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julia.leonard\AppData\Local\Box\Box Edit\Documents\uP4itQbc3US0bAqRXqDwoQ==\"/>
    </mc:Choice>
  </mc:AlternateContent>
  <xr:revisionPtr revIDLastSave="0" documentId="13_ncr:1_{CBD318F4-AE8B-492A-909C-9A185EF7797C}" xr6:coauthVersionLast="47" xr6:coauthVersionMax="47" xr10:uidLastSave="{00000000-0000-0000-0000-000000000000}"/>
  <bookViews>
    <workbookView xWindow="28680" yWindow="-120" windowWidth="29040" windowHeight="15720" activeTab="3" xr2:uid="{1152B6DB-69E1-4D08-9F1C-B1028DBD0B50}"/>
  </bookViews>
  <sheets>
    <sheet name="Service Fee Calculator" sheetId="1" r:id="rId1"/>
    <sheet name="0-5M" sheetId="3" r:id="rId2"/>
    <sheet name="5-10M" sheetId="4" r:id="rId3"/>
    <sheet name="Projection" sheetId="2"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______________a1" hidden="1">{#N/A,#N/A,FALSE,"el.det";#N/A,#N/A,FALSE,"mu.det";#N/A,#N/A,FALSE,"ug.det";#N/A,#N/A,FALSE,"ex.det";#N/A,#N/A,FALSE,"lux.det";#N/A,#N/A,FALSE,"custom.lot";#N/A,#N/A,FALSE,"condo.att";#N/A,#N/A,FALSE,"el.att";#N/A,#N/A,FALSE,"mu.att";#N/A,#N/A,FALSE,"ex.att";#N/A,#N/A,FALSE,"lux.att";#N/A,#N/A,FALSE,"all.by.village"}</definedName>
    <definedName name="_____________a1" hidden="1">{#N/A,#N/A,FALSE,"el.det";#N/A,#N/A,FALSE,"mu.det";#N/A,#N/A,FALSE,"ug.det";#N/A,#N/A,FALSE,"ex.det";#N/A,#N/A,FALSE,"lux.det";#N/A,#N/A,FALSE,"custom.lot";#N/A,#N/A,FALSE,"condo.att";#N/A,#N/A,FALSE,"el.att";#N/A,#N/A,FALSE,"mu.att";#N/A,#N/A,FALSE,"ex.att";#N/A,#N/A,FALSE,"lux.att";#N/A,#N/A,FALSE,"all.by.village"}</definedName>
    <definedName name="___________a1" hidden="1">{#N/A,#N/A,FALSE,"el.det";#N/A,#N/A,FALSE,"mu.det";#N/A,#N/A,FALSE,"ug.det";#N/A,#N/A,FALSE,"ex.det";#N/A,#N/A,FALSE,"lux.det";#N/A,#N/A,FALSE,"custom.lot";#N/A,#N/A,FALSE,"condo.att";#N/A,#N/A,FALSE,"el.att";#N/A,#N/A,FALSE,"mu.att";#N/A,#N/A,FALSE,"ex.att";#N/A,#N/A,FALSE,"lux.att";#N/A,#N/A,FALSE,"all.by.village"}</definedName>
    <definedName name="_________a1" hidden="1">{#N/A,#N/A,FALSE,"el.det";#N/A,#N/A,FALSE,"mu.det";#N/A,#N/A,FALSE,"ug.det";#N/A,#N/A,FALSE,"ex.det";#N/A,#N/A,FALSE,"lux.det";#N/A,#N/A,FALSE,"custom.lot";#N/A,#N/A,FALSE,"condo.att";#N/A,#N/A,FALSE,"el.att";#N/A,#N/A,FALSE,"mu.att";#N/A,#N/A,FALSE,"ex.att";#N/A,#N/A,FALSE,"lux.att";#N/A,#N/A,FALSE,"all.by.village"}</definedName>
    <definedName name="_________key1" hidden="1">'[1]Inc &amp; Exp Assump (1)'!#REF!</definedName>
    <definedName name="_________key2" hidden="1">'[1]Inc &amp; Exp Assump (1)'!#REF!</definedName>
    <definedName name="________key1" hidden="1">'[1]Inc &amp; Exp Assump (1)'!#REF!</definedName>
    <definedName name="________key2" hidden="1">'[1]Inc &amp; Exp Assump (1)'!#REF!</definedName>
    <definedName name="_______a1" hidden="1">{#N/A,#N/A,FALSE,"el.det";#N/A,#N/A,FALSE,"mu.det";#N/A,#N/A,FALSE,"ug.det";#N/A,#N/A,FALSE,"ex.det";#N/A,#N/A,FALSE,"lux.det";#N/A,#N/A,FALSE,"custom.lot";#N/A,#N/A,FALSE,"condo.att";#N/A,#N/A,FALSE,"el.att";#N/A,#N/A,FALSE,"mu.att";#N/A,#N/A,FALSE,"ex.att";#N/A,#N/A,FALSE,"lux.att";#N/A,#N/A,FALSE,"all.by.village"}</definedName>
    <definedName name="_______key1" hidden="1">'[1]Inc &amp; Exp Assump (1)'!#REF!</definedName>
    <definedName name="_______key2" hidden="1">'[1]Inc &amp; Exp Assump (1)'!#REF!</definedName>
    <definedName name="______a1" hidden="1">{#N/A,#N/A,FALSE,"el.det";#N/A,#N/A,FALSE,"mu.det";#N/A,#N/A,FALSE,"ug.det";#N/A,#N/A,FALSE,"ex.det";#N/A,#N/A,FALSE,"lux.det";#N/A,#N/A,FALSE,"custom.lot";#N/A,#N/A,FALSE,"condo.att";#N/A,#N/A,FALSE,"el.att";#N/A,#N/A,FALSE,"mu.att";#N/A,#N/A,FALSE,"ex.att";#N/A,#N/A,FALSE,"lux.att";#N/A,#N/A,FALSE,"all.by.village"}</definedName>
    <definedName name="______sum1" hidden="1">{#N/A,#N/A,FALSE,"Notes";#N/A,#N/A,FALSE,"Loan Value";"CashFlowSummary Quarterly",#N/A,FALSE,"CashFlowSummary";"InvestorSummary Quarterly",#N/A,FALSE,"InvestorSummary";#N/A,#N/A,FALSE,"RevenueAssumptions";"MasterCostAssmp Quarterly",#N/A,FALSE,"MasterCostAssmp";#N/A,#N/A,FALSE,"InTractCstAssmp";"Lot Takedowns Quarterly",#N/A,FALSE,"LotTakedowns"}</definedName>
    <definedName name="______wrn2" hidden="1">{"CF Highrise",#N/A,FALSE,"CUSTOMER DEPOSITS";"CF 96 Rem Draw",#N/A,FALSE,"REM-DRAW";"CF Biltmore 96 Draw",#N/A,FALSE,"BIL-DRAW";"CF Mansion Draws",#N/A,FALSE,"MAN-DRAW";"CF Club Tower Draws",#N/A,FALSE,"CLUB TOWER DRAW";"CF Highrise Expenditures",#N/A,FALSE,"INVENTORY SUMMARY";"CF 96 Rem Constr Expend",#N/A,FALSE,"REM-DRAW";"CF 96 Bilt Constr Expend",#N/A,FALSE,"BIL-DRAW";"CF 96 MLP Constr Expend",#N/A,FALSE,"MAN-DRAW";"CF Club Tower Constr Expend",#N/A,FALSE,"CLUB TOWER DRAW";"CF PB HR Constr Expend",#N/A,FALSE,"PBHR";"Marbella 96 Constr Expend",#N/A,FALSE,"MARBUD"}</definedName>
    <definedName name="______wrn3" hidden="1">{"CR Cott 95",#N/A,FALSE,"Cash Receipts - Cottages";"CR Cott 97",#N/A,FALSE,"Cash Receipts - Cottages";"CR Cottages 96",#N/A,FALSE,"Cash Receipts - Cottages"}</definedName>
    <definedName name="______wrn4" hidden="1">{"Cottages Repay 95",#N/A,FALSE,"Cottages Construction Draws";"Cottages Repay 96",#N/A,FALSE,"Cottages Construction Draws"}</definedName>
    <definedName name="______wrn5" hidden="1">{"Cottages Draws 95",#N/A,FALSE,"Cottages Construction Draws";"Cottages Draws 96",#N/A,FALSE,"Cottages Construction Draws"}</definedName>
    <definedName name="_____a1" hidden="1">{#N/A,#N/A,FALSE,"el.det";#N/A,#N/A,FALSE,"mu.det";#N/A,#N/A,FALSE,"ug.det";#N/A,#N/A,FALSE,"ex.det";#N/A,#N/A,FALSE,"lux.det";#N/A,#N/A,FALSE,"custom.lot";#N/A,#N/A,FALSE,"condo.att";#N/A,#N/A,FALSE,"el.att";#N/A,#N/A,FALSE,"mu.att";#N/A,#N/A,FALSE,"ex.att";#N/A,#N/A,FALSE,"lux.att";#N/A,#N/A,FALSE,"all.by.village"}</definedName>
    <definedName name="_____key1" hidden="1">'[1]Inc &amp; Exp Assump (1)'!#REF!</definedName>
    <definedName name="_____key2" hidden="1">'[1]Inc &amp; Exp Assump (1)'!#REF!</definedName>
    <definedName name="____a1" hidden="1">{#N/A,#N/A,FALSE,"el.det";#N/A,#N/A,FALSE,"mu.det";#N/A,#N/A,FALSE,"ug.det";#N/A,#N/A,FALSE,"ex.det";#N/A,#N/A,FALSE,"lux.det";#N/A,#N/A,FALSE,"custom.lot";#N/A,#N/A,FALSE,"condo.att";#N/A,#N/A,FALSE,"el.att";#N/A,#N/A,FALSE,"mu.att";#N/A,#N/A,FALSE,"ex.att";#N/A,#N/A,FALSE,"lux.att";#N/A,#N/A,FALSE,"all.by.village"}</definedName>
    <definedName name="____key1" hidden="1">'[1]Inc &amp; Exp Assump (1)'!#REF!</definedName>
    <definedName name="____key2" hidden="1">'[1]Inc &amp; Exp Assump (1)'!#REF!</definedName>
    <definedName name="____sum1" hidden="1">{#N/A,#N/A,FALSE,"Notes";#N/A,#N/A,FALSE,"Loan Value";"CashFlowSummary Quarterly",#N/A,FALSE,"CashFlowSummary";"InvestorSummary Quarterly",#N/A,FALSE,"InvestorSummary";#N/A,#N/A,FALSE,"RevenueAssumptions";"MasterCostAssmp Quarterly",#N/A,FALSE,"MasterCostAssmp";#N/A,#N/A,FALSE,"InTractCstAssmp";"Lot Takedowns Quarterly",#N/A,FALSE,"LotTakedowns"}</definedName>
    <definedName name="____wrn2" hidden="1">{"CF Highrise",#N/A,FALSE,"CUSTOMER DEPOSITS";"CF 96 Rem Draw",#N/A,FALSE,"REM-DRAW";"CF Biltmore 96 Draw",#N/A,FALSE,"BIL-DRAW";"CF Mansion Draws",#N/A,FALSE,"MAN-DRAW";"CF Club Tower Draws",#N/A,FALSE,"CLUB TOWER DRAW";"CF Highrise Expenditures",#N/A,FALSE,"INVENTORY SUMMARY";"CF 96 Rem Constr Expend",#N/A,FALSE,"REM-DRAW";"CF 96 Bilt Constr Expend",#N/A,FALSE,"BIL-DRAW";"CF 96 MLP Constr Expend",#N/A,FALSE,"MAN-DRAW";"CF Club Tower Constr Expend",#N/A,FALSE,"CLUB TOWER DRAW";"CF PB HR Constr Expend",#N/A,FALSE,"PBHR";"Marbella 96 Constr Expend",#N/A,FALSE,"MARBUD"}</definedName>
    <definedName name="____wrn3" hidden="1">{"CR Cott 95",#N/A,FALSE,"Cash Receipts - Cottages";"CR Cott 97",#N/A,FALSE,"Cash Receipts - Cottages";"CR Cottages 96",#N/A,FALSE,"Cash Receipts - Cottages"}</definedName>
    <definedName name="____wrn4" hidden="1">{"Cottages Repay 95",#N/A,FALSE,"Cottages Construction Draws";"Cottages Repay 96",#N/A,FALSE,"Cottages Construction Draws"}</definedName>
    <definedName name="____wrn5" hidden="1">{"Cottages Draws 95",#N/A,FALSE,"Cottages Construction Draws";"Cottages Draws 96",#N/A,FALSE,"Cottages Construction Draws"}</definedName>
    <definedName name="___a1" hidden="1">{#N/A,#N/A,FALSE,"el.det";#N/A,#N/A,FALSE,"mu.det";#N/A,#N/A,FALSE,"ug.det";#N/A,#N/A,FALSE,"ex.det";#N/A,#N/A,FALSE,"lux.det";#N/A,#N/A,FALSE,"custom.lot";#N/A,#N/A,FALSE,"condo.att";#N/A,#N/A,FALSE,"el.att";#N/A,#N/A,FALSE,"mu.att";#N/A,#N/A,FALSE,"ex.att";#N/A,#N/A,FALSE,"lux.att";#N/A,#N/A,FALSE,"all.by.village"}</definedName>
    <definedName name="___key1" hidden="1">'[1]Inc &amp; Exp Assump (1)'!#REF!</definedName>
    <definedName name="___key2" hidden="1">'[1]Inc &amp; Exp Assump (1)'!#REF!</definedName>
    <definedName name="___sum1" hidden="1">{#N/A,#N/A,FALSE,"Notes";#N/A,#N/A,FALSE,"Loan Value";"CashFlowSummary Quarterly",#N/A,FALSE,"CashFlowSummary";"InvestorSummary Quarterly",#N/A,FALSE,"InvestorSummary";#N/A,#N/A,FALSE,"RevenueAssumptions";"MasterCostAssmp Quarterly",#N/A,FALSE,"MasterCostAssmp";#N/A,#N/A,FALSE,"InTractCstAssmp";"Lot Takedowns Quarterly",#N/A,FALSE,"LotTakedowns"}</definedName>
    <definedName name="___wrn2" hidden="1">{"CF Highrise",#N/A,FALSE,"CUSTOMER DEPOSITS";"CF 96 Rem Draw",#N/A,FALSE,"REM-DRAW";"CF Biltmore 96 Draw",#N/A,FALSE,"BIL-DRAW";"CF Mansion Draws",#N/A,FALSE,"MAN-DRAW";"CF Club Tower Draws",#N/A,FALSE,"CLUB TOWER DRAW";"CF Highrise Expenditures",#N/A,FALSE,"INVENTORY SUMMARY";"CF 96 Rem Constr Expend",#N/A,FALSE,"REM-DRAW";"CF 96 Bilt Constr Expend",#N/A,FALSE,"BIL-DRAW";"CF 96 MLP Constr Expend",#N/A,FALSE,"MAN-DRAW";"CF Club Tower Constr Expend",#N/A,FALSE,"CLUB TOWER DRAW";"CF PB HR Constr Expend",#N/A,FALSE,"PBHR";"Marbella 96 Constr Expend",#N/A,FALSE,"MARBUD"}</definedName>
    <definedName name="___wrn3" hidden="1">{"CR Cott 95",#N/A,FALSE,"Cash Receipts - Cottages";"CR Cott 97",#N/A,FALSE,"Cash Receipts - Cottages";"CR Cottages 96",#N/A,FALSE,"Cash Receipts - Cottages"}</definedName>
    <definedName name="___wrn4" hidden="1">{"Cottages Repay 95",#N/A,FALSE,"Cottages Construction Draws";"Cottages Repay 96",#N/A,FALSE,"Cottages Construction Draws"}</definedName>
    <definedName name="___wrn5" hidden="1">{"Cottages Draws 95",#N/A,FALSE,"Cottages Construction Draws";"Cottages Draws 96",#N/A,FALSE,"Cottages Construction Draws"}</definedName>
    <definedName name="__123Graph_A" hidden="1">[2]tables_graphs!$H$12:$H$22</definedName>
    <definedName name="__123Graph_ACOLLECTIONS" hidden="1">[3]A!$B$151:$AW$151</definedName>
    <definedName name="__123Graph_B" hidden="1">'[4]Annual Report'!#REF!</definedName>
    <definedName name="__123Graph_BCOLLECTIONS" hidden="1">[3]A!$B$152:$AW$152</definedName>
    <definedName name="__123Graph_C" hidden="1">'[5]Rent Roll - Lynwood'!#REF!</definedName>
    <definedName name="__123Graph_D" hidden="1">'[4]Annual Report'!#REF!</definedName>
    <definedName name="__123Graph_E" hidden="1">'[4]Annual Report'!#REF!</definedName>
    <definedName name="__123Graph_F" hidden="1">[6]A!#REF!</definedName>
    <definedName name="__123Graph_X" hidden="1">[2]tables_graphs!$A$12:$A$22</definedName>
    <definedName name="__123Graph_XCOLLECTIONS" hidden="1">[3]A!$B$150:$AW$150</definedName>
    <definedName name="__a1" hidden="1">{#N/A,#N/A,FALSE,"el.det";#N/A,#N/A,FALSE,"mu.det";#N/A,#N/A,FALSE,"ug.det";#N/A,#N/A,FALSE,"ex.det";#N/A,#N/A,FALSE,"lux.det";#N/A,#N/A,FALSE,"custom.lot";#N/A,#N/A,FALSE,"condo.att";#N/A,#N/A,FALSE,"el.att";#N/A,#N/A,FALSE,"mu.att";#N/A,#N/A,FALSE,"ex.att";#N/A,#N/A,FALSE,"lux.att";#N/A,#N/A,FALSE,"all.by.village"}</definedName>
    <definedName name="__FDS_HYPERLINK_TOGGLE_STATE__" hidden="1">"ON"</definedName>
    <definedName name="__IntlFixup" hidden="1">TRUE</definedName>
    <definedName name="__key1" hidden="1">'[1]Inc &amp; Exp Assump (1)'!#REF!</definedName>
    <definedName name="__key2" hidden="1">'[1]Inc &amp; Exp Assump (1)'!#REF!</definedName>
    <definedName name="__sum1" hidden="1">{#N/A,#N/A,FALSE,"Notes";#N/A,#N/A,FALSE,"Loan Value";"CashFlowSummary Quarterly",#N/A,FALSE,"CashFlowSummary";"InvestorSummary Quarterly",#N/A,FALSE,"InvestorSummary";#N/A,#N/A,FALSE,"RevenueAssumptions";"MasterCostAssmp Quarterly",#N/A,FALSE,"MasterCostAssmp";#N/A,#N/A,FALSE,"InTractCstAssmp";"Lot Takedowns Quarterly",#N/A,FALSE,"LotTakedowns"}</definedName>
    <definedName name="__wrn1" hidden="1">{"schedule1",#N/A,FALSE,"Sheet1";"schedule2",#N/A,FALSE,"Sheet1";"schedule3",#N/A,FALSE,"Sheet1";"schedule4",#N/A,FALSE,"Sheet1";"schedule5",#N/A,FALSE,"Sheet1";"schedule6",#N/A,FALSE,"Sheet1"}</definedName>
    <definedName name="__wrn2" hidden="1">{"CF Highrise",#N/A,FALSE,"CUSTOMER DEPOSITS";"CF 96 Rem Draw",#N/A,FALSE,"REM-DRAW";"CF Biltmore 96 Draw",#N/A,FALSE,"BIL-DRAW";"CF Mansion Draws",#N/A,FALSE,"MAN-DRAW";"CF Club Tower Draws",#N/A,FALSE,"CLUB TOWER DRAW";"CF Highrise Expenditures",#N/A,FALSE,"INVENTORY SUMMARY";"CF 96 Rem Constr Expend",#N/A,FALSE,"REM-DRAW";"CF 96 Bilt Constr Expend",#N/A,FALSE,"BIL-DRAW";"CF 96 MLP Constr Expend",#N/A,FALSE,"MAN-DRAW";"CF Club Tower Constr Expend",#N/A,FALSE,"CLUB TOWER DRAW";"CF PB HR Constr Expend",#N/A,FALSE,"PBHR";"Marbella 96 Constr Expend",#N/A,FALSE,"MARBUD"}</definedName>
    <definedName name="__wrn3" hidden="1">{"CR Cott 95",#N/A,FALSE,"Cash Receipts - Cottages";"CR Cott 97",#N/A,FALSE,"Cash Receipts - Cottages";"CR Cottages 96",#N/A,FALSE,"Cash Receipts - Cottages"}</definedName>
    <definedName name="__wrn4" hidden="1">{"Cottages Repay 95",#N/A,FALSE,"Cottages Construction Draws";"Cottages Repay 96",#N/A,FALSE,"Cottages Construction Draws"}</definedName>
    <definedName name="__wrn5" hidden="1">{"Cottages Draws 95",#N/A,FALSE,"Cottages Construction Draws";"Cottages Draws 96",#N/A,FALSE,"Cottages Construction Draws"}</definedName>
    <definedName name="_1__123Graph_ACHART_1" hidden="1">'[7]REITs &amp; S&amp;P'!$F$11:$F$31</definedName>
    <definedName name="_1__123Graph_ACHART_2" hidden="1">[2]tables_graphs!$H$12:$H$22</definedName>
    <definedName name="_1925165">#REF!</definedName>
    <definedName name="_2__123Graph_ACHART_2" hidden="1">[8]A!$E$171:$E$177</definedName>
    <definedName name="_2__123Graph_BCHART_2" hidden="1">[2]tables_graphs!$K$12:$K$22</definedName>
    <definedName name="_3__123Graph_BCHART_1" hidden="1">[9]A!$E$135:$E$141</definedName>
    <definedName name="_3__123Graph_CCHART_2" hidden="1">[2]tables_graphs!$L$12:$L$22</definedName>
    <definedName name="_4__123Graph_XCHART_1" hidden="1">'[7]REITs &amp; S&amp;P'!$D$11:$D$31</definedName>
    <definedName name="_4__123Graph_XCHART_2" hidden="1">[2]tables_graphs!$G$12:$G$22</definedName>
    <definedName name="_5__123Graph_XCHART_2" hidden="1">[8]A!$D$171:$D$177</definedName>
    <definedName name="_81">#REF!</definedName>
    <definedName name="_a1" hidden="1">{#N/A,#N/A,FALSE,"el.det";#N/A,#N/A,FALSE,"mu.det";#N/A,#N/A,FALSE,"ug.det";#N/A,#N/A,FALSE,"ex.det";#N/A,#N/A,FALSE,"lux.det";#N/A,#N/A,FALSE,"custom.lot";#N/A,#N/A,FALSE,"condo.att";#N/A,#N/A,FALSE,"el.att";#N/A,#N/A,FALSE,"mu.att";#N/A,#N/A,FALSE,"ex.att";#N/A,#N/A,FALSE,"lux.att";#N/A,#N/A,FALSE,"all.by.village"}</definedName>
    <definedName name="_a2" hidden="1">{#N/A,#N/A,FALSE,"el.det";#N/A,#N/A,FALSE,"mu.det";#N/A,#N/A,FALSE,"ug.det";#N/A,#N/A,FALSE,"ex.det";#N/A,#N/A,FALSE,"lux.det";#N/A,#N/A,FALSE,"custom.lot";#N/A,#N/A,FALSE,"condo.att";#N/A,#N/A,FALSE,"el.att";#N/A,#N/A,FALSE,"mu.att";#N/A,#N/A,FALSE,"ex.att";#N/A,#N/A,FALSE,"lux.att";#N/A,#N/A,FALSE,"all.by.village"}</definedName>
    <definedName name="_cf0008" hidden="1">{"CF",#N/A,FALSE,"Cash Flow";"RET",#N/A,FALSE,"Returns";"NPV",#N/A,FALSE,"Values";"ASMPT",#N/A,FALSE,"Assumptions"}</definedName>
    <definedName name="_cf0009" hidden="1">{"CF",#N/A,FALSE,"Cash Flow";"RET",#N/A,FALSE,"Returns";"NPV",#N/A,FALSE,"Values";"ASMPT",#N/A,FALSE,"Assumptions"}</definedName>
    <definedName name="_cf003" hidden="1">{"CF",#N/A,FALSE,"Cash Flow";"RET",#N/A,FALSE,"Returns";"NPV",#N/A,FALSE,"Values";"ASMPT",#N/A,FALSE,"Assumptions"}</definedName>
    <definedName name="_cf1" hidden="1">{"CF",#N/A,FALSE,"Cash Flow";"RET",#N/A,FALSE,"Returns";"NPV",#N/A,FALSE,"Values";"ASMPT",#N/A,FALSE,"Assumptions"}</definedName>
    <definedName name="_cf2" hidden="1">{"CF",#N/A,FALSE,"Cash Flow";"RET",#N/A,FALSE,"Returns";"NPV",#N/A,FALSE,"Values";"ASMPT",#N/A,FALSE,"Assumptions"}</definedName>
    <definedName name="_cf3" hidden="1">{"CF",#N/A,FALSE,"Cash Flow";"RET",#N/A,FALSE,"Returns";"NPV",#N/A,FALSE,"Values";"ASMPT",#N/A,FALSE,"Assumptions"}</definedName>
    <definedName name="_Delete" hidden="1">#REF!</definedName>
    <definedName name="_Dist_Bin" hidden="1">#REF!</definedName>
    <definedName name="_Fil1" hidden="1">#REF!</definedName>
    <definedName name="_Fill" hidden="1">#REF!</definedName>
    <definedName name="_fill2" hidden="1">#REF!</definedName>
    <definedName name="_gh6" hidden="1">{"CF",#N/A,FALSE,"Cash Flow";"RET",#N/A,FALSE,"Returns";"NPV",#N/A,FALSE,"Values";"ASMPT",#N/A,FALSE,"Assumptions"}</definedName>
    <definedName name="_Key1" hidden="1">[10]CapX!#REF!</definedName>
    <definedName name="_Key2" hidden="1">#REF!</definedName>
    <definedName name="_Key5" hidden="1">#REF!</definedName>
    <definedName name="_Key6" hidden="1">#REF!</definedName>
    <definedName name="_Key8" hidden="1">#REF!</definedName>
    <definedName name="_Key9" hidden="1">#REF!</definedName>
    <definedName name="_new2" hidden="1">{#N/A,#N/A,FALSE,"CF Consolidated 2";#N/A,#N/A,FALSE,"Retail Assump";#N/A,#N/A,FALSE,"CF Retail";#N/A,#N/A,FALSE,"Garage Assumpt 1";#N/A,#N/A,FALSE,"Garage Op Proj";#N/A,#N/A,FALSE,"Hist I&amp;E";#N/A,#N/A,FALSE,"Rent Roll";#N/A,#N/A,FALSE,"RE Taxes";#N/A,#N/A,FALSE,"CAM - BH";#N/A,#N/A,FALSE,"Comm.Condo CAM"}</definedName>
    <definedName name="_One2"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_Order1" hidden="1">0</definedName>
    <definedName name="_Order2" hidden="1">0</definedName>
    <definedName name="_Parse_Out" hidden="1">[11]Percapita!$A$9</definedName>
    <definedName name="_psp2" hidden="1">{"CF",#N/A,FALSE,"Cash Flow";"RET",#N/A,FALSE,"Returns";"NPV",#N/A,FALSE,"Values";"ASMPT",#N/A,FALSE,"Assumptions"}</definedName>
    <definedName name="_psp3" hidden="1">{"CF",#N/A,FALSE,"Cash Flow";"RET",#N/A,FALSE,"Returns";"NPV",#N/A,FALSE,"Values";"ASMPT",#N/A,FALSE,"Assumptions"}</definedName>
    <definedName name="_RR2">[12]RentRoll!$A$69:$Y$129</definedName>
    <definedName name="_SF1">#REF!</definedName>
    <definedName name="_SF2">[13]Assumptions!#REF!</definedName>
    <definedName name="_Sort" hidden="1">#REF!</definedName>
    <definedName name="_sum1" hidden="1">{#N/A,#N/A,FALSE,"Notes";#N/A,#N/A,FALSE,"Loan Value";"CashFlowSummary Quarterly",#N/A,FALSE,"CashFlowSummary";"InvestorSummary Quarterly",#N/A,FALSE,"InvestorSummary";#N/A,#N/A,FALSE,"RevenueAssumptions";"MasterCostAssmp Quarterly",#N/A,FALSE,"MasterCostAssmp";#N/A,#N/A,FALSE,"InTractCstAssmp";"Lot Takedowns Quarterly",#N/A,FALSE,"LotTakedowns"}</definedName>
    <definedName name="_Table1_In1" hidden="1">[14]DETAIL!$J$15</definedName>
    <definedName name="_Table1_Out" hidden="1">'[15]Exit Strategy'!#REF!</definedName>
    <definedName name="_Table2_In1" hidden="1">#REF!</definedName>
    <definedName name="_Table2_In2" hidden="1">#REF!</definedName>
    <definedName name="_Table2_Out" hidden="1">#REF!</definedName>
    <definedName name="_wrn1" hidden="1">{"schedule1",#N/A,FALSE,"Sheet1";"schedule2",#N/A,FALSE,"Sheet1";"schedule3",#N/A,FALSE,"Sheet1";"schedule4",#N/A,FALSE,"Sheet1";"schedule5",#N/A,FALSE,"Sheet1";"schedule6",#N/A,FALSE,"Sheet1"}</definedName>
    <definedName name="_wrn2" hidden="1">{"CF Highrise",#N/A,FALSE,"CUSTOMER DEPOSITS";"CF 96 Rem Draw",#N/A,FALSE,"REM-DRAW";"CF Biltmore 96 Draw",#N/A,FALSE,"BIL-DRAW";"CF Mansion Draws",#N/A,FALSE,"MAN-DRAW";"CF Club Tower Draws",#N/A,FALSE,"CLUB TOWER DRAW";"CF Highrise Expenditures",#N/A,FALSE,"INVENTORY SUMMARY";"CF 96 Rem Constr Expend",#N/A,FALSE,"REM-DRAW";"CF 96 Bilt Constr Expend",#N/A,FALSE,"BIL-DRAW";"CF 96 MLP Constr Expend",#N/A,FALSE,"MAN-DRAW";"CF Club Tower Constr Expend",#N/A,FALSE,"CLUB TOWER DRAW";"CF PB HR Constr Expend",#N/A,FALSE,"PBHR";"Marbella 96 Constr Expend",#N/A,FALSE,"MARBUD"}</definedName>
    <definedName name="_wrn3" hidden="1">{"CR Cott 95",#N/A,FALSE,"Cash Receipts - Cottages";"CR Cott 97",#N/A,FALSE,"Cash Receipts - Cottages";"CR Cottages 96",#N/A,FALSE,"Cash Receipts - Cottages"}</definedName>
    <definedName name="_wrn4" hidden="1">{"Cottages Repay 95",#N/A,FALSE,"Cottages Construction Draws";"Cottages Repay 96",#N/A,FALSE,"Cottages Construction Draws"}</definedName>
    <definedName name="_wrn5" hidden="1">{"Cottages Draws 95",#N/A,FALSE,"Cottages Construction Draws";"Cottages Draws 96",#N/A,FALSE,"Cottages Construction Draws"}</definedName>
    <definedName name="a">#REF!</definedName>
    <definedName name="a_Key1" hidden="1">'[16]A Inc &amp; Exp'!#REF!</definedName>
    <definedName name="a_Key2" hidden="1">'[16]A Inc &amp; Exp'!#REF!</definedName>
    <definedName name="aa" hidden="1">{"avgbs",#N/A,FALSE,"loanworks_fs";"is",#N/A,FALSE,"loanworks_fs";"opexps",#N/A,FALSE,"loanworks_fs"}</definedName>
    <definedName name="aaa" hidden="1">{#N/A,#N/A,FALSE,"Renewals In Process";#N/A,#N/A,FALSE,"New Clients In Process";#N/A,#N/A,FALSE,"Completed New Clients";#N/A,#N/A,FALSE,"Completed Renewals"}</definedName>
    <definedName name="AAA_DOCTOPS" hidden="1">"AAA_SET"</definedName>
    <definedName name="AAA_duser" hidden="1">"OFF"</definedName>
    <definedName name="aaaa" hidden="1">{#N/A,#N/A,FALSE,"II-2 POP.HH";#N/A,#N/A,FALSE,"II-3 AGE.DIST";#N/A,#N/A,FALSE,"II-4 HH.DIST";#N/A,#N/A,FALSE,"II-5 EMP.INDUS"}</definedName>
    <definedName name="aaaaa" hidden="1">{#N/A,#N/A,FALSE,"III-1 Sum.Dem";#N/A,#N/A,FALSE,"III-2 RER.Dem.Pop";#N/A,#N/A,FALSE,"III-3 RER.Cap.Pop";#N/A,#N/A,FALSE,"III-4 RER.Dem.TCSS";#N/A,#N/A,FALSE,"III-5 RER.Cap.TCSS";#N/A,#N/A,FALSE,"III-6 Pow.Center.Dem";#N/A,#N/A,FALSE,"III-7 Off.Demand";#N/A,#N/A,FALSE,"III-8 Htl.Dem"}</definedName>
    <definedName name="aaaaaaa" hidden="1">{"Outflow 1",#N/A,FALSE,"Outflows-Inflows";"Outflow 2",#N/A,FALSE,"Outflows-Inflows";"Inflow 1",#N/A,FALSE,"Outflows-Inflows";"Inflow 2",#N/A,FALSE,"Outflows-Inflows"}</definedName>
    <definedName name="aaaaaaaa" hidden="1">{#N/A,#N/A,FALSE,"Garage Assumpt 1";#N/A,#N/A,FALSE,"Garage Op Proj";#N/A,#N/A,FALSE,"Hist I&amp;E";#N/A,#N/A,FALSE,"Garage Lease"}</definedName>
    <definedName name="aaaaaaaaaaa" hidden="1">{#N/A,#N/A,FALSE,"pop.hh";#N/A,#N/A,FALSE,"age.dist";#N/A,#N/A,FALSE,"hh.income";#N/A,#N/A,FALSE,"hh.chars"}</definedName>
    <definedName name="aaaaaaaaaaaaa" hidden="1">{#N/A,#N/A,FALSE,"II-2 POP.HH";#N/A,#N/A,FALSE,"II-3 AGE.DIST";#N/A,#N/A,FALSE,"II-4 HH.DIST";#N/A,#N/A,FALSE,"II-5 EMP.INDUS"}</definedName>
    <definedName name="aaaaaaaaaaaaaaaa" hidden="1">{#N/A,#N/A,FALSE,"II-2 POP.HH";#N/A,#N/A,FALSE,"II-3 AGE.DIST";#N/A,#N/A,FALSE,"II-4 HH.DIST";#N/A,#N/A,FALSE,"II-5 EMP.INDUS"}</definedName>
    <definedName name="AAB_Addin5" hidden="1">"AAB_Description for addin 5,Description for addin 5,Description for addin 5,Description for addin 5,Description for addin 5,Description for addin 5"</definedName>
    <definedName name="aasdfa" hidden="1">{"rtn",#N/A,FALSE,"RTN";"tables",#N/A,FALSE,"RTN";"cf",#N/A,FALSE,"CF";"stats",#N/A,FALSE,"Stats";"prop",#N/A,FALSE,"Prop"}</definedName>
    <definedName name="ab" hidden="1">{#N/A,#N/A,FALSE,"III-1 Sum.Dem";#N/A,#N/A,FALSE,"III-2 RER.Dem.Pop";#N/A,#N/A,FALSE,"III-3 RER.Cap.Pop";#N/A,#N/A,FALSE,"III-4 RER.Dem.TCSS";#N/A,#N/A,FALSE,"III-5 RER.Cap.TCSS";#N/A,#N/A,FALSE,"III-6 Pow.Center.Dem";#N/A,#N/A,FALSE,"III-7 Off.Demand";#N/A,#N/A,FALSE,"III-8 Htl.Dem"}</definedName>
    <definedName name="abc" hidden="1">{#N/A,#N/A,FALSE,"II-2 POP.HH";#N/A,#N/A,FALSE,"II-3 AGE.DIST";#N/A,#N/A,FALSE,"II-4 HH.DIST";#N/A,#N/A,FALSE,"II-5 EMP.INDUS"}</definedName>
    <definedName name="abcde" hidden="1">{#N/A,#N/A,FALSE,"II-2 POP.HH";#N/A,#N/A,FALSE,"II-3 AGE.DIST";#N/A,#N/A,FALSE,"II-4 HH.DIST";#N/A,#N/A,FALSE,"II-5 EMP.INDUS"}</definedName>
    <definedName name="Access_Button" hidden="1">"Loan_Front_End_Input_List"</definedName>
    <definedName name="AccessDatabase" hidden="1">"C:\My Documents\DAVE\MODELS\Cash at Risk\Loan Front End.mdb"</definedName>
    <definedName name="ACCOUNTING_2">"_($* #,##0.00_);_($* (#,##0.00);_($* " &amp; """'-""" &amp; "_);_(@_)"</definedName>
    <definedName name="AcqPriceMethod" hidden="1">[17]GenValidation!$V$5:$V$9</definedName>
    <definedName name="AcquisitionFeeToSponsor" hidden="1">[17]Input!#REF!</definedName>
    <definedName name="AcqValuationMethodType" hidden="1">[17]GenValidation!$A$16</definedName>
    <definedName name="ad" hidden="1">{#N/A,#N/A,FALSE,"pop.hh";#N/A,#N/A,FALSE,"age.dist";#N/A,#N/A,FALSE,"hh.income";#N/A,#N/A,FALSE,"hh.chars"}</definedName>
    <definedName name="Address1" hidden="1">[17]GenValidation!$A$11</definedName>
    <definedName name="Address2" hidden="1">[17]GenValidation!$A$12</definedName>
    <definedName name="AdjstedHistSelection" hidden="1">'[17]Adjustments &amp; Notes'!$D$9</definedName>
    <definedName name="AdjustedHistoricalNOI" hidden="1">[17]GenValidation!$A$18</definedName>
    <definedName name="AdministrativeExpensesNotes" hidden="1">'[17]Adjustments &amp; Notes'!$O$41</definedName>
    <definedName name="adsfsadf" hidden="1">{"CF",#N/A,FALSE,"Cash Flow";"RET",#N/A,FALSE,"Returns";"NPV",#N/A,FALSE,"Values";"ASMPT",#N/A,FALSE,"Assumptions"}</definedName>
    <definedName name="aero" hidden="1">{#N/A,#N/A,FALSE,"COVER";#N/A,#N/A,FALSE,"Construction CF";#N/A,#N/A,FALSE,"PROFORMA";#N/A,#N/A,FALSE,"CASHFLOW"}</definedName>
    <definedName name="afed" hidden="1">{"Texas Sub_Consolidation",#N/A,TRUE,"Texas";"Texas Trial Balances",#N/A,TRUE,"Texas";"Texas Investment Analysis",#N/A,TRUE,"Texas";"Texas AJEs",#N/A,TRUE,"Texas";"Texas AJE Summary",#N/A,TRUE,"Texas";"Texas_P_L_Minority",#N/A,TRUE,"Texas"}</definedName>
    <definedName name="AfterFee">#REF!</definedName>
    <definedName name="Age_Restricted_Housing_Type">[18]Dropdowns!$AW$3:$AW$6</definedName>
    <definedName name="ageincexh" hidden="1">{#N/A,#N/A,FALSE,"el.det";#N/A,#N/A,FALSE,"mu.det";#N/A,#N/A,FALSE,"ug.det";#N/A,#N/A,FALSE,"ex.det";#N/A,#N/A,FALSE,"lux.det";#N/A,#N/A,FALSE,"custom.lot";#N/A,#N/A,FALSE,"condo.att";#N/A,#N/A,FALSE,"el.att";#N/A,#N/A,FALSE,"mu.att";#N/A,#N/A,FALSE,"ex.att";#N/A,#N/A,FALSE,"lux.att";#N/A,#N/A,FALSE,"all.by.village"}</definedName>
    <definedName name="AllInCostForwardCapRate" hidden="1">[17]GenValidation!#REF!</definedName>
    <definedName name="AllInCostForwardRentMult" hidden="1">[17]GenValidation!#REF!</definedName>
    <definedName name="AllInCostTrailingCapRate" hidden="1">[17]GenValidation!#REF!</definedName>
    <definedName name="AllInCostTrailingRentMult" hidden="1">[17]GenValidation!#REF!</definedName>
    <definedName name="Amenities" hidden="1">{#N/A,#N/A,FALSE,"III-1 Sum.Dem";#N/A,#N/A,FALSE,"III-2 RER.Dem.Pop";#N/A,#N/A,FALSE,"III-3 RER.Cap.Pop";#N/A,#N/A,FALSE,"III-4 RER.Dem.TCSS";#N/A,#N/A,FALSE,"III-5 RER.Cap.TCSS";#N/A,#N/A,FALSE,"III-6 Pow.Center.Dem";#N/A,#N/A,FALSE,"III-7 Off.Demand";#N/A,#N/A,FALSE,"III-8 Htl.Dem"}</definedName>
    <definedName name="AMORT_PERIOD">[19]Inputs!$I$24</definedName>
    <definedName name="Analogues" hidden="1">{#N/A,#N/A,FALSE,"pop.hh";#N/A,#N/A,FALSE,"age.dist";#N/A,#N/A,FALSE,"hh.income";#N/A,#N/A,FALSE,"hh.chars"}</definedName>
    <definedName name="ANALYSIS_END_DATE">[19]Inputs!$I$50</definedName>
    <definedName name="ANALYSIS_START">[19]Inputs!$I$14</definedName>
    <definedName name="AnalysisStartDate" hidden="1">[17]Input!$M$10</definedName>
    <definedName name="AnnualEGRCF" hidden="1">'[17]Operating Calculations'!$C$83:$M$83</definedName>
    <definedName name="AnnualHistoricalDates" hidden="1">'[17]Select Historicals'!$AB$10:$AF$10</definedName>
    <definedName name="Annually" hidden="1">[17]GenValidation!$K$5</definedName>
    <definedName name="AnnualNOI" hidden="1">'[17]CF Calculations'!$E$62:$N$62</definedName>
    <definedName name="AnnualOrMonthlyDetail" hidden="1">[17]GenValidation!$AE$5:$AE$6</definedName>
    <definedName name="AnnualPartnershipExpenses" hidden="1">[17]Input!#REF!</definedName>
    <definedName name="anscount" hidden="1">1</definedName>
    <definedName name="ao" hidden="1">{#N/A,#N/A,FALSE,"III-1 Sum.Dem";#N/A,#N/A,FALSE,"III-2 RER.Dem.Pop";#N/A,#N/A,FALSE,"III-3 RER.Cap.Pop";#N/A,#N/A,FALSE,"III-4 RER.Dem.TCSS";#N/A,#N/A,FALSE,"III-5 RER.Cap.TCSS";#N/A,#N/A,FALSE,"III-6 Pow.Center.Dem";#N/A,#N/A,FALSE,"III-7 Off.Demand";#N/A,#N/A,FALSE,"III-8 Htl.Dem"}</definedName>
    <definedName name="Applicable_Index_Type">[18]Dropdowns!$M$3:$M$15</definedName>
    <definedName name="AreSameNumberOfUnits" hidden="1">[17]GenValidation!$V$126</definedName>
    <definedName name="AreSameNumberOfUnitsOld" hidden="1">[17]GenValidation!$V$132</definedName>
    <definedName name="as" hidden="1">{"Outflow 1",#N/A,FALSE,"Outflows-Inflows";"Outflow 2",#N/A,FALSE,"Outflows-Inflows";"Inflow 1",#N/A,FALSE,"Outflows-Inflows";"Inflow 2",#N/A,FALSE,"Outflows-Inflows"}</definedName>
    <definedName name="AS2DocOpenMode" hidden="1">"AS2DocumentEdit"</definedName>
    <definedName name="ascdsad" hidden="1">{#N/A,#N/A,FALSE,"el.det";#N/A,#N/A,FALSE,"mu.det";#N/A,#N/A,FALSE,"ug.det";#N/A,#N/A,FALSE,"ex.det";#N/A,#N/A,FALSE,"lux.det";#N/A,#N/A,FALSE,"custom.lot";#N/A,#N/A,FALSE,"condo.att";#N/A,#N/A,FALSE,"el.att";#N/A,#N/A,FALSE,"mu.att";#N/A,#N/A,FALSE,"ex.att";#N/A,#N/A,FALSE,"lux.att";#N/A,#N/A,FALSE,"all.by.village"}</definedName>
    <definedName name="asdf" hidden="1">{#N/A,#N/A,FALSE,"Renewals In Process";#N/A,#N/A,FALSE,"New Clients In Process";#N/A,#N/A,FALSE,"Completed New Clients";#N/A,#N/A,FALSE,"Completed Renewals"}</definedName>
    <definedName name="asdf2" hidden="1">{#N/A,#N/A,FALSE,"OperatingAssumptions"}</definedName>
    <definedName name="asdf3" hidden="1">{#N/A,#N/A,FALSE,"LoanAssumptions"}</definedName>
    <definedName name="asdf5" hidden="1">{"MonthlyRentRoll",#N/A,FALSE,"RentRoll"}</definedName>
    <definedName name="asdf7" hidden="1">{#N/A,#N/A,TRUE,"Summary";"AnnualRentRoll",#N/A,TRUE,"RentRoll";#N/A,#N/A,TRUE,"ExitStratigy";#N/A,#N/A,TRUE,"OperatingAssumptions"}</definedName>
    <definedName name="asdfas" hidden="1">{"print 1.6",#N/A,FALSE,"Sheet1";"print 2.6",#N/A,FALSE,"Sheet1";"print 3.6",#N/A,FALSE,"Sheet1";"print 4.6",#N/A,FALSE,"Sheet1";"print 5.6",#N/A,FALSE,"Sheet1";"print 6.6",#N/A,FALSE,"Sheet1"}</definedName>
    <definedName name="asdfasaa" hidden="1">{"print 1.6",#N/A,FALSE,"Sheet1";"print 2.6",#N/A,FALSE,"Sheet1";"print 3.6",#N/A,FALSE,"Sheet1";"print 4.6",#N/A,FALSE,"Sheet1";"print 5.6",#N/A,FALSE,"Sheet1";"print 6.6",#N/A,FALSE,"Sheet1"}</definedName>
    <definedName name="asdfasdf" hidden="1">{"rtn",#N/A,FALSE,"RTN";"tables",#N/A,FALSE,"RTN";"cf",#N/A,FALSE,"CF";"stats",#N/A,FALSE,"Stats";"prop",#N/A,FALSE,"Prop"}</definedName>
    <definedName name="asdfasdfasdfsdf" hidden="1">{"CF",#N/A,FALSE,"Cash Flow";"RET",#N/A,FALSE,"Returns";"NPV",#N/A,FALSE,"Values";"ASMPT",#N/A,FALSE,"Assumptions"}</definedName>
    <definedName name="asdfasfdasdfasdf" hidden="1">'[20]Grn Costs pRes Ac'!#REF!</definedName>
    <definedName name="ashish" hidden="1">{"'Assump'!$F$6:$J$6"}</definedName>
    <definedName name="ass" hidden="1">{"print 1.6",#N/A,FALSE,"Sheet1";"print 2.6",#N/A,FALSE,"Sheet1";"print 3.6",#N/A,FALSE,"Sheet1";"print 4.6",#N/A,FALSE,"Sheet1";"print 5.6",#N/A,FALSE,"Sheet1";"print 6.6",#N/A,FALSE,"Sheet1"}</definedName>
    <definedName name="assd" hidden="1">{#N/A,#N/A,FALSE,"II-2 POP.HH";#N/A,#N/A,FALSE,"II-3 AGE.DIST";#N/A,#N/A,FALSE,"II-4 HH.DIST";#N/A,#N/A,FALSE,"II-5 EMP.INDUS"}</definedName>
    <definedName name="AssessRatioAtClosing" hidden="1">[17]Input!$E$162</definedName>
    <definedName name="AssessRatioAtExit" hidden="1">[17]Input!$G$162</definedName>
    <definedName name="AssessValueAtClosing" hidden="1">[17]Input!$D$163</definedName>
    <definedName name="AssessValueAtExit" hidden="1">[17]Input!$F$163</definedName>
    <definedName name="AssetQualityId" hidden="1">[17]GenValidation!$A$9</definedName>
    <definedName name="Assignment">OFFSET([21]T12!$O$18,,,COUNTA([21]T12!$O:$O),1)</definedName>
    <definedName name="asss" hidden="1">{"rtn",#N/A,FALSE,"RTN";"tables",#N/A,FALSE,"RTN";"cf",#N/A,FALSE,"CF";"stats",#N/A,FALSE,"Stats";"prop",#N/A,FALSE,"Prop"}</definedName>
    <definedName name="Assum1AmortPer" hidden="1">'[17]Multiple Assumable Loans'!$E$26</definedName>
    <definedName name="Assum1BseIndx" hidden="1">'[17]Multiple Assumable Loans'!$E$32</definedName>
    <definedName name="Assum1CurrBal" hidden="1">'[17]Multiple Assumable Loans'!$E$22</definedName>
    <definedName name="Assum1Fee" hidden="1">'[17]Multiple Assumable Loans'!$E$38</definedName>
    <definedName name="Assum1IntRate" hidden="1">'[17]Multiple Assumable Loans'!$E$35</definedName>
    <definedName name="Assum1IntSprd" hidden="1">'[17]Multiple Assumable Loans'!$E$34</definedName>
    <definedName name="Assum1IntType" hidden="1">'[17]Multiple Assumable Loans'!$E$28</definedName>
    <definedName name="Assum1OrigBal" hidden="1">'[17]Multiple Assumable Loans'!$E$21</definedName>
    <definedName name="Assum1PmntDropDown" hidden="1">IF(Assumable1InterestRateType=150,FixedPmt,IF(NOT(Assumable1HasAmort),VariablePmt,PaymentType))</definedName>
    <definedName name="Assum1PmtType" hidden="1">'[17]Multiple Assumable Loans'!$E$29</definedName>
    <definedName name="Assum1PrpyFee" hidden="1">'[17]Multiple Assumable Loans'!$E$39</definedName>
    <definedName name="Assum1PydwnMnth" hidden="1">'[17]Multiple Assumable Loans'!$E$18</definedName>
    <definedName name="Assum1RemainTerm" hidden="1">'[17]Multiple Assumable Loans'!$E$17</definedName>
    <definedName name="Assum2AmortPer" hidden="1">'[17]Multiple Assumable Loans'!$F$26</definedName>
    <definedName name="Assum2BseIndx" hidden="1">'[17]Multiple Assumable Loans'!$F$32</definedName>
    <definedName name="Assum2BseRate" hidden="1">'[17]Multiple Assumable Loans'!$F$33</definedName>
    <definedName name="Assum2CurrBal" hidden="1">'[17]Multiple Assumable Loans'!$F$22</definedName>
    <definedName name="Assum2Fee" hidden="1">'[17]Multiple Assumable Loans'!$F$38</definedName>
    <definedName name="Assum2IntRate" hidden="1">'[17]Multiple Assumable Loans'!$F$35</definedName>
    <definedName name="Assum2IntSprd" hidden="1">'[17]Multiple Assumable Loans'!$F$34</definedName>
    <definedName name="Assum2IntType" hidden="1">'[17]Multiple Assumable Loans'!$F$28</definedName>
    <definedName name="Assum2OrigBal" hidden="1">'[17]Multiple Assumable Loans'!$F$21</definedName>
    <definedName name="Assum2PmntDropDown" hidden="1">IF(Assumable2InterestRateType=150,FixedPmt,IF(NOT(Assumable2HasAmort),VariablePmt,PaymentType))</definedName>
    <definedName name="Assum2PmtType" hidden="1">'[17]Multiple Assumable Loans'!$F$29</definedName>
    <definedName name="Assum2PrpyFee" hidden="1">'[17]Multiple Assumable Loans'!$F$39</definedName>
    <definedName name="Assum2PydwnMnth" hidden="1">'[17]Multiple Assumable Loans'!$F$18</definedName>
    <definedName name="Assum2RemainTerm" hidden="1">'[17]Multiple Assumable Loans'!$F$17</definedName>
    <definedName name="Assum3AmortPer" hidden="1">'[17]Multiple Assumable Loans'!$G$26</definedName>
    <definedName name="Assum3BseIndx" hidden="1">'[17]Multiple Assumable Loans'!$G$32</definedName>
    <definedName name="Assum3BseRate" hidden="1">'[17]Multiple Assumable Loans'!$G$33</definedName>
    <definedName name="Assum3CurrBal" hidden="1">'[17]Multiple Assumable Loans'!$G$22</definedName>
    <definedName name="Assum3Fee" hidden="1">'[17]Multiple Assumable Loans'!$G$38</definedName>
    <definedName name="Assum3IntRate" hidden="1">'[17]Multiple Assumable Loans'!$G$35</definedName>
    <definedName name="Assum3IntSprd" hidden="1">'[17]Multiple Assumable Loans'!$G$34</definedName>
    <definedName name="Assum3IntType" hidden="1">'[17]Multiple Assumable Loans'!$G$28</definedName>
    <definedName name="Assum3OrigBal" hidden="1">'[17]Multiple Assumable Loans'!$G$21</definedName>
    <definedName name="Assum3PmntDropDown" hidden="1">IF(Assumable3InterestRateType=150,FixedPmt,IF(NOT(Assumable3HasAmort),VariablePmt,PaymentType))</definedName>
    <definedName name="Assum3PmtType" hidden="1">'[17]Multiple Assumable Loans'!$G$29</definedName>
    <definedName name="Assum3PrpyFee" hidden="1">'[17]Multiple Assumable Loans'!$G$39</definedName>
    <definedName name="Assum3PydwnMnth" hidden="1">'[17]Multiple Assumable Loans'!$G$18</definedName>
    <definedName name="Assum3RemainTerm" hidden="1">'[17]Multiple Assumable Loans'!$G$17</definedName>
    <definedName name="Assumable1HasAmort" hidden="1">[17]GenValidation!$A$48</definedName>
    <definedName name="Assumable1InterestRateType" hidden="1">[17]GenValidation!$A$49</definedName>
    <definedName name="Assumable2HasAmort" hidden="1">[17]GenValidation!$A$51</definedName>
    <definedName name="Assumable2InterestRateType" hidden="1">[17]GenValidation!$A$52</definedName>
    <definedName name="Assumable3HasAmort" hidden="1">[17]GenValidation!$A$54</definedName>
    <definedName name="Assumable3InterestRateType" hidden="1">[17]GenValidation!$A$55</definedName>
    <definedName name="AssumableHasAmort" hidden="1">[17]GenValidation!$A$45</definedName>
    <definedName name="AssumableInterestRateType" hidden="1">[17]GenValidation!$A$46</definedName>
    <definedName name="AssumAmortPer" hidden="1">[17]Input!$E$205</definedName>
    <definedName name="AssumBseIndx" hidden="1">[17]Input!$D$211</definedName>
    <definedName name="AssumBseRate" hidden="1">[17]Input!$E$212</definedName>
    <definedName name="AssumCurrBal" hidden="1">[17]Input!$D$201</definedName>
    <definedName name="Assume1IOPer" hidden="1">'[17]Multiple Assumable Loans'!$E$27</definedName>
    <definedName name="Assume1ResetRange" hidden="1">'[17]Multiple Assumable Loans'!$E$16:$E$18,'[17]Multiple Assumable Loans'!$E$21,'[17]Multiple Assumable Loans'!$E$22,'[17]Multiple Assumable Loans'!$E$26:$E$29,'[17]Multiple Assumable Loans'!$E$32,'[17]Multiple Assumable Loans'!$E$33,'[17]Multiple Assumable Loans'!$E$34,'[17]Multiple Assumable Loans'!$E$38,'[17]Multiple Assumable Loans'!$E$39</definedName>
    <definedName name="Assume2IOPer" hidden="1">'[17]Multiple Assumable Loans'!$F$27</definedName>
    <definedName name="Assume3IOPer" hidden="1">'[17]Multiple Assumable Loans'!$G$27</definedName>
    <definedName name="Assume4ResetRange" hidden="1">[17]Input!$E$195:$E$197,[17]Input!$D$200,[17]Input!$D$201,[17]Input!$E$205:$E$208,[17]Input!$D$211,[17]Input!$E$212,[17]Input!$E$213,[17]Input!$E$217,[17]Input!$D$218</definedName>
    <definedName name="AssumeIOPer" hidden="1">[17]Input!$E$206</definedName>
    <definedName name="AssumFee" hidden="1">[17]Input!$E$217</definedName>
    <definedName name="AssumIntRate" hidden="1">[17]Input!$E$214</definedName>
    <definedName name="AssumIntSprd" hidden="1">[17]Input!$E$213</definedName>
    <definedName name="AssumIntType" hidden="1">[17]Input!$E$207</definedName>
    <definedName name="AssumLoan1Assump" hidden="1">'[17]Multiple Assumable Loans'!$E$16,'[17]Multiple Assumable Loans'!$E$26:$E$29</definedName>
    <definedName name="AssumLoan1Term" hidden="1">'[17]Multiple Assumable Loans'!$E$16</definedName>
    <definedName name="AssumLoan2Assump" hidden="1">'[17]Multiple Assumable Loans'!$F$16,'[17]Multiple Assumable Loans'!$F$26:$F$29</definedName>
    <definedName name="AssumLoan2Term" hidden="1">'[17]Multiple Assumable Loans'!$F$16</definedName>
    <definedName name="AssumLoan3Assump" hidden="1">'[17]Multiple Assumable Loans'!$G$16,'[17]Multiple Assumable Loans'!$G$26:$G$29</definedName>
    <definedName name="AssumLoan3Term" hidden="1">'[17]Multiple Assumable Loans'!$G$16</definedName>
    <definedName name="AssumLoanAssump" hidden="1">[17]Input!$E$195,[17]Input!$E$205:$E$208</definedName>
    <definedName name="AssumLoanTerm" hidden="1">[17]Input!$E$195</definedName>
    <definedName name="AssumOrigBal" hidden="1">[17]Input!$D$200</definedName>
    <definedName name="AssumOrigCap" hidden="1">[17]Input!$U$208</definedName>
    <definedName name="AssumOrigFloor" hidden="1">[17]Input!$U$207</definedName>
    <definedName name="AssumOrigToMAL" hidden="1">'[17]Multiple Assumable Loans'!$E$16:$E$18,'[17]Multiple Assumable Loans'!$E$21:$E$22,'[17]Multiple Assumable Loans'!$E$26:$E$29,'[17]Multiple Assumable Loans'!$E$32:$E$34,'[17]Multiple Assumable Loans'!$E$38:$E$39,'[17]Multiple Assumable Loans'!$K$17:$K$26</definedName>
    <definedName name="AssumPmntDropDown" hidden="1">IF(AssumableInterestRateType=150,FixedPmt,IF(NOT(AssumableHasAmort),VariablePmt,PaymentType))</definedName>
    <definedName name="AssumPmtType" hidden="1">[17]Input!$E$208</definedName>
    <definedName name="AssumPrpyFee" hidden="1">[17]Input!$D$218</definedName>
    <definedName name="Assumptions">#REF!</definedName>
    <definedName name="AssumPydwnMnth" hidden="1">[17]Input!$E$197</definedName>
    <definedName name="AssumRemainTerm" hidden="1">[17]Input!$E$196</definedName>
    <definedName name="ATTACHED" hidden="1">{#N/A,#N/A,FALSE,"el.det";#N/A,#N/A,FALSE,"mu.det";#N/A,#N/A,FALSE,"ug.det";#N/A,#N/A,FALSE,"ex.det";#N/A,#N/A,FALSE,"lux.det";#N/A,#N/A,FALSE,"custom.lot";#N/A,#N/A,FALSE,"condo.att";#N/A,#N/A,FALSE,"el.att";#N/A,#N/A,FALSE,"mu.att";#N/A,#N/A,FALSE,"ex.att";#N/A,#N/A,FALSE,"lux.att";#N/A,#N/A,FALSE,"all.by.village"}</definedName>
    <definedName name="AverageRenovCost" hidden="1">[17]Input!$D$81</definedName>
    <definedName name="AverageRenovPremium" hidden="1">[17]Input!$E$81</definedName>
    <definedName name="AverageUnitSize" hidden="1">[17]Input!$F$56</definedName>
    <definedName name="AvgAnnualAssetMgtFee" hidden="1">[17]Input!#REF!</definedName>
    <definedName name="b" hidden="1">'[22]Projected CF'!$BW$534:$CS$585</definedName>
    <definedName name="b_Key1" hidden="1">'[16]B Inc &amp; Exp'!#REF!</definedName>
    <definedName name="b_Key2" hidden="1">'[16]B Inc &amp; Exp'!#REF!</definedName>
    <definedName name="BadLink" hidden="1">#REF!</definedName>
    <definedName name="base">[23]Salaries!$P$4</definedName>
    <definedName name="baseburden">[23]Salaries!$S$134</definedName>
    <definedName name="BaseHistoricalDate" hidden="1">'[17]Adjustments &amp; Notes'!$D$10</definedName>
    <definedName name="BaseHistoricalExpenses" hidden="1">[17]Input!$D$129:$D$148</definedName>
    <definedName name="baseperc">[23]Salaries!$Q$4</definedName>
    <definedName name="BaseRate" hidden="1">[17]GenValidation!$Y$5:$Y$17</definedName>
    <definedName name="BaseRentalRevenueNotes" hidden="1">'[17]Adjustments &amp; Notes'!$O$20</definedName>
    <definedName name="bb" hidden="1">{#N/A,#N/A,FALSE,"II-2 POP.HH";#N/A,#N/A,FALSE,"II-3 AGE.DIST";#N/A,#N/A,FALSE,"II-4 HH.DIST";#N/A,#N/A,FALSE,"II-5 EMP.INDUS"}</definedName>
    <definedName name="bbbb" hidden="1">{#N/A,#N/A,FALSE,"III-1 Sum.Dem";#N/A,#N/A,FALSE,"III-2 RER.Dem.Pop";#N/A,#N/A,FALSE,"III-3 RER.Cap.Pop";#N/A,#N/A,FALSE,"III-4 RER.Dem.TCSS";#N/A,#N/A,FALSE,"III-5 RER.Cap.TCSS";#N/A,#N/A,FALSE,"III-6 Pow.Center.Dem";#N/A,#N/A,FALSE,"III-7 Off.Demand";#N/A,#N/A,FALSE,"III-8 Htl.Dem"}</definedName>
    <definedName name="bbbbbbbb"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BeforeFee">#REF!</definedName>
    <definedName name="Begin_Clear">#REF!</definedName>
    <definedName name="Begin_Table">#REF!</definedName>
    <definedName name="bld_stories">[24]Instruction!$C$57:$C$72</definedName>
    <definedName name="bld_type_list">[24]Lookup!$C$805:$C$809</definedName>
    <definedName name="bld_type_start">[24]Lookup!$C$805</definedName>
    <definedName name="BlindUW">[25]ASSUMPTIONS!$C$49</definedName>
    <definedName name="BLPH1" hidden="1">'[26]3yr SWAP'!$A$3</definedName>
    <definedName name="Bond_Property_Type">[18]Dropdowns!$AT$3:$AT$5</definedName>
    <definedName name="Bond_Type">[18]Dropdowns!$AQ$3:$AQ$6</definedName>
    <definedName name="Bond_Variable_Rate_Index">[18]Dropdowns!$AY$3:$AY$12</definedName>
    <definedName name="Borrower_Principal_Role">[18]Dropdowns!$U$3:$U$14</definedName>
    <definedName name="builder" hidden="1">{#N/A,#N/A,FALSE,"el.det";#N/A,#N/A,FALSE,"mu.det";#N/A,#N/A,FALSE,"ug.det";#N/A,#N/A,FALSE,"ex.det";#N/A,#N/A,FALSE,"lux.det";#N/A,#N/A,FALSE,"custom.lot";#N/A,#N/A,FALSE,"condo.att";#N/A,#N/A,FALSE,"el.att";#N/A,#N/A,FALSE,"mu.att";#N/A,#N/A,FALSE,"ex.att";#N/A,#N/A,FALSE,"lux.att";#N/A,#N/A,FALSE,"all.by.village"}</definedName>
    <definedName name="building_total">[24]Instruction!$K$18</definedName>
    <definedName name="building_types">[24]Lookup!$W$493:$W$497</definedName>
    <definedName name="burden">[23]Salaries!$M$4</definedName>
    <definedName name="burden_tbl">[27]Salaries!#REF!</definedName>
    <definedName name="Burlington" hidden="1">{#N/A,#N/A,FALSE,"Sheet1";#N/A,#N/A,FALSE,"Sheet2";#N/A,#N/A,FALSE,"Sheet3"}</definedName>
    <definedName name="bv" hidden="1">{#N/A,#N/A,FALSE,"II-2 POP.HH";#N/A,#N/A,FALSE,"II-3 AGE.DIST";#N/A,#N/A,FALSE,"II-4 HH.DIST";#N/A,#N/A,FALSE,"II-5 EMP.INDUS"}</definedName>
    <definedName name="bvc" hidden="1">{#N/A,#N/A,FALSE,"pop.hh";#N/A,#N/A,FALSE,"age.dist";#N/A,#N/A,FALSE,"hh.income";#N/A,#N/A,FALSE,"hh.chars"}</definedName>
    <definedName name="BYD_MGG_ASCA_facility" hidden="1">{"Print Summary",#N/A,FALSE,"Summary Analysis";"Print FCF",#N/A,FALSE,"FCF Analysis";"Print Sensitivity",#N/A,FALSE,"Sensitivity Analysis";"Print NAV",#N/A,FALSE,"NAV Analysis";"Print Credit",#N/A,FALSE,"Credit Analysis"}</definedName>
    <definedName name="CAcct">#REF!</definedName>
    <definedName name="CalcLeveredCF_HF" hidden="1">'[17]CF Calculations'!$B$414:$O$414,'[17]CF Calculations'!$Q$414,'[17]CF Calculations'!$S$414:$EI$414,'[17]CF Calculations'!$S$7:$EI$7,'[17]CF Calculations'!$Q$7,'[17]CF Calculations'!$B$7:$O$7</definedName>
    <definedName name="CalcLeveredCF_HT" hidden="1">'[17]CF Calculations'!$B$7,'[17]CF Calculations'!$S$7,'[17]CF Calculations'!$B$414,'[17]CF Calculations'!$S$414</definedName>
    <definedName name="CalcLeveredCF_SHT" hidden="1">'[17]CF Calculations'!$B$2,'[17]CF Calculations'!$O$2,'[17]CF Calculations'!$B$9,'[17]CF Calculations'!$B$17,'[17]CF Calculations'!$B$38,'[17]CF Calculations'!$B$58,'[17]CF Calculations'!$B$66,'[17]CF Calculations'!$B$76,'[17]CF Calculations'!$B$79,'[17]CF Calculations'!$B$86,'[17]CF Calculations'!$B$89,'[17]CF Calculations'!$B$99,'[17]CF Calculations'!$B$108,'[17]CF Calculations'!$B$111,'[17]CF Calculations'!$B$121,'[17]CF Calculations'!$B$129:$B$130,'[17]CF Calculations'!$B$136,'[17]CF Calculations'!$B$143,'[17]CF Calculations'!$B$152:$B$153,'[17]CF Calculations'!$B$159,'[17]CF Calculations'!$B$166,'[17]CF Calculations'!$B$175:$B$176,'[17]CF Calculations'!$B$182,'[17]CF Calculations'!$B$189,'[17]CF Calculations'!$B$198:$B$199,'[17]CF Calculations'!$B$204,'[17]CF Calculations'!$B$211,'[17]CF Calculations'!$B$218:$B$219,'[17]CF Calculations'!$B$226,'[17]CF Calculations'!$B$233,'[17]CF Calculations'!$B$240,'[17]CF Calculations'!$B$249,'[17]CF Calculations'!$B$262:$B$263,'[17]CF Calculations'!$B$268,'[17]CF Calculations'!$B$275,'[17]CF Calculations'!$B$284:$B$285,'[17]CF Calculations'!$B$290,'[17]CF Calculations'!$B$297,'[17]CF Calculations'!$B$306,'[17]CF Calculations'!$B$314,'[17]CF Calculations'!$B$323,'[17]CF Calculations'!$B$372,'[17]CF Calculations'!$B$416,'[17]CF Calculations'!$B$424,'[17]CF Calculations'!$B$431,'[17]CF Calculations'!$B$438,'[17]CF Calculations'!$B$441,'[17]CF Calculations'!$Q$4:$Q$5,'[17]CF Calculations'!$C$5:$O$5,'[17]CF Calculations'!$S$5:$EI$5</definedName>
    <definedName name="CalcLeveredCF_SHT_P" hidden="1">'[17]CF Calculations'!#REF!,'[17]CF Calculations'!#REF!,'[17]CF Calculations'!#REF!,'[17]CF Calculations'!#REF!,'[17]CF Calculations'!#REF!</definedName>
    <definedName name="CalcLeveredCF0_SHT_P" hidden="1">'[17]CF Calculations'!#REF!</definedName>
    <definedName name="CalcLeveredCF1_SHT_P" hidden="1">'[17]CF Calculations'!#REF!</definedName>
    <definedName name="CalcLeveredCF2_SHT_P" hidden="1">'[17]CF Calculations'!#REF!</definedName>
    <definedName name="CalcLeveredCF3_SHT_P" hidden="1">'[17]CF Calculations'!#REF!</definedName>
    <definedName name="CalcLeveredCF4_SHT_P" hidden="1">'[17]CF Calculations'!#REF!</definedName>
    <definedName name="CalcResidCF_HF" hidden="1">'[17]Operating Calculations'!$Q$156:$ES$156,'[17]Operating Calculations'!$B$156:$O$156,'[17]Operating Calculations'!$B$112:$M$112,'[17]Operating Calculations'!$O$112,'[17]Operating Calculations'!$Q$112:$BA$112,'[17]Operating Calculations'!$B$66:$M$66,'[17]Operating Calculations'!$O$66,'[17]Operating Calculations'!$Q$66:$ES$66,'[17]Operating Calculations'!$Q$41:$ES$41,'[17]Operating Calculations'!$O$41,'[17]Operating Calculations'!$B$41:$M$41,'[17]Operating Calculations'!$B$7:$M$7,'[17]Operating Calculations'!$O$7,'[17]Operating Calculations'!$Q$7:$ES$7</definedName>
    <definedName name="CalcResidCF_HT" hidden="1">'[17]Operating Calculations'!$B$7,'[17]Operating Calculations'!$Q$7,'[17]Operating Calculations'!$B$41,'[17]Operating Calculations'!$Q$41,'[17]Operating Calculations'!$B$66,'[17]Operating Calculations'!$Q$66,'[17]Operating Calculations'!$B$112,'[17]Operating Calculations'!$Q$112,'[17]Operating Calculations'!$B$156,'[17]Operating Calculations'!$Q$156</definedName>
    <definedName name="CalcResidCF_SHT" hidden="1">'[17]Operating Calculations'!$B$140,'[17]Operating Calculations'!$B$114,'[17]Operating Calculations'!$B$87,'[17]Operating Calculations'!$B$68,'[17]Operating Calculations'!$B$61,'[17]Operating Calculations'!$B$52:$B$53,'[17]Operating Calculations'!$B$43:$B$44,'[17]Operating Calculations'!$B$33,'[17]Operating Calculations'!$B$30,'[17]Operating Calculations'!$B$24,'[17]Operating Calculations'!$B$17:$B$18,'[17]Operating Calculations'!$B$9,'[17]Operating Calculations'!$B$2,'[17]Operating Calculations'!$C$5:$M$5,'[17]Operating Calculations'!$L$2,'[17]Operating Calculations'!$O$4:$O$5,'[17]Operating Calculations'!$Q$5:$ES$5</definedName>
    <definedName name="CalcWaterfall_HF" hidden="1">[17]Waterfall!#REF!,[17]Waterfall!#REF!</definedName>
    <definedName name="CalcWaterfall_HT" hidden="1">[17]Waterfall!#REF!,[17]Waterfall!#REF!</definedName>
    <definedName name="CalcWaterfall_SHT" hidden="1">[17]Waterfall!#REF!,[17]Waterfall!#REF!,[17]Waterfall!#REF!,[17]Waterfall!#REF!,[17]Waterfall!#REF!,[17]Waterfall!#REF!,[17]Waterfall!#REF!,[17]Waterfall!#REF!</definedName>
    <definedName name="CalcWaterfall_Title" hidden="1">[17]Waterfall!#REF!</definedName>
    <definedName name="CalcWaterfall0_HF" hidden="1">[17]Waterfall!#REF!</definedName>
    <definedName name="CalcWaterfall0_HT" hidden="1">[17]Waterfall!#REF!</definedName>
    <definedName name="CalcWaterfall0_SHT" hidden="1">[17]Waterfall!#REF!</definedName>
    <definedName name="CalcWaterfall1_HF" hidden="1">[17]Waterfall!#REF!</definedName>
    <definedName name="CalcWaterfall1_HT" hidden="1">[17]Waterfall!#REF!</definedName>
    <definedName name="CalcWaterfall1_SHT" hidden="1">[17]Waterfall!#REF!</definedName>
    <definedName name="CalcWaterfall2_SHT" hidden="1">[17]Waterfall!#REF!</definedName>
    <definedName name="CalcWaterfall3_SHT" hidden="1">[17]Waterfall!#REF!</definedName>
    <definedName name="CalcWaterfall4_SHT" hidden="1">[17]Waterfall!#REF!</definedName>
    <definedName name="CalcWaterfall5_SHT" hidden="1">[17]Waterfall!#REF!</definedName>
    <definedName name="CalcWaterfall6_SHT" hidden="1">[17]Waterfall!#REF!</definedName>
    <definedName name="CalcWaterfall7_SHT" hidden="1">[17]Waterfall!#REF!</definedName>
    <definedName name="CAP_INCREMENT">'[28]Valuation Summary-Output'!#REF!</definedName>
    <definedName name="CapExInputDetailType" hidden="1">[17]GenValidation!$A$44</definedName>
    <definedName name="CapitalStructure" hidden="1">#REF!</definedName>
    <definedName name="Capmark_fund">#REF!</definedName>
    <definedName name="CappedInPLaceNOI" hidden="1">[17]GenValidation!$V$8</definedName>
    <definedName name="CappedPrFrmaNOI" hidden="1">[17]GenValidation!$V$7</definedName>
    <definedName name="CapRateHistoricals" hidden="1">[17]GenValidation!#REF!</definedName>
    <definedName name="cashflow007" hidden="1">{"CF",#N/A,FALSE,"Cash Flow";"RET",#N/A,FALSE,"Returns";"NPV",#N/A,FALSE,"Values";"ASMPT",#N/A,FALSE,"Assumptions"}</definedName>
    <definedName name="cashflow009" hidden="1">{"CF",#N/A,FALSE,"Cash Flow";"RET",#N/A,FALSE,"Returns";"NPV",#N/A,FALSE,"Values";"ASMPT",#N/A,FALSE,"Assumptions"}</definedName>
    <definedName name="cashflow2007" hidden="1">{"CF",#N/A,FALSE,"Cash Flow";"RET",#N/A,FALSE,"Returns";"NPV",#N/A,FALSE,"Values";"ASMPT",#N/A,FALSE,"Assumptions"}</definedName>
    <definedName name="cashfloww007" hidden="1">{"CF",#N/A,FALSE,"Cash Flow";"RET",#N/A,FALSE,"Returns";"NPV",#N/A,FALSE,"Values";"ASMPT",#N/A,FALSE,"Assumptions"}</definedName>
    <definedName name="cb" hidden="1">{#N/A,#N/A,FALSE,"el.det";#N/A,#N/A,FALSE,"mu.det";#N/A,#N/A,FALSE,"ug.det";#N/A,#N/A,FALSE,"ex.det";#N/A,#N/A,FALSE,"lux.det";#N/A,#N/A,FALSE,"custom.lot";#N/A,#N/A,FALSE,"condo.att";#N/A,#N/A,FALSE,"el.att";#N/A,#N/A,FALSE,"mu.att";#N/A,#N/A,FALSE,"ex.att";#N/A,#N/A,FALSE,"lux.att";#N/A,#N/A,FALSE,"all.by.village"}</definedName>
    <definedName name="cb_sChart41E9A35_opts" hidden="1">"1, 9, 1, False, 2, False, False, , 0, False, True, 1, 1"</definedName>
    <definedName name="cba" hidden="1">{"Construction_Short",#N/A,FALSE,"Construction"}</definedName>
    <definedName name="cbn" hidden="1">{#N/A,#N/A,FALSE,"II-2 POP.HH";#N/A,#N/A,FALSE,"II-3 AGE.DIST";#N/A,#N/A,FALSE,"II-4 HH.DIST";#N/A,#N/A,FALSE,"II-5 EMP.INDUS"}</definedName>
    <definedName name="cc" hidden="1">{#N/A,#N/A,FALSE,"Renewals In Process";#N/A,#N/A,FALSE,"New Clients In Process";#N/A,#N/A,FALSE,"Completed New Clients";#N/A,#N/A,FALSE,"Completed Renewals"}</definedName>
    <definedName name="cd" hidden="1">{#N/A,#N/A,FALSE,"pop.hh";#N/A,#N/A,FALSE,"age.dist";#N/A,#N/A,FALSE,"hh.income";#N/A,#N/A,FALSE,"hh.chars"}</definedName>
    <definedName name="cdsConforming">'[18]ASR Dropdowns'!$AD$3:$AD$5</definedName>
    <definedName name="cdsConstructionTypes">'[18]ASR Dropdowns'!$I$3:$I$11</definedName>
    <definedName name="cdsEntityTypes">'[18]ASR Dropdowns'!$AB$3:$AB$6</definedName>
    <definedName name="cdsExteriorFinishes">'[18]ASR Dropdowns'!$L$3:$L$16</definedName>
    <definedName name="cdsLeaseTypes">'[18]ASR Dropdowns'!$A$3:$A$8</definedName>
    <definedName name="cdsOpStmntColumns">[18]IandE!#REF!</definedName>
    <definedName name="cdsOwnershipTypes">'[18]ASR Dropdowns'!$Z$3:$Z$5</definedName>
    <definedName name="cdsRoofTypes">'[18]ASR Dropdowns'!$O$3:$O$16</definedName>
    <definedName name="cdsSeismicZones">'[18]ASR Dropdowns'!$R$3:$R$7</definedName>
    <definedName name="cdsYesNo">'[18]ASR Dropdowns'!$E$3:$E$5</definedName>
    <definedName name="cdsYesNoNA">'[18]ASR Dropdowns'!$G$3:$G$6</definedName>
    <definedName name="cdsYesNoPlus">'[18]ASR Dropdowns'!$C$3:$C$8</definedName>
    <definedName name="CFMnths" hidden="1">'[17]CF Calculations'!$T$5:$EI$5</definedName>
    <definedName name="CFYears" hidden="1">'[17]CF Calculations'!$E$5:$N$5</definedName>
    <definedName name="CHeader">#REF!</definedName>
    <definedName name="CIQWBGuid" hidden="1">"004b76be-578a-4d7f-977e-21e25b1987cf"</definedName>
    <definedName name="City" hidden="1">[17]GenValidation!$A$13</definedName>
    <definedName name="Clear_Range">#REF!</definedName>
    <definedName name="client_address">[24]Instruction!$J$10</definedName>
    <definedName name="client_address_2">[24]Instruction!$J$11</definedName>
    <definedName name="client_name">[24]Instruction!$J$9</definedName>
    <definedName name="Clients">[24]Lookup!$A$344:$M$468</definedName>
    <definedName name="climate_zone">[24]Energy_Audit_Data!$C$127</definedName>
    <definedName name="ClosingDate" hidden="1">[17]GenValidation!$AH$5</definedName>
    <definedName name="CollectionLossNotes" hidden="1">'[17]Adjustments &amp; Notes'!$O$19</definedName>
    <definedName name="ColumnHeader" hidden="1">'[17]Select Historicals'!$D$9</definedName>
    <definedName name="CommercialNetIncomeNotes" hidden="1">'[17]Adjustments &amp; Notes'!$O$26</definedName>
    <definedName name="CommGrossInp" hidden="1">'[17]Commercial CF'!$D$10</definedName>
    <definedName name="CommUnits">OFFSET([25]ASSUMPTIONS!$B$66,,,COUNT([25]ASSUMPTIONS!$B$66:$B$75),)</definedName>
    <definedName name="complete" hidden="1">{#N/A,#N/A,FALSE,"COVER";#N/A,#N/A,FALSE,"PROFORMA";#N/A,#N/A,FALSE,"Construction CF";#N/A,#N/A,FALSE,"CASHFLOW";#N/A,#N/A,FALSE,"Sale &amp; IRR Analysis";#N/A,#N/A,FALSE,"Amortization Table";#N/A,#N/A,FALSE,"Amortization FEMA";#N/A,#N/A,FALSE,"INCOME"}</definedName>
    <definedName name="ConcessionsNotes" hidden="1">'[17]Adjustments &amp; Notes'!$O$17</definedName>
    <definedName name="ConditionList">[24]Lookup!$U$583:$U$593</definedName>
    <definedName name="construction" hidden="1">{"Construction Costs",#N/A,FALSE,"Total Costs"}</definedName>
    <definedName name="Construction_Term">[18]Dropdowns!$AV$3:$AV$5</definedName>
    <definedName name="Contract_Rent">'[29] Rent Roll-Input'!$G$5:$G$304</definedName>
    <definedName name="ContractServicesNotes" hidden="1">'[17]Adjustments &amp; Notes'!$O$35</definedName>
    <definedName name="copied" hidden="1">{#N/A,#N/A,FALSE,"el.det";#N/A,#N/A,FALSE,"mu.det";#N/A,#N/A,FALSE,"ug.det";#N/A,#N/A,FALSE,"ex.det";#N/A,#N/A,FALSE,"lux.det";#N/A,#N/A,FALSE,"custom.lot";#N/A,#N/A,FALSE,"condo.att";#N/A,#N/A,FALSE,"el.att";#N/A,#N/A,FALSE,"mu.att";#N/A,#N/A,FALSE,"ex.att";#N/A,#N/A,FALSE,"lux.att";#N/A,#N/A,FALSE,"all.by.village"}</definedName>
    <definedName name="copy" hidden="1">{#N/A,#N/A,FALSE,"el.det";#N/A,#N/A,FALSE,"mu.det";#N/A,#N/A,FALSE,"ug.det";#N/A,#N/A,FALSE,"ex.det";#N/A,#N/A,FALSE,"lux.det";#N/A,#N/A,FALSE,"custom.lot";#N/A,#N/A,FALSE,"condo.att";#N/A,#N/A,FALSE,"el.att";#N/A,#N/A,FALSE,"mu.att";#N/A,#N/A,FALSE,"ex.att";#N/A,#N/A,FALSE,"lux.att";#N/A,#N/A,FALSE,"all.by.village"}</definedName>
    <definedName name="copy2" hidden="1">{#N/A,#N/A,FALSE,"el.det";#N/A,#N/A,FALSE,"mu.det";#N/A,#N/A,FALSE,"ug.det";#N/A,#N/A,FALSE,"ex.det";#N/A,#N/A,FALSE,"lux.det";#N/A,#N/A,FALSE,"custom.lot";#N/A,#N/A,FALSE,"condo.att";#N/A,#N/A,FALSE,"el.att";#N/A,#N/A,FALSE,"mu.att";#N/A,#N/A,FALSE,"ex.att";#N/A,#N/A,FALSE,"lux.att";#N/A,#N/A,FALSE,"all.by.village"}</definedName>
    <definedName name="COST_OF_SALE">[19]Inputs!$I$49</definedName>
    <definedName name="Cottage" hidden="1">{"cot1",#N/A,FALSE,"Cottages";"cot2",#N/A,FALSE,"Cottages";"cot3",#N/A,FALSE,"Cottages"}</definedName>
    <definedName name="cps_time">[24]Instruction!$J$28</definedName>
    <definedName name="CREDIT_LOSS">[19]Inputs!$I$41</definedName>
    <definedName name="CREDIT_PERCENT">[19]Inputs!$I$39</definedName>
    <definedName name="crit_all_total">[24]Criticals!$H$45</definedName>
    <definedName name="crit_hidden">[30]Criticals!#REF!</definedName>
    <definedName name="crit_loc">[30]Criticals!#REF!</definedName>
    <definedName name="Crit_paste">[30]Criticals!#REF!</definedName>
    <definedName name="crit_permit">[30]Criticals!#REF!</definedName>
    <definedName name="Crit_Repair">[30]Criticals!#REF!</definedName>
    <definedName name="Crit_Repair_desc">[24]Lookup!$B$510:$B$634</definedName>
    <definedName name="Crit_Repair_Items">[24]Lookup!$B$510:$J$606</definedName>
    <definedName name="Crit_Sect_Ref_Table">[30]Criticals!#REF!</definedName>
    <definedName name="crit_section_end">[30]Criticals!#REF!</definedName>
    <definedName name="crit_section_start">[30]Criticals!#REF!</definedName>
    <definedName name="crit_tbl_right">[30]Criticals!#REF!</definedName>
    <definedName name="critDescCol">[30]Criticals!#REF!</definedName>
    <definedName name="critLeftDel">[30]Criticals!#REF!</definedName>
    <definedName name="critRightDel">[30]Criticals!#REF!</definedName>
    <definedName name="critSectCol">[30]Criticals!#REF!</definedName>
    <definedName name="critTotalCol">[30]Criticals!#REF!</definedName>
    <definedName name="critTotalDel">[30]Criticals!#REF!</definedName>
    <definedName name="CURRENCY_0">"$#,##0;[Red]($#,##0);"</definedName>
    <definedName name="CURRENCY_2">"$#,##0.00;[Red]($#,##0.00);"</definedName>
    <definedName name="Current_Status_of_Purchase_Transaction">[18]Dropdowns!$V$3:$V$7</definedName>
    <definedName name="CurrentLeaseExpirationTable" hidden="1">[17]GenValidation!$BW$136:INDEX([17]GenValidation!$BZ:$BZ,ROW([17]GenValidation!$BZ$136)+TotalDealUnits-1)</definedName>
    <definedName name="cv" hidden="1">{#N/A,#N/A,FALSE,"II-2 POP.HH";#N/A,#N/A,FALSE,"II-3 AGE.DIST";#N/A,#N/A,FALSE,"II-4 HH.DIST";#N/A,#N/A,FALSE,"II-5 EMP.INDUS"}</definedName>
    <definedName name="CWAssumptionsRenovatedRents" hidden="1">'[17]Assumptions '!#REF!</definedName>
    <definedName name="CWAssumptionsRenovationDowntime" hidden="1">'[17]Assumptions '!#REF!</definedName>
    <definedName name="CWSummaryRenovationAssumptions" hidden="1">'[17]Summary '!#REF!</definedName>
    <definedName name="CYear">#REF!</definedName>
    <definedName name="d" hidden="1">{#N/A,#N/A,FALSE,"III-1 Sum.Dem";#N/A,#N/A,FALSE,"III-2 RER.Dem.Pop";#N/A,#N/A,FALSE,"III-3 RER.Cap.Pop";#N/A,#N/A,FALSE,"III-4 RER.Dem.TCSS";#N/A,#N/A,FALSE,"III-5 RER.Cap.TCSS";#N/A,#N/A,FALSE,"III-6 Pow.Center.Dem";#N/A,#N/A,FALSE,"III-7 Off.Demand";#N/A,#N/A,FALSE,"III-8 Htl.Dem"}</definedName>
    <definedName name="dafs"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asdasdsasad" hidden="1">{#N/A,#N/A,FALSE,"Notes";#N/A,#N/A,FALSE,"BaseAssumptions";#N/A,#N/A,FALSE,"CFD";#N/A,#N/A,FALSE,"RevenueAssumptions";"MasterCostAssmp Annually",#N/A,FALSE,"MasterCostAssmp";#N/A,#N/A,FALSE,"InTractCstAssmp";"LotTakedowns Annually",#N/A,FALSE,"LotTakedowns";"CashFlowSummary Annually",#N/A,FALSE,"CashFlowSummary";#N/A,#N/A,FALSE,"Loan Value";"AcqDev Loan Annually",#N/A,FALSE,"AcqDev Loan";"Loan #1 Annually",#N/A,FALSE,"Loan #1";"Loan #2 Annually",#N/A,FALSE,"Loan #2";"Loan #3 Annually",#N/A,FALSE,"Loan #3";"Consolidated Loan Annually",#N/A,FALSE,"Consolidated Loan";"FlowSummary Annually",#N/A,FALSE,"FlowSummary";"SourcesAndUses Annually",#N/A,FALSE,"SourcesAndUses";"CashDistribute Annually",#N/A,FALSE,"CashDistribute";"InvestorSummary Annually",#N/A,FALSE,"InvestorSummary";#N/A,#N/A,FALSE,"Finance Summary";#N/A,#N/A,FALSE,"Valuation"}</definedName>
    <definedName name="DashBoardLabels">[17]GenValidation!$AY$5:$AZ$23</definedName>
    <definedName name="DATA_01" hidden="1">#REF!</definedName>
    <definedName name="DataFromRentRoll" hidden="1">[31]GenValidation!$AE$124:$AE$141</definedName>
    <definedName name="DataFromRentRollOld" hidden="1">[17]GenValidation!$AE$130:$AE$131</definedName>
    <definedName name="DateOfExit" hidden="1">[17]Input!$M$12</definedName>
    <definedName name="daws" hidden="1">{#N/A,#N/A,FALSE,"Renewals In Process";#N/A,#N/A,FALSE,"New Clients In Process";#N/A,#N/A,FALSE,"Completed New Clients";#N/A,#N/A,FALSE,"Completed Renewals"}</definedName>
    <definedName name="ddd" hidden="1">{#N/A,#N/A,FALSE,"pop.hh";#N/A,#N/A,FALSE,"age.dist";#N/A,#N/A,FALSE,"hh.income";#N/A,#N/A,FALSE,"hh.chars"}</definedName>
    <definedName name="dddddd" hidden="1">{#N/A,#N/A,FALSE,"CAPREIT"}</definedName>
    <definedName name="dddddd2" hidden="1">{#N/A,#N/A,FALSE,"CAPREIT"}</definedName>
    <definedName name="ddddddd" hidden="1">{#N/A,#N/A,FALSE,"CAPREIT"}</definedName>
    <definedName name="ddddddd2" hidden="1">{#N/A,#N/A,FALSE,"CAPREIT"}</definedName>
    <definedName name="Debt_Calc1_Amort" hidden="1">[32]DebtSupport!$C$33</definedName>
    <definedName name="Debt_Calc1_CapExEnd" hidden="1">[32]DebtSupport!$C$32</definedName>
    <definedName name="Debt_Calc1_Draw" hidden="1">[32]DebtSupport!$C$30</definedName>
    <definedName name="Debt_Calc1_End" hidden="1">[32]DebtSupport!$C$34</definedName>
    <definedName name="Debt_Calc1_InitialBalance" hidden="1">[32]DebtSupport!$C$39</definedName>
    <definedName name="Debt_Calc1_IO" hidden="1">[32]DebtSupport!$C$31</definedName>
    <definedName name="Debt_Calc1_IsPrepaid" hidden="1">[32]DebtSupport!$C$36</definedName>
    <definedName name="Debt_Calc1_IsRefied" hidden="1">[32]DebtSupport!$C$35</definedName>
    <definedName name="Debt_Calc1_Maturity" hidden="1">[32]DebtSupport!$C$29</definedName>
    <definedName name="Debt_Calc1_Start" hidden="1">[32]DebtSupport!$C$27</definedName>
    <definedName name="Debt_Calc1_Term" hidden="1">[32]DebtSupport!$C$28</definedName>
    <definedName name="Debt_Calc1_Year" hidden="1">[32]DebtSupport!$C$40</definedName>
    <definedName name="Debt_Calc2_Amort" hidden="1">[32]DebtSupport!$D$33</definedName>
    <definedName name="Debt_Calc2_CapExEnd" hidden="1">[32]DebtSupport!$D$32</definedName>
    <definedName name="Debt_Calc2_Draw" hidden="1">[32]DebtSupport!$D$30</definedName>
    <definedName name="Debt_Calc2_End" hidden="1">[32]DebtSupport!$D$34</definedName>
    <definedName name="Debt_Calc2_InitialBalance" hidden="1">[32]DebtSupport!$D$39</definedName>
    <definedName name="Debt_Calc2_IO" hidden="1">[32]DebtSupport!$D$31</definedName>
    <definedName name="Debt_Calc2_IsPrepaid" hidden="1">[32]DebtSupport!$D$36</definedName>
    <definedName name="Debt_Calc2_IsRefied" hidden="1">[32]DebtSupport!$D$35</definedName>
    <definedName name="Debt_Calc2_Maturity" hidden="1">[32]DebtSupport!$D$29</definedName>
    <definedName name="Debt_Calc2_Start" hidden="1">[32]DebtSupport!$D$27</definedName>
    <definedName name="Debt_Calc2_Term" hidden="1">[32]DebtSupport!$D$28</definedName>
    <definedName name="Debt_Calc2_Year" hidden="1">[32]DebtSupport!$D$40</definedName>
    <definedName name="Debt_Calc3_Amort" hidden="1">[32]DebtSupport!$E$33</definedName>
    <definedName name="Debt_Calc3_CapExEnd" hidden="1">[32]DebtSupport!$E$32</definedName>
    <definedName name="Debt_Calc3_Draw" hidden="1">[32]DebtSupport!$E$30</definedName>
    <definedName name="Debt_Calc3_End" hidden="1">[32]DebtSupport!$E$34</definedName>
    <definedName name="Debt_Calc3_InitialBalance" hidden="1">[32]DebtSupport!$E$39</definedName>
    <definedName name="Debt_Calc3_IO" hidden="1">[32]DebtSupport!$E$31</definedName>
    <definedName name="Debt_Calc3_IsPrepaid" hidden="1">[32]DebtSupport!$E$36</definedName>
    <definedName name="Debt_Calc3_Maturity" hidden="1">[32]DebtSupport!$E$29</definedName>
    <definedName name="Debt_Calc3_Refi1" hidden="1">[32]DebtSupport!$E$37</definedName>
    <definedName name="Debt_Calc3_Refi2" hidden="1">[32]DebtSupport!$E$38</definedName>
    <definedName name="Debt_Calc3_Start" hidden="1">[32]DebtSupport!$E$27</definedName>
    <definedName name="Debt_Calc3_Term" hidden="1">[32]DebtSupport!$E$28</definedName>
    <definedName name="Debt_CalcType2" hidden="1">[32]DebtValidation!$C$3</definedName>
    <definedName name="Debt_CalcType3" hidden="1">[32]DebtValidation!$C$4</definedName>
    <definedName name="Debt_CalcType4" hidden="1">[32]DebtValidation!$C$5</definedName>
    <definedName name="Debt_CalcType5" hidden="1">[32]DebtValidation!$C$6</definedName>
    <definedName name="Debt_CalcTypes" hidden="1">[32]DebtValidation!$C$2:$C$6</definedName>
    <definedName name="Debt_FundType1" hidden="1">[32]DebtValidation!$E$2</definedName>
    <definedName name="Debt_FundType2" hidden="1">[32]DebtValidation!$E$3</definedName>
    <definedName name="Debt_FundType3" hidden="1">[32]DebtValidation!$E$4</definedName>
    <definedName name="Debt_FundTypes" hidden="1">[32]DebtValidation!$E$2:$E$3</definedName>
    <definedName name="DEBT_InitialBalance" hidden="1">#REF!</definedName>
    <definedName name="Debt_InitialBOPBalance" hidden="1">#REF!</definedName>
    <definedName name="DEBT_InitialCapital" hidden="1">#REF!</definedName>
    <definedName name="DEBT_InitialFunding" hidden="1">#REF!</definedName>
    <definedName name="DEBT_InitialInterest" hidden="1">#REF!</definedName>
    <definedName name="Debt_InitialLoanFee" hidden="1">#REF!</definedName>
    <definedName name="DEBT_InitialMaturity" hidden="1">#REF!</definedName>
    <definedName name="Debt_InitialPrepaymentFee" hidden="1">#REF!</definedName>
    <definedName name="DEBT_InitialPrincipal" hidden="1">#REF!</definedName>
    <definedName name="DEBT_InitialRefi" hidden="1">#REF!</definedName>
    <definedName name="Debt_InitialSeniorBalance" hidden="1">#REF!</definedName>
    <definedName name="Debt_InitialSeniorBOPBalance" hidden="1">#REF!</definedName>
    <definedName name="Debt_InitialSeniorInterest" hidden="1">#REF!</definedName>
    <definedName name="Debt_InitialSeniorPrincipal" hidden="1">#REF!</definedName>
    <definedName name="Debt_Label1_Amort" hidden="1">[32]DebtSupport!$C$23</definedName>
    <definedName name="Debt_Label1_Amount" hidden="1">[32]DebtSupport!$C$18</definedName>
    <definedName name="Debt_Label1_InitialRate" hidden="1">[32]DebtSupport!$C$25</definedName>
    <definedName name="Debt_Label1_IO" hidden="1">[32]DebtSupport!$C$22</definedName>
    <definedName name="Debt_Label1_Maturity" hidden="1">[32]DebtSupport!$C$24</definedName>
    <definedName name="Debt_Label1_Percent" hidden="1">[32]DebtSupport!$C$20</definedName>
    <definedName name="Debt_Label1_Term" hidden="1">[32]DebtSupport!$C$21</definedName>
    <definedName name="Debt_Label1_Value" hidden="1">[32]DebtSupport!$C$19</definedName>
    <definedName name="Debt_Label2_Amort" hidden="1">[32]DebtSupport!$D$23</definedName>
    <definedName name="Debt_Label2_Amount" hidden="1">[32]DebtSupport!$D$18</definedName>
    <definedName name="Debt_Label2_InitialRate" hidden="1">[32]DebtSupport!$D$25</definedName>
    <definedName name="Debt_Label2_IO" hidden="1">[32]DebtSupport!$D$22</definedName>
    <definedName name="Debt_Label2_Maturity" hidden="1">[32]DebtSupport!$D$24</definedName>
    <definedName name="Debt_Label2_Percent" hidden="1">[32]DebtSupport!$D$20</definedName>
    <definedName name="Debt_Label2_Term" hidden="1">[32]DebtSupport!$D$21</definedName>
    <definedName name="Debt_Label2_Value" hidden="1">[32]DebtSupport!$D$19</definedName>
    <definedName name="Debt_Label3_Amort" hidden="1">[32]DebtSupport!$E$23</definedName>
    <definedName name="Debt_Label3_Amount" hidden="1">[32]DebtSupport!$E$18</definedName>
    <definedName name="Debt_Label3_InitialRate" hidden="1">[32]DebtSupport!$E$25</definedName>
    <definedName name="Debt_Label3_IO" hidden="1">[32]DebtSupport!$E$22</definedName>
    <definedName name="Debt_Label3_Maturity" hidden="1">[32]DebtSupport!$E$24</definedName>
    <definedName name="Debt_Label3_Percent" hidden="1">[32]DebtSupport!$E$20</definedName>
    <definedName name="Debt_Label3_Term" hidden="1">[32]DebtSupport!$E$21</definedName>
    <definedName name="Debt_Label3_Value" hidden="1">[32]DebtSupport!$E$19</definedName>
    <definedName name="Debt_LoanType1" hidden="1">[32]DebtValidation!$A$2</definedName>
    <definedName name="Debt_LoanType2" hidden="1">[32]DebtValidation!$A$3</definedName>
    <definedName name="Debt_LoanType4" hidden="1">[32]DebtValidation!$A$5</definedName>
    <definedName name="Debt_LoanTypes" hidden="1">[32]DebtValidation!$A$2:$A$4</definedName>
    <definedName name="DEBT_PaymentType1" hidden="1">[32]DebtValidation!$D$2</definedName>
    <definedName name="DEBT_PaymentType5" hidden="1">[32]DebtValidation!$D$3</definedName>
    <definedName name="DEBT_PaymentTypes" hidden="1">[32]DebtValidation!$D$2:$D$3</definedName>
    <definedName name="Debt_PurchaseRange" hidden="1">0</definedName>
    <definedName name="Debt_RefiTypes" hidden="1">[32]DebtValidation!$A$2:$A$5</definedName>
    <definedName name="Debt_Show1_Amort" hidden="1">[32]DebtSupport!$C$11</definedName>
    <definedName name="Debt_Show1_AmortHC" hidden="1">[32]DebtSupport!$C$12</definedName>
    <definedName name="Debt_Show1_Amount" hidden="1">[32]DebtSupport!$C$6</definedName>
    <definedName name="Debt_Show1_CapEx" hidden="1">[32]DebtSupport!$C$3</definedName>
    <definedName name="Debt_Show1_FundDate" hidden="1">[32]DebtSupport!$C$5</definedName>
    <definedName name="Debt_Show1_FundMethod" hidden="1">[32]DebtSupport!$C$4</definedName>
    <definedName name="Debt_Show1_FundPercent" hidden="1">[32]DebtSupport!$C$7</definedName>
    <definedName name="Debt_Show1_FundPoints" hidden="1">[32]DebtSupport!$C$8</definedName>
    <definedName name="Debt_Show1_Loan" hidden="1">[32]DebtSupport!$C$2</definedName>
    <definedName name="Debt_Show1_Rate" hidden="1">[32]DebtSupport!$C$9</definedName>
    <definedName name="Debt_Show1_Spread" hidden="1">[32]DebtSupport!$C$10</definedName>
    <definedName name="Debt_Show2_Amort" hidden="1">[32]DebtSupport!$D$11</definedName>
    <definedName name="Debt_Show2_AmortHC" hidden="1">[32]DebtSupport!$D$12</definedName>
    <definedName name="Debt_Show2_Amount" hidden="1">[32]DebtSupport!$D$6</definedName>
    <definedName name="Debt_Show2_CapEx" hidden="1">[32]DebtSupport!$D$3</definedName>
    <definedName name="Debt_Show2_FundDate" hidden="1">[32]DebtSupport!$D$5</definedName>
    <definedName name="Debt_Show2_FundMethod" hidden="1">[32]DebtSupport!$D$4</definedName>
    <definedName name="Debt_Show2_FundPercent" hidden="1">[32]DebtSupport!$D$7</definedName>
    <definedName name="Debt_Show2_FundPoints" hidden="1">[32]DebtSupport!$D$8</definedName>
    <definedName name="Debt_Show2_Loan" hidden="1">[32]DebtSupport!$D$2</definedName>
    <definedName name="Debt_Show2_Rate" hidden="1">[32]DebtSupport!$D$9</definedName>
    <definedName name="Debt_Show2_Spread" hidden="1">[32]DebtSupport!$D$10</definedName>
    <definedName name="Debt_Show3_Amort" hidden="1">[32]DebtSupport!$E$11</definedName>
    <definedName name="Debt_Show3_AmortHC" hidden="1">[32]DebtSupport!$E$12</definedName>
    <definedName name="Debt_Show3_Amount" hidden="1">[32]DebtSupport!$E$6</definedName>
    <definedName name="Debt_Show3_CapEx" hidden="1">[32]DebtSupport!$E$3</definedName>
    <definedName name="Debt_Show3_FundDate" hidden="1">[32]DebtSupport!$E$5</definedName>
    <definedName name="Debt_Show3_FundMethod" hidden="1">[32]DebtSupport!$E$4</definedName>
    <definedName name="Debt_Show3_FundPercent" hidden="1">[32]DebtSupport!$E$7</definedName>
    <definedName name="Debt_Show3_FundPoints" hidden="1">[32]DebtSupport!$E$8</definedName>
    <definedName name="Debt_Show3_Loan" hidden="1">[32]DebtSupport!$E$2</definedName>
    <definedName name="Debt_Show3_Rate" hidden="1">[32]DebtSupport!$E$9</definedName>
    <definedName name="Debt_Show3_Refi" hidden="1">[32]DebtSupport!$E$13</definedName>
    <definedName name="Debt_Show3_Refi1" hidden="1">[32]DebtSupport!$E$14</definedName>
    <definedName name="Debt_Show3_Refi2" hidden="1">[32]DebtSupport!$E$15</definedName>
    <definedName name="Debt_Show3_Spread" hidden="1">[32]DebtSupport!$E$10</definedName>
    <definedName name="Debt_Source_Description">[18]Dropdowns!$AK$3:$AK$8</definedName>
    <definedName name="Debt_SubordinationType2" hidden="1">[32]DebtValidation!$J$3</definedName>
    <definedName name="Debt_SubordinationTypes" hidden="1">[32]DebtValidation!$J$2:$J$3</definedName>
    <definedName name="Debt_Type">[18]Dropdowns!$AL$3:$AL$4</definedName>
    <definedName name="Debt_Yes" hidden="1">[32]DebtValidation!$K$2</definedName>
    <definedName name="Debt_YesNo" hidden="1">[32]DebtValidation!$K$2:$K$3</definedName>
    <definedName name="def" hidden="1">{"Construction_Short",#N/A,FALSE,"Construction"}</definedName>
    <definedName name="del" hidden="1">{"Page1",#N/A,FALSE,"7979";"Page2",#N/A,FALSE,"7979";"Page3",#N/A,FALSE,"7979"}</definedName>
    <definedName name="Delivery_Type">[18]Dropdowns!$O$3:$O$4</definedName>
    <definedName name="DeltaColumnSelection" hidden="1">[17]GenValidation!$BC$12:$BC$17</definedName>
    <definedName name="demos" hidden="1">{#N/A,#N/A,FALSE,"II-2 POP.HH";#N/A,#N/A,FALSE,"II-3 AGE.DIST";#N/A,#N/A,FALSE,"II-4 HH.DIST";#N/A,#N/A,FALSE,"II-5 EMP.INDUS"}</definedName>
    <definedName name="des" hidden="1">{#N/A,#N/A,FALSE,"el.det";#N/A,#N/A,FALSE,"mu.det";#N/A,#N/A,FALSE,"ug.det";#N/A,#N/A,FALSE,"ex.det";#N/A,#N/A,FALSE,"lux.det";#N/A,#N/A,FALSE,"custom.lot";#N/A,#N/A,FALSE,"condo.att";#N/A,#N/A,FALSE,"el.att";#N/A,#N/A,FALSE,"mu.att";#N/A,#N/A,FALSE,"ex.att";#N/A,#N/A,FALSE,"lux.att";#N/A,#N/A,FALSE,"all.by.village"}</definedName>
    <definedName name="DetailCCAcq" hidden="1">[17]Input!$W$31:$X$33,[17]Input!$W$35:$X$37,[17]Input!$AC$31,[17]Input!$AD$32:$AE$33,[17]Input!$AC$35,[17]Input!$AD$34,[17]Input!$AD$37</definedName>
    <definedName name="dfd" hidden="1">{#N/A,#N/A,FALSE,"el.det";#N/A,#N/A,FALSE,"mu.det";#N/A,#N/A,FALSE,"ug.det";#N/A,#N/A,FALSE,"ex.det";#N/A,#N/A,FALSE,"lux.det";#N/A,#N/A,FALSE,"custom.lot";#N/A,#N/A,FALSE,"condo.att";#N/A,#N/A,FALSE,"el.att";#N/A,#N/A,FALSE,"mu.att";#N/A,#N/A,FALSE,"ex.att";#N/A,#N/A,FALSE,"lux.att";#N/A,#N/A,FALSE,"all.by.village"}</definedName>
    <definedName name="dfdf" hidden="1">{#N/A,#N/A,FALSE,"el.det";#N/A,#N/A,FALSE,"mu.det";#N/A,#N/A,FALSE,"ug.det";#N/A,#N/A,FALSE,"ex.det";#N/A,#N/A,FALSE,"lux.det";#N/A,#N/A,FALSE,"custom.lot";#N/A,#N/A,FALSE,"condo.att";#N/A,#N/A,FALSE,"el.att";#N/A,#N/A,FALSE,"mu.att";#N/A,#N/A,FALSE,"ex.att";#N/A,#N/A,FALSE,"lux.att";#N/A,#N/A,FALSE,"all.by.village"}</definedName>
    <definedName name="dfgb" hidden="1">{#N/A,#N/A,FALSE,"II-2 POP.HH";#N/A,#N/A,FALSE,"II-3 AGE.DIST";#N/A,#N/A,FALSE,"II-4 HH.DIST";#N/A,#N/A,FALSE,"II-5 EMP.INDUS"}</definedName>
    <definedName name="DFH" hidden="1">{#N/A,#N/A,FALSE,"III-1 Sum.Dem";#N/A,#N/A,FALSE,"III-2 RER.Dem.Pop";#N/A,#N/A,FALSE,"III-3 RER.Cap.Pop";#N/A,#N/A,FALSE,"III-4 RER.Dem.TCSS";#N/A,#N/A,FALSE,"III-5 RER.Cap.TCSS";#N/A,#N/A,FALSE,"III-6 Pow.Center.Dem";#N/A,#N/A,FALSE,"III-7 Off.Demand";#N/A,#N/A,FALSE,"III-8 Htl.Dem"}</definedName>
    <definedName name="dfs" hidden="1">{#N/A,#N/A,FALSE,"II-2 POP.HH";#N/A,#N/A,FALSE,"II-3 AGE.DIST";#N/A,#N/A,FALSE,"II-4 HH.DIST";#N/A,#N/A,FALSE,"II-5 EMP.INDUS"}</definedName>
    <definedName name="DG" hidden="1">{#N/A,#N/A,FALSE,"II-2 POP.HH";#N/A,#N/A,FALSE,"II-3 AGE.DIST";#N/A,#N/A,FALSE,"II-4 HH.DIST";#N/A,#N/A,FALSE,"II-5 EMP.INDUS"}</definedName>
    <definedName name="DiscReversionTax" hidden="1">[17]Input!$AG$240</definedName>
    <definedName name="DispositionFee" hidden="1">[17]Input!#REF!</definedName>
    <definedName name="DispValuationAssump" hidden="1">[17]Input!$L$32:$M$33,[17]Input!$K$38:$M$38</definedName>
    <definedName name="DispValuationType" hidden="1">[17]GenValidation!$A$22</definedName>
    <definedName name="dlkfjhs" hidden="1">{#N/A,#N/A,FALSE,"pop.hh";#N/A,#N/A,FALSE,"age.dist";#N/A,#N/A,FALSE,"hh.income";#N/A,#N/A,FALSE,"hh.chars"}</definedName>
    <definedName name="DollarsPerSFFromRentRoll" hidden="1">[31]GenValidation!$U$124:$U$141</definedName>
    <definedName name="DollarsPerSFFromRentRollOld" hidden="1">[17]GenValidation!$U$130:$U$131</definedName>
    <definedName name="drop_downs">[24]stock_language!$G$273:$G$528</definedName>
    <definedName name="drop_DSCR">[33]Dropdowns!$D$37:$P$37</definedName>
    <definedName name="drop_FannieMae_Program">[33]Dropdowns!$D$9:$F$9</definedName>
    <definedName name="drop_IncExp_UW_Notes">[33]Dropdowns!$D$7:$R$7</definedName>
    <definedName name="drop_InterestOnly">[33]Dropdowns!$D$31:$Y$31</definedName>
    <definedName name="drop_Investor">[33]Dropdowns!$D$8:$F$8</definedName>
    <definedName name="drop_LoanPurpose">[33]Dropdowns!$D$4:$F$4</definedName>
    <definedName name="drop_LTV">[33]Dropdowns!$D$36:$P$36</definedName>
    <definedName name="drop_Originators">[33]Dropdowns!$D$38:$AF$38</definedName>
    <definedName name="drop_Prepay_Fannie_76ARM">[33]Dropdowns!$D$17</definedName>
    <definedName name="drop_QuoteStage">[33]Dropdowns!$D$5:$F$5</definedName>
    <definedName name="drop_Value_Secondary">[33]Dropdowns!$D$6:$F$6</definedName>
    <definedName name="dsf" hidden="1">{#N/A,#N/A,FALSE,"pop.hh";#N/A,#N/A,FALSE,"age.dist";#N/A,#N/A,FALSE,"hh.income";#N/A,#N/A,FALSE,"hh.chars"}</definedName>
    <definedName name="dsfas" hidden="1">{"avgbs",#N/A,FALSE,"sum_ytd";"is",#N/A,FALSE,"sum_ytd";"opexps",#N/A,FALSE,"sum_ytd"}</definedName>
    <definedName name="dsfgfgsdfg" hidden="1">{"CF",#N/A,FALSE,"Cash Flow";"RET",#N/A,FALSE,"Returns";"NPV",#N/A,FALSE,"Values";"ASMPT",#N/A,FALSE,"Assumptions"}</definedName>
    <definedName name="due_date">[24]Instruction!$J$23</definedName>
    <definedName name="dvd" hidden="1">{#N/A,#N/A,FALSE,"el.det";#N/A,#N/A,FALSE,"mu.det";#N/A,#N/A,FALSE,"ug.det";#N/A,#N/A,FALSE,"ex.det";#N/A,#N/A,FALSE,"lux.det";#N/A,#N/A,FALSE,"custom.lot";#N/A,#N/A,FALSE,"condo.att";#N/A,#N/A,FALSE,"el.att";#N/A,#N/A,FALSE,"mu.att";#N/A,#N/A,FALSE,"ex.att";#N/A,#N/A,FALSE,"lux.att";#N/A,#N/A,FALSE,"all.by.village"}</definedName>
    <definedName name="e" hidden="1">{#N/A,#N/A,FALSE,"II-2 POP.HH";#N/A,#N/A,FALSE,"II-3 AGE.DIST";#N/A,#N/A,FALSE,"II-4 HH.DIST";#N/A,#N/A,FALSE,"II-5 EMP.INDUS"}</definedName>
    <definedName name="ea_cdhw_table">'[24]PNA Narrative'!#REF!</definedName>
    <definedName name="EarlyTaxPmntDiscnt" hidden="1">[17]Input!$L$160</definedName>
    <definedName name="ef" hidden="1">{#N/A,#N/A,FALSE,"II-2 POP.HH";#N/A,#N/A,FALSE,"II-3 AGE.DIST";#N/A,#N/A,FALSE,"II-4 HH.DIST";#N/A,#N/A,FALSE,"II-5 EMP.INDUS"}</definedName>
    <definedName name="EF_Age1">#REF!</definedName>
    <definedName name="efa" hidden="1">{#N/A,#N/A,FALSE,"Matrix";#N/A,#N/A,FALSE,"Cash Flow";#N/A,#N/A,FALSE,"10 Year Cost Analysis"}</definedName>
    <definedName name="efd" hidden="1">{#N/A,#N/A,FALSE,"II-2 POP.HH";#N/A,#N/A,FALSE,"II-3 AGE.DIST";#N/A,#N/A,FALSE,"II-4 HH.DIST";#N/A,#N/A,FALSE,"II-5 EMP.INDUS"}</definedName>
    <definedName name="Effective_Gross_Income">'[34]Operating History &amp; UW'!$V$34</definedName>
    <definedName name="EffectiveGrossRevenueNotes" hidden="1">'[17]Adjustments &amp; Notes'!$O$29</definedName>
    <definedName name="efg" hidden="1">{#N/A,#N/A,FALSE,"pop.hh";#N/A,#N/A,FALSE,"age.dist";#N/A,#N/A,FALSE,"hh.income";#N/A,#N/A,FALSE,"hh.chars"}</definedName>
    <definedName name="EGR" hidden="1">[17]GenValidation!$AC$8</definedName>
    <definedName name="ELAINE" hidden="1">{#N/A,#N/A,FALSE,"RENT ROLL"}</definedName>
    <definedName name="elec_common">[24]Instruction!$H$230</definedName>
    <definedName name="elec_dwelling">[24]Instruction!$I$230</definedName>
    <definedName name="ElectricityNotes" hidden="1">'[17]Adjustments &amp; Notes'!$O$43</definedName>
    <definedName name="elev_num">[24]Form_2264_Info!$C$13</definedName>
    <definedName name="End_Clear">#REF!</definedName>
    <definedName name="energy_types">[24]Lookup!$AB$484:$AB$485</definedName>
    <definedName name="entire_rr">#REF!</definedName>
    <definedName name="Environmental_Assessment">[18]Dropdowns!$AC$3:$AC$4</definedName>
    <definedName name="EquityPartner" hidden="1">[17]Input!#REF!</definedName>
    <definedName name="EquityPartnerEquityMult" hidden="1">[17]GenValidation!#REF!</definedName>
    <definedName name="EquityPartnerFundingReq" hidden="1">[17]GenValidation!#REF!</definedName>
    <definedName name="EquityPartnerIRR" hidden="1">[17]GenValidation!#REF!</definedName>
    <definedName name="er" hidden="1">{#N/A,#N/A,FALSE,"II-2 POP.HH";#N/A,#N/A,FALSE,"II-3 AGE.DIST";#N/A,#N/A,FALSE,"II-4 HH.DIST";#N/A,#N/A,FALSE,"II-5 EMP.INDUS"}</definedName>
    <definedName name="ERL_Funding_Timing">[18]Dropdowns!$P$3:$P$16</definedName>
    <definedName name="ert" hidden="1">{#N/A,#N/A,FALSE,"pop.hh";#N/A,#N/A,FALSE,"age.dist";#N/A,#N/A,FALSE,"hh.income";#N/A,#N/A,FALSE,"hh.chars"}</definedName>
    <definedName name="esfredf" hidden="1">{"Cash Flow_Large",#N/A,FALSE,"CashFlowSummary";"Finance_Large",#N/A,FALSE,"FinanceCashFlow";"Equity_Large",#N/A,FALSE,"EquityReturns";"LeaseUp_Large",#N/A,FALSE,"LeaseUp"}</definedName>
    <definedName name="Estimate" hidden="1">{#N/A,#N/A,FALSE,"Detail";#N/A,#N/A,FALSE,"Totals"}</definedName>
    <definedName name="etetywert" hidden="1">{"Cash Flow_Small",#N/A,FALSE,"CashFlowSummary";"Finance_Small",#N/A,FALSE,"FinanceCashFlow";"Equity_Small",#N/A,FALSE,"EquityReturns"}</definedName>
    <definedName name="eul_TABLE">[24]EUL_List!$E$6:$X$503</definedName>
    <definedName name="ewrf" hidden="1">{"CashFlow_Large",#N/A,FALSE,"CashFlowSummary";"Finance_Large",#N/A,FALSE,"FinanceCashFlow";"Equity_Large",#N/A,FALSE,"EquityCashFlow";"LeaseUp_Large",#N/A,FALSE,"LeaseUp";"Land_Large",#N/A,FALSE,"LandCashFlow";"Construction_Large",#N/A,FALSE,"ConstCashFlow";"A&amp;E_Large",#N/A,FALSE,"A&amp;ECashFlow";"Indirect_Large",#N/A,FALSE,"IndirectCashFlow";"G&amp;A_Large",#N/A,FALSE,"G&amp;ACashFlow";"Marketing_Large",#N/A,FALSE,"MarketingCashFlow";"Returns_Large",#N/A,FALSE,"EquityReturns"}</definedName>
    <definedName name="EX_Admin" comment="Total Annual Expense for Administrative and Other Expenses">[21]T12!$J$6</definedName>
    <definedName name="EX_Advert" comment="Total Annual Expense for Advertising and Marketing">[21]T12!$I$6</definedName>
    <definedName name="EX_CapEx" comment="Total Annual Capital Expenditures Replacement">[21]T12!$N$6</definedName>
    <definedName name="EX_Insurance" comment="Total Annual Expense for Insurance">[21]T12!$K$6</definedName>
    <definedName name="EX_Landscape" comment="Total Annual Landscaping and Pest Expense">[21]T12!$D$6</definedName>
    <definedName name="EX_MgmtFee" comment="Total Annual Mgmt Fee Expense">[21]T12!$C$6</definedName>
    <definedName name="EX_MiscExp" comment="Total Annual Misc Expenses">[21]T12!$M$6</definedName>
    <definedName name="EX_Payroll" comment="Total Annual Payroll Expense">[21]T12!$B$6</definedName>
    <definedName name="EX_PropTax" comment="Total Annual Expense for Real Estate Property Taxes">[21]T12!$L$6</definedName>
    <definedName name="EX_Repairs" comment="Total Annual Expense for Repairs and Maintenance">[21]T12!$E$6</definedName>
    <definedName name="EX_SecurityLife" comment="Total Annual Expense for Security Services and Fire Life Safety">[21]T12!$H$6</definedName>
    <definedName name="EX_Turnover" comment="Total Annual Expense for Turnover of Units">[21]T12!$F$6</definedName>
    <definedName name="EX_Utilities" comment="Total Annual Utility Expense Including Television and Cable">[21]T12!$G$6</definedName>
    <definedName name="Execution_Type">[18]Dropdowns!$AS$3:$AS$4</definedName>
    <definedName name="EXHIBIT10" hidden="1">{#N/A,#N/A,FALSE,"II-2 POP.HH";#N/A,#N/A,FALSE,"II-3 AGE.DIST";#N/A,#N/A,FALSE,"II-4 HH.DIST";#N/A,#N/A,FALSE,"II-5 EMP.INDUS"}</definedName>
    <definedName name="exhibit13" hidden="1">{#N/A,#N/A,FALSE,"el.det";#N/A,#N/A,FALSE,"mu.det";#N/A,#N/A,FALSE,"ug.det";#N/A,#N/A,FALSE,"ex.det";#N/A,#N/A,FALSE,"lux.det";#N/A,#N/A,FALSE,"custom.lot";#N/A,#N/A,FALSE,"condo.att";#N/A,#N/A,FALSE,"el.att";#N/A,#N/A,FALSE,"mu.att";#N/A,#N/A,FALSE,"ex.att";#N/A,#N/A,FALSE,"lux.att";#N/A,#N/A,FALSE,"all.by.village"}</definedName>
    <definedName name="EXHIBIT3" hidden="1">{#N/A,#N/A,FALSE,"el.det";#N/A,#N/A,FALSE,"mu.det";#N/A,#N/A,FALSE,"ug.det";#N/A,#N/A,FALSE,"ex.det";#N/A,#N/A,FALSE,"lux.det";#N/A,#N/A,FALSE,"custom.lot";#N/A,#N/A,FALSE,"condo.att";#N/A,#N/A,FALSE,"el.att";#N/A,#N/A,FALSE,"mu.att";#N/A,#N/A,FALSE,"ex.att";#N/A,#N/A,FALSE,"lux.att";#N/A,#N/A,FALSE,"all.by.village"}</definedName>
    <definedName name="EXHIBIT6" hidden="1">{#N/A,#N/A,FALSE,"el.det";#N/A,#N/A,FALSE,"mu.det";#N/A,#N/A,FALSE,"ug.det";#N/A,#N/A,FALSE,"ex.det";#N/A,#N/A,FALSE,"lux.det";#N/A,#N/A,FALSE,"custom.lot";#N/A,#N/A,FALSE,"condo.att";#N/A,#N/A,FALSE,"el.att";#N/A,#N/A,FALSE,"mu.att";#N/A,#N/A,FALSE,"ex.att";#N/A,#N/A,FALSE,"lux.att";#N/A,#N/A,FALSE,"all.by.village"}</definedName>
    <definedName name="EXHIBIT7" hidden="1">{#N/A,#N/A,FALSE,"II-2 POP.HH";#N/A,#N/A,FALSE,"II-3 AGE.DIST";#N/A,#N/A,FALSE,"II-4 HH.DIST";#N/A,#N/A,FALSE,"II-5 EMP.INDUS"}</definedName>
    <definedName name="EXHIBIT8" hidden="1">{#N/A,#N/A,FALSE,"el.det";#N/A,#N/A,FALSE,"mu.det";#N/A,#N/A,FALSE,"ug.det";#N/A,#N/A,FALSE,"ex.det";#N/A,#N/A,FALSE,"lux.det";#N/A,#N/A,FALSE,"custom.lot";#N/A,#N/A,FALSE,"condo.att";#N/A,#N/A,FALSE,"el.att";#N/A,#N/A,FALSE,"mu.att";#N/A,#N/A,FALSE,"ex.att";#N/A,#N/A,FALSE,"lux.att";#N/A,#N/A,FALSE,"all.by.village"}</definedName>
    <definedName name="EXHIBIT9" hidden="1">{#N/A,#N/A,FALSE,"III-1 Sum.Dem";#N/A,#N/A,FALSE,"III-2 RER.Dem.Pop";#N/A,#N/A,FALSE,"III-3 RER.Cap.Pop";#N/A,#N/A,FALSE,"III-4 RER.Dem.TCSS";#N/A,#N/A,FALSE,"III-5 RER.Cap.TCSS";#N/A,#N/A,FALSE,"III-6 Pow.Center.Dem";#N/A,#N/A,FALSE,"III-7 Off.Demand";#N/A,#N/A,FALSE,"III-8 Htl.Dem"}</definedName>
    <definedName name="Exhibits" hidden="1">{#N/A,#N/A,FALSE,"el.det";#N/A,#N/A,FALSE,"mu.det";#N/A,#N/A,FALSE,"ug.det";#N/A,#N/A,FALSE,"ex.det";#N/A,#N/A,FALSE,"lux.det";#N/A,#N/A,FALSE,"custom.lot";#N/A,#N/A,FALSE,"condo.att";#N/A,#N/A,FALSE,"el.att";#N/A,#N/A,FALSE,"mu.att";#N/A,#N/A,FALSE,"ex.att";#N/A,#N/A,FALSE,"lux.att";#N/A,#N/A,FALSE,"all.by.village"}</definedName>
    <definedName name="EXIT_CAP">[19]Inputs!$I$45</definedName>
    <definedName name="ExitCapRate" hidden="1">[17]Input!$M$33</definedName>
    <definedName name="ExitPriceMethod" hidden="1">[17]GenValidation!$U$5:$U$6</definedName>
    <definedName name="Exits_BalanceAtExit">[33]Exits!$G$14</definedName>
    <definedName name="Exits_Range_FreddieRack">[33]Exits!$H$8:$OZ$8</definedName>
    <definedName name="Exits_Range_Investor">[33]Exits!$H$3:$OZ$3</definedName>
    <definedName name="Exits_Range_Prepayment">[33]Exits!$H$6:$OZ$6</definedName>
    <definedName name="Exits_Range_Program">[33]Exits!$H$4:$OZ$4</definedName>
    <definedName name="Exits_Range_Term">[33]Exits!$H$5:$OZ$5</definedName>
    <definedName name="Exits_Range_Tier">[33]Exits!$H$7:$OZ$7</definedName>
    <definedName name="ExitValBasis" hidden="1">[17]Input!$L$31</definedName>
    <definedName name="ExpDistribution" hidden="1">[17]GenValidation!$AD$5:$AD$6</definedName>
    <definedName name="EXPENSE_INFLATION">[19]Inputs!$I$32</definedName>
    <definedName name="ExpenseReimbursementsNotes" hidden="1">'[17]Adjustments &amp; Notes'!$O$24</definedName>
    <definedName name="ExpenseSourceList">[18]Dropdowns!$Y$7:$Y$10</definedName>
    <definedName name="ExpUnitType" hidden="1">IF(IsHistoricalComponent,[17]GenValidation!$AB$5:$AB$9,[17]GenValidation!$AB$5:$AB$8)</definedName>
    <definedName name="ExpUnitTypeId" hidden="1">IF(IsHistoricalComponent,[17]GenValidation!$AC$5:$AC$9,[17]GenValidation!$AC$5:$AC$8)</definedName>
    <definedName name="ExpUnitTypeSelection" hidden="1">[17]GenValidation!$AB$11</definedName>
    <definedName name="f2264_AcLoc">[24]Lookup!$B$149:$C$152</definedName>
    <definedName name="f2264_AcLocList">[24]Lookup!$C$149:$C$152</definedName>
    <definedName name="f2264_AcLocNum">[24]Lookup!$C$146</definedName>
    <definedName name="f2264_AcType">[24]Lookup!$B$158:$D$160</definedName>
    <definedName name="f2264_AcTypeList">[24]Lookup!$C$158:$C$160</definedName>
    <definedName name="f2264_AcTypeNum">[24]Lookup!$C$155</definedName>
    <definedName name="f2264_BldStatusList">[24]Lookup!$C$67:$C$69</definedName>
    <definedName name="f2264_BldStatusNum">[24]Lookup!$C$64</definedName>
    <definedName name="f2264_Components">[24]Lookup!$C$231</definedName>
    <definedName name="f2264_ConventionallyBuilt">[24]Lookup!$C$229</definedName>
    <definedName name="f2264_CrawlSpace">[24]Lookup!$C$221</definedName>
    <definedName name="f2264_Detached">[24]Lookup!$C$213</definedName>
    <definedName name="f2264_ElecAC">[24]Lookup!$D$239</definedName>
    <definedName name="f2264_ElecCooking">[24]Lookup!$D$238</definedName>
    <definedName name="f2264_ElecHeat">[24]Lookup!$D$236</definedName>
    <definedName name="f2264_ElecHotWater">[24]Lookup!$D$237</definedName>
    <definedName name="f2264_ElecLight">[24]Lookup!$D$240</definedName>
    <definedName name="f2264_ExteriorFinish">[24]Lookup!$B$117:$C$124</definedName>
    <definedName name="f2264_FinishList">[24]Lookup!$C$117:$C$124</definedName>
    <definedName name="f2264_FinishNum">[24]Lookup!$C$114</definedName>
    <definedName name="f2264_FinishNum2">[24]Lookup!$D$114</definedName>
    <definedName name="f2264_FinishNum3">[24]Lookup!$E$114</definedName>
    <definedName name="f2264_FloorList">[24]Lookup!$C$107:$C$110</definedName>
    <definedName name="f2264_FloorNum">[24]Lookup!$C$104</definedName>
    <definedName name="f2264_FloorNum2">[24]Lookup!$D$104</definedName>
    <definedName name="f2264_FloorNum3">[24]Lookup!$E$104</definedName>
    <definedName name="f2264_FloorSlabOnGrade">[24]Lookup!$C$225</definedName>
    <definedName name="f2264_FloorSystem">[24]Lookup!$B$107:$C$110</definedName>
    <definedName name="f2264_FullBasement">[24]Lookup!$C$219</definedName>
    <definedName name="f2264_GasAC">[24]Lookup!$C$239</definedName>
    <definedName name="f2264_GasCooking">[24]Lookup!$C$238</definedName>
    <definedName name="f2264_GasHeat">[24]Lookup!$C$236</definedName>
    <definedName name="f2264_GasHotWater">[24]Lookup!$C$237</definedName>
    <definedName name="f2264_HeatingLoc">[24]Lookup!$B$130:$C$133</definedName>
    <definedName name="f2264_HeatingLocList">[24]Lookup!$C$130:$C$133</definedName>
    <definedName name="f2264_HeatingLocNum">[24]Lookup!$C$127</definedName>
    <definedName name="f2264_HeatingType">[24]Lookup!$B$139:$C$143</definedName>
    <definedName name="f2264_HeatingTypeList">[24]Lookup!$C$139:$C$143</definedName>
    <definedName name="f2264_HeatingTypeNum">[24]Lookup!$C$136</definedName>
    <definedName name="f2264_HighRise">[24]Lookup!$C$209</definedName>
    <definedName name="f2264_LandValues">[24]Lookup!$C$260:$D$264</definedName>
    <definedName name="f2264_LandValuesList">[24]Lookup!$C$260:$C$264</definedName>
    <definedName name="f2264_ManufacturedHousing">[24]Lookup!$C$228</definedName>
    <definedName name="f2264_Modules">[24]Lookup!$C$230</definedName>
    <definedName name="f2264_OtherHeat">[24]Lookup!$E$236</definedName>
    <definedName name="f2264_OtherHotWater">[24]Lookup!$E$237</definedName>
    <definedName name="f2264_OtherOther">[24]Lookup!$E$241</definedName>
    <definedName name="f2264_OtherOtherDesc">[24]Form_2264_Info!$L$21</definedName>
    <definedName name="f2264_OtherWater">[24]Lookup!$E$238</definedName>
    <definedName name="f2264_PartialBasement">[24]Lookup!$C$220</definedName>
    <definedName name="f2264_ProjectCommunityNum">[24]Form_2264_Info!$H$34</definedName>
    <definedName name="f2264_ProjectExNum">[24]Form_2264_Info!$H$32</definedName>
    <definedName name="f2264_ProjectGuestNum">[24]Form_2264_Info!$H$30</definedName>
    <definedName name="f2264_ProjectJacuzNum">[24]Form_2264_Info!$H$39</definedName>
    <definedName name="f2264_ProjectOther">[24]Form_2264_Info!$H$41</definedName>
    <definedName name="f2264_ProjectPicnicNum">[24]Form_2264_Info!$H$37</definedName>
    <definedName name="f2264_ProjectRacqNum">[24]Form_2264_Info!$H$36</definedName>
    <definedName name="f2264_ProjectSaunaNum">[24]Form_2264_Info!$H$31</definedName>
    <definedName name="f2264_ProjectSecurity">[24]Form_2264_Info!$H$40</definedName>
    <definedName name="f2264_ProjectSwimNum">[24]Form_2264_Info!$H$35</definedName>
    <definedName name="f2264_ProjectTennisNum">[24]Form_2264_Info!$H$33</definedName>
    <definedName name="f2264_RowHouse">[24]Lookup!$C$212</definedName>
    <definedName name="f2264_SemiDetached">[24]Lookup!$C$214</definedName>
    <definedName name="f2264_SiteOther">[24]Form_2264_Info!$H$8</definedName>
    <definedName name="f2264_SlabOnGrade">[24]Lookup!$C$218</definedName>
    <definedName name="f2264_StructuralList">[24]Lookup!$C$96:$C$100</definedName>
    <definedName name="f2264_StructuralNum">[24]Lookup!$C$93</definedName>
    <definedName name="f2264_StructuralNum2">[24]Lookup!$D$93</definedName>
    <definedName name="f2264_StructuralNum3">[24]Lookup!$E$93</definedName>
    <definedName name="f2264_StructuralSlab">[24]Lookup!$C$224</definedName>
    <definedName name="f2264_StructuralSystem">[24]Lookup!$B$96:$C$100</definedName>
    <definedName name="f2264_StyElev">[24]Lookup!$C$210</definedName>
    <definedName name="f2264_TownHouse">[24]Lookup!$C$215</definedName>
    <definedName name="f2264_UnitFPNum">[24]Form_2264_Info!$C$41</definedName>
    <definedName name="f2264_UnitOther">[24]Form_2264_Info!$C$43</definedName>
    <definedName name="f2264_UnitSecurity">[24]Form_2264_Info!$C$44</definedName>
    <definedName name="f2264_UnitVaultNum">[24]Form_2264_Info!$C$42</definedName>
    <definedName name="f2264_Walkup">[24]Lookup!$C$211</definedName>
    <definedName name="f2264_ZoningList">[24]Lookup!$C$75:$C$80</definedName>
    <definedName name="f2264_ZoningNum">[24]Lookup!$C$72</definedName>
    <definedName name="Fannie_EGI">'[33]Loan Inputs'!$I$37</definedName>
    <definedName name="Fannie_MGT">'[33]Loan Inputs'!$I$38</definedName>
    <definedName name="Fannie_NCF">'[33]Loan Inputs'!$I$14</definedName>
    <definedName name="Fannie_RET">'[33]Loan Inputs'!$I$39</definedName>
    <definedName name="Fannie_RR">'[33]Loan Inputs'!$I$41</definedName>
    <definedName name="Fannie_TotalEXP">'[33]Loan Inputs'!$I$40</definedName>
    <definedName name="faucet_gpm">[24]Lookup!$AD$484:$AD$489</definedName>
    <definedName name="Fb" hidden="1">{"CF",#N/A,FALSE,"Cash Flow";"RET",#N/A,FALSE,"Returns";"NPV",#N/A,FALSE,"Values";"ASMPT",#N/A,FALSE,"Assumptions"}</definedName>
    <definedName name="fd" hidden="1">{#N/A,#N/A,FALSE,"II-2 POP.HH";#N/A,#N/A,FALSE,"II-3 AGE.DIST";#N/A,#N/A,FALSE,"II-4 HH.DIST";#N/A,#N/A,FALSE,"II-5 EMP.INDUS"}</definedName>
    <definedName name="fdf" hidden="1">{#N/A,#N/A,FALSE,"II-2 POP.HH";#N/A,#N/A,FALSE,"II-3 AGE.DIST";#N/A,#N/A,FALSE,"II-4 HH.DIST";#N/A,#N/A,FALSE,"II-5 EMP.INDUS"}</definedName>
    <definedName name="fdfdfd" hidden="1">{#N/A,#N/A,FALSE,"CAPREIT"}</definedName>
    <definedName name="fdfdfdf" hidden="1">{#N/A,#N/A,FALSE,"CAPREIT"}</definedName>
    <definedName name="fdghdfg" hidden="1">{#N/A,#N/A,FALSE,"II-2 POP.HH";#N/A,#N/A,FALSE,"II-3 AGE.DIST";#N/A,#N/A,FALSE,"II-4 HH.DIST";#N/A,#N/A,FALSE,"II-5 EMP.INDUS"}</definedName>
    <definedName name="fds" hidden="1">{"Annual Cash Flows",#N/A,FALSE,"Annual Summary";"qtrl1",#N/A,FALSE,"QTLY Summary";"qtrl2",#N/A,FALSE,"QTLY Summary";"qtrl3",#N/A,FALSE,"QTLY Summary";"qtrl4",#N/A,FALSE,"QTLY Summary";"qtrl5",#N/A,FALSE,"QTLY Summary";"qtrl6",#N/A,FALSE,"QTLY Summary"}</definedName>
    <definedName name="fdsfdsa" hidden="1">{#N/A,#N/A,FALSE,"II-2 POP.HH";#N/A,#N/A,FALSE,"II-3 AGE.DIST";#N/A,#N/A,FALSE,"II-4 HH.DIST";#N/A,#N/A,FALSE,"II-5 EMP.INDUS"}</definedName>
    <definedName name="Federal_Guarantee">[18]Dropdowns!$AP$3:$AP$9</definedName>
    <definedName name="fenchuck" hidden="1">{#N/A,#N/A,FALSE,"el.det";#N/A,#N/A,FALSE,"mu.det";#N/A,#N/A,FALSE,"ug.det";#N/A,#N/A,FALSE,"ex.det";#N/A,#N/A,FALSE,"lux.det";#N/A,#N/A,FALSE,"custom.lot";#N/A,#N/A,FALSE,"condo.att";#N/A,#N/A,FALSE,"el.att";#N/A,#N/A,FALSE,"mu.att";#N/A,#N/A,FALSE,"ex.att";#N/A,#N/A,FALSE,"lux.att";#N/A,#N/A,FALSE,"all.by.village"}</definedName>
    <definedName name="FF" hidden="1">{#N/A,#N/A,FALSE,"CF Consolidated 2";#N/A,#N/A,FALSE,"Retail Assump";#N/A,#N/A,FALSE,"CF Retail";#N/A,#N/A,FALSE,"Garage Assumpt 1";#N/A,#N/A,FALSE,"Garage Op Proj";#N/A,#N/A,FALSE,"Hist I&amp;E";#N/A,#N/A,FALSE,"Rent Roll";#N/A,#N/A,FALSE,"RE Taxes";#N/A,#N/A,FALSE,"CAM - BH";#N/A,#N/A,FALSE,"Comm.Condo CAM"}</definedName>
    <definedName name="FF_place" hidden="1">{#N/A,#N/A,FALSE,"CF Consolidated 2";#N/A,#N/A,FALSE,"Retail Assump";#N/A,#N/A,FALSE,"CF Retail";#N/A,#N/A,FALSE,"Garage Assumpt 1";#N/A,#N/A,FALSE,"Garage Op Proj";#N/A,#N/A,FALSE,"Hist I&amp;E";#N/A,#N/A,FALSE,"Rent Roll";#N/A,#N/A,FALSE,"RE Taxes";#N/A,#N/A,FALSE,"CAM - BH";#N/A,#N/A,FALSE,"Comm.Condo CAM"}</definedName>
    <definedName name="fff" hidden="1">{#N/A,#N/A,FALSE,"Sheet1";#N/A,#N/A,FALSE,"Sheet2";#N/A,#N/A,FALSE,"Sheet3"}</definedName>
    <definedName name="fffff" hidden="1">{#N/A,#N/A,FALSE,"Assumptions";#N/A,#N/A,FALSE,"Consol CF";#N/A,#N/A,FALSE,"matx B4 DS";#N/A,#N/A,FALSE,"Hacienda CF";#N/A,#N/A,FALSE,"matx B4 DS Hac";#N/A,#N/A,FALSE,"Chabot CF";#N/A,#N/A,FALSE,"matx B4 DS Chabot";#N/A,#N/A,FALSE,"Diablo CF";#N/A,#N/A,FALSE,"matx B4 DS Diablo"}</definedName>
    <definedName name="fffg" hidden="1">{#N/A,#N/A,FALSE,"Sheet1";#N/A,#N/A,FALSE,"Sheet2";#N/A,#N/A,FALSE,"Sheet3"}</definedName>
    <definedName name="FFplace" hidden="1">{#N/A,#N/A,FALSE,"CF Consolidated 2";#N/A,#N/A,FALSE,"Retail Assump";#N/A,#N/A,FALSE,"CF Retail";#N/A,#N/A,FALSE,"Garage Assumpt 1";#N/A,#N/A,FALSE,"Garage Op Proj";#N/A,#N/A,FALSE,"Hist I&amp;E";#N/A,#N/A,FALSE,"Rent Roll";#N/A,#N/A,FALSE,"RE Taxes";#N/A,#N/A,FALSE,"CAM - BH";#N/A,#N/A,FALSE,"Comm.Condo CAM"}</definedName>
    <definedName name="fg" hidden="1">{#N/A,#N/A,FALSE,"III-1 Sum.Dem";#N/A,#N/A,FALSE,"III-2 RER.Dem.Pop";#N/A,#N/A,FALSE,"III-3 RER.Cap.Pop";#N/A,#N/A,FALSE,"III-4 RER.Dem.TCSS";#N/A,#N/A,FALSE,"III-5 RER.Cap.TCSS";#N/A,#N/A,FALSE,"III-6 Pow.Center.Dem";#N/A,#N/A,FALSE,"III-7 Off.Demand";#N/A,#N/A,FALSE,"III-8 Htl.Dem"}</definedName>
    <definedName name="fghdf" hidden="1">{#N/A,#N/A,FALSE,"III-1 Sum.Dem";#N/A,#N/A,FALSE,"III-2 RER.Dem.Pop";#N/A,#N/A,FALSE,"III-3 RER.Cap.Pop";#N/A,#N/A,FALSE,"III-4 RER.Dem.TCSS";#N/A,#N/A,FALSE,"III-5 RER.Cap.TCSS";#N/A,#N/A,FALSE,"III-6 Pow.Center.Dem";#N/A,#N/A,FALSE,"III-7 Off.Demand";#N/A,#N/A,FALSE,"III-8 Htl.Dem"}</definedName>
    <definedName name="fghn" hidden="1">{#N/A,#N/A,FALSE,"pop.hh";#N/A,#N/A,FALSE,"age.dist";#N/A,#N/A,FALSE,"hh.income";#N/A,#N/A,FALSE,"hh.chars"}</definedName>
    <definedName name="fha_list">[24]Lookup!$B$244:$B$245</definedName>
    <definedName name="FHA_Project_Number">[24]Instruction!$E$8</definedName>
    <definedName name="fhjgfhjh" hidden="1">{"CF",#N/A,FALSE,"Cash Flow";"RET",#N/A,FALSE,"Returns";"NPV",#N/A,FALSE,"Values";"ASMPT",#N/A,FALSE,"Assumptions"}</definedName>
    <definedName name="filler" hidden="1">{"Annual Cash Flows",#N/A,FALSE,"Annual Summary"}</definedName>
    <definedName name="filler2" hidden="1">{"Assumptions",#N/A,FALSE,"Assumptions"}</definedName>
    <definedName name="filler3" hidden="1">{"Construction Costs",#N/A,FALSE,"Total Costs"}</definedName>
    <definedName name="final" hidden="1">{"Main",#N/A,FALSE,"Wacker";"Main2",#N/A,FALSE,"Wacker";"Value",#N/A,FALSE,"Wacker";"Sensitivity",#N/A,FALSE,"Wacker";"Paine",#N/A,FALSE,"Wacker";"Quaker",#N/A,FALSE,"Wacker";"Wacker",#N/A,FALSE,"Wacker";"1900",#N/A,FALSE,"Wacker";"1901",#N/A,FALSE,"Wacker"}</definedName>
    <definedName name="Final_Float___PA__TAH">[18]Dropdowns!$J$4:$J$6</definedName>
    <definedName name="FinAnal3" hidden="1">{"Construction_Short",#N/A,FALSE,"Construction"}</definedName>
    <definedName name="Finite_or_Infinite_Abatement">[18]Dropdowns!$AM$3:$AM$4</definedName>
    <definedName name="FirstGeneration" hidden="1">[17]GenValidation!$A$77</definedName>
    <definedName name="FixedInterest" hidden="1">[17]GenValidation!$W$5</definedName>
    <definedName name="FixedPmt" hidden="1">[17]GenValidation!$X$5</definedName>
    <definedName name="fldfjlsd" hidden="1">#REF!</definedName>
    <definedName name="Floorplan">'[29] Rent Roll-Input'!$C$5:$C$304</definedName>
    <definedName name="FloorPlanDesignation" hidden="1">[17]Input!$D$53:$D$54</definedName>
    <definedName name="FloorPlanNames" hidden="1">[17]Input!$B$53:$B$54</definedName>
    <definedName name="FloorPlansFromRR" hidden="1">[17]GenValidation!$G$124:$G$125</definedName>
    <definedName name="FlushAssumableLoan1Inputs" hidden="1">'[17]Multiple Assumable Loans'!$E$16:$E$17,'[17]Multiple Assumable Loans'!$E$21,'[17]Multiple Assumable Loans'!$E$26:$E$27,'[17]Multiple Assumable Loans'!$E$32:$E$34,'[17]Multiple Assumable Loans'!$E$38:$E$39</definedName>
    <definedName name="FlushAssumableLoan2Inputs" hidden="1">'[17]Multiple Assumable Loans'!$F$16:$F$17,'[17]Multiple Assumable Loans'!$F$21,'[17]Multiple Assumable Loans'!$F$26:$F$27,'[17]Multiple Assumable Loans'!$F$32:$F$34,'[17]Multiple Assumable Loans'!$F$38:$F$39</definedName>
    <definedName name="FlushAssumableLoan3Inputs" hidden="1">'[17]Multiple Assumable Loans'!$G$16:$G$17,'[17]Multiple Assumable Loans'!$G$21,'[17]Multiple Assumable Loans'!$G$26:$G$27,'[17]Multiple Assumable Loans'!$G$32:$G$34,'[17]Multiple Assumable Loans'!$G$38:$G$39</definedName>
    <definedName name="FlushAssumableLoanInputs" comment="Used in VBA" hidden="1">[17]Input!$E$195:$E$196,[17]Input!$D$200,[17]Input!$E$205:$E$206,[17]Input!$D$211,[17]Input!$E$217,[17]Input!$D$218,[17]Input!$E$212</definedName>
    <definedName name="FlushLoan1Inputs" comment="For VBa only" hidden="1">[17]Input!$I$195:$I$196,[17]Input!$I$199,[17]Input!$H$201,[17]Input!$I$205:$I$206,[17]Input!$H$211,[17]Input!$I$212,[17]Input!$I$217:$I$218,[17]Input!$V$215:$V$217,[17]Input!$W$214,[17]Input!$AB$196:$AC$199</definedName>
    <definedName name="FlushLoan2Inputs" comment="for VBA only" hidden="1">[17]Input!$K$195:$K$196,[17]Input!$K$199,[17]Input!$J$201,[17]Input!$K$205:$K$206,[17]Input!$J$211,[17]Input!$K$212:$K$213,[17]Input!$K$217:$K$218,[17]Input!$Z$215:$Z$217,[17]Input!$AA$214</definedName>
    <definedName name="FlushLoan3Inputs" hidden="1">[17]Input!$M$195:$M$196,[17]Input!$M$199,[17]Input!$L$201,[17]Input!$M$205:$M$206,[17]Input!$L$211,[17]Input!$M$212:$M$213,[17]Input!$M$217:$M$218,[17]Input!$AD$215:$AD$217,[17]Input!$AE$214</definedName>
    <definedName name="forum" hidden="1">{#N/A,#N/A,FALSE,"RENT ROLL"}</definedName>
    <definedName name="FORUMfrontSHEET" hidden="1">{#N/A,#N/A,FALSE,"RENT ROLL"}</definedName>
    <definedName name="Forward" hidden="1">[17]GenValidation!$U$5</definedName>
    <definedName name="foundations">[24]Lookup!$I$21:$I$25</definedName>
    <definedName name="FP">FIND("|", cc)</definedName>
    <definedName name="FPBeds" hidden="1">[17]Input!$G$53:$G$54</definedName>
    <definedName name="FPInPlacePerSF" hidden="1">[17]Input!$T$53:$T$54</definedName>
    <definedName name="FPInPlaceRent" hidden="1">[17]Input!$M$53:$M$54</definedName>
    <definedName name="FPIsRenovated" hidden="1">[17]Input!$O$53:$O$54</definedName>
    <definedName name="FPLeaseTypeOld" hidden="1">[17]GenValidation!$S$130:$S$131</definedName>
    <definedName name="FPNumOfUnits" hidden="1">[17]Input!$H$53:$H$54</definedName>
    <definedName name="FPOccupiedUnits" hidden="1">[17]Input!$I$53:$I$54</definedName>
    <definedName name="FPUnitSize" hidden="1">[17]Input!$F$53:$F$54</definedName>
    <definedName name="Freddie_EGI">'[33]Loan Inputs'!$I$45</definedName>
    <definedName name="Freddie_header">#REF!</definedName>
    <definedName name="Freddie_MGT">'[33]Loan Inputs'!$I$46</definedName>
    <definedName name="Freddie_NCF">'[33]Loan Inputs'!$I$15</definedName>
    <definedName name="Freddie_Range_Servicing_High">'[33]Freddie Pricing'!$D$24:$D$32</definedName>
    <definedName name="Freddie_Range_Servicing_Low">'[33]Freddie Pricing'!$C$24:$C$32</definedName>
    <definedName name="Freddie_Range_Servicing_Spread">'[33]Freddie Pricing'!$E$24:$E$32</definedName>
    <definedName name="Freddie_RET">'[33]Loan Inputs'!$I$47</definedName>
    <definedName name="Freddie_RR">'[33]Loan Inputs'!$I$49</definedName>
    <definedName name="Freddie_TotalEXP">'[33]Loan Inputs'!$I$48</definedName>
    <definedName name="FRONT" hidden="1">{#N/A,#N/A,FALSE,"RENT ROLL"}</definedName>
    <definedName name="fsdadf" hidden="1">{"avgbs",#N/A,FALSE,"builder_fs";"is",#N/A,FALSE,"builder_fs";"opexps",#N/A,FALSE,"builder_fs"}</definedName>
    <definedName name="fsf" hidden="1">{#N/A,#N/A,FALSE,"pop.hh";#N/A,#N/A,FALSE,"age.dist";#N/A,#N/A,FALSE,"hh.income";#N/A,#N/A,FALSE,"hh.chars"}</definedName>
    <definedName name="FuelGasOilNotes" hidden="1">'[17]Adjustments &amp; Notes'!$O$44</definedName>
    <definedName name="Funded_or_Deferred">[18]Dropdowns!$Q$3:$Q$4</definedName>
    <definedName name="Gabriel" hidden="1">{#N/A,#N/A,FALSE,"Sheet1";#N/A,#N/A,FALSE,"Sheet2";#N/A,#N/A,FALSE,"Sheet3"}</definedName>
    <definedName name="GarageParkingNotes" hidden="1">'[17]Adjustments &amp; Notes'!$O$22</definedName>
    <definedName name="gas_dwelling">[24]Instruction!$I$231</definedName>
    <definedName name="GENERAL_INFLATION">[19]Inputs!$I$31</definedName>
    <definedName name="gfgd" hidden="1">{"CF",#N/A,FALSE,"Cash Flow";"RET",#N/A,FALSE,"Returns";"NPV",#N/A,FALSE,"Values";"ASMPT",#N/A,FALSE,"Assumptions"}</definedName>
    <definedName name="ghi" hidden="1">{#N/A,#N/A,FALSE,"II-2 POP.HH";#N/A,#N/A,FALSE,"II-3 AGE.DIST";#N/A,#N/A,FALSE,"II-4 HH.DIST";#N/A,#N/A,FALSE,"II-5 EMP.INDUS"}</definedName>
    <definedName name="gjkhj" hidden="1">{"CF",#N/A,FALSE,"Cash Flow";"RET",#N/A,FALSE,"Returns";"NPV",#N/A,FALSE,"Values";"ASMPT",#N/A,FALSE,"Assumptions"}</definedName>
    <definedName name="go_date">[24]Instruction!$J$24</definedName>
    <definedName name="GoingInCapRate" hidden="1">[17]Input!$F$33</definedName>
    <definedName name="GoingInCapRateSensitivityInput" hidden="1">[17]Input!$E$238</definedName>
    <definedName name="GoingInCapRateSensitivityType" hidden="1">[17]GenValidation!$A$75</definedName>
    <definedName name="GrossPotentialRevenueNotes" hidden="1">'[17]Adjustments &amp; Notes'!$O$14</definedName>
    <definedName name="Ground_Lease">[18]Dropdowns!$F$3:$F$5</definedName>
    <definedName name="Grown" hidden="1">[17]GenValidation!$S$5</definedName>
    <definedName name="GrownOverHistoricals" hidden="1">[17]GenValidation!$AB$9</definedName>
    <definedName name="gsdfgsdf" hidden="1">{"CF",#N/A,FALSE,"Cash Flow";"RET",#N/A,FALSE,"Returns";"NPV",#N/A,FALSE,"Values";"ASMPT",#N/A,FALSE,"Assumptions"}</definedName>
    <definedName name="GV_LOSS">[19]Inputs!$I$38</definedName>
    <definedName name="GVHKJ" hidden="1">{#N/A,#N/A,FALSE,"pop.hh";#N/A,#N/A,FALSE,"age.dist";#N/A,#N/A,FALSE,"hh.income";#N/A,#N/A,FALSE,"hh.chars"}</definedName>
    <definedName name="HasAssumableDebt1" hidden="1">[17]GenValidation!$BF$12</definedName>
    <definedName name="HasAssumableDebt2" hidden="1">[17]GenValidation!$BF$13</definedName>
    <definedName name="HasAssumableDebt3" hidden="1">[17]GenValidation!$BF$14</definedName>
    <definedName name="HasLoan1" hidden="1">[17]GenValidation!$BF$15</definedName>
    <definedName name="HasLoan2" hidden="1">[17]GenValidation!$BF$16</definedName>
    <definedName name="HasLoan3" hidden="1">[17]GenValidation!$BF$17</definedName>
    <definedName name="Hedge_Protection">[18]Dropdowns!$I$3:$I$7</definedName>
    <definedName name="hello" hidden="1">{"avgbs",#N/A,FALSE,"mhd_fs";"is",#N/A,FALSE,"mhd_fs";"opexps",#N/A,FALSE,"mhd_fs"}</definedName>
    <definedName name="hgdf" hidden="1">{#N/A,#N/A,FALSE,"II-2 POP.HH";#N/A,#N/A,FALSE,"II-3 AGE.DIST";#N/A,#N/A,FALSE,"II-4 HH.DIST";#N/A,#N/A,FALSE,"II-5 EMP.INDUS"}</definedName>
    <definedName name="hgkdj" hidden="1">{"AnnualRentRoll",#N/A,FALSE,"RentRoll"}</definedName>
    <definedName name="hh_income_oc" hidden="1">{#N/A,#N/A,FALSE,"II-2 POP.HH";#N/A,#N/A,FALSE,"II-3 AGE.DIST";#N/A,#N/A,FALSE,"II-4 HH.DIST";#N/A,#N/A,FALSE,"II-5 EMP.INDUS"}</definedName>
    <definedName name="hij" hidden="1">{"Construction_Short",#N/A,FALSE,"Construction"}</definedName>
    <definedName name="hiks" hidden="1">{#N/A,#N/A,FALSE,"II-2 POP.HH";#N/A,#N/A,FALSE,"II-3 AGE.DIST";#N/A,#N/A,FALSE,"II-4 HH.DIST";#N/A,#N/A,FALSE,"II-5 EMP.INDUS"}</definedName>
    <definedName name="hjdg" hidden="1">{#N/A,#N/A,FALSE,"PropertyInfo"}</definedName>
    <definedName name="hjsfhso" hidden="1">{#N/A,#N/A,FALSE,"III-1 Sum.Dem";#N/A,#N/A,FALSE,"III-2 RER.Dem.Pop";#N/A,#N/A,FALSE,"III-3 RER.Cap.Pop";#N/A,#N/A,FALSE,"III-4 RER.Dem.TCSS";#N/A,#N/A,FALSE,"III-5 RER.Cap.TCSS";#N/A,#N/A,FALSE,"III-6 Pow.Center.Dem";#N/A,#N/A,FALSE,"III-7 Off.Demand";#N/A,#N/A,FALSE,"III-8 Htl.Dem"}</definedName>
    <definedName name="hk" hidden="1">{"CF",#N/A,FALSE,"Cash Flow";"RET",#N/A,FALSE,"Returns";"NPV",#N/A,FALSE,"Values";"ASMPT",#N/A,FALSE,"Assumptions"}</definedName>
    <definedName name="HMLkUp" hidden="1">'[35]Historic Market'!$BD$6:$BD$12</definedName>
    <definedName name="HMSeek" hidden="1">'[35]Historic Market'!$BD$13:$BD$13</definedName>
    <definedName name="HOLD_PERIOD">[19]Inputs!$I$16</definedName>
    <definedName name="housing_authority">[24]Instruction!$J$14</definedName>
    <definedName name="html" hidden="1">{"'Assump'!$F$6:$J$6"}</definedName>
    <definedName name="HTML_CodePage" hidden="1">1252</definedName>
    <definedName name="HTML_Control" hidden="1">{"'Assump'!$F$6:$J$6"}</definedName>
    <definedName name="HTML_Description" hidden="1">""</definedName>
    <definedName name="HTML_Email" hidden="1">""</definedName>
    <definedName name="HTML_Header" hidden="1">"Assump"</definedName>
    <definedName name="HTML_LastUpdate" hidden="1">"7/24/98"</definedName>
    <definedName name="HTML_LineAfter" hidden="1">FALSE</definedName>
    <definedName name="HTML_LineBefore" hidden="1">FALSE</definedName>
    <definedName name="HTML_Name" hidden="1">"Russell Caplin"</definedName>
    <definedName name="HTML_OBDlg2" hidden="1">TRUE</definedName>
    <definedName name="HTML_OBDlg4" hidden="1">TRUE</definedName>
    <definedName name="HTML_OS" hidden="1">0</definedName>
    <definedName name="HTML_PathFile" hidden="1">"C:\acg\MyHTML.htm"</definedName>
    <definedName name="HTML_PathFileMac" hidden="1">"File Server:Drop Boxes:SN:MyHTML.html"</definedName>
    <definedName name="HTML_Title" hidden="1">"ashish"</definedName>
    <definedName name="htmlnew" hidden="1">{"'Assump'!$F$6:$J$6"}</definedName>
    <definedName name="HVAC_usage">[24]Lookup!$X$522:$DC$526</definedName>
    <definedName name="i_BuiltUpCost">'[33]Loan Inputs'!$I$13</definedName>
    <definedName name="i_Exit_Amortization">'[33]Loan Inputs'!$H$58</definedName>
    <definedName name="i_Exit_ExpenseTrend">'[33]Loan Inputs'!$H$56</definedName>
    <definedName name="i_Exit_IncomeTrend">'[33]Loan Inputs'!$H$54</definedName>
    <definedName name="i_Exit_MinDSC">'[33]Loan Inputs'!$H$57</definedName>
    <definedName name="i_Exit_RefiCosts">'[33]Loan Inputs'!$H$60</definedName>
    <definedName name="i_Exit_REtaxTrend">'[33]Loan Inputs'!$H$55</definedName>
    <definedName name="i_Exit_SaleCosts">'[33]Loan Inputs'!$H$59</definedName>
    <definedName name="i_Investor_10.0_5.0">'[33]Loan Inputs'!$E$40</definedName>
    <definedName name="i_Investor_10.0_6.0">'[33]Loan Inputs'!$E$39</definedName>
    <definedName name="i_Investor_10.0_7.0">'[33]Loan Inputs'!$E$38</definedName>
    <definedName name="i_Investor_10.0_8.0">'[33]Loan Inputs'!$E$37</definedName>
    <definedName name="i_Investor_10.0_9.5">'[33]Loan Inputs'!$E$24</definedName>
    <definedName name="i_Investor_10.0_DPP">'[33]Loan Inputs'!$E$41</definedName>
    <definedName name="i_Investor_10.0_SARM">'[33]Loan Inputs'!$E$48</definedName>
    <definedName name="i_Investor_12.0_10.0">'[33]Loan Inputs'!$E$42</definedName>
    <definedName name="i_Investor_12.0_11.5">'[33]Loan Inputs'!$E$25</definedName>
    <definedName name="i_Investor_12.0_DPP">'[33]Loan Inputs'!$E$43</definedName>
    <definedName name="i_Investor_15.0_10.0">'[33]Loan Inputs'!$E$44</definedName>
    <definedName name="i_Investor_15.0_14.5">'[33]Loan Inputs'!$E$26</definedName>
    <definedName name="i_Investor_15.0_DPP">'[33]Loan Inputs'!$E$45</definedName>
    <definedName name="i_Investor_5.0_3.0">'[33]Loan Inputs'!$E$30</definedName>
    <definedName name="i_Investor_5.0_4.0">'[33]Loan Inputs'!$E$29</definedName>
    <definedName name="i_Investor_5.0_4.5">'[33]Loan Inputs'!$E$22</definedName>
    <definedName name="i_Investor_5.0_DPP">'[33]Loan Inputs'!$E$31</definedName>
    <definedName name="i_Investor_7.0_3.0">'[33]Loan Inputs'!$E$35</definedName>
    <definedName name="i_Investor_7.0_4.0">'[33]Loan Inputs'!$E$34</definedName>
    <definedName name="i_Investor_7.0_5.0">'[33]Loan Inputs'!$E$33</definedName>
    <definedName name="i_Investor_7.0_6.0">'[33]Loan Inputs'!$E$32</definedName>
    <definedName name="i_Investor_7.0_6.5">'[33]Loan Inputs'!$E$23</definedName>
    <definedName name="i_Investor_7.0_ARM76">'[33]Loan Inputs'!$E$49</definedName>
    <definedName name="i_Investor_7.0_DPP">'[33]Loan Inputs'!$E$36</definedName>
    <definedName name="i_Investor_7.0_SARM">'[33]Loan Inputs'!$E$47</definedName>
    <definedName name="i_LIBOR_30day">'[33]Loan Inputs'!$E$17</definedName>
    <definedName name="i_LoanAmortization">'[33]Loan Inputs'!$H$52</definedName>
    <definedName name="i_LoanPurpose">'[33]Loan Inputs'!$I$9</definedName>
    <definedName name="i_Treasury_10yr">'[33]Loan Inputs'!$E$15</definedName>
    <definedName name="i_Treasury_5yr">'[33]Loan Inputs'!$E$13</definedName>
    <definedName name="i_Treasury_7yr">'[33]Loan Inputs'!$E$14</definedName>
    <definedName name="i_Units">'[33]Loan Inputs'!$I$7</definedName>
    <definedName name="i_Value">'[33]Loan Inputs'!$I$12</definedName>
    <definedName name="IC" hidden="1">{"Texas Sub_Consolidation",#N/A,TRUE,"Texas";"Texas Trial Balances",#N/A,TRUE,"Texas";"Texas Investment Analysis",#N/A,TRUE,"Texas";"Texas AJEs",#N/A,TRUE,"Texas";"Texas AJE Summary",#N/A,TRUE,"Texas";"Texas_P_L_Minority",#N/A,TRUE,"Texas"}</definedName>
    <definedName name="IHMConsultant" hidden="1">[35]Project!$C$15:$C$15</definedName>
    <definedName name="IHMFirstProjected" hidden="1">[35]Project!$C$10:$C$10</definedName>
    <definedName name="IHMLastHistoric" hidden="1">[35]Project!$C$12:$C$12</definedName>
    <definedName name="IHMLocation" hidden="1">[35]Project!$C$22:$C$22</definedName>
    <definedName name="IHMModelVersion" hidden="1">[35]Project!$C$19:$C$19</definedName>
    <definedName name="IHMNumRooms" hidden="1">[35]Project!$C$9:$C$9</definedName>
    <definedName name="IHMPrintCF1" hidden="1">#REF!</definedName>
    <definedName name="IHMPrintMR1" hidden="1">#REF!</definedName>
    <definedName name="IHMPrintMR2" hidden="1">#REF!</definedName>
    <definedName name="IHMPrintPO1" hidden="1">'[35]Projected Occupancy'!$A$5:$M$97</definedName>
    <definedName name="IHMPrintPO2" hidden="1">'[35]Projected Occupancy'!$A$99:$AW$277</definedName>
    <definedName name="IHMPrintPO3" hidden="1">'[35]Projected Occupancy'!$A$280:$L$385</definedName>
    <definedName name="IHMPrintPR1" hidden="1">'[35]Projected Rate'!$A$3:$M$47</definedName>
    <definedName name="IHMPrintVAL1" hidden="1">#REF!</definedName>
    <definedName name="IHMPrintVAL2" hidden="1">#REF!</definedName>
    <definedName name="IHMProjectCity" hidden="1">[35]Project!$C$7:$C$7</definedName>
    <definedName name="IHMProjectName" hidden="1">[35]Project!$C$6:$C$6</definedName>
    <definedName name="IHMProjectState" hidden="1">[35]Project!$C$8:$C$8</definedName>
    <definedName name="IHMPropertyLocation" hidden="1">[35]Project!$C$21:$C$21</definedName>
    <definedName name="IHMReviewer" hidden="1">[35]Project!$C$14:$C$14</definedName>
    <definedName name="import_altNCF_10year">'[33]Imported Data'!$D$34</definedName>
    <definedName name="import_altNCF_12year">'[33]Imported Data'!$D$35</definedName>
    <definedName name="import_altNCF_15year">'[33]Imported Data'!$D$36</definedName>
    <definedName name="import_altNCF_5year">'[33]Imported Data'!$D$32</definedName>
    <definedName name="import_altNCF_7year">'[33]Imported Data'!$D$33</definedName>
    <definedName name="import_BuiltUpCost">'[33]Imported Data'!$D$13</definedName>
    <definedName name="import_City">'[33]Imported Data'!$D$5</definedName>
    <definedName name="import_County">'[33]Imported Data'!$F$7</definedName>
    <definedName name="import_County_CAPS">'[33]Imported Data'!$D$7</definedName>
    <definedName name="import_EconVacancy">'[33]Imported Data'!$D$15</definedName>
    <definedName name="import_EGI">'[33]Imported Data'!$D$17</definedName>
    <definedName name="import_Exit_Amortization">'[33]Imported Data'!$D$29</definedName>
    <definedName name="import_Exit_ExpenseTrend">'[33]Imported Data'!$D$27</definedName>
    <definedName name="import_Exit_IncomeTrend">'[33]Imported Data'!$D$25</definedName>
    <definedName name="import_Exit_MinDSC">'[33]Imported Data'!$D$28</definedName>
    <definedName name="import_Exit_RefiCosts">'[33]Imported Data'!$D$31</definedName>
    <definedName name="import_Exit_REtaxTrend">'[33]Imported Data'!$D$26</definedName>
    <definedName name="import_Exit_SaleCosts">'[33]Imported Data'!$D$30</definedName>
    <definedName name="import_GPR">'[33]Imported Data'!$D$14</definedName>
    <definedName name="import_INS">'[33]Imported Data'!$D$19</definedName>
    <definedName name="import_LoanAmortization">'[33]Imported Data'!$D$24</definedName>
    <definedName name="import_LoanPurpose">'[33]Imported Data'!$D$9</definedName>
    <definedName name="import_MGT">'[33]Imported Data'!$D$18</definedName>
    <definedName name="import_NCF">'[33]Imported Data'!$D$23</definedName>
    <definedName name="import_OtherIncome">'[33]Imported Data'!$D$16</definedName>
    <definedName name="import_pathname">'[33]Loan Inputs'!$L$6</definedName>
    <definedName name="import_PPorMortgage">'[33]Imported Data'!$D$37</definedName>
    <definedName name="import_ProjectedClosing">'[33]Imported Data'!$D$11</definedName>
    <definedName name="import_Property_Name">'[33]Imported Data'!$D$4</definedName>
    <definedName name="import_Reserves">'[33]Imported Data'!$D$22</definedName>
    <definedName name="import_RET">'[33]Imported Data'!$D$20</definedName>
    <definedName name="import_State">'[33]Imported Data'!$D$6</definedName>
    <definedName name="import_TotalExpenses">'[33]Imported Data'!$D$21</definedName>
    <definedName name="import_TransactionCosts">'[33]Imported Data'!$D$40</definedName>
    <definedName name="import_units">'[33]Imported Data'!$D$8</definedName>
    <definedName name="import_Value">'[33]Imported Data'!$D$12</definedName>
    <definedName name="import_YearBuilt">'[33]Imported Data'!$D$10</definedName>
    <definedName name="IN_CommCAM">[25]T12!$AH$5</definedName>
    <definedName name="IN_CommConcessions">[25]T12!$AG$5</definedName>
    <definedName name="IN_CommIncome">[25]T12!$AF$5</definedName>
    <definedName name="IN_RUBS" comment="Total Annual Income coming from RUBS Reimbursements">[21]T12!$G$3</definedName>
    <definedName name="Income">#REF!</definedName>
    <definedName name="INEAnnualizedType">[18]Dropdowns!$X$3:$X$4</definedName>
    <definedName name="INECMEOtherSourceList">[18]Dropdowns!$Y$3:$Y$5</definedName>
    <definedName name="InflRate" hidden="1">[17]Input!$G$151:$P$151</definedName>
    <definedName name="InpCommercialCF_HF" hidden="1">'[17]Commercial CF'!$B$7:$F$7,'[17]Commercial CF'!$B$14:$EE$14</definedName>
    <definedName name="InpCommercialCF_HT" hidden="1">'[17]Commercial CF'!$B$7,'[17]Commercial CF'!$B$14</definedName>
    <definedName name="InpCommercialCF_SHT" hidden="1">'[17]Commercial CF'!$B$4,'[17]Commercial CF'!$O$4,'[17]Commercial CF'!$B$9,'[17]Commercial CF'!$D$9,'[17]Commercial CF'!$F$9,'[17]Commercial CF'!$B$16,'[17]Commercial CF'!$B$17,'[17]Commercial CF'!$D$17:$EE$17</definedName>
    <definedName name="InpGeneral_HF" hidden="1">[17]Input!$B$7:$Q$7,[17]Input!$B$27:$Q$27,[17]Input!$S$27:$AE$27,[17]Input!$B$47:$Q$47,[17]Input!$S$47:$BB$47,[17]Input!$B$124:$Q$124,[17]Input!$S$124:$AK$124,[17]Input!$B$191:$Q$191,[17]Input!$S$191:$AF$191,[17]Input!$B$222:$AG$222</definedName>
    <definedName name="InpGeneral_HF_P" hidden="1">[17]Input!#REF!</definedName>
    <definedName name="InpGeneral_HT" hidden="1">[17]Input!$B$7,[17]Input!$B$27,[17]Input!$S$27,[17]Input!$B$47,[17]Input!$S$47,[17]Input!$B$124,[17]Input!$S$124,[17]Input!$B$191,[17]Input!$S$191,[17]Input!$B$222</definedName>
    <definedName name="InpGeneral_HT_P" hidden="1">[17]Input!#REF!</definedName>
    <definedName name="InpGeneral_SHT" hidden="1">[17]Input!$B$4,[17]Input!$M$4,[17]Input!$B$9,[17]Input!$G$9,[17]Input!$K$9,[17]Input!$B$16,[17]Input!$B$29,[17]Input!$B$30,[17]Input!$B$35,[17]Input!$B$41,[17]Input!$E$35:$G$35,[17]Input!$I$29,[17]Input!$I$30,[17]Input!$I$35,[17]Input!$K$35:$M$35,[17]Input!$S$29,[17]Input!$V$30:$X$30,[17]Input!$AC$30:$AE$30,[17]Input!$B$49,[17]Input!$B$52,[17]Input!$F$52:$H$52,[17]Input!$I$51:$K$52,[17]Input!$L$50:$M$52,[17]Input!$N$51:$O$52,[17]Input!$S$49,[17]Input!$S$51:$V$52,[17]Input!$W$50:$X$52,[17]Input!$B$60,[17]Input!$B$61:$M$61,[17]Input!$B$66,[17]Input!$B$68:$Q$68,[17]Input!$S$66,[17]Input!$S$68:$BB$68,[17]Input!$S$77:$BB$77,[17]Input!$S$74,[17]Input!$Q$76:$Q$77,[17]Input!$G$77:$P$77,[17]Input!$G$76:$P$76,[17]Input!$B$74,[17]Input!$B$77,[17]Input!$D$76:$F$77,[17]Input!$B$88,[17]Input!$B$89,[17]Input!$F$89,[17]Input!$G$89:$Q$89,[17]Input!$B$104,[17]Input!$B$105,[17]Input!$E$105:$Q$105,[17]Input!$B$126,[17]Input!$B$128,[17]Input!$E$127:$E$128,[17]Input!$F$127,[17]Input!$G$127:$Q$128,[17]Input!$S$127:$T$128,[17]Input!$V$126,[17]Input!$V$128:$X$128,[17]Input!$Z$126,[17]Input!$Z$128,[17]Input!$AB$127:$AM$128,[17]Input!$AN$128,[17]Input!$B$158,[17]Input!$E$159,[17]Input!$G$159,[17]Input!$B$169,[17]Input!$B$170,[17]Input!$G$170:$Q$170,[17]Input!$B$176,[17]Input!$B$179,[17]Input!$F$178:$F$179,[17]Input!$G$178:$Q$179,[17]Input!$S$176,[17]Input!$S$179:$BB$179,[17]Input!$B$193,[17]Input!$B$194,[17]Input!$B$199,[17]Input!$B$204,[17]Input!$B$210,[17]Input!$B$216,[17]Input!$G$193:$M$193,[17]Input!$G$194,[17]Input!$G$198,[17]Input!$G$204,[17]Input!$G$210,[17]Input!$G$216,[17]Input!$S$193:$X$195,[17]Input!$Z$193,[17]Input!$S$212:$AF$212,[17]Input!$B$224,[17]Input!$B$226,[17]Input!$B$231,[17]Input!$B$237,[17]Input!$B$242,[17]Input!$B$246,[17]Input!$G$224:$M$225,[17]Input!$G$235:$M$236,[17]Input!$G$246:$M$247,[17]Input!$O$224,[17]Input!$R$225:$V$225,[17]Input!$O$227,[17]Input!$O$235,[17]Input!$O$238,[17]Input!$R$236:$V$236,[17]Input!$O$246,[17]Input!$O$249,[17]Input!$R$247:$V$247,[17]Input!$X$224,[17]Input!$AA$225:$AE$225,[17]Input!$X$227,[17]Input!$X$235,[17]Input!$AA$236:$AE$236,[17]Input!$X$238,[17]Input!$X$246,[17]Input!$AA$247:$AE$247,[17]Input!$X$249,[17]Input!$AG$224:$AG$225,[17]Input!$Y$50:$AB$52,[17]Input!$Z$194:$AF$195,[17]Input!$S$213:$AF$213</definedName>
    <definedName name="InpGeneral_SHT_P" hidden="1">[17]Input!#REF!,[17]Input!#REF!,[17]Input!#REF!,[17]Input!#REF!,[17]Input!#REF!,[17]Input!#REF!,[17]Input!#REF!,[17]Input!#REF!,[17]Input!#REF!,[17]Input!#REF!,[17]Input!#REF!</definedName>
    <definedName name="InpGeneral0_SHT_P" hidden="1">[17]Input!#REF!</definedName>
    <definedName name="InpGeneral1_SHT_P" hidden="1">[17]Input!#REF!</definedName>
    <definedName name="InpGeneral10_SHT_P" hidden="1">[17]Input!#REF!</definedName>
    <definedName name="InpGeneral2_SHT_P" hidden="1">[17]Input!#REF!</definedName>
    <definedName name="InpGeneral3_SHT_P" hidden="1">[17]Input!#REF!</definedName>
    <definedName name="InpGeneral4_SHT_P" hidden="1">[17]Input!#REF!</definedName>
    <definedName name="InpGeneral5_SHT_P" hidden="1">[17]Input!#REF!</definedName>
    <definedName name="InpGeneral6_SHT_P" hidden="1">[17]Input!#REF!</definedName>
    <definedName name="InpGeneral7_SHT_P" hidden="1">[17]Input!#REF!</definedName>
    <definedName name="InpGeneral8_SHT_P" hidden="1">[17]Input!#REF!</definedName>
    <definedName name="InpGeneral9_SHT_P" hidden="1">[17]Input!#REF!</definedName>
    <definedName name="InpHistoricalAdjustments_HF" hidden="1">'[17]Adjustments &amp; Notes'!$B$7:$M$7,'[17]Adjustments &amp; Notes'!$O$7</definedName>
    <definedName name="InpHistoricalAdjustments_HT" hidden="1">'[17]Adjustments &amp; Notes'!$E$7,'[17]Adjustments &amp; Notes'!$B$7,'[17]Adjustments &amp; Notes'!$O$7</definedName>
    <definedName name="InpHistoricalAdjustments_SHT" hidden="1">'[17]Adjustments &amp; Notes'!$B$4,'[17]Adjustments &amp; Notes'!$M$4,'[17]Adjustments &amp; Notes'!$P$4,'[17]Adjustments &amp; Notes'!$B$11,'[17]Adjustments &amp; Notes'!$B$33,'[17]Adjustments &amp; Notes'!$B$58,'[17]Adjustments &amp; Notes'!$D$10:$E$10,'[17]Adjustments &amp; Notes'!$F$9:$M$10</definedName>
    <definedName name="InpHistoricalAdjustments_Title" hidden="1">'[17]Adjustments &amp; Notes'!$N$4,'[17]Adjustments &amp; Notes'!$E$4</definedName>
    <definedName name="InpHistoricals_HF" hidden="1">'[17]Select Historicals'!$B$7:$M$7,'[17]Select Historicals'!$O$7:$Z$7,'[17]Select Historicals'!$AB$7:$AF$7</definedName>
    <definedName name="InpHistoricals_HT" hidden="1">'[17]Select Historicals'!$B$7,'[17]Select Historicals'!$O$7,'[17]Select Historicals'!$AB$7</definedName>
    <definedName name="InpHistoricals_SHT" hidden="1">'[17]Select Historicals'!$B$4,'[17]Select Historicals'!$M$4,'[17]Select Historicals'!$O$4,'[17]Select Historicals'!$D$10:$M$10,'[17]Select Historicals'!$O$10:$Z$10,'[17]Select Historicals'!$AB$9:$AF$10,'[17]Select Historicals'!$B$11,'[17]Select Historicals'!$B$33,'[17]Select Historicals'!$B$58</definedName>
    <definedName name="InPlaceNOI" hidden="1">IF(OR(AdjustedHistoricalNOI,IsAdjustedHistoricalNOIWithReassessedTaxes),'[17]Adjustments &amp; Notes'!$G$62,'[17]Adjustments &amp; Notes'!$D$62)</definedName>
    <definedName name="InPlaceNOILessTaxes" hidden="1">'[17]Adjustments &amp; Notes'!$G$29-SUM('[17]Adjustments &amp; Notes'!$G$34:$G$47,'[17]Adjustments &amp; Notes'!$G$49:$G$52,'[17]Adjustments &amp; Notes'!$G$60)</definedName>
    <definedName name="InpMultiAssumLoan_SHT" hidden="1">'[17]Multiple Assumable Loans'!$B$4,'[17]Multiple Assumable Loans'!$M$4,'[17]Multiple Assumable Loans'!$I$14,'[17]Multiple Assumable Loans'!$I$16,'[17]Multiple Assumable Loans'!$K$14,'[17]Multiple Assumable Loans'!$L$14,'[17]Multiple Assumable Loans'!$M$14,'[17]Multiple Assumable Loans'!$B$37,'[17]Multiple Assumable Loans'!$B$31,'[17]Multiple Assumable Loans'!$B$25,'[17]Multiple Assumable Loans'!$B$20,'[17]Multiple Assumable Loans'!$B$15,'[17]Multiple Assumable Loans'!$B$14,'[17]Multiple Assumable Loans'!$B$8,'[17]Multiple Assumable Loans'!$E$14,'[17]Multiple Assumable Loans'!$F$14,'[17]Multiple Assumable Loans'!$G$14</definedName>
    <definedName name="Input">#REF!</definedName>
    <definedName name="InputDetailIsAnnually" hidden="1">[17]GenValidation!$AE$5</definedName>
    <definedName name="InputDetailIsMonthly" hidden="1">[17]GenValidation!$AE$6</definedName>
    <definedName name="inspect_percent_occupied">[24]Instruction!$D$223</definedName>
    <definedName name="inspect_units">[24]Instruction!$C$222</definedName>
    <definedName name="inspect_units_occupied">[24]Instruction!$C$223</definedName>
    <definedName name="inspection_date">[24]Instruction!$E$9</definedName>
    <definedName name="inspector_list">[24]Lookup!$B$268:$B$338</definedName>
    <definedName name="inspector_name">[24]Instruction!$J$19</definedName>
    <definedName name="InsuranceNotes" hidden="1">'[17]Adjustments &amp; Notes'!$O$47</definedName>
    <definedName name="Interest_Calculation">[18]Dropdowns!$N$3:$N$4</definedName>
    <definedName name="INTEREST_ONLY_PERIOD">[19]Inputs!$I$23</definedName>
    <definedName name="Interest_Type">[18]Dropdowns!$H$3:$H$4</definedName>
    <definedName name="IntRateType" hidden="1">[17]GenValidation!$W$5:$W$6</definedName>
    <definedName name="IntroPrintArea" hidden="1">#REF!</definedName>
    <definedName name="InvestmentVehicleType" hidden="1">[17]Input!#REF!</definedName>
    <definedName name="ioui" hidden="1">{"CF",#N/A,FALSE,"Cash Flow";"RET",#N/A,FALSE,"Returns";"NPV",#N/A,FALSE,"Values";"ASMPT",#N/A,FALSE,"Assumptions"}</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D" hidden="1">"c7"</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HELD_FDIC" hidden="1">"c6305"</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EMPLOYEES" hidden="1">"c6019"</definedName>
    <definedName name="IQ_AVG_INDUSTRY_REC" hidden="1">"c4455"</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MP_EMPLOYEES" hidden="1">"c6020"</definedName>
    <definedName name="IQ_AVG_TEV" hidden="1">"c84"</definedName>
    <definedName name="IQ_AVG_VOLUME" hidden="1">"c1346"</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FAX" hidden="1">"c2100"</definedName>
    <definedName name="IQ_BOARD_MEMBER_OFFICE" hidden="1">"c2098"</definedName>
    <definedName name="IQ_BOARD_MEMBER_PHONE" hidden="1">"c2099"</definedName>
    <definedName name="IQ_BOARD_MEMBER_TITLE" hidden="1">"c97"</definedName>
    <definedName name="IQ_BOND_COUPON" hidden="1">"c2183"</definedName>
    <definedName name="IQ_BOND_COUPON_TYPE" hidden="1">"c2184"</definedName>
    <definedName name="IQ_BOND_PRICE" hidden="1">"c2162"</definedName>
    <definedName name="IQ_BONDRATING_FITCH" hidden="1">"IQ_BONDRATING_FITCH"</definedName>
    <definedName name="IQ_BONDRATING_FITCH_DATE" hidden="1">"c241"</definedName>
    <definedName name="IQ_BONDRATING_SP" hidden="1">"IQ_BONDRATING_SP"</definedName>
    <definedName name="IQ_BONDRATING_SP_DATE" hidden="1">"c242"</definedName>
    <definedName name="IQ_BOOK_VALUE" hidden="1">"IQ_BOOK_VALUE"</definedName>
    <definedName name="IQ_BROK_COMISSION" hidden="1">"c98"</definedName>
    <definedName name="IQ_BROK_COMMISSION" hidden="1">"c3514"</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ACT_OR_EST_REUT" hidden="1">"c5471"</definedName>
    <definedName name="IQ_BV_ACT_OR_EST_THOM" hidden="1">"c5308"</definedName>
    <definedName name="IQ_BV_EST_REUT" hidden="1">"c5403"</definedName>
    <definedName name="IQ_BV_EST_THOM" hidden="1">"c5147"</definedName>
    <definedName name="IQ_BV_HIGH_EST_REUT" hidden="1">"c5405"</definedName>
    <definedName name="IQ_BV_HIGH_EST_THOM" hidden="1">"c5149"</definedName>
    <definedName name="IQ_BV_LOW_EST_REUT" hidden="1">"c5406"</definedName>
    <definedName name="IQ_BV_LOW_EST_THOM" hidden="1">"c5150"</definedName>
    <definedName name="IQ_BV_MEDIAN_EST_REUT" hidden="1">"c5404"</definedName>
    <definedName name="IQ_BV_MEDIAN_EST_THOM" hidden="1">"c5148"</definedName>
    <definedName name="IQ_BV_NUM_EST_REUT" hidden="1">"c5407"</definedName>
    <definedName name="IQ_BV_NUM_EST_THOM" hidden="1">"c5151"</definedName>
    <definedName name="IQ_BV_OVER_SHARES" hidden="1">"c1349"</definedName>
    <definedName name="IQ_BV_SHARE" hidden="1">"c100"</definedName>
    <definedName name="IQ_BV_SHARE_ACT_OR_EST" hidden="1">"c3587"</definedName>
    <definedName name="IQ_BV_SHARE_EST" hidden="1">"c3541"</definedName>
    <definedName name="IQ_BV_SHARE_HIGH_EST" hidden="1">"c3542"</definedName>
    <definedName name="IQ_BV_SHARE_LOW_EST" hidden="1">"c3543"</definedName>
    <definedName name="IQ_BV_SHARE_MEDIAN_EST" hidden="1">"c3544"</definedName>
    <definedName name="IQ_BV_SHARE_NUM_EST" hidden="1">"c3539"</definedName>
    <definedName name="IQ_BV_SHARE_STDDEV_EST" hidden="1">"c3540"</definedName>
    <definedName name="IQ_BV_STDDEV_EST_REUT" hidden="1">"c5408"</definedName>
    <definedName name="IQ_BV_STDDEV_EST_THOM" hidden="1">"c5152"</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 hidden="1">"c3584"</definedName>
    <definedName name="IQ_CAPEX_BNK" hidden="1">"c110"</definedName>
    <definedName name="IQ_CAPEX_BR" hidden="1">"c111"</definedName>
    <definedName name="IQ_CAPEX_EST" hidden="1">"c3523"</definedName>
    <definedName name="IQ_CAPEX_FIN" hidden="1">"c112"</definedName>
    <definedName name="IQ_CAPEX_HIGH_EST" hidden="1">"c3524"</definedName>
    <definedName name="IQ_CAPEX_INS" hidden="1">"c113"</definedName>
    <definedName name="IQ_CAPEX_LOW_EST" hidden="1">"c3525"</definedName>
    <definedName name="IQ_CAPEX_MEDIAN_EST" hidden="1">"c3526"</definedName>
    <definedName name="IQ_CAPEX_NUM_EST" hidden="1">"c3521"</definedName>
    <definedName name="IQ_CAPEX_STDDEV_EST" hidden="1">"c3522"</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"c3460"</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IVIDENDS_NET_INCOME_FDIC" hidden="1">"c6738"</definedName>
    <definedName name="IQ_CASH_DUE_BANKS" hidden="1">"c1351"</definedName>
    <definedName name="IQ_CASH_EQUIV" hidden="1">"c118"</definedName>
    <definedName name="IQ_CASH_FINAN" hidden="1">"c119"</definedName>
    <definedName name="IQ_CASH_FLOW_ACT_OR_EST" hidden="1">"c4154"</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OPER" hidden="1">"c6293"</definedName>
    <definedName name="IQ_CASH_INVEST" hidden="1">"c121"</definedName>
    <definedName name="IQ_CASH_OPER" hidden="1">"c122"</definedName>
    <definedName name="IQ_CASH_OPER_ACT_OR_EST" hidden="1">"c4164"</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DS_ASK" hidden="1">"c6027"</definedName>
    <definedName name="IQ_CDS_BID" hidden="1">"c6026"</definedName>
    <definedName name="IQ_CDS_CURRENCY" hidden="1">"c6031"</definedName>
    <definedName name="IQ_CDS_EVAL_DATE" hidden="1">"c6029"</definedName>
    <definedName name="IQ_CDS_MID" hidden="1">"c6028"</definedName>
    <definedName name="IQ_CDS_NAME" hidden="1">"c6034"</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ASSB_OUTSTANDING_BS_DATE" hidden="1">"c1972"</definedName>
    <definedName name="IQ_CLASSB_OUTSTANDING_FILING_DATE" hidden="1">"c1974"</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LOANS" hidden="1">"c223"</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DEBT" hidden="1">"c224"</definedName>
    <definedName name="IQ_CONVERT_PCT" hidden="1">"c2537"</definedName>
    <definedName name="IQ_CONVEXITY" hidden="1">"c2182"</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BORROWING" hidden="1">"c2936"</definedName>
    <definedName name="IQ_COST_BORROWINGS" hidden="1">"c225"</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CHARGE_OFFS_FDIC" hidden="1">"c6652"</definedName>
    <definedName name="IQ_CREDIT_CARD_FEE" hidden="1">"c231"</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CF" hidden="1">"c232"</definedName>
    <definedName name="IQ_CREDIT_LOSS_PROVISION_NET_CHARGE_OFFS_FDIC" hidden="1">"c6734"</definedName>
    <definedName name="IQ_CUMULATIVE_SPLIT_FACTOR" hidden="1">"c2094"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 hidden="1">"c2245"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INTEREST_SECURITIES" hidden="1">"c5509"</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PAYOUT" hidden="1">"c3005"</definedName>
    <definedName name="IQ_DISTRIBUTABLE_CASH_SHARE" hidden="1">"c3003"</definedName>
    <definedName name="IQ_DISTRIBUTABLE_CASH_SHARE_ACT_OR_EST" hidden="1">"c4286"</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PAC" hidden="1">"c2801"</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ARNINGS_COVERAGE_NET_CHARGE_OFFS_FDIC" hidden="1">"c6735"</definedName>
    <definedName name="IQ_EBIT" hidden="1">"c352"</definedName>
    <definedName name="IQ_EBIT_10K" hidden="1">"IQ_EBIT_10K"</definedName>
    <definedName name="IQ_EBIT_10Q" hidden="1">"IQ_EBIT_10Q"</definedName>
    <definedName name="IQ_EBIT_10Q1" hidden="1">"IQ_EBIT_10Q1"</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EQ_INC" hidden="1">"c3498"</definedName>
    <definedName name="IQ_EBIT_EQ_INC_EXCL_SBC" hidden="1">"c3502"</definedName>
    <definedName name="IQ_EBIT_EST" hidden="1">"c1681"</definedName>
    <definedName name="IQ_EBIT_EXCL_SBC" hidden="1">"c3082"</definedName>
    <definedName name="IQ_EBIT_GROWTH_1" hidden="1">"IQ_EBIT_GROWTH_1"</definedName>
    <definedName name="IQ_EBIT_GROWTH_2" hidden="1">"IQ_EBIT_GROWTH_2"</definedName>
    <definedName name="IQ_EBIT_GW_ACT_OR_EST" hidden="1">"c4306"</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BC_ACT_OR_EST" hidden="1">"c4316"</definedName>
    <definedName name="IQ_EBIT_SBC_GW_ACT_OR_EST" hidden="1">"c4320"</definedName>
    <definedName name="IQ_EBIT_STDDEV_EST" hidden="1">"c1686"</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K" hidden="1">"IQ_EBITDA_10K"</definedName>
    <definedName name="IQ_EBITDA_10Q" hidden="1">"IQ_EBITDA_10Q"</definedName>
    <definedName name="IQ_EBITDA_10Q1" hidden="1">"IQ_EBITDA_10Q1"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GROWTH_1" hidden="1">"IQ_EBITDA_GROWTH_1"</definedName>
    <definedName name="IQ_EBITDA_GROWTH_2" hidden="1">"IQ_EBITDA_GROWTH_2"</definedName>
    <definedName name="IQ_EBITDA_HIGH_EST" hidden="1">"c370"</definedName>
    <definedName name="IQ_EBITDA_HIGH_EST_REUT" hidden="1">"c3642"</definedName>
    <definedName name="IQ_EBITDA_INT" hidden="1">"c373"</definedName>
    <definedName name="IQ_EBITDA_LOW_EST" hidden="1">"c371"</definedName>
    <definedName name="IQ_EBITDA_LOW_EST_REUT" hidden="1">"c3643"</definedName>
    <definedName name="IQ_EBITDA_MARGIN" hidden="1">"c372"</definedName>
    <definedName name="IQ_EBITDA_MEDIAN_EST" hidden="1">"c1663"</definedName>
    <definedName name="IQ_EBITDA_MEDIAN_EST_REUT" hidden="1">"c3641"</definedName>
    <definedName name="IQ_EBITDA_NO_EST" hidden="1">"c267"</definedName>
    <definedName name="IQ_EBITDA_NUM_EST" hidden="1">"c374"</definedName>
    <definedName name="IQ_EBITDA_NUM_EST_REUT" hidden="1">"c3644"</definedName>
    <definedName name="IQ_EBITDA_OVER_TOTAL_IE" hidden="1">"c1371"</definedName>
    <definedName name="IQ_EBITDA_SBC_ACT_OR_EST" hidden="1">"c4337"</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 hidden="1">"c6215"</definedName>
    <definedName name="IQ_EBT_REIT" hidden="1">"c389"</definedName>
    <definedName name="IQ_EBT_SBC_ACT_OR_EST" hidden="1">"c4350"</definedName>
    <definedName name="IQ_EBT_SBC_GW_ACT_OR_EST" hidden="1">"c4354"</definedName>
    <definedName name="IQ_EBT_UTI" hidden="1">"c390"</definedName>
    <definedName name="IQ_ECO_METRIC_6810" hidden="1">"c6810"</definedName>
    <definedName name="IQ_ECO_METRIC_6811" hidden="1">"c6811"</definedName>
    <definedName name="IQ_ECO_METRIC_6812" hidden="1">"c6812"</definedName>
    <definedName name="IQ_ECO_METRIC_6813" hidden="1">"c6813"</definedName>
    <definedName name="IQ_ECO_METRIC_6814" hidden="1">"c6814"</definedName>
    <definedName name="IQ_ECO_METRIC_6815" hidden="1">"c6815"</definedName>
    <definedName name="IQ_ECO_METRIC_6816" hidden="1">"c6816"</definedName>
    <definedName name="IQ_ECO_METRIC_6817" hidden="1">"c6817"</definedName>
    <definedName name="IQ_ECO_METRIC_6818" hidden="1">"c6818"</definedName>
    <definedName name="IQ_ECO_METRIC_6819" hidden="1">"c6819"</definedName>
    <definedName name="IQ_ECO_METRIC_6820" hidden="1">"c6820"</definedName>
    <definedName name="IQ_ECO_METRIC_6821" hidden="1">"c6821"</definedName>
    <definedName name="IQ_ECO_METRIC_6822" hidden="1">"c6822"</definedName>
    <definedName name="IQ_ECO_METRIC_6823" hidden="1">"c6823"</definedName>
    <definedName name="IQ_ECO_METRIC_6824" hidden="1">"c6824"</definedName>
    <definedName name="IQ_ECO_METRIC_6825" hidden="1">"c6825"</definedName>
    <definedName name="IQ_ECO_METRIC_6825_UNUSED_UNUSED_UNUSED" hidden="1">"c6825"</definedName>
    <definedName name="IQ_ECO_METRIC_6826" hidden="1">"c6826"</definedName>
    <definedName name="IQ_ECO_METRIC_6827" hidden="1">"c6827"</definedName>
    <definedName name="IQ_ECO_METRIC_6828" hidden="1">"c6828"</definedName>
    <definedName name="IQ_ECO_METRIC_6829" hidden="1">"c6829"</definedName>
    <definedName name="IQ_ECO_METRIC_6830" hidden="1">"c6830"</definedName>
    <definedName name="IQ_ECO_METRIC_6831" hidden="1">"c6831"</definedName>
    <definedName name="IQ_ECO_METRIC_6832" hidden="1">"c6832"</definedName>
    <definedName name="IQ_ECO_METRIC_6833" hidden="1">"c6833"</definedName>
    <definedName name="IQ_ECO_METRIC_6834" hidden="1">"c6834"</definedName>
    <definedName name="IQ_ECO_METRIC_6835" hidden="1">"c6835"</definedName>
    <definedName name="IQ_ECO_METRIC_6836" hidden="1">"c6836"</definedName>
    <definedName name="IQ_ECO_METRIC_6837" hidden="1">"c6837"</definedName>
    <definedName name="IQ_ECO_METRIC_6838" hidden="1">"c6838"</definedName>
    <definedName name="IQ_ECO_METRIC_6839" hidden="1">"c6839"</definedName>
    <definedName name="IQ_ECO_METRIC_6839_UNUSED_UNUSED_UNUSED" hidden="1">"c6839"</definedName>
    <definedName name="IQ_ECO_METRIC_6840" hidden="1">"c6840"</definedName>
    <definedName name="IQ_ECO_METRIC_6841" hidden="1">"c6841"</definedName>
    <definedName name="IQ_ECO_METRIC_6842" hidden="1">"c6842"</definedName>
    <definedName name="IQ_ECO_METRIC_6843" hidden="1">"c6843"</definedName>
    <definedName name="IQ_ECO_METRIC_6844" hidden="1">"c6844"</definedName>
    <definedName name="IQ_ECO_METRIC_6845" hidden="1">"c6845"</definedName>
    <definedName name="IQ_ECO_METRIC_6846" hidden="1">"c6846"</definedName>
    <definedName name="IQ_ECO_METRIC_6847" hidden="1">"c6847"</definedName>
    <definedName name="IQ_ECO_METRIC_6848" hidden="1">"c6848"</definedName>
    <definedName name="IQ_ECO_METRIC_6849" hidden="1">"c6849"</definedName>
    <definedName name="IQ_ECO_METRIC_6850" hidden="1">"c6850"</definedName>
    <definedName name="IQ_ECO_METRIC_6851" hidden="1">"c6851"</definedName>
    <definedName name="IQ_ECO_METRIC_6852" hidden="1">"c6852"</definedName>
    <definedName name="IQ_ECO_METRIC_6853" hidden="1">"c6853"</definedName>
    <definedName name="IQ_ECO_METRIC_6854" hidden="1">"c6854"</definedName>
    <definedName name="IQ_ECO_METRIC_6855" hidden="1">"c6855"</definedName>
    <definedName name="IQ_ECO_METRIC_6856" hidden="1">"c6856"</definedName>
    <definedName name="IQ_ECO_METRIC_6857" hidden="1">"c6857"</definedName>
    <definedName name="IQ_ECO_METRIC_6858" hidden="1">"c6858"</definedName>
    <definedName name="IQ_ECO_METRIC_6859" hidden="1">"c6859"</definedName>
    <definedName name="IQ_ECO_METRIC_6860" hidden="1">"c6860"</definedName>
    <definedName name="IQ_ECO_METRIC_6861" hidden="1">"c6861"</definedName>
    <definedName name="IQ_ECO_METRIC_6862" hidden="1">"c6862"</definedName>
    <definedName name="IQ_ECO_METRIC_6863" hidden="1">"c6863"</definedName>
    <definedName name="IQ_ECO_METRIC_6864" hidden="1">"c6864"</definedName>
    <definedName name="IQ_ECO_METRIC_6865" hidden="1">"c6865"</definedName>
    <definedName name="IQ_ECO_METRIC_6866" hidden="1">"c6866"</definedName>
    <definedName name="IQ_ECO_METRIC_6867" hidden="1">"c6867"</definedName>
    <definedName name="IQ_ECO_METRIC_6868" hidden="1">"c6868"</definedName>
    <definedName name="IQ_ECO_METRIC_6869" hidden="1">"c6869"</definedName>
    <definedName name="IQ_ECO_METRIC_6870" hidden="1">"c6870"</definedName>
    <definedName name="IQ_ECO_METRIC_6871" hidden="1">"c6871"</definedName>
    <definedName name="IQ_ECO_METRIC_6872" hidden="1">"c6872"</definedName>
    <definedName name="IQ_ECO_METRIC_6873" hidden="1">"c6873"</definedName>
    <definedName name="IQ_ECO_METRIC_6874" hidden="1">"c6874"</definedName>
    <definedName name="IQ_ECO_METRIC_6875" hidden="1">"c6875"</definedName>
    <definedName name="IQ_ECO_METRIC_6876" hidden="1">"c6876"</definedName>
    <definedName name="IQ_ECO_METRIC_6877" hidden="1">"c6877"</definedName>
    <definedName name="IQ_ECO_METRIC_6878" hidden="1">"c6878"</definedName>
    <definedName name="IQ_ECO_METRIC_6879" hidden="1">"c6879"</definedName>
    <definedName name="IQ_ECO_METRIC_6880" hidden="1">"c6880"</definedName>
    <definedName name="IQ_ECO_METRIC_6881" hidden="1">"c6881"</definedName>
    <definedName name="IQ_ECO_METRIC_6882" hidden="1">"c6882"</definedName>
    <definedName name="IQ_ECO_METRIC_6883" hidden="1">"c6883"</definedName>
    <definedName name="IQ_ECO_METRIC_6884" hidden="1">"c6884"</definedName>
    <definedName name="IQ_ECO_METRIC_6885" hidden="1">"c6885"</definedName>
    <definedName name="IQ_ECO_METRIC_6886" hidden="1">"c6886"</definedName>
    <definedName name="IQ_ECO_METRIC_6887" hidden="1">"c6887"</definedName>
    <definedName name="IQ_ECO_METRIC_6888" hidden="1">"c6888"</definedName>
    <definedName name="IQ_ECO_METRIC_6889" hidden="1">"c6889"</definedName>
    <definedName name="IQ_ECO_METRIC_6890" hidden="1">"c6890"</definedName>
    <definedName name="IQ_ECO_METRIC_6891" hidden="1">"c6891"</definedName>
    <definedName name="IQ_ECO_METRIC_6892" hidden="1">"c6892"</definedName>
    <definedName name="IQ_ECO_METRIC_6893" hidden="1">"c6893"</definedName>
    <definedName name="IQ_ECO_METRIC_6894" hidden="1">"c6894"</definedName>
    <definedName name="IQ_ECO_METRIC_6895" hidden="1">"c6895"</definedName>
    <definedName name="IQ_ECO_METRIC_6896" hidden="1">"c6896"</definedName>
    <definedName name="IQ_ECO_METRIC_6896_UNUSED_UNUSED_UNUSED" hidden="1">"c6896"</definedName>
    <definedName name="IQ_ECO_METRIC_6897" hidden="1">"c6897"</definedName>
    <definedName name="IQ_ECO_METRIC_6897_UNUSED_UNUSED_UNUSED" hidden="1">"c6897"</definedName>
    <definedName name="IQ_ECO_METRIC_6899" hidden="1">"c6899"</definedName>
    <definedName name="IQ_ECO_METRIC_6900" hidden="1">"c6900"</definedName>
    <definedName name="IQ_ECO_METRIC_6901" hidden="1">"c6901"</definedName>
    <definedName name="IQ_ECO_METRIC_6902" hidden="1">"c6902"</definedName>
    <definedName name="IQ_ECO_METRIC_6903" hidden="1">"c6903"</definedName>
    <definedName name="IQ_ECO_METRIC_6904" hidden="1">"c6904"</definedName>
    <definedName name="IQ_ECO_METRIC_6905" hidden="1">"c6905"</definedName>
    <definedName name="IQ_ECO_METRIC_6906" hidden="1">"c6906"</definedName>
    <definedName name="IQ_ECO_METRIC_6907" hidden="1">"c6907"</definedName>
    <definedName name="IQ_ECO_METRIC_6908" hidden="1">"c6908"</definedName>
    <definedName name="IQ_ECO_METRIC_6909" hidden="1">"c6909"</definedName>
    <definedName name="IQ_ECO_METRIC_6910" hidden="1">"c6910"</definedName>
    <definedName name="IQ_ECO_METRIC_6911" hidden="1">"c6911"</definedName>
    <definedName name="IQ_ECO_METRIC_6912" hidden="1">"c6912"</definedName>
    <definedName name="IQ_ECO_METRIC_6913" hidden="1">"c6913"</definedName>
    <definedName name="IQ_ECO_METRIC_6914" hidden="1">"c6914"</definedName>
    <definedName name="IQ_ECO_METRIC_6915" hidden="1">"c6915"</definedName>
    <definedName name="IQ_ECO_METRIC_6916" hidden="1">"c6916"</definedName>
    <definedName name="IQ_ECO_METRIC_6917" hidden="1">"c6917"</definedName>
    <definedName name="IQ_ECO_METRIC_6918" hidden="1">"c6918"</definedName>
    <definedName name="IQ_ECO_METRIC_6919" hidden="1">"c6919"</definedName>
    <definedName name="IQ_ECO_METRIC_6920" hidden="1">"c6920"</definedName>
    <definedName name="IQ_ECO_METRIC_6921" hidden="1">"c6921"</definedName>
    <definedName name="IQ_ECO_METRIC_6922" hidden="1">"c6922"</definedName>
    <definedName name="IQ_ECO_METRIC_6923" hidden="1">"c6923"</definedName>
    <definedName name="IQ_ECO_METRIC_6924" hidden="1">"c6924"</definedName>
    <definedName name="IQ_ECO_METRIC_6925" hidden="1">"c6925"</definedName>
    <definedName name="IQ_ECO_METRIC_6926" hidden="1">"c6926"</definedName>
    <definedName name="IQ_ECO_METRIC_6928" hidden="1">"c6928"</definedName>
    <definedName name="IQ_ECO_METRIC_6929" hidden="1">"c6929"</definedName>
    <definedName name="IQ_ECO_METRIC_6930" hidden="1">"c6930"</definedName>
    <definedName name="IQ_ECO_METRIC_6931" hidden="1">"c6931"</definedName>
    <definedName name="IQ_ECO_METRIC_6932" hidden="1">"c6932"</definedName>
    <definedName name="IQ_ECO_METRIC_6933" hidden="1">"c6933"</definedName>
    <definedName name="IQ_ECO_METRIC_6934" hidden="1">"c6934"</definedName>
    <definedName name="IQ_ECO_METRIC_6935" hidden="1">"c6935"</definedName>
    <definedName name="IQ_ECO_METRIC_6936" hidden="1">"c6936"</definedName>
    <definedName name="IQ_ECO_METRIC_6937" hidden="1">"c6937"</definedName>
    <definedName name="IQ_ECO_METRIC_6938" hidden="1">"c6938"</definedName>
    <definedName name="IQ_ECO_METRIC_6939" hidden="1">"c6939"</definedName>
    <definedName name="IQ_ECO_METRIC_6940" hidden="1">"c6940"</definedName>
    <definedName name="IQ_ECO_METRIC_6941" hidden="1">"c6941"</definedName>
    <definedName name="IQ_ECO_METRIC_6942" hidden="1">"c6942"</definedName>
    <definedName name="IQ_ECO_METRIC_6943" hidden="1">"c6943"</definedName>
    <definedName name="IQ_ECO_METRIC_6944" hidden="1">"c6944"</definedName>
    <definedName name="IQ_ECO_METRIC_6945" hidden="1">"c6945"</definedName>
    <definedName name="IQ_ECO_METRIC_6946" hidden="1">"c6946"</definedName>
    <definedName name="IQ_ECO_METRIC_6947" hidden="1">"c6947"</definedName>
    <definedName name="IQ_ECO_METRIC_6948" hidden="1">"c6948"</definedName>
    <definedName name="IQ_ECO_METRIC_6949" hidden="1">"c6949"</definedName>
    <definedName name="IQ_ECO_METRIC_6950" hidden="1">"c6950"</definedName>
    <definedName name="IQ_ECO_METRIC_6951" hidden="1">"c6951"</definedName>
    <definedName name="IQ_ECO_METRIC_6952" hidden="1">"c6952"</definedName>
    <definedName name="IQ_ECO_METRIC_6953" hidden="1">"c6953"</definedName>
    <definedName name="IQ_ECO_METRIC_6954" hidden="1">"c6954"</definedName>
    <definedName name="IQ_ECO_METRIC_6955" hidden="1">"c6955"</definedName>
    <definedName name="IQ_ECO_METRIC_6956" hidden="1">"c6956"</definedName>
    <definedName name="IQ_ECO_METRIC_6957" hidden="1">"c6957"</definedName>
    <definedName name="IQ_ECO_METRIC_6958" hidden="1">"c6958"</definedName>
    <definedName name="IQ_ECO_METRIC_6959" hidden="1">"c6959"</definedName>
    <definedName name="IQ_ECO_METRIC_6960" hidden="1">"c6960"</definedName>
    <definedName name="IQ_ECO_METRIC_6962" hidden="1">"c6962"</definedName>
    <definedName name="IQ_ECO_METRIC_6963" hidden="1">"c6963"</definedName>
    <definedName name="IQ_ECO_METRIC_6964" hidden="1">"c6964"</definedName>
    <definedName name="IQ_ECO_METRIC_6965" hidden="1">"c6965"</definedName>
    <definedName name="IQ_ECO_METRIC_6966" hidden="1">"c6966"</definedName>
    <definedName name="IQ_ECO_METRIC_6967" hidden="1">"c6967"</definedName>
    <definedName name="IQ_ECO_METRIC_6968" hidden="1">"c6968"</definedName>
    <definedName name="IQ_ECO_METRIC_6969" hidden="1">"c6969"</definedName>
    <definedName name="IQ_ECO_METRIC_6970" hidden="1">"c6970"</definedName>
    <definedName name="IQ_ECO_METRIC_6971" hidden="1">"c6971"</definedName>
    <definedName name="IQ_ECO_METRIC_6972" hidden="1">"c6972"</definedName>
    <definedName name="IQ_ECO_METRIC_6973" hidden="1">"c6973"</definedName>
    <definedName name="IQ_ECO_METRIC_6974" hidden="1">"c6974"</definedName>
    <definedName name="IQ_ECO_METRIC_6975" hidden="1">"c6975"</definedName>
    <definedName name="IQ_ECO_METRIC_6976" hidden="1">"c6976"</definedName>
    <definedName name="IQ_ECO_METRIC_6977" hidden="1">"c6977"</definedName>
    <definedName name="IQ_ECO_METRIC_6978" hidden="1">"c6978"</definedName>
    <definedName name="IQ_ECO_METRIC_6979" hidden="1">"c6979"</definedName>
    <definedName name="IQ_ECO_METRIC_6980" hidden="1">"c6980"</definedName>
    <definedName name="IQ_ECO_METRIC_6981" hidden="1">"c6981"</definedName>
    <definedName name="IQ_ECO_METRIC_6982" hidden="1">"c6982"</definedName>
    <definedName name="IQ_ECO_METRIC_6983" hidden="1">"c6983"</definedName>
    <definedName name="IQ_ECO_METRIC_6984" hidden="1">"c6984"</definedName>
    <definedName name="IQ_ECO_METRIC_6985" hidden="1">"c6985"</definedName>
    <definedName name="IQ_ECO_METRIC_6986" hidden="1">"c6986"</definedName>
    <definedName name="IQ_ECO_METRIC_6987" hidden="1">"c6987"</definedName>
    <definedName name="IQ_ECO_METRIC_6988" hidden="1">"c6988"</definedName>
    <definedName name="IQ_ECO_METRIC_6988_UNUSED_UNUSED_UNUSED" hidden="1">"c6988"</definedName>
    <definedName name="IQ_ECO_METRIC_6989" hidden="1">"c6989"</definedName>
    <definedName name="IQ_ECO_METRIC_6990" hidden="1">"c6990"</definedName>
    <definedName name="IQ_ECO_METRIC_6991" hidden="1">"c6991"</definedName>
    <definedName name="IQ_ECO_METRIC_6992" hidden="1">"c6992"</definedName>
    <definedName name="IQ_ECO_METRIC_6993" hidden="1">"c6993"</definedName>
    <definedName name="IQ_ECO_METRIC_6994" hidden="1">"c6994"</definedName>
    <definedName name="IQ_ECO_METRIC_6995" hidden="1">"c6995"</definedName>
    <definedName name="IQ_ECO_METRIC_6996" hidden="1">"c6996"</definedName>
    <definedName name="IQ_ECO_METRIC_6997" hidden="1">"c6997"</definedName>
    <definedName name="IQ_ECO_METRIC_6998" hidden="1">"c6998"</definedName>
    <definedName name="IQ_ECO_METRIC_7000" hidden="1">"c7000"</definedName>
    <definedName name="IQ_ECO_METRIC_7001" hidden="1">"c7001"</definedName>
    <definedName name="IQ_ECO_METRIC_7002" hidden="1">"c7002"</definedName>
    <definedName name="IQ_ECO_METRIC_7003" hidden="1">"c7003"</definedName>
    <definedName name="IQ_ECO_METRIC_7004" hidden="1">"c7004"</definedName>
    <definedName name="IQ_ECO_METRIC_7005" hidden="1">"c7005"</definedName>
    <definedName name="IQ_ECO_METRIC_7006" hidden="1">"c7006"</definedName>
    <definedName name="IQ_ECO_METRIC_7007" hidden="1">"c7007"</definedName>
    <definedName name="IQ_ECO_METRIC_7008" hidden="1">"c7008"</definedName>
    <definedName name="IQ_ECO_METRIC_7009" hidden="1">"c7009"</definedName>
    <definedName name="IQ_ECO_METRIC_7010" hidden="1">"c7010"</definedName>
    <definedName name="IQ_ECO_METRIC_7011" hidden="1">"c7011"</definedName>
    <definedName name="IQ_ECO_METRIC_7012" hidden="1">"c7012"</definedName>
    <definedName name="IQ_ECO_METRIC_7013" hidden="1">"c7013"</definedName>
    <definedName name="IQ_ECO_METRIC_7015" hidden="1">"c7015"</definedName>
    <definedName name="IQ_ECO_METRIC_7016" hidden="1">"c7016"</definedName>
    <definedName name="IQ_ECO_METRIC_7017" hidden="1">"c7017"</definedName>
    <definedName name="IQ_ECO_METRIC_7018" hidden="1">"c7018"</definedName>
    <definedName name="IQ_ECO_METRIC_7019" hidden="1">"c7019"</definedName>
    <definedName name="IQ_ECO_METRIC_7020" hidden="1">"c7020"</definedName>
    <definedName name="IQ_ECO_METRIC_7021" hidden="1">"c7021"</definedName>
    <definedName name="IQ_ECO_METRIC_7023" hidden="1">"c7023"</definedName>
    <definedName name="IQ_ECO_METRIC_7024" hidden="1">"c7024"</definedName>
    <definedName name="IQ_ECO_METRIC_7025" hidden="1">"c7025"</definedName>
    <definedName name="IQ_ECO_METRIC_7026" hidden="1">"c7026"</definedName>
    <definedName name="IQ_ECO_METRIC_7027" hidden="1">"c7027"</definedName>
    <definedName name="IQ_ECO_METRIC_7028" hidden="1">"c7028"</definedName>
    <definedName name="IQ_ECO_METRIC_7029" hidden="1">"c7029"</definedName>
    <definedName name="IQ_ECO_METRIC_7030" hidden="1">"c7030"</definedName>
    <definedName name="IQ_ECO_METRIC_7031" hidden="1">"c7031"</definedName>
    <definedName name="IQ_ECO_METRIC_7032" hidden="1">"c7032"</definedName>
    <definedName name="IQ_ECO_METRIC_7033" hidden="1">"c7033"</definedName>
    <definedName name="IQ_ECO_METRIC_7034" hidden="1">"c7034"</definedName>
    <definedName name="IQ_ECO_METRIC_7035" hidden="1">"c7035"</definedName>
    <definedName name="IQ_ECO_METRIC_7036" hidden="1">"c7036"</definedName>
    <definedName name="IQ_ECO_METRIC_7037" hidden="1">"c7037"</definedName>
    <definedName name="IQ_ECO_METRIC_7038" hidden="1">"c7038"</definedName>
    <definedName name="IQ_ECO_METRIC_7039" hidden="1">"c7039"</definedName>
    <definedName name="IQ_ECO_METRIC_7040" hidden="1">"c7040"</definedName>
    <definedName name="IQ_ECO_METRIC_7041" hidden="1">"c7041"</definedName>
    <definedName name="IQ_ECO_METRIC_7042" hidden="1">"c7042"</definedName>
    <definedName name="IQ_ECO_METRIC_7043" hidden="1">"c7043"</definedName>
    <definedName name="IQ_ECO_METRIC_7044" hidden="1">"c7044"</definedName>
    <definedName name="IQ_ECO_METRIC_7045" hidden="1">"c7045"</definedName>
    <definedName name="IQ_ECO_METRIC_7045_UNUSED_UNUSED_UNUSED" hidden="1">"c7045"</definedName>
    <definedName name="IQ_ECO_METRIC_7046" hidden="1">"c7046"</definedName>
    <definedName name="IQ_ECO_METRIC_7047" hidden="1">"c7047"</definedName>
    <definedName name="IQ_ECO_METRIC_7048" hidden="1">"c7048"</definedName>
    <definedName name="IQ_ECO_METRIC_7049" hidden="1">"c7049"</definedName>
    <definedName name="IQ_ECO_METRIC_7050" hidden="1">"c7050"</definedName>
    <definedName name="IQ_ECO_METRIC_7051" hidden="1">"c7051"</definedName>
    <definedName name="IQ_ECO_METRIC_7052" hidden="1">"c7052"</definedName>
    <definedName name="IQ_ECO_METRIC_7053" hidden="1">"c7053"</definedName>
    <definedName name="IQ_ECO_METRIC_7054" hidden="1">"c7054"</definedName>
    <definedName name="IQ_ECO_METRIC_7055" hidden="1">"c7055"</definedName>
    <definedName name="IQ_ECO_METRIC_7056" hidden="1">"c7056"</definedName>
    <definedName name="IQ_ECO_METRIC_7057" hidden="1">"c7057"</definedName>
    <definedName name="IQ_ECO_METRIC_7058" hidden="1">"c7058"</definedName>
    <definedName name="IQ_ECO_METRIC_7059" hidden="1">"c7059"</definedName>
    <definedName name="IQ_ECO_METRIC_7059_UNUSED_UNUSED_UNUSED" hidden="1">"c7059"</definedName>
    <definedName name="IQ_ECO_METRIC_7060" hidden="1">"c7060"</definedName>
    <definedName name="IQ_ECO_METRIC_7061" hidden="1">"c7061"</definedName>
    <definedName name="IQ_ECO_METRIC_7062" hidden="1">"c7062"</definedName>
    <definedName name="IQ_ECO_METRIC_7063" hidden="1">"c7063"</definedName>
    <definedName name="IQ_ECO_METRIC_7064" hidden="1">"c7064"</definedName>
    <definedName name="IQ_ECO_METRIC_7065" hidden="1">"c7065"</definedName>
    <definedName name="IQ_ECO_METRIC_7066" hidden="1">"c7066"</definedName>
    <definedName name="IQ_ECO_METRIC_7067" hidden="1">"c7067"</definedName>
    <definedName name="IQ_ECO_METRIC_7068" hidden="1">"c7068"</definedName>
    <definedName name="IQ_ECO_METRIC_7069" hidden="1">"c7069"</definedName>
    <definedName name="IQ_ECO_METRIC_7070" hidden="1">"c7070"</definedName>
    <definedName name="IQ_ECO_METRIC_7071" hidden="1">"c7071"</definedName>
    <definedName name="IQ_ECO_METRIC_7072" hidden="1">"c7072"</definedName>
    <definedName name="IQ_ECO_METRIC_7073" hidden="1">"c7073"</definedName>
    <definedName name="IQ_ECO_METRIC_7074" hidden="1">"c7074"</definedName>
    <definedName name="IQ_ECO_METRIC_7075" hidden="1">"c7075"</definedName>
    <definedName name="IQ_ECO_METRIC_7076" hidden="1">"c7076"</definedName>
    <definedName name="IQ_ECO_METRIC_7077" hidden="1">"c7077"</definedName>
    <definedName name="IQ_ECO_METRIC_7078" hidden="1">"c7078"</definedName>
    <definedName name="IQ_ECO_METRIC_7079" hidden="1">"c7079"</definedName>
    <definedName name="IQ_ECO_METRIC_7080" hidden="1">"c7080"</definedName>
    <definedName name="IQ_ECO_METRIC_7081" hidden="1">"c7081"</definedName>
    <definedName name="IQ_ECO_METRIC_7082" hidden="1">"c7082"</definedName>
    <definedName name="IQ_ECO_METRIC_7083" hidden="1">"c7083"</definedName>
    <definedName name="IQ_ECO_METRIC_7084" hidden="1">"c7084"</definedName>
    <definedName name="IQ_ECO_METRIC_7085" hidden="1">"c7085"</definedName>
    <definedName name="IQ_ECO_METRIC_7086" hidden="1">"c7086"</definedName>
    <definedName name="IQ_ECO_METRIC_7087" hidden="1">"c7087"</definedName>
    <definedName name="IQ_ECO_METRIC_7088" hidden="1">"c7088"</definedName>
    <definedName name="IQ_ECO_METRIC_7089" hidden="1">"c7089"</definedName>
    <definedName name="IQ_ECO_METRIC_7090" hidden="1">"c7090"</definedName>
    <definedName name="IQ_ECO_METRIC_7091" hidden="1">"c7091"</definedName>
    <definedName name="IQ_ECO_METRIC_7092" hidden="1">"c7092"</definedName>
    <definedName name="IQ_ECO_METRIC_7093" hidden="1">"c7093"</definedName>
    <definedName name="IQ_ECO_METRIC_7094" hidden="1">"c7094"</definedName>
    <definedName name="IQ_ECO_METRIC_7095" hidden="1">"c7095"</definedName>
    <definedName name="IQ_ECO_METRIC_7096" hidden="1">"c7096"</definedName>
    <definedName name="IQ_ECO_METRIC_7097" hidden="1">"c7097"</definedName>
    <definedName name="IQ_ECO_METRIC_7098" hidden="1">"c7098"</definedName>
    <definedName name="IQ_ECO_METRIC_7099" hidden="1">"c7099"</definedName>
    <definedName name="IQ_ECO_METRIC_7100" hidden="1">"c7100"</definedName>
    <definedName name="IQ_ECO_METRIC_7101" hidden="1">"c7101"</definedName>
    <definedName name="IQ_ECO_METRIC_7102" hidden="1">"c7102"</definedName>
    <definedName name="IQ_ECO_METRIC_7103" hidden="1">"c7103"</definedName>
    <definedName name="IQ_ECO_METRIC_7104" hidden="1">"c7104"</definedName>
    <definedName name="IQ_ECO_METRIC_7105" hidden="1">"c7105"</definedName>
    <definedName name="IQ_ECO_METRIC_7106" hidden="1">"c7106"</definedName>
    <definedName name="IQ_ECO_METRIC_7107" hidden="1">"c7107"</definedName>
    <definedName name="IQ_ECO_METRIC_7108" hidden="1">"c7108"</definedName>
    <definedName name="IQ_ECO_METRIC_7109" hidden="1">"c7109"</definedName>
    <definedName name="IQ_ECO_METRIC_7110" hidden="1">"c7110"</definedName>
    <definedName name="IQ_ECO_METRIC_7111" hidden="1">"c7111"</definedName>
    <definedName name="IQ_ECO_METRIC_7112" hidden="1">"c7112"</definedName>
    <definedName name="IQ_ECO_METRIC_7113" hidden="1">"c7113"</definedName>
    <definedName name="IQ_ECO_METRIC_7114" hidden="1">"c7114"</definedName>
    <definedName name="IQ_ECO_METRIC_7115" hidden="1">"c7115"</definedName>
    <definedName name="IQ_ECO_METRIC_7116" hidden="1">"c7116"</definedName>
    <definedName name="IQ_ECO_METRIC_7116_UNUSED_UNUSED_UNUSED" hidden="1">"c7116"</definedName>
    <definedName name="IQ_ECO_METRIC_7117" hidden="1">"c7117"</definedName>
    <definedName name="IQ_ECO_METRIC_7117_UNUSED_UNUSED_UNUSED" hidden="1">"c7117"</definedName>
    <definedName name="IQ_ECO_METRIC_7119" hidden="1">"c7119"</definedName>
    <definedName name="IQ_ECO_METRIC_7120" hidden="1">"c7120"</definedName>
    <definedName name="IQ_ECO_METRIC_7121" hidden="1">"c7121"</definedName>
    <definedName name="IQ_ECO_METRIC_7122" hidden="1">"c7122"</definedName>
    <definedName name="IQ_ECO_METRIC_7123" hidden="1">"c7123"</definedName>
    <definedName name="IQ_ECO_METRIC_7124" hidden="1">"c7124"</definedName>
    <definedName name="IQ_ECO_METRIC_7125" hidden="1">"c7125"</definedName>
    <definedName name="IQ_ECO_METRIC_7126" hidden="1">"c7126"</definedName>
    <definedName name="IQ_ECO_METRIC_7127" hidden="1">"c7127"</definedName>
    <definedName name="IQ_ECO_METRIC_7128" hidden="1">"c7128"</definedName>
    <definedName name="IQ_ECO_METRIC_7129" hidden="1">"c7129"</definedName>
    <definedName name="IQ_ECO_METRIC_7130" hidden="1">"c7130"</definedName>
    <definedName name="IQ_ECO_METRIC_7131" hidden="1">"c7131"</definedName>
    <definedName name="IQ_ECO_METRIC_7132" hidden="1">"c7132"</definedName>
    <definedName name="IQ_ECO_METRIC_7133" hidden="1">"c7133"</definedName>
    <definedName name="IQ_ECO_METRIC_7134" hidden="1">"c7134"</definedName>
    <definedName name="IQ_ECO_METRIC_7135" hidden="1">"c7135"</definedName>
    <definedName name="IQ_ECO_METRIC_7136" hidden="1">"c7136"</definedName>
    <definedName name="IQ_ECO_METRIC_7137" hidden="1">"c7137"</definedName>
    <definedName name="IQ_ECO_METRIC_7138" hidden="1">"c7138"</definedName>
    <definedName name="IQ_ECO_METRIC_7139" hidden="1">"c7139"</definedName>
    <definedName name="IQ_ECO_METRIC_7140" hidden="1">"c7140"</definedName>
    <definedName name="IQ_ECO_METRIC_7141" hidden="1">"c7141"</definedName>
    <definedName name="IQ_ECO_METRIC_7142" hidden="1">"c7142"</definedName>
    <definedName name="IQ_ECO_METRIC_7143" hidden="1">"c7143"</definedName>
    <definedName name="IQ_ECO_METRIC_7144" hidden="1">"c7144"</definedName>
    <definedName name="IQ_ECO_METRIC_7145" hidden="1">"c7145"</definedName>
    <definedName name="IQ_ECO_METRIC_7146" hidden="1">"c7146"</definedName>
    <definedName name="IQ_ECO_METRIC_7148" hidden="1">"c7148"</definedName>
    <definedName name="IQ_ECO_METRIC_7149" hidden="1">"c7149"</definedName>
    <definedName name="IQ_ECO_METRIC_7150" hidden="1">"c7150"</definedName>
    <definedName name="IQ_ECO_METRIC_7151" hidden="1">"c7151"</definedName>
    <definedName name="IQ_ECO_METRIC_7152" hidden="1">"c7152"</definedName>
    <definedName name="IQ_ECO_METRIC_7153" hidden="1">"c7153"</definedName>
    <definedName name="IQ_ECO_METRIC_7154" hidden="1">"c7154"</definedName>
    <definedName name="IQ_ECO_METRIC_7155" hidden="1">"c7155"</definedName>
    <definedName name="IQ_ECO_METRIC_7156" hidden="1">"c7156"</definedName>
    <definedName name="IQ_ECO_METRIC_7157" hidden="1">"c7157"</definedName>
    <definedName name="IQ_ECO_METRIC_7158" hidden="1">"c7158"</definedName>
    <definedName name="IQ_ECO_METRIC_7159" hidden="1">"c7159"</definedName>
    <definedName name="IQ_ECO_METRIC_7160" hidden="1">"c7160"</definedName>
    <definedName name="IQ_ECO_METRIC_7161" hidden="1">"c7161"</definedName>
    <definedName name="IQ_ECO_METRIC_7162" hidden="1">"c7162"</definedName>
    <definedName name="IQ_ECO_METRIC_7163" hidden="1">"c7163"</definedName>
    <definedName name="IQ_ECO_METRIC_7164" hidden="1">"c7164"</definedName>
    <definedName name="IQ_ECO_METRIC_7165" hidden="1">"c7165"</definedName>
    <definedName name="IQ_ECO_METRIC_7166" hidden="1">"c7166"</definedName>
    <definedName name="IQ_ECO_METRIC_7167" hidden="1">"c7167"</definedName>
    <definedName name="IQ_ECO_METRIC_7168" hidden="1">"c7168"</definedName>
    <definedName name="IQ_ECO_METRIC_7169" hidden="1">"c7169"</definedName>
    <definedName name="IQ_ECO_METRIC_7170" hidden="1">"c7170"</definedName>
    <definedName name="IQ_ECO_METRIC_7171" hidden="1">"c7171"</definedName>
    <definedName name="IQ_ECO_METRIC_7172" hidden="1">"c7172"</definedName>
    <definedName name="IQ_ECO_METRIC_7173" hidden="1">"c7173"</definedName>
    <definedName name="IQ_ECO_METRIC_7174" hidden="1">"c7174"</definedName>
    <definedName name="IQ_ECO_METRIC_7175" hidden="1">"c7175"</definedName>
    <definedName name="IQ_ECO_METRIC_7176" hidden="1">"c7176"</definedName>
    <definedName name="IQ_ECO_METRIC_7177" hidden="1">"c7177"</definedName>
    <definedName name="IQ_ECO_METRIC_7178" hidden="1">"c7178"</definedName>
    <definedName name="IQ_ECO_METRIC_7179" hidden="1">"c7179"</definedName>
    <definedName name="IQ_ECO_METRIC_7180" hidden="1">"c7180"</definedName>
    <definedName name="IQ_ECO_METRIC_7182" hidden="1">"c7182"</definedName>
    <definedName name="IQ_ECO_METRIC_7183" hidden="1">"c7183"</definedName>
    <definedName name="IQ_ECO_METRIC_7184" hidden="1">"c7184"</definedName>
    <definedName name="IQ_ECO_METRIC_7185" hidden="1">"c7185"</definedName>
    <definedName name="IQ_ECO_METRIC_7186" hidden="1">"c7186"</definedName>
    <definedName name="IQ_ECO_METRIC_7187" hidden="1">"c7187"</definedName>
    <definedName name="IQ_ECO_METRIC_7188" hidden="1">"c7188"</definedName>
    <definedName name="IQ_ECO_METRIC_7189" hidden="1">"c7189"</definedName>
    <definedName name="IQ_ECO_METRIC_7190" hidden="1">"c7190"</definedName>
    <definedName name="IQ_ECO_METRIC_7191" hidden="1">"c7191"</definedName>
    <definedName name="IQ_ECO_METRIC_7192" hidden="1">"c7192"</definedName>
    <definedName name="IQ_ECO_METRIC_7193" hidden="1">"c7193"</definedName>
    <definedName name="IQ_ECO_METRIC_7194" hidden="1">"c7194"</definedName>
    <definedName name="IQ_ECO_METRIC_7195" hidden="1">"c7195"</definedName>
    <definedName name="IQ_ECO_METRIC_7196" hidden="1">"c7196"</definedName>
    <definedName name="IQ_ECO_METRIC_7197" hidden="1">"c7197"</definedName>
    <definedName name="IQ_ECO_METRIC_7198" hidden="1">"c7198"</definedName>
    <definedName name="IQ_ECO_METRIC_7199" hidden="1">"c7199"</definedName>
    <definedName name="IQ_ECO_METRIC_7200" hidden="1">"c7200"</definedName>
    <definedName name="IQ_ECO_METRIC_7201" hidden="1">"c7201"</definedName>
    <definedName name="IQ_ECO_METRIC_7202" hidden="1">"c7202"</definedName>
    <definedName name="IQ_ECO_METRIC_7203" hidden="1">"c7203"</definedName>
    <definedName name="IQ_ECO_METRIC_7204" hidden="1">"c7204"</definedName>
    <definedName name="IQ_ECO_METRIC_7205" hidden="1">"c7205"</definedName>
    <definedName name="IQ_ECO_METRIC_7206" hidden="1">"c7206"</definedName>
    <definedName name="IQ_ECO_METRIC_7207" hidden="1">"c7207"</definedName>
    <definedName name="IQ_ECO_METRIC_7208" hidden="1">"c7208"</definedName>
    <definedName name="IQ_ECO_METRIC_7208_UNUSED_UNUSED_UNUSED" hidden="1">"c7208"</definedName>
    <definedName name="IQ_ECO_METRIC_7209" hidden="1">"c7209"</definedName>
    <definedName name="IQ_ECO_METRIC_7210" hidden="1">"c7210"</definedName>
    <definedName name="IQ_ECO_METRIC_7211" hidden="1">"c7211"</definedName>
    <definedName name="IQ_ECO_METRIC_7212" hidden="1">"c7212"</definedName>
    <definedName name="IQ_ECO_METRIC_7213" hidden="1">"c7213"</definedName>
    <definedName name="IQ_ECO_METRIC_7214" hidden="1">"c7214"</definedName>
    <definedName name="IQ_ECO_METRIC_7215" hidden="1">"c7215"</definedName>
    <definedName name="IQ_ECO_METRIC_7216" hidden="1">"c7216"</definedName>
    <definedName name="IQ_ECO_METRIC_7217" hidden="1">"c7217"</definedName>
    <definedName name="IQ_ECO_METRIC_7218" hidden="1">"c7218"</definedName>
    <definedName name="IQ_ECO_METRIC_7220" hidden="1">"c7220"</definedName>
    <definedName name="IQ_ECO_METRIC_7221" hidden="1">"c7221"</definedName>
    <definedName name="IQ_ECO_METRIC_7222" hidden="1">"c7222"</definedName>
    <definedName name="IQ_ECO_METRIC_7223" hidden="1">"c7223"</definedName>
    <definedName name="IQ_ECO_METRIC_7224" hidden="1">"c7224"</definedName>
    <definedName name="IQ_ECO_METRIC_7225" hidden="1">"c7225"</definedName>
    <definedName name="IQ_ECO_METRIC_7226" hidden="1">"c7226"</definedName>
    <definedName name="IQ_ECO_METRIC_7227" hidden="1">"c7227"</definedName>
    <definedName name="IQ_ECO_METRIC_7228" hidden="1">"c7228"</definedName>
    <definedName name="IQ_ECO_METRIC_7229" hidden="1">"c7229"</definedName>
    <definedName name="IQ_ECO_METRIC_7230" hidden="1">"c7230"</definedName>
    <definedName name="IQ_ECO_METRIC_7231" hidden="1">"c7231"</definedName>
    <definedName name="IQ_ECO_METRIC_7232" hidden="1">"c7232"</definedName>
    <definedName name="IQ_ECO_METRIC_7233" hidden="1">"c7233"</definedName>
    <definedName name="IQ_ECO_METRIC_7235" hidden="1">"c7235"</definedName>
    <definedName name="IQ_ECO_METRIC_7236" hidden="1">"c7236"</definedName>
    <definedName name="IQ_ECO_METRIC_7237" hidden="1">"c7237"</definedName>
    <definedName name="IQ_ECO_METRIC_7238" hidden="1">"c7238"</definedName>
    <definedName name="IQ_ECO_METRIC_7239" hidden="1">"c7239"</definedName>
    <definedName name="IQ_ECO_METRIC_7240" hidden="1">"c7240"</definedName>
    <definedName name="IQ_ECO_METRIC_7241" hidden="1">"c7241"</definedName>
    <definedName name="IQ_ECO_METRIC_7243" hidden="1">"c7243"</definedName>
    <definedName name="IQ_ECO_METRIC_7244" hidden="1">"c7244"</definedName>
    <definedName name="IQ_ECO_METRIC_7245" hidden="1">"c7245"</definedName>
    <definedName name="IQ_ECO_METRIC_7246" hidden="1">"c7246"</definedName>
    <definedName name="IQ_ECO_METRIC_7247" hidden="1">"c7247"</definedName>
    <definedName name="IQ_ECO_METRIC_7248" hidden="1">"c7248"</definedName>
    <definedName name="IQ_ECO_METRIC_7249" hidden="1">"c7249"</definedName>
    <definedName name="IQ_ECO_METRIC_7250" hidden="1">"c7250"</definedName>
    <definedName name="IQ_ECO_METRIC_7251" hidden="1">"c7251"</definedName>
    <definedName name="IQ_ECO_METRIC_7252" hidden="1">"c7252"</definedName>
    <definedName name="IQ_ECO_METRIC_7253" hidden="1">"c7253"</definedName>
    <definedName name="IQ_ECO_METRIC_7254" hidden="1">"c7254"</definedName>
    <definedName name="IQ_ECO_METRIC_7255" hidden="1">"c7255"</definedName>
    <definedName name="IQ_ECO_METRIC_7256" hidden="1">"c7256"</definedName>
    <definedName name="IQ_ECO_METRIC_7257" hidden="1">"c7257"</definedName>
    <definedName name="IQ_ECO_METRIC_7258" hidden="1">"c7258"</definedName>
    <definedName name="IQ_ECO_METRIC_7259" hidden="1">"c7259"</definedName>
    <definedName name="IQ_ECO_METRIC_7260" hidden="1">"c7260"</definedName>
    <definedName name="IQ_ECO_METRIC_7261" hidden="1">"c7261"</definedName>
    <definedName name="IQ_ECO_METRIC_7262" hidden="1">"c7262"</definedName>
    <definedName name="IQ_ECO_METRIC_7263" hidden="1">"c7263"</definedName>
    <definedName name="IQ_ECO_METRIC_7264" hidden="1">"c7264"</definedName>
    <definedName name="IQ_ECO_METRIC_7265" hidden="1">"c7265"</definedName>
    <definedName name="IQ_ECO_METRIC_7265_UNUSED_UNUSED_UNUSED" hidden="1">"c7265"</definedName>
    <definedName name="IQ_ECO_METRIC_7266" hidden="1">"c7266"</definedName>
    <definedName name="IQ_ECO_METRIC_7267" hidden="1">"c7267"</definedName>
    <definedName name="IQ_ECO_METRIC_7268" hidden="1">"c7268"</definedName>
    <definedName name="IQ_ECO_METRIC_7269" hidden="1">"c7269"</definedName>
    <definedName name="IQ_ECO_METRIC_7270" hidden="1">"c7270"</definedName>
    <definedName name="IQ_ECO_METRIC_7272" hidden="1">"c7272"</definedName>
    <definedName name="IQ_ECO_METRIC_7273" hidden="1">"c7273"</definedName>
    <definedName name="IQ_ECO_METRIC_7274" hidden="1">"c7274"</definedName>
    <definedName name="IQ_ECO_METRIC_7275" hidden="1">"c7275"</definedName>
    <definedName name="IQ_ECO_METRIC_7276" hidden="1">"c7276"</definedName>
    <definedName name="IQ_ECO_METRIC_7277" hidden="1">"c7277"</definedName>
    <definedName name="IQ_ECO_METRIC_7278" hidden="1">"c7278"</definedName>
    <definedName name="IQ_ECO_METRIC_7279" hidden="1">"c7279"</definedName>
    <definedName name="IQ_ECO_METRIC_7279_UNUSED_UNUSED_UNUSED" hidden="1">"c7279"</definedName>
    <definedName name="IQ_ECO_METRIC_7280" hidden="1">"c7280"</definedName>
    <definedName name="IQ_ECO_METRIC_7281" hidden="1">"c7281"</definedName>
    <definedName name="IQ_ECO_METRIC_7282" hidden="1">"c7282"</definedName>
    <definedName name="IQ_ECO_METRIC_7283" hidden="1">"c7283"</definedName>
    <definedName name="IQ_ECO_METRIC_7284" hidden="1">"c7284"</definedName>
    <definedName name="IQ_ECO_METRIC_7285" hidden="1">"c7285"</definedName>
    <definedName name="IQ_ECO_METRIC_7286" hidden="1">"c7286"</definedName>
    <definedName name="IQ_ECO_METRIC_7287" hidden="1">"c7287"</definedName>
    <definedName name="IQ_ECO_METRIC_7288" hidden="1">"c7288"</definedName>
    <definedName name="IQ_ECO_METRIC_7289" hidden="1">"c7289"</definedName>
    <definedName name="IQ_ECO_METRIC_7290" hidden="1">"c7290"</definedName>
    <definedName name="IQ_ECO_METRIC_7291" hidden="1">"c7291"</definedName>
    <definedName name="IQ_ECO_METRIC_7292" hidden="1">"c7292"</definedName>
    <definedName name="IQ_ECO_METRIC_7293" hidden="1">"c7293"</definedName>
    <definedName name="IQ_ECO_METRIC_7294" hidden="1">"c7294"</definedName>
    <definedName name="IQ_ECO_METRIC_7295" hidden="1">"c7295"</definedName>
    <definedName name="IQ_ECO_METRIC_7296" hidden="1">"c7296"</definedName>
    <definedName name="IQ_ECO_METRIC_7297" hidden="1">"c7297"</definedName>
    <definedName name="IQ_ECO_METRIC_7298" hidden="1">"c7298"</definedName>
    <definedName name="IQ_ECO_METRIC_7299" hidden="1">"c7299"</definedName>
    <definedName name="IQ_ECO_METRIC_7300" hidden="1">"c7300"</definedName>
    <definedName name="IQ_ECO_METRIC_7301" hidden="1">"c7301"</definedName>
    <definedName name="IQ_ECO_METRIC_7302" hidden="1">"c7302"</definedName>
    <definedName name="IQ_ECO_METRIC_7303" hidden="1">"c7303"</definedName>
    <definedName name="IQ_ECO_METRIC_7304" hidden="1">"c7304"</definedName>
    <definedName name="IQ_ECO_METRIC_7305" hidden="1">"c7305"</definedName>
    <definedName name="IQ_ECO_METRIC_7306" hidden="1">"c7306"</definedName>
    <definedName name="IQ_ECO_METRIC_7307" hidden="1">"c7307"</definedName>
    <definedName name="IQ_ECO_METRIC_7308" hidden="1">"c7308"</definedName>
    <definedName name="IQ_ECO_METRIC_7309" hidden="1">"c7309"</definedName>
    <definedName name="IQ_ECO_METRIC_7310" hidden="1">"c7310"</definedName>
    <definedName name="IQ_ECO_METRIC_7311" hidden="1">"c7311"</definedName>
    <definedName name="IQ_ECO_METRIC_7312" hidden="1">"c7312"</definedName>
    <definedName name="IQ_ECO_METRIC_7313" hidden="1">"c7313"</definedName>
    <definedName name="IQ_ECO_METRIC_7314" hidden="1">"c7314"</definedName>
    <definedName name="IQ_ECO_METRIC_7315" hidden="1">"c7315"</definedName>
    <definedName name="IQ_ECO_METRIC_7316" hidden="1">"c7316"</definedName>
    <definedName name="IQ_ECO_METRIC_7317" hidden="1">"c7317"</definedName>
    <definedName name="IQ_ECO_METRIC_7318" hidden="1">"c7318"</definedName>
    <definedName name="IQ_ECO_METRIC_7319" hidden="1">"c7319"</definedName>
    <definedName name="IQ_ECO_METRIC_7320" hidden="1">"c7320"</definedName>
    <definedName name="IQ_ECO_METRIC_7321" hidden="1">"c7321"</definedName>
    <definedName name="IQ_ECO_METRIC_7322" hidden="1">"c7322"</definedName>
    <definedName name="IQ_ECO_METRIC_7323" hidden="1">"c7323"</definedName>
    <definedName name="IQ_ECO_METRIC_7324" hidden="1">"c7324"</definedName>
    <definedName name="IQ_ECO_METRIC_7325" hidden="1">"c7325"</definedName>
    <definedName name="IQ_ECO_METRIC_7326" hidden="1">"c7326"</definedName>
    <definedName name="IQ_ECO_METRIC_7327" hidden="1">"c7327"</definedName>
    <definedName name="IQ_ECO_METRIC_7328" hidden="1">"c7328"</definedName>
    <definedName name="IQ_ECO_METRIC_7329" hidden="1">"c7329"</definedName>
    <definedName name="IQ_ECO_METRIC_7330" hidden="1">"c7330"</definedName>
    <definedName name="IQ_ECO_METRIC_7331" hidden="1">"c7331"</definedName>
    <definedName name="IQ_ECO_METRIC_7332" hidden="1">"c7332"</definedName>
    <definedName name="IQ_ECO_METRIC_7333" hidden="1">"c7333"</definedName>
    <definedName name="IQ_ECO_METRIC_7334" hidden="1">"c7334"</definedName>
    <definedName name="IQ_ECO_METRIC_7335" hidden="1">"c7335"</definedName>
    <definedName name="IQ_ECO_METRIC_7336" hidden="1">"c7336"</definedName>
    <definedName name="IQ_ECO_METRIC_7336_UNUSED_UNUSED_UNUSED" hidden="1">"c7336"</definedName>
    <definedName name="IQ_ECO_METRIC_7337" hidden="1">"c7337"</definedName>
    <definedName name="IQ_ECO_METRIC_7337_UNUSED_UNUSED_UNUSED" hidden="1">"c7337"</definedName>
    <definedName name="IQ_ECO_METRIC_7339" hidden="1">"c7339"</definedName>
    <definedName name="IQ_ECO_METRIC_7341" hidden="1">"c7341"</definedName>
    <definedName name="IQ_ECO_METRIC_7342" hidden="1">"c7342"</definedName>
    <definedName name="IQ_ECO_METRIC_7343" hidden="1">"c7343"</definedName>
    <definedName name="IQ_ECO_METRIC_7344" hidden="1">"c7344"</definedName>
    <definedName name="IQ_ECO_METRIC_7345" hidden="1">"c7345"</definedName>
    <definedName name="IQ_ECO_METRIC_7346" hidden="1">"c7346"</definedName>
    <definedName name="IQ_ECO_METRIC_7347" hidden="1">"c7347"</definedName>
    <definedName name="IQ_ECO_METRIC_7348" hidden="1">"c7348"</definedName>
    <definedName name="IQ_ECO_METRIC_7349" hidden="1">"c7349"</definedName>
    <definedName name="IQ_ECO_METRIC_7350" hidden="1">"c7350"</definedName>
    <definedName name="IQ_ECO_METRIC_7351" hidden="1">"c7351"</definedName>
    <definedName name="IQ_ECO_METRIC_7352" hidden="1">"c7352"</definedName>
    <definedName name="IQ_ECO_METRIC_7353" hidden="1">"c7353"</definedName>
    <definedName name="IQ_ECO_METRIC_7354" hidden="1">"c7354"</definedName>
    <definedName name="IQ_ECO_METRIC_7355" hidden="1">"c7355"</definedName>
    <definedName name="IQ_ECO_METRIC_7356" hidden="1">"c7356"</definedName>
    <definedName name="IQ_ECO_METRIC_7357" hidden="1">"c7357"</definedName>
    <definedName name="IQ_ECO_METRIC_7358" hidden="1">"c7358"</definedName>
    <definedName name="IQ_ECO_METRIC_7359" hidden="1">"c7359"</definedName>
    <definedName name="IQ_ECO_METRIC_7360" hidden="1">"c7360"</definedName>
    <definedName name="IQ_ECO_METRIC_7361" hidden="1">"c7361"</definedName>
    <definedName name="IQ_ECO_METRIC_7362" hidden="1">"c7362"</definedName>
    <definedName name="IQ_ECO_METRIC_7363" hidden="1">"c7363"</definedName>
    <definedName name="IQ_ECO_METRIC_7364" hidden="1">"c7364"</definedName>
    <definedName name="IQ_ECO_METRIC_7365" hidden="1">"c7365"</definedName>
    <definedName name="IQ_ECO_METRIC_7366" hidden="1">"c7366"</definedName>
    <definedName name="IQ_ECO_METRIC_7368" hidden="1">"c7368"</definedName>
    <definedName name="IQ_ECO_METRIC_7369" hidden="1">"c7369"</definedName>
    <definedName name="IQ_ECO_METRIC_7370" hidden="1">"c7370"</definedName>
    <definedName name="IQ_ECO_METRIC_7371" hidden="1">"c7371"</definedName>
    <definedName name="IQ_ECO_METRIC_7372" hidden="1">"c7372"</definedName>
    <definedName name="IQ_ECO_METRIC_7373" hidden="1">"c7373"</definedName>
    <definedName name="IQ_ECO_METRIC_7374" hidden="1">"c7374"</definedName>
    <definedName name="IQ_ECO_METRIC_7375" hidden="1">"c7375"</definedName>
    <definedName name="IQ_ECO_METRIC_7376" hidden="1">"c7376"</definedName>
    <definedName name="IQ_ECO_METRIC_7377" hidden="1">"c7377"</definedName>
    <definedName name="IQ_ECO_METRIC_7378" hidden="1">"c7378"</definedName>
    <definedName name="IQ_ECO_METRIC_7379" hidden="1">"c7379"</definedName>
    <definedName name="IQ_ECO_METRIC_7380" hidden="1">"c7380"</definedName>
    <definedName name="IQ_ECO_METRIC_7381" hidden="1">"c7381"</definedName>
    <definedName name="IQ_ECO_METRIC_7382" hidden="1">"c7382"</definedName>
    <definedName name="IQ_ECO_METRIC_7383" hidden="1">"c7383"</definedName>
    <definedName name="IQ_ECO_METRIC_7384" hidden="1">"c7384"</definedName>
    <definedName name="IQ_ECO_METRIC_7385" hidden="1">"c7385"</definedName>
    <definedName name="IQ_ECO_METRIC_7386" hidden="1">"c7386"</definedName>
    <definedName name="IQ_ECO_METRIC_7387" hidden="1">"c7387"</definedName>
    <definedName name="IQ_ECO_METRIC_7388" hidden="1">"c7388"</definedName>
    <definedName name="IQ_ECO_METRIC_7389" hidden="1">"c7389"</definedName>
    <definedName name="IQ_ECO_METRIC_7390" hidden="1">"c7390"</definedName>
    <definedName name="IQ_ECO_METRIC_7391" hidden="1">"c7391"</definedName>
    <definedName name="IQ_ECO_METRIC_7392" hidden="1">"c7392"</definedName>
    <definedName name="IQ_ECO_METRIC_7393" hidden="1">"c7393"</definedName>
    <definedName name="IQ_ECO_METRIC_7394" hidden="1">"c7394"</definedName>
    <definedName name="IQ_ECO_METRIC_7395" hidden="1">"c7395"</definedName>
    <definedName name="IQ_ECO_METRIC_7396" hidden="1">"c7396"</definedName>
    <definedName name="IQ_ECO_METRIC_7397" hidden="1">"c7397"</definedName>
    <definedName name="IQ_ECO_METRIC_7398" hidden="1">"c7398"</definedName>
    <definedName name="IQ_ECO_METRIC_7399" hidden="1">"c7399"</definedName>
    <definedName name="IQ_ECO_METRIC_7400" hidden="1">"c7400"</definedName>
    <definedName name="IQ_ECO_METRIC_7402" hidden="1">"c7402"</definedName>
    <definedName name="IQ_ECO_METRIC_7403" hidden="1">"c7403"</definedName>
    <definedName name="IQ_ECO_METRIC_7404" hidden="1">"c7404"</definedName>
    <definedName name="IQ_ECO_METRIC_7405" hidden="1">"c7405"</definedName>
    <definedName name="IQ_ECO_METRIC_7406" hidden="1">"c7406"</definedName>
    <definedName name="IQ_ECO_METRIC_7407" hidden="1">"c7407"</definedName>
    <definedName name="IQ_ECO_METRIC_7408" hidden="1">"c7408"</definedName>
    <definedName name="IQ_ECO_METRIC_7409" hidden="1">"c7409"</definedName>
    <definedName name="IQ_ECO_METRIC_7410" hidden="1">"c7410"</definedName>
    <definedName name="IQ_ECO_METRIC_7411" hidden="1">"c7411"</definedName>
    <definedName name="IQ_ECO_METRIC_7412" hidden="1">"c7412"</definedName>
    <definedName name="IQ_ECO_METRIC_7413" hidden="1">"c7413"</definedName>
    <definedName name="IQ_ECO_METRIC_7414" hidden="1">"c7414"</definedName>
    <definedName name="IQ_ECO_METRIC_7415" hidden="1">"c7415"</definedName>
    <definedName name="IQ_ECO_METRIC_7416" hidden="1">"c7416"</definedName>
    <definedName name="IQ_ECO_METRIC_7417" hidden="1">"c7417"</definedName>
    <definedName name="IQ_ECO_METRIC_7418" hidden="1">"c7418"</definedName>
    <definedName name="IQ_ECO_METRIC_7419" hidden="1">"c7419"</definedName>
    <definedName name="IQ_ECO_METRIC_7420" hidden="1">"c7420"</definedName>
    <definedName name="IQ_ECO_METRIC_7421" hidden="1">"c7421"</definedName>
    <definedName name="IQ_ECO_METRIC_7422" hidden="1">"c7422"</definedName>
    <definedName name="IQ_ECO_METRIC_7423" hidden="1">"c7423"</definedName>
    <definedName name="IQ_ECO_METRIC_7424" hidden="1">"c7424"</definedName>
    <definedName name="IQ_ECO_METRIC_7425" hidden="1">"c7425"</definedName>
    <definedName name="IQ_ECO_METRIC_7426" hidden="1">"c7426"</definedName>
    <definedName name="IQ_ECO_METRIC_7427" hidden="1">"c7427"</definedName>
    <definedName name="IQ_ECO_METRIC_7428" hidden="1">"c7428"</definedName>
    <definedName name="IQ_ECO_METRIC_7428_UNUSED_UNUSED_UNUSED" hidden="1">"c7428"</definedName>
    <definedName name="IQ_ECO_METRIC_7429" hidden="1">"c7429"</definedName>
    <definedName name="IQ_ECO_METRIC_7430" hidden="1">"c7430"</definedName>
    <definedName name="IQ_ECO_METRIC_7431" hidden="1">"c7431"</definedName>
    <definedName name="IQ_ECO_METRIC_7432" hidden="1">"c7432"</definedName>
    <definedName name="IQ_ECO_METRIC_7433" hidden="1">"c7433"</definedName>
    <definedName name="IQ_ECO_METRIC_7434" hidden="1">"c7434"</definedName>
    <definedName name="IQ_ECO_METRIC_7435" hidden="1">"c7435"</definedName>
    <definedName name="IQ_ECO_METRIC_7436" hidden="1">"c7436"</definedName>
    <definedName name="IQ_ECO_METRIC_7437" hidden="1">"c7437"</definedName>
    <definedName name="IQ_ECO_METRIC_7438" hidden="1">"c7438"</definedName>
    <definedName name="IQ_ECO_METRIC_7440" hidden="1">"c7440"</definedName>
    <definedName name="IQ_ECO_METRIC_7441" hidden="1">"c7441"</definedName>
    <definedName name="IQ_ECO_METRIC_7442" hidden="1">"c7442"</definedName>
    <definedName name="IQ_ECO_METRIC_7443" hidden="1">"c7443"</definedName>
    <definedName name="IQ_ECO_METRIC_7444" hidden="1">"c7444"</definedName>
    <definedName name="IQ_ECO_METRIC_7445" hidden="1">"c7445"</definedName>
    <definedName name="IQ_ECO_METRIC_7446" hidden="1">"c7446"</definedName>
    <definedName name="IQ_ECO_METRIC_7447" hidden="1">"c7447"</definedName>
    <definedName name="IQ_ECO_METRIC_7448" hidden="1">"c7448"</definedName>
    <definedName name="IQ_ECO_METRIC_7449" hidden="1">"c7449"</definedName>
    <definedName name="IQ_ECO_METRIC_7450" hidden="1">"c7450"</definedName>
    <definedName name="IQ_ECO_METRIC_7451" hidden="1">"c7451"</definedName>
    <definedName name="IQ_ECO_METRIC_7452" hidden="1">"c7452"</definedName>
    <definedName name="IQ_ECO_METRIC_7453" hidden="1">"c7453"</definedName>
    <definedName name="IQ_ECO_METRIC_7455" hidden="1">"c7455"</definedName>
    <definedName name="IQ_ECO_METRIC_7456" hidden="1">"c7456"</definedName>
    <definedName name="IQ_ECO_METRIC_7457" hidden="1">"c7457"</definedName>
    <definedName name="IQ_ECO_METRIC_7458" hidden="1">"c7458"</definedName>
    <definedName name="IQ_ECO_METRIC_7459" hidden="1">"c7459"</definedName>
    <definedName name="IQ_ECO_METRIC_7460" hidden="1">"c7460"</definedName>
    <definedName name="IQ_ECO_METRIC_7461" hidden="1">"c7461"</definedName>
    <definedName name="IQ_ECO_METRIC_7463" hidden="1">"c7463"</definedName>
    <definedName name="IQ_ECO_METRIC_7464" hidden="1">"c7464"</definedName>
    <definedName name="IQ_ECO_METRIC_7465" hidden="1">"c7465"</definedName>
    <definedName name="IQ_ECO_METRIC_7466" hidden="1">"c7466"</definedName>
    <definedName name="IQ_ECO_METRIC_7467" hidden="1">"c7467"</definedName>
    <definedName name="IQ_ECO_METRIC_7468" hidden="1">"c7468"</definedName>
    <definedName name="IQ_ECO_METRIC_7469" hidden="1">"c7469"</definedName>
    <definedName name="IQ_ECO_METRIC_7470" hidden="1">"c7470"</definedName>
    <definedName name="IQ_ECO_METRIC_7472" hidden="1">"c7472"</definedName>
    <definedName name="IQ_ECO_METRIC_7473" hidden="1">"c7473"</definedName>
    <definedName name="IQ_ECO_METRIC_7474" hidden="1">"c7474"</definedName>
    <definedName name="IQ_ECO_METRIC_7475" hidden="1">"c7475"</definedName>
    <definedName name="IQ_ECO_METRIC_7476" hidden="1">"c7476"</definedName>
    <definedName name="IQ_ECO_METRIC_7477" hidden="1">"c7477"</definedName>
    <definedName name="IQ_ECO_METRIC_7478" hidden="1">"c7478"</definedName>
    <definedName name="IQ_ECO_METRIC_7479" hidden="1">"c7479"</definedName>
    <definedName name="IQ_ECO_METRIC_7480" hidden="1">"c7480"</definedName>
    <definedName name="IQ_ECO_METRIC_7481" hidden="1">"c7481"</definedName>
    <definedName name="IQ_ECO_METRIC_7482" hidden="1">"c7482"</definedName>
    <definedName name="IQ_ECO_METRIC_7483" hidden="1">"c7483"</definedName>
    <definedName name="IQ_ECO_METRIC_7486" hidden="1">"c7486"</definedName>
    <definedName name="IQ_ECO_METRIC_7487" hidden="1">"c7487"</definedName>
    <definedName name="IQ_ECO_METRIC_7488" hidden="1">"c7488"</definedName>
    <definedName name="IQ_ECO_METRIC_7489" hidden="1">"c7489"</definedName>
    <definedName name="IQ_ECO_METRIC_7490" hidden="1">"c7490"</definedName>
    <definedName name="IQ_ECO_METRIC_7491" hidden="1">"c7491"</definedName>
    <definedName name="IQ_ECO_METRIC_7492" hidden="1">"c7492"</definedName>
    <definedName name="IQ_ECO_METRIC_7493" hidden="1">"c7493"</definedName>
    <definedName name="IQ_ECO_METRIC_7494" hidden="1">"c7494"</definedName>
    <definedName name="IQ_ECO_METRIC_7495" hidden="1">"c7495"</definedName>
    <definedName name="IQ_ECO_METRIC_7496" hidden="1">"c7496"</definedName>
    <definedName name="IQ_ECO_METRIC_7497" hidden="1">"c7497"</definedName>
    <definedName name="IQ_ECO_METRIC_7498" hidden="1">"c7498"</definedName>
    <definedName name="IQ_ECO_METRIC_7500" hidden="1">"c7500"</definedName>
    <definedName name="IQ_ECO_METRIC_7501" hidden="1">"c7501"</definedName>
    <definedName name="IQ_ECO_METRIC_7502" hidden="1">"c7502"</definedName>
    <definedName name="IQ_ECO_METRIC_7503" hidden="1">"c7503"</definedName>
    <definedName name="IQ_ECO_METRIC_7504" hidden="1">"c7504"</definedName>
    <definedName name="IQ_ECO_METRIC_7505" hidden="1">"c7505"</definedName>
    <definedName name="IQ_ECO_METRIC_7507" hidden="1">"c7507"</definedName>
    <definedName name="IQ_ECO_METRIC_7508" hidden="1">"c7508"</definedName>
    <definedName name="IQ_ECO_METRIC_7509" hidden="1">"c7509"</definedName>
    <definedName name="IQ_ECO_METRIC_7510" hidden="1">"c7510"</definedName>
    <definedName name="IQ_ECO_METRIC_7511" hidden="1">"c7511"</definedName>
    <definedName name="IQ_ECO_METRIC_7512" hidden="1">"c7512"</definedName>
    <definedName name="IQ_ECO_METRIC_7513" hidden="1">"c7513"</definedName>
    <definedName name="IQ_ECO_METRIC_7514" hidden="1">"c7514"</definedName>
    <definedName name="IQ_ECO_METRIC_7515" hidden="1">"c7515"</definedName>
    <definedName name="IQ_ECO_METRIC_7516" hidden="1">"c7516"</definedName>
    <definedName name="IQ_ECO_METRIC_7517" hidden="1">"c7517"</definedName>
    <definedName name="IQ_ECO_METRIC_7518" hidden="1">"c7518"</definedName>
    <definedName name="IQ_ECO_METRIC_7519" hidden="1">"c7519"</definedName>
    <definedName name="IQ_ECO_METRIC_7520" hidden="1">"c7520"</definedName>
    <definedName name="IQ_ECO_METRIC_7521" hidden="1">"c7521"</definedName>
    <definedName name="IQ_ECO_METRIC_7522" hidden="1">"c7522"</definedName>
    <definedName name="IQ_ECO_METRIC_7523" hidden="1">"c7523"</definedName>
    <definedName name="IQ_ECO_METRIC_7524" hidden="1">"c7524"</definedName>
    <definedName name="IQ_ECO_METRIC_7525" hidden="1">"c7525"</definedName>
    <definedName name="IQ_ECO_METRIC_7526" hidden="1">"c7526"</definedName>
    <definedName name="IQ_ECO_METRIC_7527" hidden="1">"c7527"</definedName>
    <definedName name="IQ_ECO_METRIC_7528" hidden="1">"c7528"</definedName>
    <definedName name="IQ_ECO_METRIC_7529" hidden="1">"c7529"</definedName>
    <definedName name="IQ_ECO_METRIC_7530" hidden="1">"c7530"</definedName>
    <definedName name="IQ_ECO_METRIC_7531" hidden="1">"c7531"</definedName>
    <definedName name="IQ_ECO_METRIC_7532" hidden="1">"c7532"</definedName>
    <definedName name="IQ_ECO_METRIC_7533" hidden="1">"c7533"</definedName>
    <definedName name="IQ_ECO_METRIC_7534" hidden="1">"c7534"</definedName>
    <definedName name="IQ_ECO_METRIC_7535" hidden="1">"c7535"</definedName>
    <definedName name="IQ_ECO_METRIC_7536" hidden="1">"c7536"</definedName>
    <definedName name="IQ_ECO_METRIC_7537" hidden="1">"c7537"</definedName>
    <definedName name="IQ_ECO_METRIC_7538" hidden="1">"c7538"</definedName>
    <definedName name="IQ_ECO_METRIC_7539" hidden="1">"c7539"</definedName>
    <definedName name="IQ_ECO_METRIC_7540" hidden="1">"c7540"</definedName>
    <definedName name="IQ_ECO_METRIC_7541" hidden="1">"c7541"</definedName>
    <definedName name="IQ_ECO_METRIC_7542" hidden="1">"c7542"</definedName>
    <definedName name="IQ_ECO_METRIC_7543" hidden="1">"c7543"</definedName>
    <definedName name="IQ_ECO_METRIC_7544" hidden="1">"c7544"</definedName>
    <definedName name="IQ_ECO_METRIC_7545" hidden="1">"c7545"</definedName>
    <definedName name="IQ_ECO_METRIC_7546" hidden="1">"c7546"</definedName>
    <definedName name="IQ_ECO_METRIC_7547" hidden="1">"c7547"</definedName>
    <definedName name="IQ_ECO_METRIC_7548" hidden="1">"c7548"</definedName>
    <definedName name="IQ_ECO_METRIC_7549" hidden="1">"c7549"</definedName>
    <definedName name="IQ_ECO_METRIC_7550" hidden="1">"c7550"</definedName>
    <definedName name="IQ_ECO_METRIC_7551" hidden="1">"c7551"</definedName>
    <definedName name="IQ_ECO_METRIC_7552" hidden="1">"c7552"</definedName>
    <definedName name="IQ_ECO_METRIC_7553" hidden="1">"c7553"</definedName>
    <definedName name="IQ_ECO_METRIC_7554" hidden="1">"c7554"</definedName>
    <definedName name="IQ_ECO_METRIC_7555" hidden="1">"c7555"</definedName>
    <definedName name="IQ_ECO_METRIC_7556" hidden="1">"c7556"</definedName>
    <definedName name="IQ_ECO_METRIC_7556_UNUSED_UNUSED_UNUSED" hidden="1">"c7556"</definedName>
    <definedName name="IQ_ECO_METRIC_7557" hidden="1">"c7557"</definedName>
    <definedName name="IQ_ECO_METRIC_7557_UNUSED_UNUSED_UNUSED" hidden="1">"c7557"</definedName>
    <definedName name="IQ_ECO_METRIC_7560" hidden="1">"c7560"</definedName>
    <definedName name="IQ_ECO_METRIC_7561" hidden="1">"c7561"</definedName>
    <definedName name="IQ_ECO_METRIC_7562" hidden="1">"c7562"</definedName>
    <definedName name="IQ_ECO_METRIC_7563" hidden="1">"c7563"</definedName>
    <definedName name="IQ_ECO_METRIC_7564" hidden="1">"c7564"</definedName>
    <definedName name="IQ_ECO_METRIC_7565" hidden="1">"c7565"</definedName>
    <definedName name="IQ_ECO_METRIC_7566" hidden="1">"c7566"</definedName>
    <definedName name="IQ_ECO_METRIC_7567" hidden="1">"c7567"</definedName>
    <definedName name="IQ_ECO_METRIC_7568" hidden="1">"c7568"</definedName>
    <definedName name="IQ_ECO_METRIC_7570" hidden="1">"c7570"</definedName>
    <definedName name="IQ_ECO_METRIC_7571" hidden="1">"c7571"</definedName>
    <definedName name="IQ_ECO_METRIC_7572" hidden="1">"c7572"</definedName>
    <definedName name="IQ_ECO_METRIC_7573" hidden="1">"c7573"</definedName>
    <definedName name="IQ_ECO_METRIC_7574" hidden="1">"c7574"</definedName>
    <definedName name="IQ_ECO_METRIC_7575" hidden="1">"c7575"</definedName>
    <definedName name="IQ_ECO_METRIC_7576" hidden="1">"c7576"</definedName>
    <definedName name="IQ_ECO_METRIC_7577" hidden="1">"c7577"</definedName>
    <definedName name="IQ_ECO_METRIC_7578" hidden="1">"c7578"</definedName>
    <definedName name="IQ_ECO_METRIC_7579" hidden="1">"c7579"</definedName>
    <definedName name="IQ_ECO_METRIC_7580" hidden="1">"c7580"</definedName>
    <definedName name="IQ_ECO_METRIC_7581" hidden="1">"c7581"</definedName>
    <definedName name="IQ_ECO_METRIC_7582" hidden="1">"c7582"</definedName>
    <definedName name="IQ_ECO_METRIC_7583" hidden="1">"c7583"</definedName>
    <definedName name="IQ_ECO_METRIC_7584" hidden="1">"c7584"</definedName>
    <definedName name="IQ_ECO_METRIC_7585" hidden="1">"c7585"</definedName>
    <definedName name="IQ_ECO_METRIC_7586" hidden="1">"c7586"</definedName>
    <definedName name="IQ_ECO_METRIC_7588" hidden="1">"c7588"</definedName>
    <definedName name="IQ_ECO_METRIC_7589" hidden="1">"c7589"</definedName>
    <definedName name="IQ_ECO_METRIC_7590" hidden="1">"c7590"</definedName>
    <definedName name="IQ_ECO_METRIC_7591" hidden="1">"c7591"</definedName>
    <definedName name="IQ_ECO_METRIC_7592" hidden="1">"c7592"</definedName>
    <definedName name="IQ_ECO_METRIC_7593" hidden="1">"c7593"</definedName>
    <definedName name="IQ_ECO_METRIC_7594" hidden="1">"c7594"</definedName>
    <definedName name="IQ_ECO_METRIC_7596" hidden="1">"c7596"</definedName>
    <definedName name="IQ_ECO_METRIC_7597" hidden="1">"c7597"</definedName>
    <definedName name="IQ_ECO_METRIC_7598" hidden="1">"c7598"</definedName>
    <definedName name="IQ_ECO_METRIC_7599" hidden="1">"c7599"</definedName>
    <definedName name="IQ_ECO_METRIC_7600" hidden="1">"c7600"</definedName>
    <definedName name="IQ_ECO_METRIC_7601" hidden="1">"c7601"</definedName>
    <definedName name="IQ_ECO_METRIC_7602" hidden="1">"c7602"</definedName>
    <definedName name="IQ_ECO_METRIC_7603" hidden="1">"c7603"</definedName>
    <definedName name="IQ_ECO_METRIC_7604" hidden="1">"c7604"</definedName>
    <definedName name="IQ_ECO_METRIC_7605" hidden="1">"c7605"</definedName>
    <definedName name="IQ_ECO_METRIC_7606" hidden="1">"c7606"</definedName>
    <definedName name="IQ_ECO_METRIC_7607" hidden="1">"c7607"</definedName>
    <definedName name="IQ_ECO_METRIC_7608" hidden="1">"c7608"</definedName>
    <definedName name="IQ_ECO_METRIC_7609" hidden="1">"c7609"</definedName>
    <definedName name="IQ_ECO_METRIC_7610" hidden="1">"c7610"</definedName>
    <definedName name="IQ_ECO_METRIC_7611" hidden="1">"c7611"</definedName>
    <definedName name="IQ_ECO_METRIC_7612" hidden="1">"c7612"</definedName>
    <definedName name="IQ_ECO_METRIC_7613" hidden="1">"c7613"</definedName>
    <definedName name="IQ_ECO_METRIC_7614" hidden="1">"c7614"</definedName>
    <definedName name="IQ_ECO_METRIC_7615" hidden="1">"c7615"</definedName>
    <definedName name="IQ_ECO_METRIC_7616" hidden="1">"c7616"</definedName>
    <definedName name="IQ_ECO_METRIC_7617" hidden="1">"c7617"</definedName>
    <definedName name="IQ_ECO_METRIC_7618" hidden="1">"c7618"</definedName>
    <definedName name="IQ_ECO_METRIC_7619" hidden="1">"c7619"</definedName>
    <definedName name="IQ_ECO_METRIC_7620" hidden="1">"c7620"</definedName>
    <definedName name="IQ_ECO_METRIC_7622" hidden="1">"c7622"</definedName>
    <definedName name="IQ_ECO_METRIC_7623" hidden="1">"c7623"</definedName>
    <definedName name="IQ_ECO_METRIC_7624" hidden="1">"c7624"</definedName>
    <definedName name="IQ_ECO_METRIC_7625" hidden="1">"c7625"</definedName>
    <definedName name="IQ_ECO_METRIC_7626" hidden="1">"c7626"</definedName>
    <definedName name="IQ_ECO_METRIC_7627" hidden="1">"c7627"</definedName>
    <definedName name="IQ_ECO_METRIC_7628" hidden="1">"c7628"</definedName>
    <definedName name="IQ_ECO_METRIC_7629" hidden="1">"c7629"</definedName>
    <definedName name="IQ_ECO_METRIC_7630" hidden="1">"c7630"</definedName>
    <definedName name="IQ_ECO_METRIC_7631" hidden="1">"c7631"</definedName>
    <definedName name="IQ_ECO_METRIC_7632" hidden="1">"c7632"</definedName>
    <definedName name="IQ_ECO_METRIC_7633" hidden="1">"c7633"</definedName>
    <definedName name="IQ_ECO_METRIC_7634" hidden="1">"c7634"</definedName>
    <definedName name="IQ_ECO_METRIC_7635" hidden="1">"c7635"</definedName>
    <definedName name="IQ_ECO_METRIC_7636" hidden="1">"c7636"</definedName>
    <definedName name="IQ_ECO_METRIC_7637" hidden="1">"c7637"</definedName>
    <definedName name="IQ_ECO_METRIC_7638" hidden="1">"c7638"</definedName>
    <definedName name="IQ_ECO_METRIC_7639" hidden="1">"c7639"</definedName>
    <definedName name="IQ_ECO_METRIC_7640" hidden="1">"c7640"</definedName>
    <definedName name="IQ_ECO_METRIC_7641" hidden="1">"c7641"</definedName>
    <definedName name="IQ_ECO_METRIC_7642" hidden="1">"c7642"</definedName>
    <definedName name="IQ_ECO_METRIC_7643" hidden="1">"c7643"</definedName>
    <definedName name="IQ_ECO_METRIC_7644" hidden="1">"c7644"</definedName>
    <definedName name="IQ_ECO_METRIC_7645" hidden="1">"c7645"</definedName>
    <definedName name="IQ_ECO_METRIC_7646" hidden="1">"c7646"</definedName>
    <definedName name="IQ_ECO_METRIC_7647" hidden="1">"c7647"</definedName>
    <definedName name="IQ_ECO_METRIC_7648" hidden="1">"c7648"</definedName>
    <definedName name="IQ_ECO_METRIC_7648_UNUSED_UNUSED_UNUSED" hidden="1">"c7648"</definedName>
    <definedName name="IQ_ECO_METRIC_7649" hidden="1">"c7649"</definedName>
    <definedName name="IQ_ECO_METRIC_7650" hidden="1">"c7650"</definedName>
    <definedName name="IQ_ECO_METRIC_7651" hidden="1">"c7651"</definedName>
    <definedName name="IQ_ECO_METRIC_7652" hidden="1">"c7652"</definedName>
    <definedName name="IQ_ECO_METRIC_7653" hidden="1">"c7653"</definedName>
    <definedName name="IQ_ECO_METRIC_7654" hidden="1">"c7654"</definedName>
    <definedName name="IQ_ECO_METRIC_7655" hidden="1">"c7655"</definedName>
    <definedName name="IQ_ECO_METRIC_7656" hidden="1">"c7656"</definedName>
    <definedName name="IQ_ECO_METRIC_7657" hidden="1">"c7657"</definedName>
    <definedName name="IQ_ECO_METRIC_7658" hidden="1">"c7658"</definedName>
    <definedName name="IQ_ECO_METRIC_7660" hidden="1">"c7660"</definedName>
    <definedName name="IQ_ECO_METRIC_7661" hidden="1">"c7661"</definedName>
    <definedName name="IQ_ECO_METRIC_7663" hidden="1">"c7663"</definedName>
    <definedName name="IQ_ECO_METRIC_7664" hidden="1">"c7664"</definedName>
    <definedName name="IQ_ECO_METRIC_7665" hidden="1">"c7665"</definedName>
    <definedName name="IQ_ECO_METRIC_7666" hidden="1">"c7666"</definedName>
    <definedName name="IQ_ECO_METRIC_7667" hidden="1">"c7667"</definedName>
    <definedName name="IQ_ECO_METRIC_7668" hidden="1">"c7668"</definedName>
    <definedName name="IQ_ECO_METRIC_7669" hidden="1">"c7669"</definedName>
    <definedName name="IQ_ECO_METRIC_7670" hidden="1">"c7670"</definedName>
    <definedName name="IQ_ECO_METRIC_7675" hidden="1">"c7675"</definedName>
    <definedName name="IQ_ECO_METRIC_7676" hidden="1">"c7676"</definedName>
    <definedName name="IQ_ECO_METRIC_7677" hidden="1">"c7677"</definedName>
    <definedName name="IQ_ECO_METRIC_7678" hidden="1">"c7678"</definedName>
    <definedName name="IQ_ECO_METRIC_7679" hidden="1">"c7679"</definedName>
    <definedName name="IQ_ECO_METRIC_7680" hidden="1">"c7680"</definedName>
    <definedName name="IQ_ECO_METRIC_7681" hidden="1">"c7681"</definedName>
    <definedName name="IQ_ECO_METRIC_7685" hidden="1">"c7685"</definedName>
    <definedName name="IQ_ECO_METRIC_7687" hidden="1">"c7687"</definedName>
    <definedName name="IQ_ECO_METRIC_7688" hidden="1">"c7688"</definedName>
    <definedName name="IQ_ECO_METRIC_7689" hidden="1">"c7689"</definedName>
    <definedName name="IQ_ECO_METRIC_7690" hidden="1">"c7690"</definedName>
    <definedName name="IQ_ECO_METRIC_7691" hidden="1">"c7691"</definedName>
    <definedName name="IQ_ECO_METRIC_7692" hidden="1">"c7692"</definedName>
    <definedName name="IQ_ECO_METRIC_7693" hidden="1">"c7693"</definedName>
    <definedName name="IQ_ECO_METRIC_7694" hidden="1">"c7694"</definedName>
    <definedName name="IQ_ECO_METRIC_7695" hidden="1">"c7695"</definedName>
    <definedName name="IQ_ECO_METRIC_7696" hidden="1">"c7696"</definedName>
    <definedName name="IQ_ECO_METRIC_7697" hidden="1">"c7697"</definedName>
    <definedName name="IQ_ECO_METRIC_7698" hidden="1">"c7698"</definedName>
    <definedName name="IQ_ECO_METRIC_7699" hidden="1">"c7699"</definedName>
    <definedName name="IQ_ECO_METRIC_7700" hidden="1">"c7700"</definedName>
    <definedName name="IQ_ECO_METRIC_7701" hidden="1">"c7701"</definedName>
    <definedName name="IQ_ECO_METRIC_7702" hidden="1">"c7702"</definedName>
    <definedName name="IQ_ECO_METRIC_7703" hidden="1">"c7703"</definedName>
    <definedName name="IQ_ECO_METRIC_7705" hidden="1">"c7705"</definedName>
    <definedName name="IQ_ECO_METRIC_7705_UNUSED_UNUSED_UNUSED" hidden="1">"c7705"</definedName>
    <definedName name="IQ_ECO_METRIC_7707" hidden="1">"c7707"</definedName>
    <definedName name="IQ_ECO_METRIC_7708" hidden="1">"c7708"</definedName>
    <definedName name="IQ_ECO_METRIC_7709" hidden="1">"c7709"</definedName>
    <definedName name="IQ_ECO_METRIC_7710" hidden="1">"c7710"</definedName>
    <definedName name="IQ_ECO_METRIC_7711" hidden="1">"c7711"</definedName>
    <definedName name="IQ_ECO_METRIC_7712" hidden="1">"c7712"</definedName>
    <definedName name="IQ_ECO_METRIC_7713" hidden="1">"c7713"</definedName>
    <definedName name="IQ_ECO_METRIC_7714" hidden="1">"c7714"</definedName>
    <definedName name="IQ_ECO_METRIC_7715" hidden="1">"c7715"</definedName>
    <definedName name="IQ_ECO_METRIC_7716" hidden="1">"c7716"</definedName>
    <definedName name="IQ_ECO_METRIC_7717" hidden="1">"c7717"</definedName>
    <definedName name="IQ_ECO_METRIC_7719" hidden="1">"c7719"</definedName>
    <definedName name="IQ_ECO_METRIC_7719_UNUSED_UNUSED_UNUSED" hidden="1">"c7719"</definedName>
    <definedName name="IQ_ECO_METRIC_7720" hidden="1">"c7720"</definedName>
    <definedName name="IQ_ECO_METRIC_7721" hidden="1">"c7721"</definedName>
    <definedName name="IQ_ECO_METRIC_7722" hidden="1">"c7722"</definedName>
    <definedName name="IQ_ECO_METRIC_7723" hidden="1">"c7723"</definedName>
    <definedName name="IQ_ECO_METRIC_7724" hidden="1">"c7724"</definedName>
    <definedName name="IQ_ECO_METRIC_7725" hidden="1">"c7725"</definedName>
    <definedName name="IQ_ECO_METRIC_7726" hidden="1">"c7726"</definedName>
    <definedName name="IQ_ECO_METRIC_7727" hidden="1">"c7727"</definedName>
    <definedName name="IQ_ECO_METRIC_7728" hidden="1">"c7728"</definedName>
    <definedName name="IQ_ECO_METRIC_7729" hidden="1">"c7729"</definedName>
    <definedName name="IQ_ECO_METRIC_7730" hidden="1">"c7730"</definedName>
    <definedName name="IQ_ECO_METRIC_7731" hidden="1">"c7731"</definedName>
    <definedName name="IQ_ECO_METRIC_7732" hidden="1">"c7732"</definedName>
    <definedName name="IQ_ECO_METRIC_7733" hidden="1">"c7733"</definedName>
    <definedName name="IQ_ECO_METRIC_7734" hidden="1">"c7734"</definedName>
    <definedName name="IQ_ECO_METRIC_7735" hidden="1">"c7735"</definedName>
    <definedName name="IQ_ECO_METRIC_7736" hidden="1">"c7736"</definedName>
    <definedName name="IQ_ECO_METRIC_7737" hidden="1">"c7737"</definedName>
    <definedName name="IQ_ECO_METRIC_7738" hidden="1">"c7738"</definedName>
    <definedName name="IQ_ECO_METRIC_7739" hidden="1">"c7739"</definedName>
    <definedName name="IQ_ECO_METRIC_7740" hidden="1">"c7740"</definedName>
    <definedName name="IQ_ECO_METRIC_7741" hidden="1">"c7741"</definedName>
    <definedName name="IQ_ECO_METRIC_7742" hidden="1">"c7742"</definedName>
    <definedName name="IQ_ECO_METRIC_7743" hidden="1">"c7743"</definedName>
    <definedName name="IQ_ECO_METRIC_7744" hidden="1">"c7744"</definedName>
    <definedName name="IQ_ECO_METRIC_7745" hidden="1">"c7745"</definedName>
    <definedName name="IQ_ECO_METRIC_7746" hidden="1">"c7746"</definedName>
    <definedName name="IQ_ECO_METRIC_7747" hidden="1">"c7747"</definedName>
    <definedName name="IQ_ECO_METRIC_7748" hidden="1">"c7748"</definedName>
    <definedName name="IQ_ECO_METRIC_7749" hidden="1">"c7749"</definedName>
    <definedName name="IQ_ECO_METRIC_7750" hidden="1">"c7750"</definedName>
    <definedName name="IQ_ECO_METRIC_7751" hidden="1">"c7751"</definedName>
    <definedName name="IQ_ECO_METRIC_7752" hidden="1">"c7752"</definedName>
    <definedName name="IQ_ECO_METRIC_7753" hidden="1">"c7753"</definedName>
    <definedName name="IQ_ECO_METRIC_7754" hidden="1">"c7754"</definedName>
    <definedName name="IQ_ECO_METRIC_7755" hidden="1">"c7755"</definedName>
    <definedName name="IQ_ECO_METRIC_7756" hidden="1">"c7756"</definedName>
    <definedName name="IQ_ECO_METRIC_7757" hidden="1">"c7757"</definedName>
    <definedName name="IQ_ECO_METRIC_7758" hidden="1">"c7758"</definedName>
    <definedName name="IQ_ECO_METRIC_7759" hidden="1">"c7759"</definedName>
    <definedName name="IQ_ECO_METRIC_7760" hidden="1">"c7760"</definedName>
    <definedName name="IQ_ECO_METRIC_7761" hidden="1">"c7761"</definedName>
    <definedName name="IQ_ECO_METRIC_7762" hidden="1">"c7762"</definedName>
    <definedName name="IQ_ECO_METRIC_7763" hidden="1">"c7763"</definedName>
    <definedName name="IQ_ECO_METRIC_7764" hidden="1">"c7764"</definedName>
    <definedName name="IQ_ECO_METRIC_7765" hidden="1">"c7765"</definedName>
    <definedName name="IQ_ECO_METRIC_7766" hidden="1">"c7766"</definedName>
    <definedName name="IQ_ECO_METRIC_7767" hidden="1">"c7767"</definedName>
    <definedName name="IQ_ECO_METRIC_7768" hidden="1">"c7768"</definedName>
    <definedName name="IQ_ECO_METRIC_7769" hidden="1">"c7769"</definedName>
    <definedName name="IQ_ECO_METRIC_7770" hidden="1">"c7770"</definedName>
    <definedName name="IQ_ECO_METRIC_7771" hidden="1">"c7771"</definedName>
    <definedName name="IQ_ECO_METRIC_7772" hidden="1">"c7772"</definedName>
    <definedName name="IQ_ECO_METRIC_7773" hidden="1">"c7773"</definedName>
    <definedName name="IQ_ECO_METRIC_7774" hidden="1">"c7774"</definedName>
    <definedName name="IQ_ECO_METRIC_7775" hidden="1">"c7775"</definedName>
    <definedName name="IQ_ECO_METRIC_7776" hidden="1">"c7776"</definedName>
    <definedName name="IQ_ECO_METRIC_7776_UNUSED_UNUSED_UNUSED" hidden="1">"c7776"</definedName>
    <definedName name="IQ_ECO_METRIC_7777" hidden="1">"c7777"</definedName>
    <definedName name="IQ_ECO_METRIC_7777_UNUSED_UNUSED_UNUSED" hidden="1">"c7777"</definedName>
    <definedName name="IQ_ECO_METRIC_7779" hidden="1">"c7779"</definedName>
    <definedName name="IQ_ECO_METRIC_7780" hidden="1">"c7780"</definedName>
    <definedName name="IQ_ECO_METRIC_7781" hidden="1">"c7781"</definedName>
    <definedName name="IQ_ECO_METRIC_7782" hidden="1">"c7782"</definedName>
    <definedName name="IQ_ECO_METRIC_7783" hidden="1">"c7783"</definedName>
    <definedName name="IQ_ECO_METRIC_7784" hidden="1">"c7784"</definedName>
    <definedName name="IQ_ECO_METRIC_7785" hidden="1">"c7785"</definedName>
    <definedName name="IQ_ECO_METRIC_7786" hidden="1">"c7786"</definedName>
    <definedName name="IQ_ECO_METRIC_7787" hidden="1">"c7787"</definedName>
    <definedName name="IQ_ECO_METRIC_7788" hidden="1">"c7788"</definedName>
    <definedName name="IQ_ECO_METRIC_7789" hidden="1">"c7789"</definedName>
    <definedName name="IQ_ECO_METRIC_7790" hidden="1">"c7790"</definedName>
    <definedName name="IQ_ECO_METRIC_7791" hidden="1">"c7791"</definedName>
    <definedName name="IQ_ECO_METRIC_7792" hidden="1">"c7792"</definedName>
    <definedName name="IQ_ECO_METRIC_7793" hidden="1">"c7793"</definedName>
    <definedName name="IQ_ECO_METRIC_7794" hidden="1">"c7794"</definedName>
    <definedName name="IQ_ECO_METRIC_7795" hidden="1">"c7795"</definedName>
    <definedName name="IQ_ECO_METRIC_7796" hidden="1">"c7796"</definedName>
    <definedName name="IQ_ECO_METRIC_7797" hidden="1">"c7797"</definedName>
    <definedName name="IQ_ECO_METRIC_7798" hidden="1">"c7798"</definedName>
    <definedName name="IQ_ECO_METRIC_7799" hidden="1">"c7799"</definedName>
    <definedName name="IQ_ECO_METRIC_7800" hidden="1">"c7800"</definedName>
    <definedName name="IQ_ECO_METRIC_7801" hidden="1">"c7801"</definedName>
    <definedName name="IQ_ECO_METRIC_7802" hidden="1">"c7802"</definedName>
    <definedName name="IQ_ECO_METRIC_7803" hidden="1">"c7803"</definedName>
    <definedName name="IQ_ECO_METRIC_7804" hidden="1">"c7804"</definedName>
    <definedName name="IQ_ECO_METRIC_7805" hidden="1">"c7805"</definedName>
    <definedName name="IQ_ECO_METRIC_7806" hidden="1">"c7806"</definedName>
    <definedName name="IQ_ECO_METRIC_7808" hidden="1">"c7808"</definedName>
    <definedName name="IQ_ECO_METRIC_7809" hidden="1">"c7809"</definedName>
    <definedName name="IQ_ECO_METRIC_7810" hidden="1">"c7810"</definedName>
    <definedName name="IQ_ECO_METRIC_7812" hidden="1">"c7812"</definedName>
    <definedName name="IQ_ECO_METRIC_7813" hidden="1">"c7813"</definedName>
    <definedName name="IQ_ECO_METRIC_7814" hidden="1">"c7814"</definedName>
    <definedName name="IQ_ECO_METRIC_7815" hidden="1">"c7815"</definedName>
    <definedName name="IQ_ECO_METRIC_7816" hidden="1">"c7816"</definedName>
    <definedName name="IQ_ECO_METRIC_7817" hidden="1">"c7817"</definedName>
    <definedName name="IQ_ECO_METRIC_7818" hidden="1">"c7818"</definedName>
    <definedName name="IQ_ECO_METRIC_7819" hidden="1">"c7819"</definedName>
    <definedName name="IQ_ECO_METRIC_7820" hidden="1">"c7820"</definedName>
    <definedName name="IQ_ECO_METRIC_7821" hidden="1">"c7821"</definedName>
    <definedName name="IQ_ECO_METRIC_7822" hidden="1">"c7822"</definedName>
    <definedName name="IQ_ECO_METRIC_7823" hidden="1">"c7823"</definedName>
    <definedName name="IQ_ECO_METRIC_7824" hidden="1">"c7824"</definedName>
    <definedName name="IQ_ECO_METRIC_7825" hidden="1">"c7825"</definedName>
    <definedName name="IQ_ECO_METRIC_7826" hidden="1">"c7826"</definedName>
    <definedName name="IQ_ECO_METRIC_7827" hidden="1">"c7827"</definedName>
    <definedName name="IQ_ECO_METRIC_7828" hidden="1">"c7828"</definedName>
    <definedName name="IQ_ECO_METRIC_7829" hidden="1">"c7829"</definedName>
    <definedName name="IQ_ECO_METRIC_7830" hidden="1">"c7830"</definedName>
    <definedName name="IQ_ECO_METRIC_7831" hidden="1">"c7831"</definedName>
    <definedName name="IQ_ECO_METRIC_7832" hidden="1">"c7832"</definedName>
    <definedName name="IQ_ECO_METRIC_7833" hidden="1">"c7833"</definedName>
    <definedName name="IQ_ECO_METRIC_7834" hidden="1">"c7834"</definedName>
    <definedName name="IQ_ECO_METRIC_7835" hidden="1">"c7835"</definedName>
    <definedName name="IQ_ECO_METRIC_7836" hidden="1">"c7836"</definedName>
    <definedName name="IQ_ECO_METRIC_7837" hidden="1">"c7837"</definedName>
    <definedName name="IQ_ECO_METRIC_7838" hidden="1">"c7838"</definedName>
    <definedName name="IQ_ECO_METRIC_7839" hidden="1">"c7839"</definedName>
    <definedName name="IQ_ECO_METRIC_7840" hidden="1">"c7840"</definedName>
    <definedName name="IQ_ECO_METRIC_7842" hidden="1">"c7842"</definedName>
    <definedName name="IQ_ECO_METRIC_7843" hidden="1">"c7843"</definedName>
    <definedName name="IQ_ECO_METRIC_7844" hidden="1">"c7844"</definedName>
    <definedName name="IQ_ECO_METRIC_7845" hidden="1">"c7845"</definedName>
    <definedName name="IQ_ECO_METRIC_7846" hidden="1">"c7846"</definedName>
    <definedName name="IQ_ECO_METRIC_7847" hidden="1">"c7847"</definedName>
    <definedName name="IQ_ECO_METRIC_7848" hidden="1">"c7848"</definedName>
    <definedName name="IQ_ECO_METRIC_7849" hidden="1">"c7849"</definedName>
    <definedName name="IQ_ECO_METRIC_7850" hidden="1">"c7850"</definedName>
    <definedName name="IQ_ECO_METRIC_7851" hidden="1">"c7851"</definedName>
    <definedName name="IQ_ECO_METRIC_7852" hidden="1">"c7852"</definedName>
    <definedName name="IQ_ECO_METRIC_7853" hidden="1">"c7853"</definedName>
    <definedName name="IQ_ECO_METRIC_7854" hidden="1">"c7854"</definedName>
    <definedName name="IQ_ECO_METRIC_7855" hidden="1">"c7855"</definedName>
    <definedName name="IQ_ECO_METRIC_7856" hidden="1">"c7856"</definedName>
    <definedName name="IQ_ECO_METRIC_7857" hidden="1">"c7857"</definedName>
    <definedName name="IQ_ECO_METRIC_7858" hidden="1">"c7858"</definedName>
    <definedName name="IQ_ECO_METRIC_7859" hidden="1">"c7859"</definedName>
    <definedName name="IQ_ECO_METRIC_7860" hidden="1">"c7860"</definedName>
    <definedName name="IQ_ECO_METRIC_7861" hidden="1">"c7861"</definedName>
    <definedName name="IQ_ECO_METRIC_7862" hidden="1">"c7862"</definedName>
    <definedName name="IQ_ECO_METRIC_7863" hidden="1">"c7863"</definedName>
    <definedName name="IQ_ECO_METRIC_7864" hidden="1">"c7864"</definedName>
    <definedName name="IQ_ECO_METRIC_7865" hidden="1">"c7865"</definedName>
    <definedName name="IQ_ECO_METRIC_7866" hidden="1">"c7866"</definedName>
    <definedName name="IQ_ECO_METRIC_7867" hidden="1">"c7867"</definedName>
    <definedName name="IQ_ECO_METRIC_7868" hidden="1">"c7868"</definedName>
    <definedName name="IQ_ECO_METRIC_7868_UNUSED_UNUSED_UNUSED" hidden="1">"c7868"</definedName>
    <definedName name="IQ_ECO_METRIC_7869" hidden="1">"c7869"</definedName>
    <definedName name="IQ_ECO_METRIC_7870" hidden="1">"c7870"</definedName>
    <definedName name="IQ_ECO_METRIC_7871" hidden="1">"c7871"</definedName>
    <definedName name="IQ_ECO_METRIC_7872" hidden="1">"c7872"</definedName>
    <definedName name="IQ_ECO_METRIC_7874" hidden="1">"c7874"</definedName>
    <definedName name="IQ_ECO_METRIC_7875" hidden="1">"c7875"</definedName>
    <definedName name="IQ_ECO_METRIC_7876" hidden="1">"c7876"</definedName>
    <definedName name="IQ_ECO_METRIC_7877" hidden="1">"c7877"</definedName>
    <definedName name="IQ_ECO_METRIC_7878" hidden="1">"c7878"</definedName>
    <definedName name="IQ_ECO_METRIC_7880" hidden="1">"c7880"</definedName>
    <definedName name="IQ_ECO_METRIC_7881" hidden="1">"c7881"</definedName>
    <definedName name="IQ_ECO_METRIC_7882" hidden="1">"c7882"</definedName>
    <definedName name="IQ_ECO_METRIC_7883" hidden="1">"c7883"</definedName>
    <definedName name="IQ_ECO_METRIC_7884" hidden="1">"c7884"</definedName>
    <definedName name="IQ_ECO_METRIC_7885" hidden="1">"c7885"</definedName>
    <definedName name="IQ_ECO_METRIC_7886" hidden="1">"c7886"</definedName>
    <definedName name="IQ_ECO_METRIC_7887" hidden="1">"c7887"</definedName>
    <definedName name="IQ_ECO_METRIC_7888" hidden="1">"c7888"</definedName>
    <definedName name="IQ_ECO_METRIC_7889" hidden="1">"c7889"</definedName>
    <definedName name="IQ_ECO_METRIC_7890" hidden="1">"c7890"</definedName>
    <definedName name="IQ_ECO_METRIC_7891" hidden="1">"c7891"</definedName>
    <definedName name="IQ_ECO_METRIC_7892" hidden="1">"c7892"</definedName>
    <definedName name="IQ_ECO_METRIC_7893" hidden="1">"c7893"</definedName>
    <definedName name="IQ_ECO_METRIC_7895" hidden="1">"c7895"</definedName>
    <definedName name="IQ_ECO_METRIC_7896" hidden="1">"c7896"</definedName>
    <definedName name="IQ_ECO_METRIC_7897" hidden="1">"c7897"</definedName>
    <definedName name="IQ_ECO_METRIC_7898" hidden="1">"c7898"</definedName>
    <definedName name="IQ_ECO_METRIC_7899" hidden="1">"c7899"</definedName>
    <definedName name="IQ_ECO_METRIC_7900" hidden="1">"c7900"</definedName>
    <definedName name="IQ_ECO_METRIC_7901" hidden="1">"c7901"</definedName>
    <definedName name="IQ_ECO_METRIC_7903" hidden="1">"c7903"</definedName>
    <definedName name="IQ_ECO_METRIC_7904" hidden="1">"c7904"</definedName>
    <definedName name="IQ_ECO_METRIC_7905" hidden="1">"c7905"</definedName>
    <definedName name="IQ_ECO_METRIC_7906" hidden="1">"c7906"</definedName>
    <definedName name="IQ_ECO_METRIC_7907" hidden="1">"c7907"</definedName>
    <definedName name="IQ_ECO_METRIC_7908" hidden="1">"c7908"</definedName>
    <definedName name="IQ_ECO_METRIC_7909" hidden="1">"c7909"</definedName>
    <definedName name="IQ_ECO_METRIC_7910" hidden="1">"c7910"</definedName>
    <definedName name="IQ_ECO_METRIC_7911" hidden="1">"c7911"</definedName>
    <definedName name="IQ_ECO_METRIC_7912" hidden="1">"c7912"</definedName>
    <definedName name="IQ_ECO_METRIC_7913" hidden="1">"c7913"</definedName>
    <definedName name="IQ_ECO_METRIC_7914" hidden="1">"c7914"</definedName>
    <definedName name="IQ_ECO_METRIC_7915" hidden="1">"c7915"</definedName>
    <definedName name="IQ_ECO_METRIC_7916" hidden="1">"c7916"</definedName>
    <definedName name="IQ_ECO_METRIC_7917" hidden="1">"c7917"</definedName>
    <definedName name="IQ_ECO_METRIC_7918" hidden="1">"c7918"</definedName>
    <definedName name="IQ_ECO_METRIC_7919" hidden="1">"c7919"</definedName>
    <definedName name="IQ_ECO_METRIC_7920" hidden="1">"c7920"</definedName>
    <definedName name="IQ_ECO_METRIC_7921" hidden="1">"c7921"</definedName>
    <definedName name="IQ_ECO_METRIC_7922" hidden="1">"c7922"</definedName>
    <definedName name="IQ_ECO_METRIC_7923" hidden="1">"c7923"</definedName>
    <definedName name="IQ_ECO_METRIC_7925" hidden="1">"c7925"</definedName>
    <definedName name="IQ_ECO_METRIC_7925_UNUSED_UNUSED_UNUSED" hidden="1">"c7925"</definedName>
    <definedName name="IQ_ECO_METRIC_7927" hidden="1">"c7927"</definedName>
    <definedName name="IQ_ECO_METRIC_7928" hidden="1">"c7928"</definedName>
    <definedName name="IQ_ECO_METRIC_7929" hidden="1">"c7929"</definedName>
    <definedName name="IQ_ECO_METRIC_7930" hidden="1">"c7930"</definedName>
    <definedName name="IQ_ECO_METRIC_7931" hidden="1">"c7931"</definedName>
    <definedName name="IQ_ECO_METRIC_7932" hidden="1">"c7932"</definedName>
    <definedName name="IQ_ECO_METRIC_7933" hidden="1">"c7933"</definedName>
    <definedName name="IQ_ECO_METRIC_7934" hidden="1">"c7934"</definedName>
    <definedName name="IQ_ECO_METRIC_7935" hidden="1">"c7935"</definedName>
    <definedName name="IQ_ECO_METRIC_7936" hidden="1">"c7936"</definedName>
    <definedName name="IQ_ECO_METRIC_7937" hidden="1">"c7937"</definedName>
    <definedName name="IQ_ECO_METRIC_7939" hidden="1">"c7939"</definedName>
    <definedName name="IQ_ECO_METRIC_7939_UNUSED_UNUSED_UNUSED" hidden="1">"c7939"</definedName>
    <definedName name="IQ_ECO_METRIC_7940" hidden="1">"c7940"</definedName>
    <definedName name="IQ_ECO_METRIC_7941" hidden="1">"c7941"</definedName>
    <definedName name="IQ_ECO_METRIC_7942" hidden="1">"c7942"</definedName>
    <definedName name="IQ_ECO_METRIC_7943" hidden="1">"c7943"</definedName>
    <definedName name="IQ_ECO_METRIC_7944" hidden="1">"c7944"</definedName>
    <definedName name="IQ_ECO_METRIC_7945" hidden="1">"c7945"</definedName>
    <definedName name="IQ_ECO_METRIC_7946" hidden="1">"c7946"</definedName>
    <definedName name="IQ_ECO_METRIC_7947" hidden="1">"c7947"</definedName>
    <definedName name="IQ_ECO_METRIC_7948" hidden="1">"c7948"</definedName>
    <definedName name="IQ_ECO_METRIC_7949" hidden="1">"c7949"</definedName>
    <definedName name="IQ_ECO_METRIC_7950" hidden="1">"c7950"</definedName>
    <definedName name="IQ_ECO_METRIC_7951" hidden="1">"c7951"</definedName>
    <definedName name="IQ_ECO_METRIC_7952" hidden="1">"c7952"</definedName>
    <definedName name="IQ_ECO_METRIC_7953" hidden="1">"c7953"</definedName>
    <definedName name="IQ_ECO_METRIC_7954" hidden="1">"c7954"</definedName>
    <definedName name="IQ_ECO_METRIC_7955" hidden="1">"c7955"</definedName>
    <definedName name="IQ_ECO_METRIC_7956" hidden="1">"c7956"</definedName>
    <definedName name="IQ_ECO_METRIC_7957" hidden="1">"c7957"</definedName>
    <definedName name="IQ_ECO_METRIC_7958" hidden="1">"c7958"</definedName>
    <definedName name="IQ_ECO_METRIC_7959" hidden="1">"c7959"</definedName>
    <definedName name="IQ_ECO_METRIC_7960" hidden="1">"c7960"</definedName>
    <definedName name="IQ_ECO_METRIC_7961" hidden="1">"c7961"</definedName>
    <definedName name="IQ_ECO_METRIC_7962" hidden="1">"c7962"</definedName>
    <definedName name="IQ_ECO_METRIC_7963" hidden="1">"c7963"</definedName>
    <definedName name="IQ_ECO_METRIC_7964" hidden="1">"c7964"</definedName>
    <definedName name="IQ_ECO_METRIC_7965" hidden="1">"c7965"</definedName>
    <definedName name="IQ_ECO_METRIC_7966" hidden="1">"c7966"</definedName>
    <definedName name="IQ_ECO_METRIC_7967" hidden="1">"c7967"</definedName>
    <definedName name="IQ_ECO_METRIC_7968" hidden="1">"c7968"</definedName>
    <definedName name="IQ_ECO_METRIC_7969" hidden="1">"c7969"</definedName>
    <definedName name="IQ_ECO_METRIC_7970" hidden="1">"c7970"</definedName>
    <definedName name="IQ_ECO_METRIC_7971" hidden="1">"c7971"</definedName>
    <definedName name="IQ_ECO_METRIC_7972" hidden="1">"c7972"</definedName>
    <definedName name="IQ_ECO_METRIC_7973" hidden="1">"c7973"</definedName>
    <definedName name="IQ_ECO_METRIC_7974" hidden="1">"c7974"</definedName>
    <definedName name="IQ_ECO_METRIC_7975" hidden="1">"c7975"</definedName>
    <definedName name="IQ_ECO_METRIC_7976" hidden="1">"c7976"</definedName>
    <definedName name="IQ_ECO_METRIC_7977" hidden="1">"c7977"</definedName>
    <definedName name="IQ_ECO_METRIC_7978" hidden="1">"c7978"</definedName>
    <definedName name="IQ_ECO_METRIC_7979" hidden="1">"c7979"</definedName>
    <definedName name="IQ_ECO_METRIC_7980" hidden="1">"c7980"</definedName>
    <definedName name="IQ_ECO_METRIC_7981" hidden="1">"c7981"</definedName>
    <definedName name="IQ_ECO_METRIC_7982" hidden="1">"c7982"</definedName>
    <definedName name="IQ_ECO_METRIC_7983" hidden="1">"c7983"</definedName>
    <definedName name="IQ_ECO_METRIC_7984" hidden="1">"c7984"</definedName>
    <definedName name="IQ_ECO_METRIC_7985" hidden="1">"c7985"</definedName>
    <definedName name="IQ_ECO_METRIC_7986" hidden="1">"c7986"</definedName>
    <definedName name="IQ_ECO_METRIC_7987" hidden="1">"c7987"</definedName>
    <definedName name="IQ_ECO_METRIC_7988" hidden="1">"c7988"</definedName>
    <definedName name="IQ_ECO_METRIC_7989" hidden="1">"c7989"</definedName>
    <definedName name="IQ_ECO_METRIC_7990" hidden="1">"c7990"</definedName>
    <definedName name="IQ_ECO_METRIC_7991" hidden="1">"c7991"</definedName>
    <definedName name="IQ_ECO_METRIC_7992" hidden="1">"c7992"</definedName>
    <definedName name="IQ_ECO_METRIC_7993" hidden="1">"c7993"</definedName>
    <definedName name="IQ_ECO_METRIC_7994" hidden="1">"c7994"</definedName>
    <definedName name="IQ_ECO_METRIC_7995" hidden="1">"c7995"</definedName>
    <definedName name="IQ_ECO_METRIC_7996" hidden="1">"c7996"</definedName>
    <definedName name="IQ_ECO_METRIC_7996_UNUSED_UNUSED_UNUSED" hidden="1">"c7996"</definedName>
    <definedName name="IQ_ECO_METRIC_7997" hidden="1">"c7997"</definedName>
    <definedName name="IQ_ECO_METRIC_7997_UNUSED_UNUSED_UNUSED" hidden="1">"c7997"</definedName>
    <definedName name="IQ_ECO_METRIC_7999" hidden="1">"c7999"</definedName>
    <definedName name="IQ_ECO_METRIC_8000" hidden="1">"c8000"</definedName>
    <definedName name="IQ_ECO_METRIC_8001" hidden="1">"c8001"</definedName>
    <definedName name="IQ_ECO_METRIC_8002" hidden="1">"c8002"</definedName>
    <definedName name="IQ_ECO_METRIC_8003" hidden="1">"c8003"</definedName>
    <definedName name="IQ_ECO_METRIC_8004" hidden="1">"c8004"</definedName>
    <definedName name="IQ_ECO_METRIC_8005" hidden="1">"c8005"</definedName>
    <definedName name="IQ_ECO_METRIC_8006" hidden="1">"c8006"</definedName>
    <definedName name="IQ_ECO_METRIC_8007" hidden="1">"c8007"</definedName>
    <definedName name="IQ_ECO_METRIC_8008" hidden="1">"c8008"</definedName>
    <definedName name="IQ_ECO_METRIC_8009" hidden="1">"c8009"</definedName>
    <definedName name="IQ_ECO_METRIC_8010" hidden="1">"c8010"</definedName>
    <definedName name="IQ_ECO_METRIC_8011" hidden="1">"c8011"</definedName>
    <definedName name="IQ_ECO_METRIC_8012" hidden="1">"c8012"</definedName>
    <definedName name="IQ_ECO_METRIC_8013" hidden="1">"c8013"</definedName>
    <definedName name="IQ_ECO_METRIC_8014" hidden="1">"c8014"</definedName>
    <definedName name="IQ_ECO_METRIC_8015" hidden="1">"c8015"</definedName>
    <definedName name="IQ_ECO_METRIC_8016" hidden="1">"c8016"</definedName>
    <definedName name="IQ_ECO_METRIC_8017" hidden="1">"c8017"</definedName>
    <definedName name="IQ_ECO_METRIC_8018" hidden="1">"c8018"</definedName>
    <definedName name="IQ_ECO_METRIC_8019" hidden="1">"c8019"</definedName>
    <definedName name="IQ_ECO_METRIC_8020" hidden="1">"c8020"</definedName>
    <definedName name="IQ_ECO_METRIC_8021" hidden="1">"c8021"</definedName>
    <definedName name="IQ_ECO_METRIC_8022" hidden="1">"c8022"</definedName>
    <definedName name="IQ_ECO_METRIC_8023" hidden="1">"c8023"</definedName>
    <definedName name="IQ_ECO_METRIC_8024" hidden="1">"c8024"</definedName>
    <definedName name="IQ_ECO_METRIC_8025" hidden="1">"c8025"</definedName>
    <definedName name="IQ_ECO_METRIC_8026" hidden="1">"c8026"</definedName>
    <definedName name="IQ_ECO_METRIC_8028" hidden="1">"c8028"</definedName>
    <definedName name="IQ_ECO_METRIC_8029" hidden="1">"c8029"</definedName>
    <definedName name="IQ_ECO_METRIC_8030" hidden="1">"c8030"</definedName>
    <definedName name="IQ_ECO_METRIC_8032" hidden="1">"c8032"</definedName>
    <definedName name="IQ_ECO_METRIC_8033" hidden="1">"c8033"</definedName>
    <definedName name="IQ_ECO_METRIC_8034" hidden="1">"c8034"</definedName>
    <definedName name="IQ_ECO_METRIC_8035" hidden="1">"c8035"</definedName>
    <definedName name="IQ_ECO_METRIC_8036" hidden="1">"c8036"</definedName>
    <definedName name="IQ_ECO_METRIC_8037" hidden="1">"c8037"</definedName>
    <definedName name="IQ_ECO_METRIC_8038" hidden="1">"c8038"</definedName>
    <definedName name="IQ_ECO_METRIC_8039" hidden="1">"c8039"</definedName>
    <definedName name="IQ_ECO_METRIC_8040" hidden="1">"c8040"</definedName>
    <definedName name="IQ_ECO_METRIC_8041" hidden="1">"c8041"</definedName>
    <definedName name="IQ_ECO_METRIC_8042" hidden="1">"c8042"</definedName>
    <definedName name="IQ_ECO_METRIC_8043" hidden="1">"c8043"</definedName>
    <definedName name="IQ_ECO_METRIC_8044" hidden="1">"c8044"</definedName>
    <definedName name="IQ_ECO_METRIC_8045" hidden="1">"c8045"</definedName>
    <definedName name="IQ_ECO_METRIC_8046" hidden="1">"c8046"</definedName>
    <definedName name="IQ_ECO_METRIC_8047" hidden="1">"c8047"</definedName>
    <definedName name="IQ_ECO_METRIC_8048" hidden="1">"c8048"</definedName>
    <definedName name="IQ_ECO_METRIC_8049" hidden="1">"c8049"</definedName>
    <definedName name="IQ_ECO_METRIC_8050" hidden="1">"c8050"</definedName>
    <definedName name="IQ_ECO_METRIC_8051" hidden="1">"c8051"</definedName>
    <definedName name="IQ_ECO_METRIC_8052" hidden="1">"c8052"</definedName>
    <definedName name="IQ_ECO_METRIC_8053" hidden="1">"c8053"</definedName>
    <definedName name="IQ_ECO_METRIC_8054" hidden="1">"c8054"</definedName>
    <definedName name="IQ_ECO_METRIC_8055" hidden="1">"c8055"</definedName>
    <definedName name="IQ_ECO_METRIC_8056" hidden="1">"c8056"</definedName>
    <definedName name="IQ_ECO_METRIC_8057" hidden="1">"c8057"</definedName>
    <definedName name="IQ_ECO_METRIC_8058" hidden="1">"c8058"</definedName>
    <definedName name="IQ_ECO_METRIC_8059" hidden="1">"c8059"</definedName>
    <definedName name="IQ_ECO_METRIC_8060" hidden="1">"c8060"</definedName>
    <definedName name="IQ_ECO_METRIC_8062" hidden="1">"c8062"</definedName>
    <definedName name="IQ_ECO_METRIC_8063" hidden="1">"c8063"</definedName>
    <definedName name="IQ_ECO_METRIC_8064" hidden="1">"c8064"</definedName>
    <definedName name="IQ_ECO_METRIC_8065" hidden="1">"c8065"</definedName>
    <definedName name="IQ_ECO_METRIC_8066" hidden="1">"c8066"</definedName>
    <definedName name="IQ_ECO_METRIC_8067" hidden="1">"c8067"</definedName>
    <definedName name="IQ_ECO_METRIC_8068" hidden="1">"c8068"</definedName>
    <definedName name="IQ_ECO_METRIC_8069" hidden="1">"c8069"</definedName>
    <definedName name="IQ_ECO_METRIC_8070" hidden="1">"c8070"</definedName>
    <definedName name="IQ_ECO_METRIC_8071" hidden="1">"c8071"</definedName>
    <definedName name="IQ_ECO_METRIC_8072" hidden="1">"c8072"</definedName>
    <definedName name="IQ_ECO_METRIC_8073" hidden="1">"c8073"</definedName>
    <definedName name="IQ_ECO_METRIC_8074" hidden="1">"c8074"</definedName>
    <definedName name="IQ_ECO_METRIC_8075" hidden="1">"c8075"</definedName>
    <definedName name="IQ_ECO_METRIC_8076" hidden="1">"c8076"</definedName>
    <definedName name="IQ_ECO_METRIC_8077" hidden="1">"c8077"</definedName>
    <definedName name="IQ_ECO_METRIC_8078" hidden="1">"c8078"</definedName>
    <definedName name="IQ_ECO_METRIC_8079" hidden="1">"c8079"</definedName>
    <definedName name="IQ_ECO_METRIC_8080" hidden="1">"c8080"</definedName>
    <definedName name="IQ_ECO_METRIC_8081" hidden="1">"c8081"</definedName>
    <definedName name="IQ_ECO_METRIC_8082" hidden="1">"c8082"</definedName>
    <definedName name="IQ_ECO_METRIC_8083" hidden="1">"c8083"</definedName>
    <definedName name="IQ_ECO_METRIC_8084" hidden="1">"c8084"</definedName>
    <definedName name="IQ_ECO_METRIC_8085" hidden="1">"c8085"</definedName>
    <definedName name="IQ_ECO_METRIC_8086" hidden="1">"c8086"</definedName>
    <definedName name="IQ_ECO_METRIC_8087" hidden="1">"c8087"</definedName>
    <definedName name="IQ_ECO_METRIC_8088" hidden="1">"c8088"</definedName>
    <definedName name="IQ_ECO_METRIC_8088_UNUSED_UNUSED_UNUSED" hidden="1">"c8088"</definedName>
    <definedName name="IQ_ECO_METRIC_8089" hidden="1">"c8089"</definedName>
    <definedName name="IQ_ECO_METRIC_8090" hidden="1">"c8090"</definedName>
    <definedName name="IQ_ECO_METRIC_8091" hidden="1">"c8091"</definedName>
    <definedName name="IQ_ECO_METRIC_8092" hidden="1">"c8092"</definedName>
    <definedName name="IQ_ECO_METRIC_8094" hidden="1">"c8094"</definedName>
    <definedName name="IQ_ECO_METRIC_8095" hidden="1">"c8095"</definedName>
    <definedName name="IQ_ECO_METRIC_8096" hidden="1">"c8096"</definedName>
    <definedName name="IQ_ECO_METRIC_8097" hidden="1">"c8097"</definedName>
    <definedName name="IQ_ECO_METRIC_8098" hidden="1">"c8098"</definedName>
    <definedName name="IQ_ECO_METRIC_8100" hidden="1">"c8100"</definedName>
    <definedName name="IQ_ECO_METRIC_8101" hidden="1">"c8101"</definedName>
    <definedName name="IQ_ECO_METRIC_8102" hidden="1">"c8102"</definedName>
    <definedName name="IQ_ECO_METRIC_8103" hidden="1">"c8103"</definedName>
    <definedName name="IQ_ECO_METRIC_8104" hidden="1">"c8104"</definedName>
    <definedName name="IQ_ECO_METRIC_8105" hidden="1">"c8105"</definedName>
    <definedName name="IQ_ECO_METRIC_8106" hidden="1">"c8106"</definedName>
    <definedName name="IQ_ECO_METRIC_8107" hidden="1">"c8107"</definedName>
    <definedName name="IQ_ECO_METRIC_8108" hidden="1">"c8108"</definedName>
    <definedName name="IQ_ECO_METRIC_8109" hidden="1">"c8109"</definedName>
    <definedName name="IQ_ECO_METRIC_8110" hidden="1">"c8110"</definedName>
    <definedName name="IQ_ECO_METRIC_8111" hidden="1">"c8111"</definedName>
    <definedName name="IQ_ECO_METRIC_8112" hidden="1">"c8112"</definedName>
    <definedName name="IQ_ECO_METRIC_8113" hidden="1">"c8113"</definedName>
    <definedName name="IQ_ECO_METRIC_8115" hidden="1">"c8115"</definedName>
    <definedName name="IQ_ECO_METRIC_8116" hidden="1">"c8116"</definedName>
    <definedName name="IQ_ECO_METRIC_8117" hidden="1">"c8117"</definedName>
    <definedName name="IQ_ECO_METRIC_8118" hidden="1">"c8118"</definedName>
    <definedName name="IQ_ECO_METRIC_8119" hidden="1">"c8119"</definedName>
    <definedName name="IQ_ECO_METRIC_8120" hidden="1">"c8120"</definedName>
    <definedName name="IQ_ECO_METRIC_8121" hidden="1">"c8121"</definedName>
    <definedName name="IQ_ECO_METRIC_8123" hidden="1">"c8123"</definedName>
    <definedName name="IQ_ECO_METRIC_8124" hidden="1">"c8124"</definedName>
    <definedName name="IQ_ECO_METRIC_8125" hidden="1">"c8125"</definedName>
    <definedName name="IQ_ECO_METRIC_8126" hidden="1">"c8126"</definedName>
    <definedName name="IQ_ECO_METRIC_8127" hidden="1">"c8127"</definedName>
    <definedName name="IQ_ECO_METRIC_8128" hidden="1">"c8128"</definedName>
    <definedName name="IQ_ECO_METRIC_8129" hidden="1">"c8129"</definedName>
    <definedName name="IQ_ECO_METRIC_8130" hidden="1">"c8130"</definedName>
    <definedName name="IQ_ECO_METRIC_8131" hidden="1">"c8131"</definedName>
    <definedName name="IQ_ECO_METRIC_8132" hidden="1">"c8132"</definedName>
    <definedName name="IQ_ECO_METRIC_8133" hidden="1">"c8133"</definedName>
    <definedName name="IQ_ECO_METRIC_8134" hidden="1">"c8134"</definedName>
    <definedName name="IQ_ECO_METRIC_8135" hidden="1">"c8135"</definedName>
    <definedName name="IQ_ECO_METRIC_8136" hidden="1">"c8136"</definedName>
    <definedName name="IQ_ECO_METRIC_8137" hidden="1">"c8137"</definedName>
    <definedName name="IQ_ECO_METRIC_8138" hidden="1">"c8138"</definedName>
    <definedName name="IQ_ECO_METRIC_8139" hidden="1">"c8139"</definedName>
    <definedName name="IQ_ECO_METRIC_8140" hidden="1">"c8140"</definedName>
    <definedName name="IQ_ECO_METRIC_8141" hidden="1">"c8141"</definedName>
    <definedName name="IQ_ECO_METRIC_8142" hidden="1">"c8142"</definedName>
    <definedName name="IQ_ECO_METRIC_8143" hidden="1">"c8143"</definedName>
    <definedName name="IQ_ECO_METRIC_8145" hidden="1">"c8145"</definedName>
    <definedName name="IQ_ECO_METRIC_8145_UNUSED_UNUSED_UNUSED" hidden="1">"c8145"</definedName>
    <definedName name="IQ_ECO_METRIC_8147" hidden="1">"c8147"</definedName>
    <definedName name="IQ_ECO_METRIC_8148" hidden="1">"c8148"</definedName>
    <definedName name="IQ_ECO_METRIC_8149" hidden="1">"c8149"</definedName>
    <definedName name="IQ_ECO_METRIC_8150" hidden="1">"c8150"</definedName>
    <definedName name="IQ_ECO_METRIC_8152" hidden="1">"c8152"</definedName>
    <definedName name="IQ_ECO_METRIC_8153" hidden="1">"c8153"</definedName>
    <definedName name="IQ_ECO_METRIC_8154" hidden="1">"c8154"</definedName>
    <definedName name="IQ_ECO_METRIC_8155" hidden="1">"c8155"</definedName>
    <definedName name="IQ_ECO_METRIC_8156" hidden="1">"c8156"</definedName>
    <definedName name="IQ_ECO_METRIC_8157" hidden="1">"c8157"</definedName>
    <definedName name="IQ_ECO_METRIC_8159" hidden="1">"c8159"</definedName>
    <definedName name="IQ_ECO_METRIC_8159_UNUSED_UNUSED_UNUSED" hidden="1">"c8159"</definedName>
    <definedName name="IQ_ECO_METRIC_8160" hidden="1">"c8160"</definedName>
    <definedName name="IQ_ECO_METRIC_8161" hidden="1">"c8161"</definedName>
    <definedName name="IQ_ECO_METRIC_8162" hidden="1">"c8162"</definedName>
    <definedName name="IQ_ECO_METRIC_8163" hidden="1">"c8163"</definedName>
    <definedName name="IQ_ECO_METRIC_8164" hidden="1">"c8164"</definedName>
    <definedName name="IQ_ECO_METRIC_8165" hidden="1">"c8165"</definedName>
    <definedName name="IQ_ECO_METRIC_8166" hidden="1">"c8166"</definedName>
    <definedName name="IQ_ECO_METRIC_8167" hidden="1">"c8167"</definedName>
    <definedName name="IQ_ECO_METRIC_8168" hidden="1">"c8168"</definedName>
    <definedName name="IQ_ECO_METRIC_8169" hidden="1">"c8169"</definedName>
    <definedName name="IQ_ECO_METRIC_8170" hidden="1">"c8170"</definedName>
    <definedName name="IQ_ECO_METRIC_8171" hidden="1">"c8171"</definedName>
    <definedName name="IQ_ECO_METRIC_8172" hidden="1">"c8172"</definedName>
    <definedName name="IQ_ECO_METRIC_8173" hidden="1">"c8173"</definedName>
    <definedName name="IQ_ECO_METRIC_8174" hidden="1">"c8174"</definedName>
    <definedName name="IQ_ECO_METRIC_8175" hidden="1">"c8175"</definedName>
    <definedName name="IQ_ECO_METRIC_8176" hidden="1">"c8176"</definedName>
    <definedName name="IQ_ECO_METRIC_8177" hidden="1">"c8177"</definedName>
    <definedName name="IQ_ECO_METRIC_8178" hidden="1">"c8178"</definedName>
    <definedName name="IQ_ECO_METRIC_8179" hidden="1">"c8179"</definedName>
    <definedName name="IQ_ECO_METRIC_8180" hidden="1">"c8180"</definedName>
    <definedName name="IQ_ECO_METRIC_8181" hidden="1">"c8181"</definedName>
    <definedName name="IQ_ECO_METRIC_8182" hidden="1">"c8182"</definedName>
    <definedName name="IQ_ECO_METRIC_8183" hidden="1">"c8183"</definedName>
    <definedName name="IQ_ECO_METRIC_8184" hidden="1">"c8184"</definedName>
    <definedName name="IQ_ECO_METRIC_8185" hidden="1">"c8185"</definedName>
    <definedName name="IQ_ECO_METRIC_8186" hidden="1">"c8186"</definedName>
    <definedName name="IQ_ECO_METRIC_8187" hidden="1">"c8187"</definedName>
    <definedName name="IQ_ECO_METRIC_8188" hidden="1">"c8188"</definedName>
    <definedName name="IQ_ECO_METRIC_8189" hidden="1">"c8189"</definedName>
    <definedName name="IQ_ECO_METRIC_8190" hidden="1">"c8190"</definedName>
    <definedName name="IQ_ECO_METRIC_8191" hidden="1">"c8191"</definedName>
    <definedName name="IQ_ECO_METRIC_8192" hidden="1">"c8192"</definedName>
    <definedName name="IQ_ECO_METRIC_8193" hidden="1">"c8193"</definedName>
    <definedName name="IQ_ECO_METRIC_8194" hidden="1">"c8194"</definedName>
    <definedName name="IQ_ECO_METRIC_8195" hidden="1">"c8195"</definedName>
    <definedName name="IQ_ECO_METRIC_8196" hidden="1">"c8196"</definedName>
    <definedName name="IQ_ECO_METRIC_8197" hidden="1">"c8197"</definedName>
    <definedName name="IQ_ECO_METRIC_8198" hidden="1">"c8198"</definedName>
    <definedName name="IQ_ECO_METRIC_8199" hidden="1">"c8199"</definedName>
    <definedName name="IQ_ECO_METRIC_8200" hidden="1">"c8200"</definedName>
    <definedName name="IQ_ECO_METRIC_8201" hidden="1">"c8201"</definedName>
    <definedName name="IQ_ECO_METRIC_8202" hidden="1">"c8202"</definedName>
    <definedName name="IQ_ECO_METRIC_8203" hidden="1">"c8203"</definedName>
    <definedName name="IQ_ECO_METRIC_8204" hidden="1">"c8204"</definedName>
    <definedName name="IQ_ECO_METRIC_8205" hidden="1">"c8205"</definedName>
    <definedName name="IQ_ECO_METRIC_8206" hidden="1">"c8206"</definedName>
    <definedName name="IQ_ECO_METRIC_8207" hidden="1">"c8207"</definedName>
    <definedName name="IQ_ECO_METRIC_8208" hidden="1">"c8208"</definedName>
    <definedName name="IQ_ECO_METRIC_8209" hidden="1">"c8209"</definedName>
    <definedName name="IQ_ECO_METRIC_8210" hidden="1">"c8210"</definedName>
    <definedName name="IQ_ECO_METRIC_8211" hidden="1">"c8211"</definedName>
    <definedName name="IQ_ECO_METRIC_8212" hidden="1">"c8212"</definedName>
    <definedName name="IQ_ECO_METRIC_8213" hidden="1">"c8213"</definedName>
    <definedName name="IQ_ECO_METRIC_8214" hidden="1">"c8214"</definedName>
    <definedName name="IQ_ECO_METRIC_8215" hidden="1">"c8215"</definedName>
    <definedName name="IQ_ECO_METRIC_8216" hidden="1">"c8216"</definedName>
    <definedName name="IQ_ECO_METRIC_8216_UNUSED_UNUSED_UNUSED" hidden="1">"c8216"</definedName>
    <definedName name="IQ_ECO_METRIC_8217" hidden="1">"c8217"</definedName>
    <definedName name="IQ_ECO_METRIC_8217_UNUSED_UNUSED_UNUSED" hidden="1">"c8217"</definedName>
    <definedName name="IQ_ECO_METRIC_8219" hidden="1">"c8219"</definedName>
    <definedName name="IQ_ECO_METRIC_8221" hidden="1">"c8221"</definedName>
    <definedName name="IQ_ECO_METRIC_8222" hidden="1">"c8222"</definedName>
    <definedName name="IQ_ECO_METRIC_8223" hidden="1">"c8223"</definedName>
    <definedName name="IQ_ECO_METRIC_8224" hidden="1">"c8224"</definedName>
    <definedName name="IQ_ECO_METRIC_8225" hidden="1">"c8225"</definedName>
    <definedName name="IQ_ECO_METRIC_8226" hidden="1">"c8226"</definedName>
    <definedName name="IQ_ECO_METRIC_8227" hidden="1">"c8227"</definedName>
    <definedName name="IQ_ECO_METRIC_8228" hidden="1">"c8228"</definedName>
    <definedName name="IQ_ECO_METRIC_8229" hidden="1">"c8229"</definedName>
    <definedName name="IQ_ECO_METRIC_8230" hidden="1">"c8230"</definedName>
    <definedName name="IQ_ECO_METRIC_8231" hidden="1">"c8231"</definedName>
    <definedName name="IQ_ECO_METRIC_8232" hidden="1">"c8232"</definedName>
    <definedName name="IQ_ECO_METRIC_8233" hidden="1">"c8233"</definedName>
    <definedName name="IQ_ECO_METRIC_8234" hidden="1">"c8234"</definedName>
    <definedName name="IQ_ECO_METRIC_8235" hidden="1">"c8235"</definedName>
    <definedName name="IQ_ECO_METRIC_8236" hidden="1">"c8236"</definedName>
    <definedName name="IQ_ECO_METRIC_8237" hidden="1">"c8237"</definedName>
    <definedName name="IQ_ECO_METRIC_8238" hidden="1">"c8238"</definedName>
    <definedName name="IQ_ECO_METRIC_8239" hidden="1">"c8239"</definedName>
    <definedName name="IQ_ECO_METRIC_8240" hidden="1">"c8240"</definedName>
    <definedName name="IQ_ECO_METRIC_8241" hidden="1">"c8241"</definedName>
    <definedName name="IQ_ECO_METRIC_8242" hidden="1">"c8242"</definedName>
    <definedName name="IQ_ECO_METRIC_8243" hidden="1">"c8243"</definedName>
    <definedName name="IQ_ECO_METRIC_8244" hidden="1">"c8244"</definedName>
    <definedName name="IQ_ECO_METRIC_8245" hidden="1">"c8245"</definedName>
    <definedName name="IQ_ECO_METRIC_8246" hidden="1">"c8246"</definedName>
    <definedName name="IQ_ECO_METRIC_8248" hidden="1">"c8248"</definedName>
    <definedName name="IQ_ECO_METRIC_8249" hidden="1">"c8249"</definedName>
    <definedName name="IQ_ECO_METRIC_8250" hidden="1">"c8250"</definedName>
    <definedName name="IQ_ECO_METRIC_8252" hidden="1">"c8252"</definedName>
    <definedName name="IQ_ECO_METRIC_8253" hidden="1">"c8253"</definedName>
    <definedName name="IQ_ECO_METRIC_8254" hidden="1">"c8254"</definedName>
    <definedName name="IQ_ECO_METRIC_8255" hidden="1">"c8255"</definedName>
    <definedName name="IQ_ECO_METRIC_8256" hidden="1">"c8256"</definedName>
    <definedName name="IQ_ECO_METRIC_8257" hidden="1">"c8257"</definedName>
    <definedName name="IQ_ECO_METRIC_8258" hidden="1">"c8258"</definedName>
    <definedName name="IQ_ECO_METRIC_8259" hidden="1">"c8259"</definedName>
    <definedName name="IQ_ECO_METRIC_8260" hidden="1">"c8260"</definedName>
    <definedName name="IQ_ECO_METRIC_8261" hidden="1">"c8261"</definedName>
    <definedName name="IQ_ECO_METRIC_8262" hidden="1">"c8262"</definedName>
    <definedName name="IQ_ECO_METRIC_8263" hidden="1">"c8263"</definedName>
    <definedName name="IQ_ECO_METRIC_8264" hidden="1">"c8264"</definedName>
    <definedName name="IQ_ECO_METRIC_8265" hidden="1">"c8265"</definedName>
    <definedName name="IQ_ECO_METRIC_8266" hidden="1">"c8266"</definedName>
    <definedName name="IQ_ECO_METRIC_8267" hidden="1">"c8267"</definedName>
    <definedName name="IQ_ECO_METRIC_8268" hidden="1">"c8268"</definedName>
    <definedName name="IQ_ECO_METRIC_8269" hidden="1">"c8269"</definedName>
    <definedName name="IQ_ECO_METRIC_8270" hidden="1">"c8270"</definedName>
    <definedName name="IQ_ECO_METRIC_8271" hidden="1">"c8271"</definedName>
    <definedName name="IQ_ECO_METRIC_8272" hidden="1">"c8272"</definedName>
    <definedName name="IQ_ECO_METRIC_8273" hidden="1">"c8273"</definedName>
    <definedName name="IQ_ECO_METRIC_8274" hidden="1">"c8274"</definedName>
    <definedName name="IQ_ECO_METRIC_8275" hidden="1">"c8275"</definedName>
    <definedName name="IQ_ECO_METRIC_8276" hidden="1">"c8276"</definedName>
    <definedName name="IQ_ECO_METRIC_8277" hidden="1">"c8277"</definedName>
    <definedName name="IQ_ECO_METRIC_8278" hidden="1">"c8278"</definedName>
    <definedName name="IQ_ECO_METRIC_8279" hidden="1">"c8279"</definedName>
    <definedName name="IQ_ECO_METRIC_8280" hidden="1">"c8280"</definedName>
    <definedName name="IQ_ECO_METRIC_8282" hidden="1">"c8282"</definedName>
    <definedName name="IQ_ECO_METRIC_8283" hidden="1">"c8283"</definedName>
    <definedName name="IQ_ECO_METRIC_8284" hidden="1">"c8284"</definedName>
    <definedName name="IQ_ECO_METRIC_8285" hidden="1">"c8285"</definedName>
    <definedName name="IQ_ECO_METRIC_8286" hidden="1">"c8286"</definedName>
    <definedName name="IQ_ECO_METRIC_8287" hidden="1">"c8287"</definedName>
    <definedName name="IQ_ECO_METRIC_8288" hidden="1">"c8288"</definedName>
    <definedName name="IQ_ECO_METRIC_8289" hidden="1">"c8289"</definedName>
    <definedName name="IQ_ECO_METRIC_8290" hidden="1">"c8290"</definedName>
    <definedName name="IQ_ECO_METRIC_8291" hidden="1">"c8291"</definedName>
    <definedName name="IQ_ECO_METRIC_8292" hidden="1">"c8292"</definedName>
    <definedName name="IQ_ECO_METRIC_8293" hidden="1">"c8293"</definedName>
    <definedName name="IQ_ECO_METRIC_8294" hidden="1">"c8294"</definedName>
    <definedName name="IQ_ECO_METRIC_8295" hidden="1">"c8295"</definedName>
    <definedName name="IQ_ECO_METRIC_8296" hidden="1">"c8296"</definedName>
    <definedName name="IQ_ECO_METRIC_8297" hidden="1">"c8297"</definedName>
    <definedName name="IQ_ECO_METRIC_8298" hidden="1">"c8298"</definedName>
    <definedName name="IQ_ECO_METRIC_8299" hidden="1">"c8299"</definedName>
    <definedName name="IQ_ECO_METRIC_8300" hidden="1">"c8300"</definedName>
    <definedName name="IQ_ECO_METRIC_8301" hidden="1">"c8301"</definedName>
    <definedName name="IQ_ECO_METRIC_8302" hidden="1">"c8302"</definedName>
    <definedName name="IQ_ECO_METRIC_8303" hidden="1">"c8303"</definedName>
    <definedName name="IQ_ECO_METRIC_8304" hidden="1">"c8304"</definedName>
    <definedName name="IQ_ECO_METRIC_8305" hidden="1">"c8305"</definedName>
    <definedName name="IQ_ECO_METRIC_8306" hidden="1">"c8306"</definedName>
    <definedName name="IQ_ECO_METRIC_8307" hidden="1">"c8307"</definedName>
    <definedName name="IQ_ECO_METRIC_8308" hidden="1">"c8308"</definedName>
    <definedName name="IQ_ECO_METRIC_8308_UNUSED_UNUSED_UNUSED" hidden="1">"c8308"</definedName>
    <definedName name="IQ_ECO_METRIC_8309" hidden="1">"c8309"</definedName>
    <definedName name="IQ_ECO_METRIC_8310" hidden="1">"c8310"</definedName>
    <definedName name="IQ_ECO_METRIC_8311" hidden="1">"c8311"</definedName>
    <definedName name="IQ_ECO_METRIC_8312" hidden="1">"c8312"</definedName>
    <definedName name="IQ_ECO_METRIC_8314" hidden="1">"c8314"</definedName>
    <definedName name="IQ_ECO_METRIC_8315" hidden="1">"c8315"</definedName>
    <definedName name="IQ_ECO_METRIC_8316" hidden="1">"c8316"</definedName>
    <definedName name="IQ_ECO_METRIC_8317" hidden="1">"c8317"</definedName>
    <definedName name="IQ_ECO_METRIC_8318" hidden="1">"c8318"</definedName>
    <definedName name="IQ_ECO_METRIC_8320" hidden="1">"c8320"</definedName>
    <definedName name="IQ_ECO_METRIC_8321" hidden="1">"c8321"</definedName>
    <definedName name="IQ_ECO_METRIC_8322" hidden="1">"c8322"</definedName>
    <definedName name="IQ_ECO_METRIC_8323" hidden="1">"c8323"</definedName>
    <definedName name="IQ_ECO_METRIC_8324" hidden="1">"c8324"</definedName>
    <definedName name="IQ_ECO_METRIC_8325" hidden="1">"c8325"</definedName>
    <definedName name="IQ_ECO_METRIC_8326" hidden="1">"c8326"</definedName>
    <definedName name="IQ_ECO_METRIC_8327" hidden="1">"c8327"</definedName>
    <definedName name="IQ_ECO_METRIC_8328" hidden="1">"c8328"</definedName>
    <definedName name="IQ_ECO_METRIC_8329" hidden="1">"c8329"</definedName>
    <definedName name="IQ_ECO_METRIC_8330" hidden="1">"c8330"</definedName>
    <definedName name="IQ_ECO_METRIC_8331" hidden="1">"c8331"</definedName>
    <definedName name="IQ_ECO_METRIC_8332" hidden="1">"c8332"</definedName>
    <definedName name="IQ_ECO_METRIC_8333" hidden="1">"c8333"</definedName>
    <definedName name="IQ_ECO_METRIC_8335" hidden="1">"c8335"</definedName>
    <definedName name="IQ_ECO_METRIC_8336" hidden="1">"c8336"</definedName>
    <definedName name="IQ_ECO_METRIC_8337" hidden="1">"c8337"</definedName>
    <definedName name="IQ_ECO_METRIC_8338" hidden="1">"c8338"</definedName>
    <definedName name="IQ_ECO_METRIC_8339" hidden="1">"c8339"</definedName>
    <definedName name="IQ_ECO_METRIC_8340" hidden="1">"c8340"</definedName>
    <definedName name="IQ_ECO_METRIC_8341" hidden="1">"c8341"</definedName>
    <definedName name="IQ_ECO_METRIC_8343" hidden="1">"c8343"</definedName>
    <definedName name="IQ_ECO_METRIC_8344" hidden="1">"c8344"</definedName>
    <definedName name="IQ_ECO_METRIC_8345" hidden="1">"c8345"</definedName>
    <definedName name="IQ_ECO_METRIC_8346" hidden="1">"c8346"</definedName>
    <definedName name="IQ_ECO_METRIC_8347" hidden="1">"c8347"</definedName>
    <definedName name="IQ_ECO_METRIC_8348" hidden="1">"c8348"</definedName>
    <definedName name="IQ_ECO_METRIC_8349" hidden="1">"c8349"</definedName>
    <definedName name="IQ_ECO_METRIC_8350" hidden="1">"c8350"</definedName>
    <definedName name="IQ_ECO_METRIC_8352" hidden="1">"c8352"</definedName>
    <definedName name="IQ_ECO_METRIC_8353" hidden="1">"c8353"</definedName>
    <definedName name="IQ_ECO_METRIC_8354" hidden="1">"c8354"</definedName>
    <definedName name="IQ_ECO_METRIC_8355" hidden="1">"c8355"</definedName>
    <definedName name="IQ_ECO_METRIC_8356" hidden="1">"c8356"</definedName>
    <definedName name="IQ_ECO_METRIC_8357" hidden="1">"c8357"</definedName>
    <definedName name="IQ_ECO_METRIC_8358" hidden="1">"c8358"</definedName>
    <definedName name="IQ_ECO_METRIC_8359" hidden="1">"c8359"</definedName>
    <definedName name="IQ_ECO_METRIC_8360" hidden="1">"c8360"</definedName>
    <definedName name="IQ_ECO_METRIC_8361" hidden="1">"c8361"</definedName>
    <definedName name="IQ_ECO_METRIC_8362" hidden="1">"c8362"</definedName>
    <definedName name="IQ_ECO_METRIC_8363" hidden="1">"c8363"</definedName>
    <definedName name="IQ_ECO_METRIC_8367" hidden="1">"c8367"</definedName>
    <definedName name="IQ_ECO_METRIC_8368" hidden="1">"c8368"</definedName>
    <definedName name="IQ_ECO_METRIC_8369" hidden="1">"c8369"</definedName>
    <definedName name="IQ_ECO_METRIC_8370" hidden="1">"c8370"</definedName>
    <definedName name="IQ_ECO_METRIC_8371" hidden="1">"c8371"</definedName>
    <definedName name="IQ_ECO_METRIC_8372" hidden="1">"c8372"</definedName>
    <definedName name="IQ_ECO_METRIC_8373" hidden="1">"c8373"</definedName>
    <definedName name="IQ_ECO_METRIC_8374" hidden="1">"c8374"</definedName>
    <definedName name="IQ_ECO_METRIC_8375" hidden="1">"c8375"</definedName>
    <definedName name="IQ_ECO_METRIC_8376" hidden="1">"c8376"</definedName>
    <definedName name="IQ_ECO_METRIC_8377" hidden="1">"c8377"</definedName>
    <definedName name="IQ_ECO_METRIC_8380" hidden="1">"c8380"</definedName>
    <definedName name="IQ_ECO_METRIC_8381" hidden="1">"c8381"</definedName>
    <definedName name="IQ_ECO_METRIC_8382" hidden="1">"c8382"</definedName>
    <definedName name="IQ_ECO_METRIC_8383" hidden="1">"c8383"</definedName>
    <definedName name="IQ_ECO_METRIC_8384" hidden="1">"c8384"</definedName>
    <definedName name="IQ_ECO_METRIC_8385" hidden="1">"c8385"</definedName>
    <definedName name="IQ_ECO_METRIC_8387" hidden="1">"c8387"</definedName>
    <definedName name="IQ_ECO_METRIC_8388" hidden="1">"c8388"</definedName>
    <definedName name="IQ_ECO_METRIC_8389" hidden="1">"c8389"</definedName>
    <definedName name="IQ_ECO_METRIC_8390" hidden="1">"c8390"</definedName>
    <definedName name="IQ_ECO_METRIC_8391" hidden="1">"c8391"</definedName>
    <definedName name="IQ_ECO_METRIC_8392" hidden="1">"c8392"</definedName>
    <definedName name="IQ_ECO_METRIC_8393" hidden="1">"c8393"</definedName>
    <definedName name="IQ_ECO_METRIC_8394" hidden="1">"c8394"</definedName>
    <definedName name="IQ_ECO_METRIC_8395" hidden="1">"c8395"</definedName>
    <definedName name="IQ_ECO_METRIC_8396" hidden="1">"c8396"</definedName>
    <definedName name="IQ_ECO_METRIC_8397" hidden="1">"c8397"</definedName>
    <definedName name="IQ_ECO_METRIC_8398" hidden="1">"c8398"</definedName>
    <definedName name="IQ_ECO_METRIC_8399" hidden="1">"c8399"</definedName>
    <definedName name="IQ_ECO_METRIC_8400" hidden="1">"c8400"</definedName>
    <definedName name="IQ_ECO_METRIC_8401" hidden="1">"c8401"</definedName>
    <definedName name="IQ_ECO_METRIC_8402" hidden="1">"c8402"</definedName>
    <definedName name="IQ_ECO_METRIC_8403" hidden="1">"c8403"</definedName>
    <definedName name="IQ_ECO_METRIC_8404" hidden="1">"c8404"</definedName>
    <definedName name="IQ_ECO_METRIC_8405" hidden="1">"c8405"</definedName>
    <definedName name="IQ_ECO_METRIC_8406" hidden="1">"c8406"</definedName>
    <definedName name="IQ_ECO_METRIC_8407" hidden="1">"c8407"</definedName>
    <definedName name="IQ_ECO_METRIC_8408" hidden="1">"c8408"</definedName>
    <definedName name="IQ_ECO_METRIC_8409" hidden="1">"c8409"</definedName>
    <definedName name="IQ_ECO_METRIC_8410" hidden="1">"c8410"</definedName>
    <definedName name="IQ_ECO_METRIC_8411" hidden="1">"c8411"</definedName>
    <definedName name="IQ_ECO_METRIC_8412" hidden="1">"c8412"</definedName>
    <definedName name="IQ_ECO_METRIC_8413" hidden="1">"c8413"</definedName>
    <definedName name="IQ_ECO_METRIC_8414" hidden="1">"c8414"</definedName>
    <definedName name="IQ_ECO_METRIC_8415" hidden="1">"c8415"</definedName>
    <definedName name="IQ_ECO_METRIC_8416" hidden="1">"c8416"</definedName>
    <definedName name="IQ_ECO_METRIC_8417" hidden="1">"c8417"</definedName>
    <definedName name="IQ_ECO_METRIC_8418" hidden="1">"c8418"</definedName>
    <definedName name="IQ_ECO_METRIC_8419" hidden="1">"c8419"</definedName>
    <definedName name="IQ_ECO_METRIC_8420" hidden="1">"c8420"</definedName>
    <definedName name="IQ_ECO_METRIC_8421" hidden="1">"c8421"</definedName>
    <definedName name="IQ_ECO_METRIC_8422" hidden="1">"c8422"</definedName>
    <definedName name="IQ_ECO_METRIC_8423" hidden="1">"c8423"</definedName>
    <definedName name="IQ_ECO_METRIC_8424" hidden="1">"c8424"</definedName>
    <definedName name="IQ_ECO_METRIC_8425" hidden="1">"c8425"</definedName>
    <definedName name="IQ_ECO_METRIC_8426" hidden="1">"c8426"</definedName>
    <definedName name="IQ_ECO_METRIC_8427" hidden="1">"c8427"</definedName>
    <definedName name="IQ_ECO_METRIC_8428" hidden="1">"c8428"</definedName>
    <definedName name="IQ_ECO_METRIC_8429" hidden="1">"c8429"</definedName>
    <definedName name="IQ_ECO_METRIC_8430" hidden="1">"c8430"</definedName>
    <definedName name="IQ_ECO_METRIC_8431" hidden="1">"c8431"</definedName>
    <definedName name="IQ_ECO_METRIC_8432" hidden="1">"c8432"</definedName>
    <definedName name="IQ_ECO_METRIC_8433" hidden="1">"c8433"</definedName>
    <definedName name="IQ_ECO_METRIC_8434" hidden="1">"c8434"</definedName>
    <definedName name="IQ_ECO_METRIC_8435" hidden="1">"c8435"</definedName>
    <definedName name="IQ_ECO_METRIC_8436" hidden="1">"c8436"</definedName>
    <definedName name="IQ_ECO_METRIC_8436_UNUSED_UNUSED_UNUSED" hidden="1">"c8436"</definedName>
    <definedName name="IQ_ECO_METRIC_8437" hidden="1">"c8437"</definedName>
    <definedName name="IQ_ECO_METRIC_8437_UNUSED_UNUSED_UNUSED" hidden="1">"c8437"</definedName>
    <definedName name="IQ_ECO_METRIC_8440" hidden="1">"c8440"</definedName>
    <definedName name="IQ_ECO_METRIC_8441" hidden="1">"c8441"</definedName>
    <definedName name="IQ_ECO_METRIC_8442" hidden="1">"c8442"</definedName>
    <definedName name="IQ_ECO_METRIC_8443" hidden="1">"c8443"</definedName>
    <definedName name="IQ_ECO_METRIC_8444" hidden="1">"c8444"</definedName>
    <definedName name="IQ_ECO_METRIC_8445" hidden="1">"c8445"</definedName>
    <definedName name="IQ_ECO_METRIC_8446" hidden="1">"c8446"</definedName>
    <definedName name="IQ_ECO_METRIC_8447" hidden="1">"c8447"</definedName>
    <definedName name="IQ_ECO_METRIC_8448" hidden="1">"c8448"</definedName>
    <definedName name="IQ_ECO_METRIC_8450" hidden="1">"c8450"</definedName>
    <definedName name="IQ_ECO_METRIC_8451" hidden="1">"c8451"</definedName>
    <definedName name="IQ_ECO_METRIC_8452" hidden="1">"c8452"</definedName>
    <definedName name="IQ_ECO_METRIC_8453" hidden="1">"c8453"</definedName>
    <definedName name="IQ_ECO_METRIC_8454" hidden="1">"c8454"</definedName>
    <definedName name="IQ_ECO_METRIC_8455" hidden="1">"c8455"</definedName>
    <definedName name="IQ_ECO_METRIC_8456" hidden="1">"c8456"</definedName>
    <definedName name="IQ_ECO_METRIC_8457" hidden="1">"c8457"</definedName>
    <definedName name="IQ_ECO_METRIC_8458" hidden="1">"c8458"</definedName>
    <definedName name="IQ_ECO_METRIC_8459" hidden="1">"c8459"</definedName>
    <definedName name="IQ_ECO_METRIC_8460" hidden="1">"c8460"</definedName>
    <definedName name="IQ_ECO_METRIC_8461" hidden="1">"c8461"</definedName>
    <definedName name="IQ_ECO_METRIC_8462" hidden="1">"c8462"</definedName>
    <definedName name="IQ_ECO_METRIC_8463" hidden="1">"c8463"</definedName>
    <definedName name="IQ_ECO_METRIC_8464" hidden="1">"c8464"</definedName>
    <definedName name="IQ_ECO_METRIC_8465" hidden="1">"c8465"</definedName>
    <definedName name="IQ_ECO_METRIC_8466" hidden="1">"c8466"</definedName>
    <definedName name="IQ_ECO_METRIC_8468" hidden="1">"c8468"</definedName>
    <definedName name="IQ_ECO_METRIC_8469" hidden="1">"c8469"</definedName>
    <definedName name="IQ_ECO_METRIC_8470" hidden="1">"c8470"</definedName>
    <definedName name="IQ_ECO_METRIC_8472" hidden="1">"c8472"</definedName>
    <definedName name="IQ_ECO_METRIC_8473" hidden="1">"c8473"</definedName>
    <definedName name="IQ_ECO_METRIC_8474" hidden="1">"c8474"</definedName>
    <definedName name="IQ_ECO_METRIC_8476" hidden="1">"c8476"</definedName>
    <definedName name="IQ_ECO_METRIC_8477" hidden="1">"c8477"</definedName>
    <definedName name="IQ_ECO_METRIC_8478" hidden="1">"c8478"</definedName>
    <definedName name="IQ_ECO_METRIC_8479" hidden="1">"c8479"</definedName>
    <definedName name="IQ_ECO_METRIC_8480" hidden="1">"c8480"</definedName>
    <definedName name="IQ_ECO_METRIC_8481" hidden="1">"c8481"</definedName>
    <definedName name="IQ_ECO_METRIC_8482" hidden="1">"c8482"</definedName>
    <definedName name="IQ_ECO_METRIC_8483" hidden="1">"c8483"</definedName>
    <definedName name="IQ_ECO_METRIC_8484" hidden="1">"c8484"</definedName>
    <definedName name="IQ_ECO_METRIC_8485" hidden="1">"c8485"</definedName>
    <definedName name="IQ_ECO_METRIC_8486" hidden="1">"c8486"</definedName>
    <definedName name="IQ_ECO_METRIC_8487" hidden="1">"c8487"</definedName>
    <definedName name="IQ_ECO_METRIC_8488" hidden="1">"c8488"</definedName>
    <definedName name="IQ_ECO_METRIC_8489" hidden="1">"c8489"</definedName>
    <definedName name="IQ_ECO_METRIC_8490" hidden="1">"c8490"</definedName>
    <definedName name="IQ_ECO_METRIC_8491" hidden="1">"c8491"</definedName>
    <definedName name="IQ_ECO_METRIC_8492" hidden="1">"c8492"</definedName>
    <definedName name="IQ_ECO_METRIC_8493" hidden="1">"c8493"</definedName>
    <definedName name="IQ_ECO_METRIC_8494" hidden="1">"c8494"</definedName>
    <definedName name="IQ_ECO_METRIC_8495" hidden="1">"c8495"</definedName>
    <definedName name="IQ_ECO_METRIC_8496" hidden="1">"c8496"</definedName>
    <definedName name="IQ_ECO_METRIC_8497" hidden="1">"c8497"</definedName>
    <definedName name="IQ_ECO_METRIC_8498" hidden="1">"c8498"</definedName>
    <definedName name="IQ_ECO_METRIC_8499" hidden="1">"c8499"</definedName>
    <definedName name="IQ_ECO_METRIC_8500" hidden="1">"c8500"</definedName>
    <definedName name="IQ_ECO_METRIC_8502" hidden="1">"c8502"</definedName>
    <definedName name="IQ_ECO_METRIC_8503" hidden="1">"c8503"</definedName>
    <definedName name="IQ_ECO_METRIC_8504" hidden="1">"c8504"</definedName>
    <definedName name="IQ_ECO_METRIC_8505" hidden="1">"c8505"</definedName>
    <definedName name="IQ_ECO_METRIC_8506" hidden="1">"c8506"</definedName>
    <definedName name="IQ_ECO_METRIC_8507" hidden="1">"c8507"</definedName>
    <definedName name="IQ_ECO_METRIC_8508" hidden="1">"c8508"</definedName>
    <definedName name="IQ_ECO_METRIC_8509" hidden="1">"c8509"</definedName>
    <definedName name="IQ_ECO_METRIC_8510" hidden="1">"c8510"</definedName>
    <definedName name="IQ_ECO_METRIC_8511" hidden="1">"c8511"</definedName>
    <definedName name="IQ_ECO_METRIC_8512" hidden="1">"c8512"</definedName>
    <definedName name="IQ_ECO_METRIC_8513" hidden="1">"c8513"</definedName>
    <definedName name="IQ_ECO_METRIC_8514" hidden="1">"c8514"</definedName>
    <definedName name="IQ_ECO_METRIC_8515" hidden="1">"c8515"</definedName>
    <definedName name="IQ_ECO_METRIC_8516" hidden="1">"c8516"</definedName>
    <definedName name="IQ_ECO_METRIC_8517" hidden="1">"c8517"</definedName>
    <definedName name="IQ_ECO_METRIC_8518" hidden="1">"c8518"</definedName>
    <definedName name="IQ_ECO_METRIC_8519" hidden="1">"c8519"</definedName>
    <definedName name="IQ_ECO_METRIC_8520" hidden="1">"c8520"</definedName>
    <definedName name="IQ_ECO_METRIC_8521" hidden="1">"c8521"</definedName>
    <definedName name="IQ_ECO_METRIC_8522" hidden="1">"c8522"</definedName>
    <definedName name="IQ_ECO_METRIC_8523" hidden="1">"c8523"</definedName>
    <definedName name="IQ_ECO_METRIC_8524" hidden="1">"c8524"</definedName>
    <definedName name="IQ_ECO_METRIC_8525" hidden="1">"c8525"</definedName>
    <definedName name="IQ_ECO_METRIC_8526" hidden="1">"c8526"</definedName>
    <definedName name="IQ_ECO_METRIC_8527" hidden="1">"c8527"</definedName>
    <definedName name="IQ_ECO_METRIC_8528" hidden="1">"c8528"</definedName>
    <definedName name="IQ_ECO_METRIC_8528_UNUSED_UNUSED_UNUSED" hidden="1">"c8528"</definedName>
    <definedName name="IQ_ECO_METRIC_8529" hidden="1">"c8529"</definedName>
    <definedName name="IQ_ECO_METRIC_8530" hidden="1">"c8530"</definedName>
    <definedName name="IQ_ECO_METRIC_8531" hidden="1">"c8531"</definedName>
    <definedName name="IQ_ECO_METRIC_8532" hidden="1">"c8532"</definedName>
    <definedName name="IQ_ECO_METRIC_8534" hidden="1">"c8534"</definedName>
    <definedName name="IQ_ECO_METRIC_8535" hidden="1">"c8535"</definedName>
    <definedName name="IQ_ECO_METRIC_8536" hidden="1">"c8536"</definedName>
    <definedName name="IQ_ECO_METRIC_8537" hidden="1">"c8537"</definedName>
    <definedName name="IQ_ECO_METRIC_8538" hidden="1">"c8538"</definedName>
    <definedName name="IQ_ECO_METRIC_8540" hidden="1">"c8540"</definedName>
    <definedName name="IQ_ECO_METRIC_8541" hidden="1">"c8541"</definedName>
    <definedName name="IQ_ECO_METRIC_8543" hidden="1">"c8543"</definedName>
    <definedName name="IQ_ECO_METRIC_8544" hidden="1">"c8544"</definedName>
    <definedName name="IQ_ECO_METRIC_8545" hidden="1">"c8545"</definedName>
    <definedName name="IQ_ECO_METRIC_8546" hidden="1">"c8546"</definedName>
    <definedName name="IQ_ECO_METRIC_8547" hidden="1">"c8547"</definedName>
    <definedName name="IQ_ECO_METRIC_8548" hidden="1">"c8548"</definedName>
    <definedName name="IQ_ECO_METRIC_8549" hidden="1">"c8549"</definedName>
    <definedName name="IQ_ECO_METRIC_8550" hidden="1">"c8550"</definedName>
    <definedName name="IQ_ECO_METRIC_8555" hidden="1">"c8555"</definedName>
    <definedName name="IQ_ECO_METRIC_8556" hidden="1">"c8556"</definedName>
    <definedName name="IQ_ECO_METRIC_8557" hidden="1">"c8557"</definedName>
    <definedName name="IQ_ECO_METRIC_8558" hidden="1">"c8558"</definedName>
    <definedName name="IQ_ECO_METRIC_8559" hidden="1">"c8559"</definedName>
    <definedName name="IQ_ECO_METRIC_8560" hidden="1">"c8560"</definedName>
    <definedName name="IQ_ECO_METRIC_8561" hidden="1">"c8561"</definedName>
    <definedName name="IQ_ECO_METRIC_8565" hidden="1">"c8565"</definedName>
    <definedName name="IQ_ECO_METRIC_8567" hidden="1">"c8567"</definedName>
    <definedName name="IQ_ECO_METRIC_8568" hidden="1">"c8568"</definedName>
    <definedName name="IQ_ECO_METRIC_8569" hidden="1">"c8569"</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MPLOYEES" hidden="1">"c392"</definedName>
    <definedName name="IQ_ENTERPRISE_VALUE" hidden="1">"c1348"</definedName>
    <definedName name="IQ_EPS" hidden="1">"IQ_EPS"</definedName>
    <definedName name="IQ_EPS_10K" hidden="1">"IQ_EPS_10K"</definedName>
    <definedName name="IQ_EPS_10Q" hidden="1">"IQ_EPS_10Q"</definedName>
    <definedName name="IQ_EPS_10Q1" hidden="1">"IQ_EPS_10Q1"</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EST" hidden="1">"c399"</definedName>
    <definedName name="IQ_EPS_EST_1" hidden="1">"IQ_EPS_EST_1"</definedName>
    <definedName name="IQ_EPS_EST_REUT" hidden="1">"c5453"</definedName>
    <definedName name="IQ_EPS_GW_ACT_OR_EST" hidden="1">"c2223"</definedName>
    <definedName name="IQ_EPS_GW_EST" hidden="1">"c1737"</definedName>
    <definedName name="IQ_EPS_GW_EST_REUT" hidden="1">"c5389"</definedName>
    <definedName name="IQ_EPS_GW_HIGH_EST" hidden="1">"c1739"</definedName>
    <definedName name="IQ_EPS_GW_HIGH_EST_REUT" hidden="1">"c5391"</definedName>
    <definedName name="IQ_EPS_GW_LOW_EST" hidden="1">"c1740"</definedName>
    <definedName name="IQ_EPS_GW_LOW_EST_REUT" hidden="1">"c5392"</definedName>
    <definedName name="IQ_EPS_GW_MEDIAN_EST" hidden="1">"c1738"</definedName>
    <definedName name="IQ_EPS_GW_MEDIAN_EST_REUT" hidden="1">"c5390"</definedName>
    <definedName name="IQ_EPS_GW_NUM_EST" hidden="1">"c1741"</definedName>
    <definedName name="IQ_EPS_GW_NUM_EST_REUT" hidden="1">"c5393"</definedName>
    <definedName name="IQ_EPS_GW_STDDEV_EST" hidden="1">"c1742"</definedName>
    <definedName name="IQ_EPS_GW_STDDEV_EST_REUT" hidden="1">"c5394"</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_EST" hidden="1">"c271"</definedName>
    <definedName name="IQ_EPS_NORM" hidden="1">"c1902"</definedName>
    <definedName name="IQ_EPS_NORM_EST" hidden="1">"c2226"</definedName>
    <definedName name="IQ_EPS_NORM_EST_REUT" hidden="1">"c5326"</definedName>
    <definedName name="IQ_EPS_NORM_HIGH_EST" hidden="1">"c2228"</definedName>
    <definedName name="IQ_EPS_NORM_HIGH_EST_REUT" hidden="1">"c5328"</definedName>
    <definedName name="IQ_EPS_NORM_LOW_EST" hidden="1">"c2229"</definedName>
    <definedName name="IQ_EPS_NORM_LOW_EST_REUT" hidden="1">"c5329"</definedName>
    <definedName name="IQ_EPS_NORM_MEDIAN_EST" hidden="1">"c2227"</definedName>
    <definedName name="IQ_EPS_NORM_MEDIAN_EST_REUT" hidden="1">"c5327"</definedName>
    <definedName name="IQ_EPS_NORM_NUM_EST" hidden="1">"c2230"</definedName>
    <definedName name="IQ_EPS_NORM_NUM_EST_REUT" hidden="1">"c5330"</definedName>
    <definedName name="IQ_EPS_NORM_STDDEV_EST" hidden="1">"c2231"</definedName>
    <definedName name="IQ_EPS_NORM_STDDEV_EST_REUT" hidden="1">"c5331"</definedName>
    <definedName name="IQ_EPS_NUM_EST" hidden="1">"c402"</definedName>
    <definedName name="IQ_EPS_NUM_EST_REUT" hidden="1">"c5451"</definedName>
    <definedName name="IQ_EPS_PRIMARY_EST" hidden="1">"c2226"</definedName>
    <definedName name="IQ_EPS_PRIMARY_HIGH_EST" hidden="1">"c2228"</definedName>
    <definedName name="IQ_EPS_PRIMARY_LOW_EST" hidden="1">"c2229"</definedName>
    <definedName name="IQ_EPS_PRIMARY_MEDIAN_EST" hidden="1">"c2227"</definedName>
    <definedName name="IQ_EPS_PRIMARY_NUM_EST" hidden="1">"c2230"</definedName>
    <definedName name="IQ_EPS_PRIMARY_STDDEV_EST" hidden="1">"c2231"</definedName>
    <definedName name="IQ_EPS_REPORT_ACT_OR_EST" hidden="1">"c2224"</definedName>
    <definedName name="IQ_EPS_REPORTED_EST" hidden="1">"c1744"</definedName>
    <definedName name="IQ_EPS_REPORTED_EST_REUT" hidden="1">"c5396"</definedName>
    <definedName name="IQ_EPS_REPORTED_HIGH_EST" hidden="1">"c1746"</definedName>
    <definedName name="IQ_EPS_REPORTED_HIGH_EST_REUT" hidden="1">"c5398"</definedName>
    <definedName name="IQ_EPS_REPORTED_LOW_EST" hidden="1">"c1747"</definedName>
    <definedName name="IQ_EPS_REPORTED_LOW_EST_REUT" hidden="1">"c5399"</definedName>
    <definedName name="IQ_EPS_REPORTED_MEDIAN_EST" hidden="1">"c1745"</definedName>
    <definedName name="IQ_EPS_REPORTED_MEDIAN_EST_REUT" hidden="1">"c5397"</definedName>
    <definedName name="IQ_EPS_REPORTED_NUM_EST" hidden="1">"c1748"</definedName>
    <definedName name="IQ_EPS_REPORTED_NUM_EST_REUT" hidden="1">"c5400"</definedName>
    <definedName name="IQ_EPS_REPORTED_STDDEV_EST" hidden="1">"c1749"</definedName>
    <definedName name="IQ_EPS_REPORTED_STDDEV_EST_REUT" hidden="1">"c5401"</definedName>
    <definedName name="IQ_EPS_SBC_ACT_OR_EST" hidden="1">"c4376"</definedName>
    <definedName name="IQ_EPS_SBC_GW_ACT_OR_EST" hidden="1">"c4380"</definedName>
    <definedName name="IQ_EPS_STDDEV_EST" hidden="1">"c403"</definedName>
    <definedName name="IQ_EPS_STDDEV_EST_REUT" hidden="1">"c5452"</definedName>
    <definedName name="IQ_EQUITY_AFFIL" hidden="1">"c1451"</definedName>
    <definedName name="IQ_EQUITY_CAPITAL_ASSETS_FDIC" hidden="1">"c6744"</definedName>
    <definedName name="IQ_EQUITY_FDIC" hidden="1">"c6353"</definedName>
    <definedName name="IQ_EQUITY_METHOD" hidden="1">"c404"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BV_REUT" hidden="1">"c5409"</definedName>
    <definedName name="IQ_EST_ACT_BV_SHARE" hidden="1">"c3549"</definedName>
    <definedName name="IQ_EST_ACT_BV_THOM" hidden="1">"c5153"</definedName>
    <definedName name="IQ_EST_ACT_CAPEX" hidden="1">"c3546"</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GW_REUT" hidden="1">"c5395"</definedName>
    <definedName name="IQ_EST_ACT_EPS_NORM" hidden="1">"c2232"</definedName>
    <definedName name="IQ_EST_ACT_EPS_NORM_REUT" hidden="1">"c5332"</definedName>
    <definedName name="IQ_EST_ACT_EPS_PRIMARY" hidden="1">"c2232"</definedName>
    <definedName name="IQ_EST_ACT_EPS_REPORTED" hidden="1">"c1750"</definedName>
    <definedName name="IQ_EST_ACT_EPS_REPORTED_REUT" hidden="1">"c5402"</definedName>
    <definedName name="IQ_EST_ACT_FFO" hidden="1">"c1666"</definedName>
    <definedName name="IQ_EST_ACT_NAV" hidden="1">"c1757"</definedName>
    <definedName name="IQ_EST_ACT_NET_DEBT" hidden="1">"c3545"</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TURN_ASSETS" hidden="1">"c3547"</definedName>
    <definedName name="IQ_EST_ACT_RETURN_EQUITY" hidden="1">"c3548"</definedName>
    <definedName name="IQ_EST_ACT_REV" hidden="1">"c2113"</definedName>
    <definedName name="IQ_EST_BV_DIFF_REUT" hidden="1">"c5433"</definedName>
    <definedName name="IQ_EST_BV_DIFF_THOM" hidden="1">"c5204"</definedName>
    <definedName name="IQ_EST_BV_SURPRISE_PERCENT_REUT" hidden="1">"c5434"</definedName>
    <definedName name="IQ_EST_BV_SURPRISE_PERCENT_THOM" hidden="1">"c5205"</definedName>
    <definedName name="IQ_EST_CAPEX_GROWTH_1YR" hidden="1">"c3588"</definedName>
    <definedName name="IQ_EST_CAPEX_GROWTH_2YR" hidden="1">"c3589"</definedName>
    <definedName name="IQ_EST_CAPEX_GROWTH_Q_1YR" hidden="1">"c3590"</definedName>
    <definedName name="IQ_EST_CAPEX_SEQ_GROWTH_Q" hidden="1">"c3591"</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CURRENCY_REUT" hidden="1">"c5437"</definedName>
    <definedName name="IQ_EST_DATE" hidden="1">"c1634"</definedName>
    <definedName name="IQ_EST_DATE_REUT" hidden="1">"c5438"</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1YR_REUT" hidden="1">"c3646"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REUT" hidden="1">"c3633"</definedName>
    <definedName name="IQ_EST_EPS_GROWTH_5YR_STDDEV" hidden="1">"c1660"</definedName>
    <definedName name="IQ_EST_EPS_GROWTH_Q_1YR" hidden="1">"c1641"</definedName>
    <definedName name="IQ_EST_EPS_GROWTH_Q_1YR_REUT" hidden="1">"c5410"</definedName>
    <definedName name="IQ_EST_EPS_GW_DIFF" hidden="1">"c1891"</definedName>
    <definedName name="IQ_EST_EPS_GW_DIFF_REUT" hidden="1">"c5429"</definedName>
    <definedName name="IQ_EST_EPS_GW_SURPRISE_PERCENT" hidden="1">"c1892"</definedName>
    <definedName name="IQ_EST_EPS_GW_SURPRISE_PERCENT_REUT" hidden="1">"c5430"</definedName>
    <definedName name="IQ_EST_EPS_NORM_DIFF" hidden="1">"c2247"</definedName>
    <definedName name="IQ_EST_EPS_NORM_DIFF_REUT" hidden="1">"c5411"</definedName>
    <definedName name="IQ_EST_EPS_NORM_SURPRISE_PERCENT" hidden="1">"c2248"</definedName>
    <definedName name="IQ_EST_EPS_NORM_SURPRISE_PERCENT_REUT" hidden="1">"c5412"</definedName>
    <definedName name="IQ_EST_EPS_REPORT_DIFF" hidden="1">"c1893"</definedName>
    <definedName name="IQ_EST_EPS_REPORT_DIFF_REUT" hidden="1">"c5431"</definedName>
    <definedName name="IQ_EST_EPS_REPORT_SURPRISE_PERCENT" hidden="1">"c1894"</definedName>
    <definedName name="IQ_EST_EPS_REPORT_SURPRISE_PERCENT_REUT" hidden="1">"c5432"</definedName>
    <definedName name="IQ_EST_EPS_SEQ_GROWTH_Q" hidden="1">"c1764"</definedName>
    <definedName name="IQ_EST_EPS_SURPRISE" hidden="1">"c1635"</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BUY_CIQ" hidden="1">"c3700"</definedName>
    <definedName name="IQ_EST_NUM_BUY_REUT" hidden="1">"c3869"</definedName>
    <definedName name="IQ_EST_NUM_BUY_THOM" hidden="1">"c5165"</definedName>
    <definedName name="IQ_EST_NUM_HOLD" hidden="1">"c1761"</definedName>
    <definedName name="IQ_EST_NUM_HOLD_CIQ" hidden="1">"c3702"</definedName>
    <definedName name="IQ_EST_NUM_HOLD_REUT" hidden="1">"c3871"</definedName>
    <definedName name="IQ_EST_NUM_HOLD_THOM" hidden="1">"c5167"</definedName>
    <definedName name="IQ_EST_NUM_NO_OPINION" hidden="1">"c1758"</definedName>
    <definedName name="IQ_EST_NUM_OUTPERFORM" hidden="1">"c1760"</definedName>
    <definedName name="IQ_EST_NUM_OUTPERFORM_CIQ" hidden="1">"c3701"</definedName>
    <definedName name="IQ_EST_NUM_OUTPERFORM_REUT" hidden="1">"c3870"</definedName>
    <definedName name="IQ_EST_NUM_OUTPERFORM_THOM" hidden="1">"c5166"</definedName>
    <definedName name="IQ_EST_NUM_SELL" hidden="1">"c1763"</definedName>
    <definedName name="IQ_EST_NUM_SELL_CIQ" hidden="1">"c3704"</definedName>
    <definedName name="IQ_EST_NUM_SELL_REUT" hidden="1">"c3873"</definedName>
    <definedName name="IQ_EST_NUM_SELL_THOM" hidden="1">"c5169"</definedName>
    <definedName name="IQ_EST_NUM_UNDERPERFORM" hidden="1">"c1762"</definedName>
    <definedName name="IQ_EST_NUM_UNDERPERFORM_CIQ" hidden="1">"c3703"</definedName>
    <definedName name="IQ_EST_NUM_UNDERPERFORM_REUT" hidden="1">"c3872"</definedName>
    <definedName name="IQ_EST_NUM_UNDERPERFORM_THOM" hidden="1">"c5168"</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_OVER_REVENUE_EST" hidden="1">"IQ_EV_OVER_REVENUE_EST"</definedName>
    <definedName name="IQ_EV_OVER_REVENUE_EST_1" hidden="1">"IQ_EV_OVER_REVENUE_EST_1"</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_CODE_" hidden="1">"019802400"</definedName>
    <definedName name="IQ_EXPLORE_DRILL" hidden="1">"c409"</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FUNDS_PURCHASED_FDIC" hidden="1">"c6343"</definedName>
    <definedName name="IQ_FED_FUNDS_SOLD_FDIC" hidden="1">"c6307"</definedName>
    <definedName name="IQ_FEDFUNDS_SOLD" hidden="1">"c2256"</definedName>
    <definedName name="IQ_FFO" hidden="1">"c1574"</definedName>
    <definedName name="IQ_FFO_ACT_OR_EST" hidden="1">"c2216"</definedName>
    <definedName name="IQ_FFO_ADJ_ACT_OR_EST" hidden="1">"c4435"</definedName>
    <definedName name="IQ_FFO_EST" hidden="1">"c418"</definedName>
    <definedName name="IQ_FFO_HIGH_EST" hidden="1">"c419"</definedName>
    <definedName name="IQ_FFO_LOW_EST" hidden="1">"c420"</definedName>
    <definedName name="IQ_FFO_MEDIAN_EST" hidden="1">"c1665"</definedName>
    <definedName name="IQ_FFO_NO_EST" hidden="1">"c276"</definedName>
    <definedName name="IQ_FFO_NUM_EST" hidden="1">"c421"</definedName>
    <definedName name="IQ_FFO_PAYOUT_RATIO" hidden="1">"c3492"</definedName>
    <definedName name="IQ_FFO_SHARE_ACT_OR_EST" hidden="1">"c4446"</definedName>
    <definedName name="IQ_FFO_STDDEV_EST" hidden="1">"c422"</definedName>
    <definedName name="IQ_FH" hidden="1">100000</definedName>
    <definedName name="IQ_FHLB_ADVANCES_FDIC" hidden="1">"c6366"</definedName>
    <definedName name="IQ_FHLB_DEBT" hidden="1">"c423"</definedName>
    <definedName name="IQ_FHLB_DUE_AFTER_FIVE" hidden="1">"c2086"</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ANCING_CASH" hidden="1">"c1405"</definedName>
    <definedName name="IQ_FINANCING_CASH_SUPPL" hidden="1">"c1406"</definedName>
    <definedName name="IQ_FINANCING_OBLIG_CURRENT" hidden="1">"c6190"</definedName>
    <definedName name="IQ_FINANCING_OBLIG_NON_CURRENT" hidden="1">"c6191"</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ED_ASSET_TURNS" hidden="1">"c445"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 hidden="1">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X_CONTRACTS_FDIC" hidden="1">"c6517"</definedName>
    <definedName name="IQ_FX_CONTRACTS_SPOT_FDIC" hidden="1">"c6356"</definedName>
    <definedName name="IQ_FY" hidden="1">1000</definedName>
    <definedName name="IQ_FY_DATE" hidden="1">"IQ_FY_DATE"</definedName>
    <definedName name="IQ_GA_EXP" hidden="1">"c2241"</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C_BNK" hidden="1">"c488"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GW" hidden="1">"c519"</definedName>
    <definedName name="IQ_GROSS_INTAN" hidden="1">"c520"</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DAYS_REV_OUT" hidden="1">"c5993"</definedName>
    <definedName name="IQ_HC_EQUIV_ADMISSIONS_GROWTH" hidden="1">"c5998"</definedName>
    <definedName name="IQ_HC_EQUIVALENT_ADMISSIONS" hidden="1">"c5958"</definedName>
    <definedName name="IQ_HC_EQUIVALENT_ADMISSIONS_SF" hidden="1">"c6007"</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SALARIES_PCT_REV" hidden="1">"c5970"</definedName>
    <definedName name="IQ_HC_SUPPLIES_PCT_REV" hidden="1">"c5971"</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LD_MATURITY_FDIC" hidden="1">"c6408"</definedName>
    <definedName name="IQ_HG_REV_OTHER_CASINO" hidden="1">"c8721"</definedName>
    <definedName name="IQ_HG_REV_OTHER_HOTEL_MOTEL" hidden="1">"c8731"</definedName>
    <definedName name="IQ_HG_REV_TOTAL_CASINO_GAMING" hidden="1">"c8723"</definedName>
    <definedName name="IQ_HG_REV_TOTAL_HOTEL_MOTEL" hidden="1">"c8732"</definedName>
    <definedName name="IQ_HIGH_TARGET_PRICE" hidden="1">"c1651"</definedName>
    <definedName name="IQ_HIGH_TARGET_PRICE_REUT" hidden="1">"c5317"</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AIR_OIL" hidden="1">"c547"</definedName>
    <definedName name="IQ_IMPAIRMENT_GW" hidden="1">"c548"</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 hidden="1">"c1534"</definedName>
    <definedName name="IQ_INSIDER_3MTH_BOUGHT_PCT" hidden="1">"c1534"</definedName>
    <definedName name="IQ_INSIDER_3MTH_NET" hidden="1">"c1535"</definedName>
    <definedName name="IQ_INSIDER_3MTH_NET_PCT" hidden="1">"c1535"</definedName>
    <definedName name="IQ_INSIDER_3MTH_SOLD" hidden="1">"c1533"</definedName>
    <definedName name="IQ_INSIDER_3MTH_SOLD_PCT" hidden="1">"c1533"</definedName>
    <definedName name="IQ_INSIDER_6MTH_BOUGHT" hidden="1">"c1537"</definedName>
    <definedName name="IQ_INSIDER_6MTH_BOUGHT_PCT" hidden="1">"c1537"</definedName>
    <definedName name="IQ_INSIDER_6MTH_NET" hidden="1">"c1538"</definedName>
    <definedName name="IQ_INSIDER_6MTH_NET_PCT" hidden="1">"c1538"</definedName>
    <definedName name="IQ_INSIDER_6MTH_SOLD" hidden="1">"c1536"</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OTAL" hidden="1">"c598"</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10K" hidden="1">"IQ_INTEREST_INC_10K"</definedName>
    <definedName name="IQ_INTEREST_INC_10Q" hidden="1">"IQ_INTEREST_INC_10Q"</definedName>
    <definedName name="IQ_INTEREST_INC_10Q1" hidden="1">"IQ_INTEREST_INC_10Q1"</definedName>
    <definedName name="IQ_INTEREST_INC_NON" hidden="1">"c1384"</definedName>
    <definedName name="IQ_INTEREST_INVEST_INC" hidden="1">"c619"</definedName>
    <definedName name="IQ_INTEREST_LT_DEBT" hidden="1">"c2086"</definedName>
    <definedName name="IQ_INTEREST_RATE_CONTRACTS_FDIC" hidden="1">"c6512"</definedName>
    <definedName name="IQ_INTEREST_RATE_EXPOSURES_FDIC" hidden="1">"c6662"</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MENT_BANKING_OTHER_FEES_FDIC" hidden="1">"c6666"</definedName>
    <definedName name="IQ_IPRD" hidden="1">"c644"</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"50"</definedName>
    <definedName name="IQ_LATESTQ" hidden="1">500</definedName>
    <definedName name="IQ_LATESTQFR" hidden="1">"100"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E_INSURANCE_ASSETS_FDIC" hidden="1">"c6372"</definedName>
    <definedName name="IQ_LIFOR" hidden="1">"c655"</definedName>
    <definedName name="IQ_LISTING_CURRENCY" hidden="1">"c2127"</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NOTE_RECEIV" hidden="1">"c1602"</definedName>
    <definedName name="IQ_LT_SENIOR_DEBT" hidden="1">"c702"</definedName>
    <definedName name="IQ_LT_SUB_DEBT" hidden="1">"c703"</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CAPEX_ACT_OR_EST" hidden="1">"c4458"</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RKTCAP" hidden="1">"c258"</definedName>
    <definedName name="IQ_MATURITY_DATE" hidden="1">"c2146"</definedName>
    <definedName name="IQ_MATURITY_ONE_YEAR_LESS_FDIC" hidden="1">"c6425"</definedName>
    <definedName name="IQ_MC_GA_MARGIN" hidden="1">"c9930"</definedName>
    <definedName name="IQ_MC_GA_OPERATING_REV" hidden="1">"c9929"</definedName>
    <definedName name="IQ_MC_MEDICAL_EXPENSE_RATIO" hidden="1">"c9927"</definedName>
    <definedName name="IQ_MC_RATIO" hidden="1">"c2783"</definedName>
    <definedName name="IQ_MC_SGA_MARGIN" hidden="1">"c9932"</definedName>
    <definedName name="IQ_MC_SGA_OPERATING_REV" hidden="1">"c9931"</definedName>
    <definedName name="IQ_MC_STATUTORY_SURPLUS" hidden="1">"c2772"</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hidden="1">42787.1318402778</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EBITDA" hidden="1">"c750"</definedName>
    <definedName name="IQ_NET_DEBT_EBITDA_CAPEX" hidden="1">"c2949"</definedName>
    <definedName name="IQ_NET_DEBT_EST" hidden="1">"c3517"</definedName>
    <definedName name="IQ_NET_DEBT_HIGH_EST" hidden="1">"c3518"</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 hidden="1">"c3519"</definedName>
    <definedName name="IQ_NET_DEBT_MEDIAN_EST" hidden="1">"c3520"</definedName>
    <definedName name="IQ_NET_DEBT_NUM_EST" hidden="1">"c3515"</definedName>
    <definedName name="IQ_NET_DEBT_STDDEV_EST" hidden="1">"c3516"</definedName>
    <definedName name="IQ_NET_EARNED" hidden="1">"c2734"</definedName>
    <definedName name="IQ_NET_INC" hidden="1">"c1394"</definedName>
    <definedName name="IQ_NET_INC_10K" hidden="1">"IQ_NET_INC_10K"</definedName>
    <definedName name="IQ_NET_INC_10Q" hidden="1">"IQ_NET_INC_10Q"</definedName>
    <definedName name="IQ_NET_INC_10Q1" hidden="1">"IQ_NET_INC_10Q1"</definedName>
    <definedName name="IQ_NET_INC_BEFORE" hidden="1">"c1368"</definedName>
    <definedName name="IQ_NET_INC_CF" hidden="1">"c1397"</definedName>
    <definedName name="IQ_NET_INC_GROWTH_1" hidden="1">"IQ_NET_INC_GROWTH_1"</definedName>
    <definedName name="IQ_NET_INC_GROWTH_2" hidden="1">"IQ_NET_INC_GROWTH_2"</definedName>
    <definedName name="IQ_NET_INC_MARGIN" hidden="1">"c1398"</definedName>
    <definedName name="IQ_NET_INCOME_FDIC" hidden="1">"c6587"</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BNK" hidden="1">"c764"</definedName>
    <definedName name="IQ_NET_INT_INC_BNK_FDIC" hidden="1">"c6570"</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BC_ACT_OR_EST" hidden="1">"c4474"</definedName>
    <definedName name="IQ_NI_SBC_GW_ACT_OR_EST" hidden="1">"c4478"</definedName>
    <definedName name="IQ_NI_SFAS" hidden="1">"c795"</definedName>
    <definedName name="IQ_NI_STDDEV_EST" hidden="1">"c1721"</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EXP_FDIC" hidden="1">"c6579"</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_OFFIC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SHAREHOLDERS" hidden="1">"c1967"</definedName>
    <definedName name="IQ_NUMBER_SHAREHOLDERS_CLASSA" hidden="1">"c1968"</definedName>
    <definedName name="IQ_NUMBER_SHAREHOLDERS_CLASSB" hidden="1">"c1969"</definedName>
    <definedName name="IQ_NUMBER_SHAREHOLDERS_OTHER" hidden="1">"c1969"</definedName>
    <definedName name="IQ_OBLIGATIONS_OF_STATES_TOTAL_LOANS_FOREIGN_FDIC" hidden="1">"c6447"</definedName>
    <definedName name="IQ_OBLIGATIONS_STATES_FDIC" hidden="1">"c6431"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AVG_DAILY_SALES_VOL_EQ_INC_GAS" hidden="1">"c5797"</definedName>
    <definedName name="IQ_OG_AVG_DAILY_SALES_VOL_EQ_INC_NGL" hidden="1">"c5798"</definedName>
    <definedName name="IQ_OG_AVG_DAILY_SALES_VOL_EQ_INC_OIL" hidden="1">"c5796"</definedName>
    <definedName name="IQ_OG_CLOSE_BALANCE_GAS" hidden="1">"c2049"</definedName>
    <definedName name="IQ_OG_CLOSE_BALANCE_NGL" hidden="1">"c2920"</definedName>
    <definedName name="IQ_OG_CLOSE_BALANCE_OIL" hidden="1">"c2037"</definedName>
    <definedName name="IQ_OG_DAILY_PRDUCTION_GROWTH_GAS" hidden="1">"c10073"</definedName>
    <definedName name="IQ_OG_DAILY_PRDUCTION_GROWTH_GAS_EQUIVALENT" hidden="1">"c10076"</definedName>
    <definedName name="IQ_OG_DAILY_PRDUCTION_GROWTH_NGL" hidden="1">"c10074"</definedName>
    <definedName name="IQ_OG_DAILY_PRDUCTION_GROWTH_OIL" hidden="1">"c10072"</definedName>
    <definedName name="IQ_OG_DAILY_PR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 hidden="1">"c1999"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"c10067"</definedName>
    <definedName name="IQ_OG_PRDUCTION_GROWTH_GAS_EQUIVALENT" hidden="1">"c10070"</definedName>
    <definedName name="IQ_OG_PRDUCTION_GROWTH_NGL" hidden="1">"c10068"</definedName>
    <definedName name="IQ_OG_PRDUCTION_GROWTH_OIL" hidden="1">"c10066"</definedName>
    <definedName name="IQ_OG_PRDUCTION_GROWTH_OIL_EQUIVALENT" hidden="1">"c10069"</definedName>
    <definedName name="IQ_OG_PRDUCTION_GROWTH_TOAL" hidden="1">"c10071"</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ACRE_GROSS_EQ_INC" hidden="1">"c5800"</definedName>
    <definedName name="IQ_OG_UNDEVELOPED_ACRE_NET_EQ_INC" hidden="1">"c5801"</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 hidden="1">"c6240"</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CERCISED" hidden="1">"c2116"</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OS" hidden="1">"c858"</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SAVINGS_DEPOSITS_FDIC" hidden="1">"c6554"</definedName>
    <definedName name="IQ_OTHER_STRIKE_PRICE_GRANTED" hidden="1">"c2692"</definedName>
    <definedName name="IQ_OTHER_TRANSACTIONS_FDIC" hidden="1">"c6504"</definedName>
    <definedName name="IQ_OTHER_UNDRAWN" hidden="1">"c2522"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UTSTANDING_FILING_DATE_TOTAL" hidden="1">"c2107"</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CENT_INSURED_FDIC" hidden="1">"c6374"</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HARMBIO_NUMBER_PROD__APPROVED_DURING_PERIOD" hidden="1">"c10027"</definedName>
    <definedName name="IQ_PHARMBIO_NUMBER_PROD__CLINICAL_DEV" hidden="1">"c10022"</definedName>
    <definedName name="IQ_PHARMBIO_NUMBER_PROD__LAUNCHED_DURING_PERIOD" hidden="1">"c10028"</definedName>
    <definedName name="IQ_PHARMBIO_NUMBER_PROD__PHASE_I" hidden="1">"c10023"</definedName>
    <definedName name="IQ_PHARMBIO_NUMBER_PROD__PHASE_II" hidden="1">"c10024"</definedName>
    <definedName name="IQ_PHARMBIO_NUMBER_PROD__PHASE_III" hidden="1">"c10025"</definedName>
    <definedName name="IQ_PHARMBIO_NUMBER_PROD__PRE_CLINICAL_TRIALS" hidden="1">"c10021"</definedName>
    <definedName name="IQ_PHARMBIO_NUMBER_PROD__PRE_REGISTRATION" hidden="1">"c10026"</definedName>
    <definedName name="IQ_PHARMBIO_NUMBER_PROD__RESEARCH_DEV" hidden="1">"c10020"</definedName>
    <definedName name="IQ_PLEDGED_SECURITIES_FDIC" hidden="1">"c6401"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 hidden="1">"IQ_PRETAX_INC"</definedName>
    <definedName name="IQ_PRETAX_INC_10K" hidden="1">"IQ_PRETAX_INC_10K"</definedName>
    <definedName name="IQ_PRETAX_INC_10Q" hidden="1">"IQ_PRETAX_INC_10Q"</definedName>
    <definedName name="IQ_PRETAX_INC_10Q1" hidden="1">"IQ_PRETAX_INC_10Q1"</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ETAX_RETURN_ASSETS_FDIC" hidden="1">"c6731"</definedName>
    <definedName name="IQ_PRICE_CFPS_FWD" hidden="1">"c2237"</definedName>
    <definedName name="IQ_PRICE_OVER_BVPS" hidden="1">"c1412"</definedName>
    <definedName name="IQ_PRICE_OVER_EPS_EST" hidden="1">"IQ_PRICE_OVER_EPS_EST"</definedName>
    <definedName name="IQ_PRICE_OVER_EPS_EST_1" hidden="1">"IQ_PRICE_OVER_EPS_EST_1"</definedName>
    <definedName name="IQ_PRICE_OVER_LTM_EPS" hidden="1">"c1413"</definedName>
    <definedName name="IQ_PRICE_TARGET" hidden="1">"c82"</definedName>
    <definedName name="IQ_PRICE_TARGET_REUT" hidden="1">"c3631"</definedName>
    <definedName name="IQ_PRICEDATE" hidden="1">"c1069"</definedName>
    <definedName name="IQ_PRICEDATETIME" hidden="1">"IQ_PRICEDATETIME"</definedName>
    <definedName name="IQ_PRICING_DATE" hidden="1">"c1613"</definedName>
    <definedName name="IQ_PRIMARY_EPS_TYPE_THOM" hidden="1">"c5297"</definedName>
    <definedName name="IQ_PRIMARY_INDUSTRY" hidden="1">"c1070"</definedName>
    <definedName name="IQ_PRINCIPAL_AMT" hidden="1">"c2157"</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SHARE_ACT_OR_EST" hidden="1">"c4508"</definedName>
    <definedName name="IQ_REDEEM_PREF_STOCK" hidden="1">"c1417"</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AL_REV" hidden="1">"c1101"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ACT_OR_EST" hidden="1">"c3585"</definedName>
    <definedName name="IQ_RETURN_ASSETS_BANK" hidden="1">"c1114"</definedName>
    <definedName name="IQ_RETURN_ASSETS_BROK" hidden="1">"c1115"</definedName>
    <definedName name="IQ_RETURN_ASSETS_EST" hidden="1">"c3529"</definedName>
    <definedName name="IQ_RETURN_ASSETS_FDIC" hidden="1">"c6730"</definedName>
    <definedName name="IQ_RETURN_ASSETS_FS" hidden="1">"c1116"</definedName>
    <definedName name="IQ_RETURN_ASSETS_HIGH_EST" hidden="1">"c3530"</definedName>
    <definedName name="IQ_RETURN_ASSETS_LOW_EST" hidden="1">"c3531"</definedName>
    <definedName name="IQ_RETURN_ASSETS_MEDIAN_EST" hidden="1">"c3532"</definedName>
    <definedName name="IQ_RETURN_ASSETS_NUM_EST" hidden="1">"c3527"</definedName>
    <definedName name="IQ_RETURN_ASSETS_STDDEV_EST" hidden="1">"c3528"</definedName>
    <definedName name="IQ_RETURN_CAPITAL" hidden="1">"c1117"</definedName>
    <definedName name="IQ_RETURN_EQUITY" hidden="1">"c1118"</definedName>
    <definedName name="IQ_RETURN_EQUITY_ACT_OR_EST" hidden="1">"c3586"</definedName>
    <definedName name="IQ_RETURN_EQUITY_BANK" hidden="1">"c1119"</definedName>
    <definedName name="IQ_RETURN_EQUITY_BROK" hidden="1">"c1120"</definedName>
    <definedName name="IQ_RETURN_EQUITY_EST" hidden="1">"c3535"</definedName>
    <definedName name="IQ_RETURN_EQUITY_FDIC" hidden="1">"c6732"</definedName>
    <definedName name="IQ_RETURN_EQUITY_FS" hidden="1">"c1121"</definedName>
    <definedName name="IQ_RETURN_EQUITY_HIGH_EST" hidden="1">"c3536"</definedName>
    <definedName name="IQ_RETURN_EQUITY_LOW_EST" hidden="1">"c3537"</definedName>
    <definedName name="IQ_RETURN_EQUITY_MEDIAN_EST" hidden="1">"c3538"</definedName>
    <definedName name="IQ_RETURN_EQUITY_NUM_EST" hidden="1">"c3533"</definedName>
    <definedName name="IQ_RETURN_EQUITY_STDDEV_EST" hidden="1">"c3534"</definedName>
    <definedName name="IQ_RETURN_INVESTMENT" hidden="1">"c1421"</definedName>
    <definedName name="IQ_REV" hidden="1">"c1122"</definedName>
    <definedName name="IQ_REV_BEFORE_LL" hidden="1">"c1123"</definedName>
    <definedName name="IQ_REV_STDDEV_EST" hidden="1">"c1124"</definedName>
    <definedName name="IQ_REV_STDDEV_EST_REUT" hidden="1">"c3639"</definedName>
    <definedName name="IQ_REV_UTI" hidden="1">"c1125"</definedName>
    <definedName name="IQ_REVALUATION_GAINS_FDIC" hidden="1">"c6428"</definedName>
    <definedName name="IQ_REVALUATION_LOSSES_FDIC" hidden="1">"c6429"</definedName>
    <definedName name="IQ_REVENUE" hidden="1">"c1422"</definedName>
    <definedName name="IQ_REVENUE_10K" hidden="1">"IQ_REVENUE_10K"</definedName>
    <definedName name="IQ_REVENUE_10Q" hidden="1">"IQ_REVENUE_10Q"</definedName>
    <definedName name="IQ_REVENUE_10Q1" hidden="1">"IQ_REVENUE_10Q1"</definedName>
    <definedName name="IQ_REVENUE_ACT_OR_EST" hidden="1">"c2214"</definedName>
    <definedName name="IQ_REVENUE_EST" hidden="1">"c1126"</definedName>
    <definedName name="IQ_REVENUE_EST_1" hidden="1">"IQ_REVENUE_EST_1"</definedName>
    <definedName name="IQ_REVENUE_EST_REUT" hidden="1">"c3634"</definedName>
    <definedName name="IQ_REVENUE_GROWTH_1" hidden="1">"IQ_REVENUE_GROWTH_1"</definedName>
    <definedName name="IQ_REVENUE_GROWTH_2" hidden="1">"IQ_REVENUE_GROWTH_2"</definedName>
    <definedName name="IQ_REVENUE_HIGH_EST" hidden="1">"c1127"</definedName>
    <definedName name="IQ_REVENUE_HIGH_EST_REUT" hidden="1">"c3636"</definedName>
    <definedName name="IQ_REVENUE_LOW_EST" hidden="1">"c1128"</definedName>
    <definedName name="IQ_REVENUE_LOW_EST_REUT" hidden="1">"c3637"</definedName>
    <definedName name="IQ_REVENUE_MEDIAN_EST" hidden="1">"c1662"</definedName>
    <definedName name="IQ_REVENUE_MEDIAN_EST_REUT" hidden="1">"c3635"</definedName>
    <definedName name="IQ_REVENUE_NO_EST" hidden="1">"c263"</definedName>
    <definedName name="IQ_REVENUE_NUM_EST" hidden="1">"c1129"</definedName>
    <definedName name="IQ_REVENUE_NUM_EST_REUT" hidden="1">"c3638"</definedName>
    <definedName name="IQ_REVISION_DATE_" hidden="1">39357.391400463</definedName>
    <definedName name="IQ_RISK_ADJ_BANK_ASSETS" hidden="1">"c2670"</definedName>
    <definedName name="IQ_RISK_WEIGHTED_ASSETS_FDIC" hidden="1">"c6370"</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_PURCHASED_RESELL" hidden="1">"c5513"</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MI_BACKLOG_UNITS" hidden="1">"c10005"</definedName>
    <definedName name="IQ_SEMI_BOOKINGS_AVG_PRICE" hidden="1">"c10002"</definedName>
    <definedName name="IQ_SEMI_BOOKINGS_UNITS" hidden="1">"c10001"</definedName>
    <definedName name="IQ_SEMI_BOOKINGS_VALUE" hidden="1">"c10003"</definedName>
    <definedName name="IQ_SEMI_BOOKINGS_VALUE_CHANGE" hidden="1">"c10004"</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"c1347"</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C_ACTION" hidden="1">"c2644"</definedName>
    <definedName name="IQ_SP_ISSUE_LC_DATE" hidden="1">"c2643"</definedName>
    <definedName name="IQ_SP_ISSUE_LC_LT" hidden="1">"c2645"</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TE" hidden="1">"c1200"</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GS_FIN" hidden="1">"c2998"</definedName>
    <definedName name="IQ_STOCK_BASED_COGS_UTIL" hidden="1">"c2997"</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LASTCLOSE" hidden="1">"c1855"</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FDIC" hidden="1">"c6339"</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DUE" hidden="1">"c2509"</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ANS" hidden="1">"c5653"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COVERIES_FDIC" hidden="1">"c6622"</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UTI" hidden="1">"c1308"</definedName>
    <definedName name="IQ_TOTAL_REVENUE" hidden="1">"c1436"</definedName>
    <definedName name="IQ_TOTAL_RISK_BASED_CAPITAL_RATIO_FDIC" hidden="1">"c6747"</definedName>
    <definedName name="IQ_TOTAL_SECURITIES_FDIC" hidden="1">"c6306"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ADVISORS" hidden="1">"c2387"</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ADVISORS" hidden="1">"c2388"</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BDEBT" hidden="1">"c2370"</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ADVISORS" hidden="1">"c2386"</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ST_INC" hidden="1">"c1319"</definedName>
    <definedName name="IQ_TRUST_PREF" hidden="1">"c1320"</definedName>
    <definedName name="IQ_TRUST_PREFERRED" hidden="1">"c3029"</definedName>
    <definedName name="IQ_TRUST_PREFERRED_PCT" hidden="1">"c3030"</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 hidden="1">"c2930"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 hidden="1">"c2932"</definedName>
    <definedName name="IQ_US_GAAP_CL_ADJ" hidden="1">"c2927"</definedName>
    <definedName name="IQ_US_GAAP_COST_REV" hidden="1">"c2965"</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 hidden="1">"c2973"</definedName>
    <definedName name="IQ_US_GAAP_DO_ADJ" hidden="1">"c2959"</definedName>
    <definedName name="IQ_US_GAAP_EXTRA_ACC_ITEMS" hidden="1">"c2972"</definedName>
    <definedName name="IQ_US_GAAP_EXTRA_ACC_ITEMS_ADJ" hidden="1">"c2958"</definedName>
    <definedName name="IQ_US_GAAP_INC_TAX" hidden="1">"c2975"</definedName>
    <definedName name="IQ_US_GAAP_INC_TAX_ADJ" hidden="1">"c2961"</definedName>
    <definedName name="IQ_US_GAAP_INTEREST_EXP" hidden="1">"c2971"</definedName>
    <definedName name="IQ_US_GAAP_INTEREST_EXP_ADJ" hidden="1">"c2957"</definedName>
    <definedName name="IQ_US_GAAP_LIAB_LT" hidden="1">"c2933"</definedName>
    <definedName name="IQ_US_GAAP_LIAB_LT_ADJ" hidden="1">"c2928"</definedName>
    <definedName name="IQ_US_GAAP_LIAB_TOTAL_LIAB" hidden="1">"c2933"</definedName>
    <definedName name="IQ_US_GAAP_MINORITY_INTEREST_IS" hidden="1">"c2974"</definedName>
    <definedName name="IQ_US_GAAP_MINORITY_INTEREST_IS_ADJ" hidden="1">"c2960"</definedName>
    <definedName name="IQ_US_GAAP_NCA" hidden="1">"c2931"</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EXCL" hidden="1">"c2977"</definedName>
    <definedName name="IQ_US_GAAP_NI_AVAIL_INCL" hidden="1">"c2978"</definedName>
    <definedName name="IQ_US_GAAP_OTHER_ADJ_ADJ" hidden="1">"c2962"</definedName>
    <definedName name="IQ_US_GAAP_OTHER_NON_OPER" hidden="1">"c2969"</definedName>
    <definedName name="IQ_US_GAAP_OTHER_NON_OPER_ADJ" hidden="1">"c2955"</definedName>
    <definedName name="IQ_US_GAAP_OTHER_OPER" hidden="1">"c2968"</definedName>
    <definedName name="IQ_US_GAAP_OTHER_OPER_ADJ" hidden="1">"c2954"</definedName>
    <definedName name="IQ_US_GAAP_RD" hidden="1">"c2967"</definedName>
    <definedName name="IQ_US_GAAP_RD_ADJ" hidden="1">"c2953"</definedName>
    <definedName name="IQ_US_GAAP_SGA" hidden="1">"c2966"</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 hidden="1">"c2964"</definedName>
    <definedName name="IQ_US_GAAP_TOTAL_REV_ADJ" hidden="1">"c2950"</definedName>
    <definedName name="IQ_US_GAAP_TOTAL_UNUSUAL" hidden="1">"c2970"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RA8" hidden="1">"$A$9:$A$260"</definedName>
    <definedName name="IQRAF17" hidden="1">"$AF$18:$AF$269"</definedName>
    <definedName name="IQRAI15" hidden="1">"$AI$16:$AI$39"</definedName>
    <definedName name="IQRAN15" hidden="1">"$AN$16:$AN$520"</definedName>
    <definedName name="IQRAP17" hidden="1">"$AP$18"</definedName>
    <definedName name="IQRAP89" hidden="1">"$AP$90:$AP$97"</definedName>
    <definedName name="IQRAQ17" hidden="1">"$AQ$18"</definedName>
    <definedName name="IQRAQ89" hidden="1">"$AQ$90"</definedName>
    <definedName name="IQRAR89" hidden="1">"$AR$90:$AR$97"</definedName>
    <definedName name="IQRAS17" hidden="1">"$AS$18:$AS$25"</definedName>
    <definedName name="IQRAS89" hidden="1">"$AS$90:$AS$93"</definedName>
    <definedName name="IQRAT17" hidden="1">"$AT$18:$AT$25"</definedName>
    <definedName name="IQRAT89" hidden="1">"$AT$90:$AT$97"</definedName>
    <definedName name="IQRAU17" hidden="1">"$AU$18"</definedName>
    <definedName name="IQRAV89" hidden="1">"$AV$90:$AV$97"</definedName>
    <definedName name="IQRAX89" hidden="1">"$AX$90:$AX$97"</definedName>
    <definedName name="IQRAZ17" hidden="1">"$AZ$18:$AZ$25"</definedName>
    <definedName name="IQRB14" hidden="1">"$B$15:$B$518"</definedName>
    <definedName name="IQRB16" hidden="1">"$B$17:$B$520"</definedName>
    <definedName name="IQRB17" hidden="1">"$B$18:$B$78"</definedName>
    <definedName name="IQRB18" hidden="1">"$B$19:$B$522"</definedName>
    <definedName name="IQRB4" hidden="1">"$B$5:$B$14"</definedName>
    <definedName name="IQRB8" hidden="1">"$B$9:$B$260"</definedName>
    <definedName name="IQRBB17" hidden="1">"$BB$18:$BB$1299"</definedName>
    <definedName name="IQRBetaDATASHEETB17" hidden="1">#REF!</definedName>
    <definedName name="IQRC14" hidden="1">"$C$15:$C$119"</definedName>
    <definedName name="IQRC8" hidden="1">"$C$9:$C$260"</definedName>
    <definedName name="IQRChartsAI15" hidden="1">#REF!</definedName>
    <definedName name="IQRChartsAN15" hidden="1">#REF!</definedName>
    <definedName name="IQRChartsM26" hidden="1">#REF!</definedName>
    <definedName name="IQRD14" hidden="1">"$D$15:$D$38"</definedName>
    <definedName name="IQRGuidanceM1" hidden="1">#REF!</definedName>
    <definedName name="IQRInputsB4" hidden="1">#REF!</definedName>
    <definedName name="IQRM1" hidden="1">"$M$2:$M$6"</definedName>
    <definedName name="IQRM26" hidden="1">"$M$27:$M$280"</definedName>
    <definedName name="IQROnePagerAF17" hidden="1">#REF!</definedName>
    <definedName name="IQROnePagerAP89" hidden="1">#REF!</definedName>
    <definedName name="IQROnePagerAR89" hidden="1">#REF!</definedName>
    <definedName name="IQROnePagerAT89" hidden="1">#REF!</definedName>
    <definedName name="IQROnePagerAV89" hidden="1">#REF!</definedName>
    <definedName name="IQROnePagerAX89" hidden="1">#REF!</definedName>
    <definedName name="IQRR5" hidden="1">"$R$6:$R$934"</definedName>
    <definedName name="IQRU14" hidden="1">"$U$15:$U$266"</definedName>
    <definedName name="IrrCalculationType" hidden="1">[17]GenValidation!$A$76</definedName>
    <definedName name="IsAdjustedHistoricalNOIWithReassessedTaxes" hidden="1">[17]GenValidation!$A$19</definedName>
    <definedName name="IsDetExpTab" hidden="1">[17]GenValidation!$A$35</definedName>
    <definedName name="IsHistoricalComponent" hidden="1">[17]GenValidation!$A$86</definedName>
    <definedName name="IsInflated" hidden="1">[17]GenValidation!$S$5:$S$6</definedName>
    <definedName name="IsMAL" hidden="1">[17]GenValidation!$BF$11</definedName>
    <definedName name="IsPartnership" hidden="1">[17]GenValidation!$A$84</definedName>
    <definedName name="IsReassAtClosing" hidden="1">[17]GenValidation!$A$38</definedName>
    <definedName name="IsReassAtExit" hidden="1">[17]GenValidation!$A$41</definedName>
    <definedName name="IsRenov" hidden="1">[17]GenValidation!$A$83</definedName>
    <definedName name="IsRentRollInput" hidden="1">[17]GenValidation!$A$25</definedName>
    <definedName name="IsSecureSenior1" hidden="1">#REF!</definedName>
    <definedName name="IsSecureSenior2" hidden="1">#REF!</definedName>
    <definedName name="IsSecureSenior3" hidden="1">#REF!</definedName>
    <definedName name="IsSecureSenior4" hidden="1">#REF!</definedName>
    <definedName name="IsSecureSenior5" hidden="1">#REF!</definedName>
    <definedName name="IsSecureSenior6" hidden="1">#REF!</definedName>
    <definedName name="IsSecureSenior7" hidden="1">#REF!</definedName>
    <definedName name="Issue_Type">[18]Dropdowns!$AR$3:$AR$5</definedName>
    <definedName name="Issuer_Provider_Name">[18]Dropdowns!$AJ$3:$AJ$32</definedName>
    <definedName name="iu" hidden="1">{#N/A,#N/A,FALSE,"II-2 POP.HH";#N/A,#N/A,FALSE,"II-3 AGE.DIST";#N/A,#N/A,FALSE,"II-4 HH.DIST";#N/A,#N/A,FALSE,"II-5 EMP.INDUS"}</definedName>
    <definedName name="jd" hidden="1">{#N/A,#N/A,FALSE,"LoanAssumptions"}</definedName>
    <definedName name="jo" hidden="1">{#N/A,#N/A,FALSE,"pop.hh";#N/A,#N/A,FALSE,"age.dist";#N/A,#N/A,FALSE,"hh.income";#N/A,#N/A,FALSE,"hh.chars"}</definedName>
    <definedName name="joanna" hidden="1">{#N/A,#N/A,FALSE,"II-2 POP.HH";#N/A,#N/A,FALSE,"II-3 AGE.DIST";#N/A,#N/A,FALSE,"II-4 HH.DIST";#N/A,#N/A,FALSE,"II-5 EMP.INDUS"}</definedName>
    <definedName name="kjlhjkl" hidden="1">{"CF",#N/A,FALSE,"Cash Flow";"RET",#N/A,FALSE,"Returns";"NPV",#N/A,FALSE,"Values";"ASMPT",#N/A,FALSE,"Assumptions"}</definedName>
    <definedName name="kkk" hidden="1">{#N/A,#N/A,FALSE,"B_Spread"}</definedName>
    <definedName name="kl" hidden="1">{"CF",#N/A,FALSE,"Cash Flow";"RET",#N/A,FALSE,"Returns";"NPV",#N/A,FALSE,"Values";"ASMPT",#N/A,FALSE,"Assumptions"}</definedName>
    <definedName name="l" hidden="1">{#N/A,#N/A,FALSE,"II-2 POP.HH";#N/A,#N/A,FALSE,"II-3 AGE.DIST";#N/A,#N/A,FALSE,"II-4 HH.DIST";#N/A,#N/A,FALSE,"II-5 EMP.INDUS"}</definedName>
    <definedName name="L1HasAmort" hidden="1">[17]GenValidation!$A$58</definedName>
    <definedName name="L2HasAmort" hidden="1">[17]GenValidation!$A$63</definedName>
    <definedName name="L3HasAmort" hidden="1">[17]GenValidation!$A$68</definedName>
    <definedName name="LandLocation">[24]Instruction!$E$30</definedName>
    <definedName name="LandscapingGroundsNotes" hidden="1">'[17]Adjustments &amp; Notes'!$O$37</definedName>
    <definedName name="lank" hidden="1">[36]ASSETS!#REF!</definedName>
    <definedName name="LatestRRDateStamp" hidden="1">[17]GenValidation!$A$27</definedName>
    <definedName name="laundry_furnish">[24]Lookup!$AC$500:$AC$502</definedName>
    <definedName name="laundry_options">[24]Lookup!$AA$500:$AA$504</definedName>
    <definedName name="laundry_power">[24]Lookup!$AA$510:$AA$513</definedName>
    <definedName name="LE_Floorplan">OFFSET([25]RENTROLL!#REF!,,,COUNTA([25]RENTROLL!$AA$69:$AA$626)-1)</definedName>
    <definedName name="LeaseExpirationSchedule" hidden="1">[17]Input!$B$62:$M$62</definedName>
    <definedName name="LeaseTypeFromRR" hidden="1">[17]GenValidation!$S$124:$S$125</definedName>
    <definedName name="LeaseTypeMarket" hidden="1">[17]GenValidation!$AF$5</definedName>
    <definedName name="LeasingCommissionsNotes" hidden="1">'[17]Adjustments &amp; Notes'!$O$40</definedName>
    <definedName name="LeasingCommToPayroll" hidden="1">[17]Input!$G$153</definedName>
    <definedName name="LegalCostsEquityPartner" hidden="1">[17]Input!#REF!</definedName>
    <definedName name="LegalCostsSponsor" hidden="1">[17]Input!#REF!</definedName>
    <definedName name="LeveragedIRRSensitivityType" hidden="1">[17]GenValidation!$A$74</definedName>
    <definedName name="LeveredEquityMult" hidden="1">[17]GenValidation!#REF!</definedName>
    <definedName name="LeveredFundingReq" hidden="1">'[17]CF Calculations'!$O$318</definedName>
    <definedName name="LeveredIRR" hidden="1">'[17]CF Calculations'!$C$108</definedName>
    <definedName name="limcount" hidden="1">1</definedName>
    <definedName name="ListOffset" hidden="1">1</definedName>
    <definedName name="ljklk" hidden="1">{"CF",#N/A,FALSE,"Cash Flow";"RET",#N/A,FALSE,"Returns";"NPV",#N/A,FALSE,"Values";"ASMPT",#N/A,FALSE,"Assumptions"}</definedName>
    <definedName name="lkdsaflkdsjf" hidden="1">{#N/A,#N/A,FALSE,"RENT ROLL"}</definedName>
    <definedName name="lkhlkihjlkij" hidden="1">{#N/A,#N/A,FALSE,"Assumptions";#N/A,#N/A,FALSE,"Consol CF";#N/A,#N/A,FALSE,"matx B4 DS";#N/A,#N/A,FALSE,"Hacienda CF";#N/A,#N/A,FALSE,"matx B4 DS Hac";#N/A,#N/A,FALSE,"Chabot CF";#N/A,#N/A,FALSE,"matx B4 DS Chabot";#N/A,#N/A,FALSE,"Diablo CF";#N/A,#N/A,FALSE,"matx B4 DS Diablo"}</definedName>
    <definedName name="lkjl" hidden="1">{"CF",#N/A,FALSE,"Cash Flow";"RET",#N/A,FALSE,"Returns";"NPV",#N/A,FALSE,"Values";"ASMPT",#N/A,FALSE,"Assumptions"}</definedName>
    <definedName name="LOAN_AMOUNT">[19]Inputs!$I$21</definedName>
    <definedName name="LOAN_FEE_DOLLARS">[19]Inputs!$I$27</definedName>
    <definedName name="LOAN_FEE_PERCENT">[19]Inputs!$I$26</definedName>
    <definedName name="LOAN_INTEREST">[19]Inputs!$I$22</definedName>
    <definedName name="Loan_Product_Type___PA">[18]Dropdowns!$B$4:$B$9</definedName>
    <definedName name="Loan_Purpose___PA__SL">[18]Dropdowns!$A$4:$A$8</definedName>
    <definedName name="LOAN_TO_VALUE">[19]Inputs!$I$20</definedName>
    <definedName name="Loan1AmortPer" hidden="1">[17]Input!$I$205</definedName>
    <definedName name="Loan1Amount" hidden="1">[17]Input!$H$201</definedName>
    <definedName name="Loan1AmountType" hidden="1">[17]GenValidation!$A$57</definedName>
    <definedName name="Loan1Assump" hidden="1">[17]Input!$I$195,[17]Input!$I$196,[17]Input!$I$199,[17]Input!$H$201,[17]Input!$I$205,[17]Input!$I$206,[17]Input!$I$207,[17]Input!$I$218,[17]Input!$V$215:$V$217,[17]Input!$W$214</definedName>
    <definedName name="Loan1BseRate" hidden="1">[17]Input!$I$212</definedName>
    <definedName name="Loan1DetCC" hidden="1">[17]Input!$V$215:$V$217,[17]Input!$W$214</definedName>
    <definedName name="Loan1DSCR" hidden="1">[17]Input!$I$200</definedName>
    <definedName name="Loan1InterestRateType" hidden="1">[17]GenValidation!$A$59</definedName>
    <definedName name="Loan1IntRate" hidden="1">[17]Input!$I$214</definedName>
    <definedName name="Loan1IntType" hidden="1">[17]Input!$I$207</definedName>
    <definedName name="Loan1IOPer" hidden="1">[17]Input!$I$206</definedName>
    <definedName name="Loan1LTV" hidden="1">[17]Input!$I$199</definedName>
    <definedName name="Loan1OrigDate" hidden="1">[17]Input!$I$194</definedName>
    <definedName name="Loan1OrigMnth" hidden="1">[17]Input!$I$195</definedName>
    <definedName name="Loan1PmntDropdown" hidden="1">IF(Loan1InterestRateType=150,FixedPmt,IF(NOT(L1HasAmort),VariablePmt,PaymentType))</definedName>
    <definedName name="Loan1PmtType" hidden="1">[17]Input!$I$208</definedName>
    <definedName name="Loan1Term" hidden="1">[17]Input!$I$196</definedName>
    <definedName name="Loan2AmortPer" hidden="1">[17]Input!$K$205</definedName>
    <definedName name="Loan2Amount" hidden="1">[17]Input!$J$201</definedName>
    <definedName name="Loan2AmountType" hidden="1">[17]GenValidation!$A$62</definedName>
    <definedName name="Loan2Assump" hidden="1">[17]Input!$K$195:$K$196,[17]Input!$K$199,[17]Input!$J$201,[17]Input!$K$205:$K$207,[17]Input!$K$218,[17]Input!$Z$215,[17]Input!$Z$215:$Z$217,[17]Input!$AA$214</definedName>
    <definedName name="Loan2BseRate" hidden="1">[17]Input!$K$212</definedName>
    <definedName name="Loan2DetCC" hidden="1">[17]Input!$Z$215:$Z$217,[17]Input!$AA$214</definedName>
    <definedName name="Loan2DSCR" hidden="1">[17]Input!$K$200</definedName>
    <definedName name="Loan2InterestRateType" hidden="1">[17]GenValidation!$A$64</definedName>
    <definedName name="Loan2IntRate" hidden="1">[17]Input!$K$214</definedName>
    <definedName name="Loan2IntType" hidden="1">[17]Input!$K$207</definedName>
    <definedName name="Loan2IOPer" hidden="1">[17]Input!$K$206</definedName>
    <definedName name="Loan2LTV" hidden="1">[17]Input!$K$199</definedName>
    <definedName name="Loan2OrigMnth" hidden="1">[17]Input!$K$195</definedName>
    <definedName name="Loan2PmntDropdown" hidden="1">IF(Loan2InterestRateType=150,FixedPmt,IF(NOT(L2HasAmort),VariablePmt,PaymentType))</definedName>
    <definedName name="Loan2PmtType" hidden="1">[17]Input!$K$208</definedName>
    <definedName name="Loan2Term" hidden="1">[17]Input!$K$196</definedName>
    <definedName name="Loan3AmortPer" hidden="1">[17]Input!$M$205</definedName>
    <definedName name="Loan3Amount" hidden="1">[17]Input!$L$201</definedName>
    <definedName name="Loan3AmountType" hidden="1">[17]GenValidation!$A$67</definedName>
    <definedName name="Loan3Assump" hidden="1">[17]Input!$M$195:$M$196,[17]Input!$M$199,[17]Input!$L$201,[17]Input!$M$205,[17]Input!$M$206,[17]Input!$M$206,[17]Input!$M$206:$M$207,[17]Input!$M$218,[17]Input!$AD$215,[17]Input!$AD$215,[17]Input!$AD$215:$AD$217,[17]Input!$AE$214</definedName>
    <definedName name="Loan3BseRate" hidden="1">[17]Input!$M$212</definedName>
    <definedName name="Loan3DetCC" hidden="1">[17]Input!$AD$215:$AD$217,[17]Input!$AE$214</definedName>
    <definedName name="Loan3DSCR" hidden="1">[17]Input!$M$200</definedName>
    <definedName name="Loan3InterestRateType" hidden="1">[17]GenValidation!$A$69</definedName>
    <definedName name="Loan3IntRate" hidden="1">[17]Input!$M$214</definedName>
    <definedName name="Loan3IntType" hidden="1">[17]Input!$M$207</definedName>
    <definedName name="Loan3IOPer" hidden="1">[17]Input!$M$206</definedName>
    <definedName name="Loan3LTV" hidden="1">[17]Input!$M$199</definedName>
    <definedName name="Loan3OrigMnth" hidden="1">[17]Input!$M$195</definedName>
    <definedName name="Loan3PmntDropdown" hidden="1">IF(Loan3InterestRateType=150,FixedPmt,IF(NOT(L3HasAmort),VariablePmt,PaymentType))</definedName>
    <definedName name="Loan3PmtType" hidden="1">[17]Input!$M$208</definedName>
    <definedName name="Loan3Term" hidden="1">[17]Input!$M$196</definedName>
    <definedName name="LOANTYPE_VARIABLE">"VARIABLE"</definedName>
    <definedName name="Loc_Fac">Location [37]Factors!$A$8:$C$1021</definedName>
    <definedName name="LocationQualityId" hidden="1">[17]GenValidation!$A$10</definedName>
    <definedName name="LOCKOUTPERIOD">24</definedName>
    <definedName name="longfellow\" hidden="1">{#N/A,#N/A,FALSE,"III-1 Sum.Dem";#N/A,#N/A,FALSE,"III-2 RER.Dem.Pop";#N/A,#N/A,FALSE,"III-3 RER.Cap.Pop";#N/A,#N/A,FALSE,"III-4 RER.Dem.TCSS";#N/A,#N/A,FALSE,"III-5 RER.Cap.TCSS";#N/A,#N/A,FALSE,"III-6 Pow.Center.Dem";#N/A,#N/A,FALSE,"III-7 Off.Demand";#N/A,#N/A,FALSE,"III-8 Htl.Dem"}</definedName>
    <definedName name="Lookups_ALTMaxInterestRateRefiLoan">[33]Lookups!$A$65</definedName>
    <definedName name="Lookups_Amortization_Exit">[33]Lookups!$A$56</definedName>
    <definedName name="Lookups_BalanceAtExit">[33]Lookups!$A$59</definedName>
    <definedName name="Lookups_Execution">[33]Lookups!$A$13</definedName>
    <definedName name="Lookups_FloorRate">[33]Lookups!$A$41</definedName>
    <definedName name="Lookups_FootnoteText">[33]Dropdowns!$B$65</definedName>
    <definedName name="Lookups_FRE_FloorDSC">[33]Lookups!$A$44</definedName>
    <definedName name="Lookups_FRE_MaxLTV">[33]Lookups!$A$46</definedName>
    <definedName name="Lookups_FRE_MinDSC">[33]Lookups!$A$45</definedName>
    <definedName name="Lookups_GfeeORfreddienet_Guide">[33]Lookups!$A$29</definedName>
    <definedName name="Lookups_GfeeORfreddieNet_Menu">[33]Lookups!$A$34</definedName>
    <definedName name="Lookups_Index">[33]Lookups!$A$27</definedName>
    <definedName name="Lookups_IndexType">[33]Lookups!$A$26</definedName>
    <definedName name="Lookups_InitialLoanBalance">[33]Lookups!$A$55</definedName>
    <definedName name="Lookups_InterestType">[33]Lookups!$A$11</definedName>
    <definedName name="Lookups_InvestorSpread">[33]Lookups!$A$28</definedName>
    <definedName name="Lookups_IOtermMonths">[33]Lookups!$A$20</definedName>
    <definedName name="Lookups_IOtermYears">[33]Lookups!$A$19</definedName>
    <definedName name="Lookups_Loan_FRE">[33]Lookups!$A$51</definedName>
    <definedName name="Lookups_LoanAmount_DSC">[33]Lookups!$A$48</definedName>
    <definedName name="Lookups_LoanAmount_Floor">[33]Lookups!$A$50</definedName>
    <definedName name="Lookups_LoanAmount_LTV">[33]Lookups!$A$49</definedName>
    <definedName name="Lookups_MaxCapRate80LTV">[33]Lookups!$A$63</definedName>
    <definedName name="Lookups_MaxConstant">[33]Lookups!$A$39</definedName>
    <definedName name="Lookups_MaxInterestRateRefiLoan">[33]Lookups!$A$62</definedName>
    <definedName name="Lookups_MaxLTV">[33]Lookups!$A$23</definedName>
    <definedName name="Lookups_MaxNoteRate">[33]Lookups!$A$38</definedName>
    <definedName name="Lookups_MinDSC">[33]Lookups!$A$22</definedName>
    <definedName name="Lookups_OriginationFee">[33]Lookups!$A$72</definedName>
    <definedName name="Lookups_PrepayComponent1">[33]Lookups!$A$14</definedName>
    <definedName name="Lookups_PrepayComponent2">[33]Lookups!$A$16</definedName>
    <definedName name="Lookups_PrepayComponentMonths1">[33]Lookups!$A$15</definedName>
    <definedName name="Lookups_PrepayComponentMonths2">[33]Lookups!$A$17</definedName>
    <definedName name="Lookups_Prepayment">[33]Lookups!$A$6</definedName>
    <definedName name="Lookups_PricingMethod">[33]Lookups!$A$24</definedName>
    <definedName name="Lookups_Range_AgencyOptions">[33]Dropdowns!$D$63:$I$63</definedName>
    <definedName name="Lookups_Range_FreddiePricingBucket">[33]Lookups!$C$8:$AQU$8</definedName>
    <definedName name="Lookups_Range_InterestType">[33]Lookups!$C$11:$AQU$11</definedName>
    <definedName name="Lookups_Range_Investor">[33]Lookups!$C$3:$AQU$3</definedName>
    <definedName name="Lookups_Range_Prepayment">[33]Lookups!$C$6:$AQU$6</definedName>
    <definedName name="Lookups_Range_Program">[33]Lookups!$C$4:$AQU$4</definedName>
    <definedName name="Lookups_Range_QuoteStage">[33]Dropdowns!$D$64:$I$64</definedName>
    <definedName name="Lookups_Range_Term">[33]Lookups!$C$5:$AQU$5</definedName>
    <definedName name="Lookups_Range_TermYears">[33]Lookups!$C$9:$AQU$9</definedName>
    <definedName name="Lookups_Range_Tier">[33]Lookups!$C$7:$AQU$7</definedName>
    <definedName name="Lookups_ServicingFee_Guide">[33]Lookups!$A$30</definedName>
    <definedName name="Lookups_ServicingFee_Menu">[33]Lookups!$A$35</definedName>
    <definedName name="Lookups_StrikeRate">[33]Lookups!$A$37</definedName>
    <definedName name="Lookups_TermMonths">[33]Lookups!$A$10</definedName>
    <definedName name="Lookups_TermYears">[33]Lookups!$A$9</definedName>
    <definedName name="Lookups_TransactionFees">[33]Lookups!$A$73</definedName>
    <definedName name="Lookups_UWconstant">[33]Lookups!$A$33</definedName>
    <definedName name="Lookups_UWrate">[33]Lookups!$A$32</definedName>
    <definedName name="Lookups_VariableProductType">[33]Lookups!$A$12</definedName>
    <definedName name="lopez" hidden="1">{#N/A,#N/A,FALSE,"RENT ROLL"}</definedName>
    <definedName name="Loss_Share_Collateral_Type">[18]Dropdowns!$AI$3:$AI$4</definedName>
    <definedName name="LosstoLeaseGaintoLeaseNotes" hidden="1">'[17]Adjustments &amp; Notes'!$O$13</definedName>
    <definedName name="LossToLeaseOldRR" hidden="1">[17]GenValidation!$AH$132</definedName>
    <definedName name="lot" hidden="1">{#N/A,#N/A,FALSE,"III-1 Sum.Dem";#N/A,#N/A,FALSE,"III-2 RER.Dem.Pop";#N/A,#N/A,FALSE,"III-3 RER.Cap.Pop";#N/A,#N/A,FALSE,"III-4 RER.Dem.TCSS";#N/A,#N/A,FALSE,"III-5 RER.Cap.TCSS";#N/A,#N/A,FALSE,"III-6 Pow.Center.Dem";#N/A,#N/A,FALSE,"III-7 Off.Demand";#N/A,#N/A,FALSE,"III-8 Htl.Dem"}</definedName>
    <definedName name="lotsize" hidden="1">{#N/A,#N/A,FALSE,"III-1 Sum.Dem";#N/A,#N/A,FALSE,"III-2 RER.Dem.Pop";#N/A,#N/A,FALSE,"III-3 RER.Cap.Pop";#N/A,#N/A,FALSE,"III-4 RER.Dem.TCSS";#N/A,#N/A,FALSE,"III-5 RER.Cap.TCSS";#N/A,#N/A,FALSE,"III-6 Pow.Center.Dem";#N/A,#N/A,FALSE,"III-7 Off.Demand";#N/A,#N/A,FALSE,"III-8 Htl.Dem"}</definedName>
    <definedName name="lsldfkj" hidden="1">{#N/A,#N/A,FALSE,"RENT ROLL"}</definedName>
    <definedName name="LTVAllCosts" hidden="1">IF(IsPartnership,'[17]Sources &amp; Uses'!#REF!,'[17]Sources &amp; Uses'!$E$18)</definedName>
    <definedName name="MANAGEMENT_FEE_PERCENT">[19]Inputs!$I$34</definedName>
    <definedName name="mark" hidden="1">{#N/A,#N/A,FALSE,"RENT ROLL"}</definedName>
    <definedName name="MarketingAdvertisingNotes" hidden="1">'[17]Adjustments &amp; Notes'!$O$39</definedName>
    <definedName name="MarketRentGrowthType" hidden="1">[17]GenValidation!$A$30</definedName>
    <definedName name="MarketRentSensitivityDollarIncrement" hidden="1">[17]Input!$E$228</definedName>
    <definedName name="MarketRentSensitivityIncrementType" hidden="1">[17]GenValidation!$A$73</definedName>
    <definedName name="MarketRentSensitivityInput" hidden="1">[17]Input!$G$228</definedName>
    <definedName name="MarketRentSensitivityPcntIncrement" hidden="1">[17]Input!$E$229</definedName>
    <definedName name="maryann" hidden="1">{#N/A,#N/A,FALSE,"RENT ROLL"}</definedName>
    <definedName name="math_operators">[24]Lookup!$X$515:$X$516</definedName>
    <definedName name="MaxLoanTerm" hidden="1">[38]GenValidation!$AZ$16</definedName>
    <definedName name="Menu_Constraint_DSC">'[29]Quote Matrix'!#REF!</definedName>
    <definedName name="Menu_Constraint_LTV">'[29]Quote Matrix'!#REF!</definedName>
    <definedName name="Menu_DebtYield">'[29]Quote Matrix'!#REF!</definedName>
    <definedName name="Menu_Effective_LTV">'[29]Quote Matrix'!#REF!</definedName>
    <definedName name="Menu_LoanAmount">'[29]Quote Matrix'!#REF!</definedName>
    <definedName name="Menu_Title">'[33]Loan Inputs'!$D$8</definedName>
    <definedName name="MethodLIst">[24]Lookup!$S$583:$S$588</definedName>
    <definedName name="mhjkl" hidden="1">{"CF",#N/A,FALSE,"Cash Flow";"RET",#N/A,FALSE,"Returns";"NPV",#N/A,FALSE,"Values";"ASMPT",#N/A,FALSE,"Assumptions"}</definedName>
    <definedName name="mickey" hidden="1">{#N/A,#N/A,FALSE,"RENT ROLL"}</definedName>
    <definedName name="MillRateAtClosing" hidden="1">[17]Input!$E$164</definedName>
    <definedName name="MillRateAtExit" hidden="1">[17]Input!$G$164</definedName>
    <definedName name="mix" hidden="1">{#N/A,#N/A,FALSE,"el.det";#N/A,#N/A,FALSE,"mu.det";#N/A,#N/A,FALSE,"ug.det";#N/A,#N/A,FALSE,"ex.det";#N/A,#N/A,FALSE,"lux.det";#N/A,#N/A,FALSE,"custom.lot";#N/A,#N/A,FALSE,"condo.att";#N/A,#N/A,FALSE,"el.att";#N/A,#N/A,FALSE,"mu.att";#N/A,#N/A,FALSE,"ex.att";#N/A,#N/A,FALSE,"lux.att";#N/A,#N/A,FALSE,"all.by.village"}</definedName>
    <definedName name="MIX_Curr_Mkt_Rent" comment="The current market rent for a unit, as provided by a broker or market survey (DYNO)">OFFSET([25]Assumption_Old!$N$6,,,COUNTA([25]Assumption_Old!$N$6:$N$36))</definedName>
    <definedName name="MIX_InPlace_Rent" comment="Average of the in-place leases for a property (DYNO)">OFFSET([25]Assumption_Old!$L$6,,,COUNTA([25]Assumption_Old!$L$6:$L$36))</definedName>
    <definedName name="MIX_Num_of_Units" comment="Sets the quantity of a specific unit type (DYNO)">OFFSET([25]Assumption_Old!$H$6,,,COUNTA([25]Assumption_Old!$H$6:$H$36))</definedName>
    <definedName name="MIX_Rcnt_Leases" comment="Average of any lease signed within the past 90 days, unless otherwise specified (DYNO)">OFFSET([25]Assumption_Old!$M$6,,,COUNTA([25]Assumption_Old!$M$6:$M$36))</definedName>
    <definedName name="MIX_Unit_Descr" comment="Briefly describes a unit's main features (DYNO)">OFFSET([25]Assumption_Old!$J$6,,,COUNTA([25]Assumption_Old!$J$6:$J$36))</definedName>
    <definedName name="MIX_Unit_SF" comment="Shows the square feet for a unit (DYNO)">OFFSET([25]Assumption_Old!$K$6,,,COUNTA([25]Assumption_Old!$K$6:$K$36))</definedName>
    <definedName name="MIX_Unit_Type" comment="Sets the Unit Description code for specific unit types (DYNO)">OFFSET([25]Assumption_Old!$I$6,,,COUNTA([25]Assumption_Old!$I$6:$I$36))</definedName>
    <definedName name="MixedUseProp">[25]ASSUMPTIONS!$C$50</definedName>
    <definedName name="MktRentDist" hidden="1">[17]GenValidation!$K$5:$K$7</definedName>
    <definedName name="MktValueAtClosingType" hidden="1">[17]GenValidation!$A$39</definedName>
    <definedName name="mm" hidden="1">{#N/A,#N/A,FALSE,"CF Consolidated 2";#N/A,#N/A,FALSE,"Retail Assump";#N/A,#N/A,FALSE,"CF Retail";#N/A,#N/A,FALSE,"Garage Assumpt 1";#N/A,#N/A,FALSE,"Garage Op Proj";#N/A,#N/A,FALSE,"Hist I&amp;E";#N/A,#N/A,FALSE,"Rent Roll";#N/A,#N/A,FALSE,"RE Taxes";#N/A,#N/A,FALSE,"CAM - BH";#N/A,#N/A,FALSE,"Comm.Condo CAM"}</definedName>
    <definedName name="mn" hidden="1">{#N/A,#N/A,FALSE,"III-1 Sum.Dem";#N/A,#N/A,FALSE,"III-2 RER.Dem.Pop";#N/A,#N/A,FALSE,"III-3 RER.Cap.Pop";#N/A,#N/A,FALSE,"III-4 RER.Dem.TCSS";#N/A,#N/A,FALSE,"III-5 RER.Cap.TCSS";#N/A,#N/A,FALSE,"III-6 Pow.Center.Dem";#N/A,#N/A,FALSE,"III-7 Off.Demand";#N/A,#N/A,FALSE,"III-8 Htl.Dem"}</definedName>
    <definedName name="Mnth1CapExInput" hidden="1">[17]Input!$S$180</definedName>
    <definedName name="Mnth1MktRentGrwth" hidden="1">[17]Input!$S$69</definedName>
    <definedName name="Mnth1RehabUnit" hidden="1">[17]Input!$S$78</definedName>
    <definedName name="MnthlyCapexInputs" hidden="1">[17]Input!$S$180:$BB$186</definedName>
    <definedName name="MnthlyRehabUnits" hidden="1">[17]Input!$S$78:$BB$79</definedName>
    <definedName name="MnthlyUniform" hidden="1">[17]GenValidation!$K$6</definedName>
    <definedName name="MonthNumbers">[39]dropdowns!$E$1:$E$12</definedName>
    <definedName name="Months">"MOS"</definedName>
    <definedName name="Moodys_Rating">[18]Dropdowns!$AG$3:$AG$11</definedName>
    <definedName name="Mortgagor">[18]Dropdowns!$AN$3:$AN$7</definedName>
    <definedName name="MV" hidden="1">{"Texas Sub_Consolidation",#N/A,TRUE,"Texas";"Texas Trial Balances",#N/A,TRUE,"Texas";"Texas Investment Analysis",#N/A,TRUE,"Texas";"Texas AJEs",#N/A,TRUE,"Texas";"Texas AJE Summary",#N/A,TRUE,"Texas";"Texas_P_L_Minority",#N/A,TRUE,"Texas"}</definedName>
    <definedName name="na" hidden="1">[17]GenValidation!$X$7</definedName>
    <definedName name="NA_Funded_or_Deferred">[18]Dropdowns!$R$3:$R$5</definedName>
    <definedName name="Name1" hidden="1">{"cot1",#N/A,FALSE,"Cottages";"cot2",#N/A,FALSE,"Cottages";"cot3",#N/A,FALSE,"Cottages"}</definedName>
    <definedName name="nc_soft_bb">'[24]Soft Costs Calculator'!#REF!</definedName>
    <definedName name="nc_soft_cc">'[24]Soft Costs Calculator'!#REF!</definedName>
    <definedName name="nc_total_with_soft_all">[30]Non_Criticals!$H$51</definedName>
    <definedName name="ncDelSoft">[30]Non_Criticals!#REF!</definedName>
    <definedName name="ncDescCol">[30]Non_Criticals!#REF!</definedName>
    <definedName name="NCF">'[34]Operating History &amp; UW'!$V$85</definedName>
    <definedName name="ncLeftDel">[30]Non_Criticals!#REF!</definedName>
    <definedName name="ncRightDel">[30]Non_Criticals!#REF!</definedName>
    <definedName name="ncSectCol">[30]Non_Criticals!#REF!</definedName>
    <definedName name="ncTotalCol">[30]Non_Criticals!#REF!</definedName>
    <definedName name="ncWbASum">[30]Non_Criticals!#REF!</definedName>
    <definedName name="ncWbBSum">[30]Non_Criticals!#REF!</definedName>
    <definedName name="ncWbCSum">[30]Non_Criticals!#REF!</definedName>
    <definedName name="ncWbDSum">[30]Non_Criticals!#REF!</definedName>
    <definedName name="ncWbESum">[30]Non_Criticals!#REF!</definedName>
    <definedName name="ncWbFSum">[30]Non_Criticals!#REF!</definedName>
    <definedName name="ncWbGSum">[30]Non_Criticals!#REF!</definedName>
    <definedName name="ncWbHSum">[30]Non_Criticals!#REF!</definedName>
    <definedName name="ncWbISum">[30]Non_Criticals!#REF!</definedName>
    <definedName name="ncWbJSum">[30]Non_Criticals!#REF!</definedName>
    <definedName name="NET_GV_LOSS">[19]Inputs!$I$40</definedName>
    <definedName name="NetOperatingIncomeAfterReservesNotes" hidden="1">'[17]Adjustments &amp; Notes'!$O$62</definedName>
    <definedName name="new" hidden="1">#REF!</definedName>
    <definedName name="new_place" hidden="1">{#N/A,#N/A,FALSE,"CF Consolidated 2";#N/A,#N/A,FALSE,"Retail Assump";#N/A,#N/A,FALSE,"CF Retail";#N/A,#N/A,FALSE,"Garage Assumpt 1";#N/A,#N/A,FALSE,"Garage Op Proj";#N/A,#N/A,FALSE,"Hist I&amp;E";#N/A,#N/A,FALSE,"Rent Roll";#N/A,#N/A,FALSE,"RE Taxes";#N/A,#N/A,FALSE,"CAM - BH";#N/A,#N/A,FALSE,"Comm.Condo CAM"}</definedName>
    <definedName name="newhtml" hidden="1">{"'Assump'!$F$6:$J$6"}</definedName>
    <definedName name="NewLeaseExpirationTable" hidden="1">[17]GenValidation!$CA$136:INDEX([17]GenValidation!$CD:$CD,ROW([17]GenValidation!$CD$136)+TotalDealUnits-1)</definedName>
    <definedName name="newplace" hidden="1">{#N/A,#N/A,FALSE,"CF Consolidated 2";#N/A,#N/A,FALSE,"Retail Assump";#N/A,#N/A,FALSE,"CF Retail";#N/A,#N/A,FALSE,"Garage Assumpt 1";#N/A,#N/A,FALSE,"Garage Op Proj";#N/A,#N/A,FALSE,"Hist I&amp;E";#N/A,#N/A,FALSE,"Rent Roll";#N/A,#N/A,FALSE,"RE Taxes";#N/A,#N/A,FALSE,"CAM - BH";#N/A,#N/A,FALSE,"Comm.Condo CAM"}</definedName>
    <definedName name="newrange" hidden="1">{"Annual Cash Flows",#N/A,FALSE,"Annual Summary"}</definedName>
    <definedName name="no" hidden="1">{#N/A,#N/A,FALSE,"COVER";#N/A,#N/A,FALSE,"PROFORMA";#N/A,#N/A,FALSE,"Construction CF";#N/A,#N/A,FALSE,"CASHFLOW";#N/A,#N/A,FALSE,"Sale &amp; IRR Analysis";#N/A,#N/A,FALSE,"Amortization Table";#N/A,#N/A,FALSE,"Amortization FEMA";#N/A,#N/A,FALSE,"INCOME"}</definedName>
    <definedName name="NOI">#REF!</definedName>
    <definedName name="Non_Crit_descr">[24]Lookup!$B$642:$B$773</definedName>
    <definedName name="noncrit_loc">[30]Non_Criticals!#REF!</definedName>
    <definedName name="noncrit_permit">[30]Non_Criticals!#REF!</definedName>
    <definedName name="NonCrit_Repair">[30]Non_Criticals!#REF!</definedName>
    <definedName name="NonCrit_Sect_Ref_Table">Non-[40]Critical!$B$91:$C$115</definedName>
    <definedName name="noncrit_tbl_right">[30]Non_Criticals!#REF!</definedName>
    <definedName name="NonRevenueRateOldRR" hidden="1">[17]GenValidation!$AG$132</definedName>
    <definedName name="NonRevenueUnitsNotes" hidden="1">'[17]Adjustments &amp; Notes'!$O$18</definedName>
    <definedName name="Num_6">#REF!</definedName>
    <definedName name="NUMBER_0">"#,##0_);[Red](#,##0);"</definedName>
    <definedName name="NumberOfFlPlInRR" hidden="1">[17]GenValidation!$G$126</definedName>
    <definedName name="NumberOfUnitFloorPlans" hidden="1">[17]GenValidation!$A$89</definedName>
    <definedName name="NumberOne">[25]Input_List!$F$3</definedName>
    <definedName name="NumBuildings">[24]Instruction!$J$18</definedName>
    <definedName name="NumLoansOutput" hidden="1">[17]GenValidation!$AK$13</definedName>
    <definedName name="NvsASD">"V2014-07-31"</definedName>
    <definedName name="NvsAutoDrillOk">"VN"</definedName>
    <definedName name="NvsElapsedTime">0.000115740738692693</definedName>
    <definedName name="NvsEndTime">41859.5553472222</definedName>
    <definedName name="NvsInstLang">"VENG"</definedName>
    <definedName name="NvsInstSpec">"%,FBUSINESS_UNIT,V30001"</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PanelBusUnit">"V"</definedName>
    <definedName name="NvsPanelEffdt">"V2099-12-31"</definedName>
    <definedName name="NvsPanelSetid">"VSHARE"</definedName>
    <definedName name="NvsReqBU">"V10100"</definedName>
    <definedName name="NvsReqBUOnly">"VN"</definedName>
    <definedName name="NvsTransLed">"VN"</definedName>
    <definedName name="NvsTreeASD">"V2014-07-31"</definedName>
    <definedName name="NvsValTbl.ACCOUNT">"GL_ACCOUNT_TBL"</definedName>
    <definedName name="NvsValTbl.CURRENCY_CD">"CURRENCY_CD_TBL"</definedName>
    <definedName name="NvsValTbl.STATISTICS_CODE">"STAT_TBL"</definedName>
    <definedName name="o" hidden="1">{#N/A,#N/A,FALSE,"New Depr Sch-150% DB";#N/A,#N/A,FALSE,"Cash Flows RLP";#N/A,#N/A,FALSE,"IRR";#N/A,#N/A,FALSE,"Proforma IS";#N/A,#N/A,FALSE,"Assumptions"}</definedName>
    <definedName name="OCCUPIED">'[28]Rent Roll'!#REF!</definedName>
    <definedName name="OfferPrice">[25]ASSUMPTIONS!$C$183</definedName>
    <definedName name="oi" hidden="1">{#N/A,#N/A,FALSE,"pop.hh";#N/A,#N/A,FALSE,"age.dist";#N/A,#N/A,FALSE,"hh.income";#N/A,#N/A,FALSE,"hh.chars"}</definedName>
    <definedName name="OIFreq" hidden="1">[17]GenValidation!$J$5:$J$6</definedName>
    <definedName name="OIUnitType" hidden="1">[17]GenValidation!$I$5:$I$7</definedName>
    <definedName name="old" hidden="1">{"Texas Sub_Consolidation",#N/A,TRUE,"Texas";"Texas Trial Balances",#N/A,TRUE,"Texas";"Texas Investment Analysis",#N/A,TRUE,"Texas";"Texas AJEs",#N/A,TRUE,"Texas";"Texas AJE Summary",#N/A,TRUE,"Texas";"Texas_P_L_Minority",#N/A,TRUE,"Texas"}</definedName>
    <definedName name="OldFloorPlansFromRR" hidden="1">[17]GenValidation!$G$130:$G$131</definedName>
    <definedName name="oldhtl" hidden="1">{"'Assump'!$F$6:$J$6"}</definedName>
    <definedName name="OldLeaseExpirationTable" hidden="1">[17]GenValidation!$CE$136:INDEX([17]GenValidation!$CH:$CH,ROW([17]GenValidation!$CH$136)+TotalDealUnits-1)</definedName>
    <definedName name="OldNumberOfFlPls" hidden="1">[17]GenValidation!$G$132</definedName>
    <definedName name="One"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One_place"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ONEPERCENTPERIOD">3</definedName>
    <definedName name="Oneplace"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OPENPERIOD">4</definedName>
    <definedName name="OperatingComparison">#REF!</definedName>
    <definedName name="OperatingExpensesAmount" hidden="1">[17]Input!$E$129:$E$148</definedName>
    <definedName name="OperatingExpensesListCount" hidden="1">[17]GenValidation!$A$100</definedName>
    <definedName name="OperatingExpenseUnit" hidden="1">[17]Input!$F$129:$F$148</definedName>
    <definedName name="OpExpAnnualInpTable" hidden="1">[17]Input!$G$129:$Q$148</definedName>
    <definedName name="OpexUnitSelection" hidden="1">[17]Input!$F$128</definedName>
    <definedName name="OpExYrsHeader" hidden="1">[17]Input!$G$128:$Q$128</definedName>
    <definedName name="OriginalDealID" hidden="1">[17]GenValidation!$A$80</definedName>
    <definedName name="Originators_Address">[33]Originators!$D$3</definedName>
    <definedName name="Originators_Email">[33]Originators!$F$3</definedName>
    <definedName name="Originators_Phone">[33]Originators!$E$3</definedName>
    <definedName name="OTHER">"Other"</definedName>
    <definedName name="OtherFeestoSponsorAmount" hidden="1">[17]Input!#REF!</definedName>
    <definedName name="OtherFeestoSponsorLabel" hidden="1">[17]Input!#REF!</definedName>
    <definedName name="OtherIncomeNotes" hidden="1">'[17]Adjustments &amp; Notes'!$O$27</definedName>
    <definedName name="OtherOperatingExpensesNotes" hidden="1">'[17]Adjustments &amp; Notes'!$O$51</definedName>
    <definedName name="OtherPropertyTaxesNotes" hidden="1">'[17]Adjustments &amp; Notes'!$O$49</definedName>
    <definedName name="OtherRentGrowthType" hidden="1">[17]GenValidation!$A$31</definedName>
    <definedName name="OtherResidentialIncomeNotes" hidden="1">'[17]Adjustments &amp; Notes'!$O$25</definedName>
    <definedName name="OtherUtilitiesNotes" hidden="1">'[17]Adjustments &amp; Notes'!$O$46</definedName>
    <definedName name="OthInc_Carport">[21]T12!$K$3</definedName>
    <definedName name="OthInc_Garage">[21]T12!$L$3</definedName>
    <definedName name="OutAssumptions_HF" hidden="1">'[17]Assumptions '!#REF!,'[17]Assumptions '!#REF!,'[17]Assumptions '!#REF!,'[17]Assumptions '!#REF!,'[17]Assumptions '!#REF!,'[17]Assumptions '!#REF!</definedName>
    <definedName name="OutAssumptions_HT" hidden="1">'[17]Assumptions '!#REF!,'[17]Assumptions '!#REF!,'[17]Assumptions '!#REF!,'[17]Assumptions '!#REF!,'[17]Assumptions '!#REF!,'[17]Assumptions '!#REF!</definedName>
    <definedName name="OutAssumptions_SHT" hidden="1">'[17]Assumptions '!#REF!,'[17]Assumptions '!#REF!,'[17]Assumptions '!#REF!,'[17]Assumptions '!#REF!,'[17]Assumptions '!#REF!,'[17]Assumptions '!#REF!,'[17]Assumptions '!#REF!,'[17]Assumptions '!#REF!,'[17]Assumptions '!#REF!,'[17]Assumptions '!#REF!,'[17]Assumptions '!#REF!,'[17]Assumptions '!#REF!,'[17]Assumptions '!#REF!,'[17]Assumptions '!#REF!,'[17]Assumptions '!#REF!</definedName>
    <definedName name="OutAssumptions_Title" hidden="1">'[17]Assumptions '!#REF!</definedName>
    <definedName name="OutAssumptions0_HF" hidden="1">'[17]Assumptions '!#REF!</definedName>
    <definedName name="OutAssumptions0_HT" hidden="1">'[17]Assumptions '!#REF!</definedName>
    <definedName name="OutAssumptions0_SHT" hidden="1">'[17]Assumptions '!#REF!</definedName>
    <definedName name="OutAssumptions1_HF" hidden="1">'[17]Assumptions '!#REF!</definedName>
    <definedName name="OutAssumptions1_HT" hidden="1">'[17]Assumptions '!#REF!</definedName>
    <definedName name="OutAssumptions1_SHT" hidden="1">'[17]Assumptions '!#REF!</definedName>
    <definedName name="OutAssumptions10_SHT" hidden="1">'[17]Assumptions '!#REF!</definedName>
    <definedName name="OutAssumptions11_SHT" hidden="1">'[17]Assumptions '!#REF!</definedName>
    <definedName name="OutAssumptions12_SHT" hidden="1">'[17]Assumptions '!#REF!</definedName>
    <definedName name="OutAssumptions13_SHT" hidden="1">'[17]Assumptions '!#REF!</definedName>
    <definedName name="OutAssumptions14_SHT" hidden="1">'[17]Assumptions '!#REF!</definedName>
    <definedName name="OutAssumptions2_HF" hidden="1">'[17]Assumptions '!#REF!</definedName>
    <definedName name="OutAssumptions2_HT" hidden="1">'[17]Assumptions '!#REF!</definedName>
    <definedName name="OutAssumptions2_SHT" hidden="1">'[17]Assumptions '!#REF!</definedName>
    <definedName name="OutAssumptions3_HF" hidden="1">'[17]Assumptions '!#REF!</definedName>
    <definedName name="OutAssumptions3_HT" hidden="1">'[17]Assumptions '!#REF!</definedName>
    <definedName name="OutAssumptions3_SHT" hidden="1">'[17]Assumptions '!#REF!</definedName>
    <definedName name="OutAssumptions4_HF" hidden="1">'[17]Assumptions '!#REF!</definedName>
    <definedName name="OutAssumptions4_HT" hidden="1">'[17]Assumptions '!#REF!</definedName>
    <definedName name="OutAssumptions4_SHT" hidden="1">'[17]Assumptions '!#REF!</definedName>
    <definedName name="OutAssumptions5_HF" hidden="1">'[17]Assumptions '!#REF!</definedName>
    <definedName name="OutAssumptions5_HT" hidden="1">'[17]Assumptions '!#REF!</definedName>
    <definedName name="OutAssumptions5_SHT" hidden="1">'[17]Assumptions '!#REF!</definedName>
    <definedName name="OutAssumptions6_SHT" hidden="1">'[17]Assumptions '!#REF!</definedName>
    <definedName name="OutAssumptions7_SHT" hidden="1">'[17]Assumptions '!#REF!</definedName>
    <definedName name="OutAssumptions8_SHT" hidden="1">'[17]Assumptions '!#REF!</definedName>
    <definedName name="OutAssumptions9_SHT" hidden="1">'[17]Assumptions '!#REF!</definedName>
    <definedName name="OutCashFlow_SHT" hidden="1">'[17]Cash Flow'!$B$2,'[17]Cash Flow'!$O$2,'[17]Cash Flow'!$C$5:$O$5,'[17]Cash Flow'!$B$9,'[17]Cash Flow'!$B$17,'[17]Cash Flow'!$B$29,'[17]Cash Flow'!$B$36,'[17]Cash Flow'!$B$39,'[17]Cash Flow'!$B$49,'[17]Cash Flow'!$B$57,'[17]Cash Flow'!$B$60</definedName>
    <definedName name="OutCashFlow_SHT_P" hidden="1">'[17]Cash Flow'!#REF!</definedName>
    <definedName name="OutHistoricals_HF" hidden="1">'[17]Historical CF'!$B$5:$R$5,'[17]Historical CF'!$T$5:$W$5,'[17]Historical CF'!$Y$5:$AR$5,'[17]Historical CF'!$B$69:$W$69</definedName>
    <definedName name="OutHistoricals_HT" hidden="1">'[17]Historical CF'!$B$5,'[17]Historical CF'!$T$5,'[17]Historical CF'!$Y$5,'[17]Historical CF'!$B$69</definedName>
    <definedName name="OutHistoricals_SHT" hidden="1">'[17]Historical CF'!$B$2,'[17]Historical CF'!$W$2,'[17]Historical CF'!$D$6:$W$7,'[17]Historical CF'!$B$8,'[17]Historical CF'!$B$30,'[17]Historical CF'!$B$55,'[17]Historical CF'!$B$63</definedName>
    <definedName name="OutHistoricalsAdjusted_HF" hidden="1">'[17]Historical CF '!$B$5:$I$5,'[17]Historical CF '!$K$5:$O$5,'[17]Historical CF '!$Q$5:$AJ$5,'[17]Historical CF '!$B$69:$O$69</definedName>
    <definedName name="OutHistoricalsAdjusted_HT" hidden="1">'[17]Historical CF '!$B$5,'[17]Historical CF '!$K$5,'[17]Historical CF '!$Q$5,'[17]Historical CF '!$B$69</definedName>
    <definedName name="OutHistoricalsAdjusted_SHT" hidden="1">'[17]Historical CF '!$B$2,'[17]Historical CF '!$O$2,'[17]Historical CF '!$D$6:$O$7,'[17]Historical CF '!$B$8,'[17]Historical CF '!$B$30,'[17]Historical CF '!$B$55,'[17]Historical CF '!$B$63</definedName>
    <definedName name="OutIncomeBuild_CW_HF" hidden="1">'[17]Income Build '!#REF!,'[17]Income Build '!#REF!,'[17]Income Build '!#REF!</definedName>
    <definedName name="OutIncomeBuild_CW_HT" hidden="1">'[17]Income Build '!#REF!,'[17]Income Build '!#REF!,'[17]Income Build '!#REF!</definedName>
    <definedName name="OutIncomeBuild_CW_SHT" hidden="1">'[17]Income Build '!#REF!,'[17]Income Build '!#REF!,'[17]Income Build '!#REF!</definedName>
    <definedName name="OutIncomeBuild_CW_Title" hidden="1">'[17]Income Build '!#REF!</definedName>
    <definedName name="OutIncomeBuild_CW0_HF" hidden="1">'[17]Income Build '!#REF!</definedName>
    <definedName name="OutIncomeBuild_CW0_HT" hidden="1">'[17]Income Build '!#REF!</definedName>
    <definedName name="OutIncomeBuild_CW0_SHT" hidden="1">'[17]Income Build '!#REF!</definedName>
    <definedName name="OutIncomeBuild_CW1_HF" hidden="1">'[17]Income Build '!#REF!</definedName>
    <definedName name="OutIncomeBuild_CW1_HT" hidden="1">'[17]Income Build '!#REF!</definedName>
    <definedName name="OutIncomeBuild_CW1_SHT" hidden="1">'[17]Income Build '!#REF!</definedName>
    <definedName name="OutIncomeBuild_CW2_HF" hidden="1">'[17]Income Build '!#REF!</definedName>
    <definedName name="OutIncomeBuild_CW2_HT" hidden="1">'[17]Income Build '!#REF!</definedName>
    <definedName name="OutIncomeBuild_CW2_SHT" hidden="1">'[17]Income Build '!#REF!</definedName>
    <definedName name="OutProFormaCF_HF" hidden="1">'[17]Property CF'!$P$7,'[17]Property CF'!$B$7:$N$7,'[17]Property CF'!$B$72:$N$72</definedName>
    <definedName name="OutProFormaCF_HT" hidden="1">'[17]Property CF'!$B$7,'[17]Property CF'!$B$72</definedName>
    <definedName name="OutProFormaCF_SHT" hidden="1">'[17]Property CF'!$B$2,'[17]Property CF'!$J$2,'[17]Property CF'!$C$5:$N$5,'[17]Property CF'!$P$4:$P$5,'[17]Property CF'!$B$9,'[17]Property CF'!$B$31,'[17]Property CF'!$B$51,'[17]Property CF'!$B$59,'[17]Property CF'!$B$69,'[17]Property CF'!$B$74,'[17]Property CF'!$B$80,'[17]Property CF'!$B$89</definedName>
    <definedName name="OutRenov_HF" hidden="1">[17]Renovations!$G$5:$O$5,[17]Renovations!$B$15:$O$15,[17]Renovations!$B$5:$E$5,[17]Renovations!$B$29:$O$29,[17]Renovations!$B$44:$O$44</definedName>
    <definedName name="OutRenov_HT" hidden="1">[17]Renovations!$B$44,[17]Renovations!$B$29,[17]Renovations!$B$15,[17]Renovations!$B$5,[17]Renovations!$G$5</definedName>
    <definedName name="OutRenov_SHT" hidden="1">[17]Renovations!$B$2,[17]Renovations!$O$2,[17]Renovations!$E$17,[17]Renovations!$E$18,[17]Renovations!$E$19:$G$19,[17]Renovations!$I$17,[17]Renovations!$I$18,[17]Renovations!$I$19:$K$19,[17]Renovations!$M$17,[17]Renovations!$M$18,[17]Renovations!$M$19:$O$19,[17]Renovations!$E$31,[17]Renovations!$E$32:$F$32,[17]Renovations!$G$30,[17]Renovations!$G$31,[17]Renovations!$G$32:$H$32,[17]Renovations!$I$30,[17]Renovations!$I$31,[17]Renovations!$I$32:$J$32,[17]Renovations!$L$31,[17]Renovations!$L$32:$O$32,[17]Renovations!$B$46:$O$46,[17]Renovations!$B$56:$O$56</definedName>
    <definedName name="OutSensitivity_HF" hidden="1">'[17]Sensitivity Analysis'!$B$4:$H$4,'[17]Sensitivity Analysis'!$B$19:$H$19,'[17]Sensitivity Analysis'!$B$36:$H$36,'[17]Sensitivity Analysis'!$J$36:$P$36,'[17]Sensitivity Analysis'!$J$19:$P$19,'[17]Sensitivity Analysis'!$J$4:$P$4</definedName>
    <definedName name="OutSensitivity_HT" hidden="1">'[17]Sensitivity Analysis'!$B$36,'[17]Sensitivity Analysis'!$J$36,'[17]Sensitivity Analysis'!$J$19,'[17]Sensitivity Analysis'!$B$19,'[17]Sensitivity Analysis'!$B$4,'[17]Sensitivity Analysis'!$J$4</definedName>
    <definedName name="OutSensitivity_SensMF" hidden="1">'[17]Sensitivity Analysis'!$F$7:$F$10,'[17]Sensitivity Analysis'!$F$12,'[17]Sensitivity Analysis'!$F$14,'[17]Sensitivity Analysis'!$N$7:$N$10,'[17]Sensitivity Analysis'!$N$12,'[17]Sensitivity Analysis'!$N$14,'[17]Sensitivity Analysis'!$F$22:$F$24,'[17]Sensitivity Analysis'!$F$26,'[17]Sensitivity Analysis'!$F$28,'[17]Sensitivity Analysis'!$F$30:$F$32,'[17]Sensitivity Analysis'!$N$22,'[17]Sensitivity Analysis'!$K$23:$P$24,'[17]Sensitivity Analysis'!$N$25:$N$26,'[17]Sensitivity Analysis'!$N$29:$N$30,'[17]Sensitivity Analysis'!$F$39:$F$40,'[17]Sensitivity Analysis'!$F$42,'[17]Sensitivity Analysis'!$F$43,'[17]Sensitivity Analysis'!$F$45:$F$46,'[17]Sensitivity Analysis'!$F$48,'[17]Sensitivity Analysis'!$K$40:$P$41,'[17]Sensitivity Analysis'!$N$39,'[17]Sensitivity Analysis'!$N$42:$N$43,'[17]Sensitivity Analysis'!$N$46:$N$47</definedName>
    <definedName name="OutSensitivity_SensSF" hidden="1">'[17]Sensitivity Analysis'!$F$11,'[17]Sensitivity Analysis'!$F$13,'[17]Sensitivity Analysis'!$F$15,'[17]Sensitivity Analysis'!$F$25,'[17]Sensitivity Analysis'!$F$27,'[17]Sensitivity Analysis'!$F$29,'[17]Sensitivity Analysis'!$F$41,'[17]Sensitivity Analysis'!$F$44,'[17]Sensitivity Analysis'!$F$47,'[17]Sensitivity Analysis'!$F$49,'[17]Sensitivity Analysis'!$N$48:$N$49,'[17]Sensitivity Analysis'!$N$44:$N$45,'[17]Sensitivity Analysis'!$N$31:$N$32,'[17]Sensitivity Analysis'!$N$27:$N$28,'[17]Sensitivity Analysis'!$N$15,'[17]Sensitivity Analysis'!$N$13,'[17]Sensitivity Analysis'!$N$11</definedName>
    <definedName name="OutSensitivity_SHT" hidden="1">'[17]Sensitivity Analysis'!$B$2,'[17]Sensitivity Analysis'!$P$2,'[17]Sensitivity Analysis'!$B$6:$H$6,'[17]Sensitivity Analysis'!$J$6:$P$6,'[17]Sensitivity Analysis'!$B$7:$B$17,'[17]Sensitivity Analysis'!$J$7,'[17]Sensitivity Analysis'!$B$21:$H$21,'[17]Sensitivity Analysis'!$B$22:$B$34,'[17]Sensitivity Analysis'!$J$22:$J$34,'[17]Sensitivity Analysis'!$J$21:$P$21,'[17]Sensitivity Analysis'!$J$38:$P$38,'[17]Sensitivity Analysis'!$J$39:$J$51,'[17]Sensitivity Analysis'!$B$39:$B$51,'[17]Sensitivity Analysis'!$B$38:$H$38</definedName>
    <definedName name="OutSourcesAndUses_HF" hidden="1">'[17]Sources &amp; Uses'!$B$24:$J$24,'[17]Sources &amp; Uses'!$B$5:$J$5</definedName>
    <definedName name="OutSourcesAndUses_HT" hidden="1">'[17]Sources &amp; Uses'!$B$24,'[17]Sources &amp; Uses'!$B$5</definedName>
    <definedName name="OutSourcesAndUses_SHT" hidden="1">'[17]Sources &amp; Uses'!$B$2,'[17]Sources &amp; Uses'!$J$2,'[17]Sources &amp; Uses'!$B$8:$E$8,'[17]Sources &amp; Uses'!$G$8:$J$8,'[17]Sources &amp; Uses'!$G$9,'[17]Sources &amp; Uses'!$B$9,'[17]Sources &amp; Uses'!$B$14,'[17]Sources &amp; Uses'!$G$15,'[17]Sources &amp; Uses'!$G$27:$J$27,'[17]Sources &amp; Uses'!$B$27:$E$27,'[17]Sources &amp; Uses'!$B$28,'[17]Sources &amp; Uses'!$B$33,'[17]Sources &amp; Uses'!$B$42,'[17]Sources &amp; Uses'!$G$28,'[17]Sources &amp; Uses'!$G$33,'[17]Sources &amp; Uses'!$G$38,'[17]Sources &amp; Uses'!$G$45</definedName>
    <definedName name="OutSourcesAndUses_SHT_P" hidden="1">'[17]Sources &amp; Uses'!#REF!,'[17]Sources &amp; Uses'!#REF!</definedName>
    <definedName name="OutSourcesAndUses0_SHT_P" hidden="1">'[17]Sources &amp; Uses'!#REF!</definedName>
    <definedName name="OutSourcesAndUses1_SHT_P" hidden="1">'[17]Sources &amp; Uses'!#REF!</definedName>
    <definedName name="OutSummary_CW_HF" hidden="1">'[17]Summary '!#REF!,'[17]Summary '!#REF!,'[17]Summary '!#REF!,'[17]Summary '!#REF!,'[17]Summary '!#REF!,'[17]Summary '!#REF!,'[17]Summary '!#REF!</definedName>
    <definedName name="OutSummary_CW_HT" hidden="1">'[17]Summary '!#REF!,'[17]Summary '!#REF!,'[17]Summary '!#REF!,'[17]Summary '!#REF!,'[17]Summary '!#REF!,'[17]Summary '!#REF!,'[17]Summary '!#REF!</definedName>
    <definedName name="OutSummary_CW_SHT" hidden="1">'[17]Summary '!#REF!,'[17]Summary '!#REF!,'[17]Summary '!#REF!,'[17]Summary '!#REF!,'[17]Summary '!#REF!,'[17]Summary '!#REF!,'[17]Summary '!#REF!,'[17]Summary '!#REF!,'[17]Summary '!#REF!,'[17]Summary '!#REF!,'[17]Summary '!#REF!,'[17]Summary '!#REF!,'[17]Summary '!#REF!,'[17]Summary '!#REF!</definedName>
    <definedName name="OutSummary_CW_Title" hidden="1">'[17]Summary '!#REF!</definedName>
    <definedName name="OutSummary_CW0_HF" hidden="1">'[17]Summary '!#REF!</definedName>
    <definedName name="OutSummary_CW0_HT" hidden="1">'[17]Summary '!#REF!</definedName>
    <definedName name="OutSummary_CW0_SHT" hidden="1">'[17]Summary '!#REF!</definedName>
    <definedName name="OutSummary_CW1_HF" hidden="1">'[17]Summary '!#REF!</definedName>
    <definedName name="OutSummary_CW1_HT" hidden="1">'[17]Summary '!#REF!</definedName>
    <definedName name="OutSummary_CW1_SHT" hidden="1">'[17]Summary '!#REF!</definedName>
    <definedName name="OutSummary_CW10_SHT" hidden="1">'[17]Summary '!#REF!</definedName>
    <definedName name="OutSummary_CW11_SHT" hidden="1">'[17]Summary '!#REF!</definedName>
    <definedName name="OutSummary_CW12_SHT" hidden="1">'[17]Summary '!#REF!</definedName>
    <definedName name="OutSummary_CW13_SHT" hidden="1">'[17]Summary '!#REF!</definedName>
    <definedName name="OutSummary_CW2_HF" hidden="1">'[17]Summary '!#REF!</definedName>
    <definedName name="OutSummary_CW2_HT" hidden="1">'[17]Summary '!#REF!</definedName>
    <definedName name="OutSummary_CW2_SHT" hidden="1">'[17]Summary '!#REF!</definedName>
    <definedName name="OutSummary_CW3_HF" hidden="1">'[17]Summary '!#REF!</definedName>
    <definedName name="OutSummary_CW3_HT" hidden="1">'[17]Summary '!#REF!</definedName>
    <definedName name="OutSummary_CW3_SHT" hidden="1">'[17]Summary '!#REF!</definedName>
    <definedName name="OutSummary_CW4_HF" hidden="1">'[17]Summary '!#REF!</definedName>
    <definedName name="OutSummary_CW4_HT" hidden="1">'[17]Summary '!#REF!</definedName>
    <definedName name="OutSummary_CW4_SHT" hidden="1">'[17]Summary '!#REF!</definedName>
    <definedName name="OutSummary_CW5_HF" hidden="1">'[17]Summary '!#REF!</definedName>
    <definedName name="OutSummary_CW5_HT" hidden="1">'[17]Summary '!#REF!</definedName>
    <definedName name="OutSummary_CW5_SHT" hidden="1">'[17]Summary '!#REF!</definedName>
    <definedName name="OutSummary_CW6_HF" hidden="1">'[17]Summary '!#REF!</definedName>
    <definedName name="OutSummary_CW6_HT" hidden="1">'[17]Summary '!#REF!</definedName>
    <definedName name="OutSummary_CW6_SHT" hidden="1">'[17]Summary '!#REF!</definedName>
    <definedName name="OutSummary_CW7_SHT" hidden="1">'[17]Summary '!#REF!</definedName>
    <definedName name="OutSummary_CW8_SHT" hidden="1">'[17]Summary '!#REF!</definedName>
    <definedName name="OutSummary_CW9_SHT" hidden="1">'[17]Summary '!#REF!</definedName>
    <definedName name="OutSummary_HF" hidden="1">[17]Summary!$B$69:$P$69,[17]Summary!$B$56:$P$56,[17]Summary!$B$41:$P$41,[17]Summary!$B$29:$P$29,[17]Summary!$B$18:$P$18,[17]Summary!$B$5:$H$5,[17]Summary!$K$5:$P$5</definedName>
    <definedName name="OutSummary_HT" hidden="1">[17]Summary!$B$5,[17]Summary!$K$5,[17]Summary!$B$18,[17]Summary!$B$29,[17]Summary!$B$41,[17]Summary!$B$56,[17]Summary!$B$69</definedName>
    <definedName name="OutSummary_SHT" hidden="1">[17]Summary!$B$57,[17]Summary!$B$46,[17]Summary!$B$42,[17]Summary!$F$42,[17]Summary!$H$42,[17]Summary!$J$42,[17]Summary!$L$42,[17]Summary!$N$42,[17]Summary!$P$42,[17]Summary!$F$30,[17]Summary!$F$31:$J$31,[17]Summary!$M$31,[17]Summary!$N$31,[17]Summary!$O$31,[17]Summary!$P$31,[17]Summary!$O$30,[17]Summary!$M$30,[17]Summary!$G$19,[17]Summary!$G$20,[17]Summary!$G$20,[17]Summary!$I$20,[17]Summary!$J$20,[17]Summary!$M$20:$P$20,[17]Summary!$M$19,[17]Summary!$O$19,[17]Summary!$N$6,[17]Summary!$O$6,[17]Summary!$P$6,[17]Summary!$P$2,[17]Summary!$B$2</definedName>
    <definedName name="OVERALL" hidden="1">{#N/A,#N/A,FALSE,"el.det";#N/A,#N/A,FALSE,"mu.det";#N/A,#N/A,FALSE,"ug.det";#N/A,#N/A,FALSE,"ex.det";#N/A,#N/A,FALSE,"lux.det";#N/A,#N/A,FALSE,"custom.lot";#N/A,#N/A,FALSE,"condo.att";#N/A,#N/A,FALSE,"el.att";#N/A,#N/A,FALSE,"mu.att";#N/A,#N/A,FALSE,"ex.att";#N/A,#N/A,FALSE,"lux.att";#N/A,#N/A,FALSE,"all.by.village"}</definedName>
    <definedName name="p_FMCC_10yr_55LTV">'[33]Freddie Pricing'!$F$10</definedName>
    <definedName name="p_FMCC_10yr_65LTV">'[33]Freddie Pricing'!$E$10</definedName>
    <definedName name="p_FMCC_10yr_75LTV">'[33]Freddie Pricing'!$D$10</definedName>
    <definedName name="p_FMCC_12yr_55LTV">'[33]Freddie Pricing'!$F$9</definedName>
    <definedName name="p_FMCC_12yr_65LTV">'[33]Freddie Pricing'!$E$9</definedName>
    <definedName name="p_FMCC_12yr_75LTV">'[33]Freddie Pricing'!$D$9</definedName>
    <definedName name="p_FMCC_15yr_55LTV">'[33]Freddie Pricing'!$F$8</definedName>
    <definedName name="p_FMCC_15yr_65LTV">'[33]Freddie Pricing'!$E$8</definedName>
    <definedName name="p_FMCC_15yr_75LTV">'[33]Freddie Pricing'!$D$8</definedName>
    <definedName name="p_FMCC_5yr_55LTV">'[33]Freddie Pricing'!$F$12</definedName>
    <definedName name="p_FMCC_5yr_65LTV">'[33]Freddie Pricing'!$E$12</definedName>
    <definedName name="p_FMCC_5yr_75LTV">'[33]Freddie Pricing'!$D$12</definedName>
    <definedName name="p_FMCC_7yr_55LTV">'[33]Freddie Pricing'!$F$11</definedName>
    <definedName name="p_FMCC_7yr_65LTV">'[33]Freddie Pricing'!$E$11</definedName>
    <definedName name="p_FMCC_7yr_75LTV">'[33]Freddie Pricing'!$D$11</definedName>
    <definedName name="p_FMCC_ARM_MNR_10yr">'[33]Loan Inputs'!$E$56</definedName>
    <definedName name="p_FMCC_ARM_MNR_5yr">'[33]Loan Inputs'!$E$54</definedName>
    <definedName name="p_FMCC_ARM_MNR_7yr">'[33]Loan Inputs'!$E$55</definedName>
    <definedName name="p_FMCC_ARM_Net_10yr">'[33]Loan Inputs'!$D$56</definedName>
    <definedName name="p_FMCC_ARM_Net_5yr">'[33]Loan Inputs'!$D$54</definedName>
    <definedName name="p_FMCC_ARM_Net_7yr">'[33]Loan Inputs'!$D$55</definedName>
    <definedName name="p_FMCC_OrigFee_RANGE_bps">'[33]Freddie Pricing'!$E$37:$E$40</definedName>
    <definedName name="p_FMCC_OrigFee_RANGE_dollars">'[33]Freddie Pricing'!$F$37:$F$40</definedName>
    <definedName name="p_FMCC_OrigFee_RANGE_High">'[33]Freddie Pricing'!$D$37:$D$40</definedName>
    <definedName name="p_FMCC_OrigFee_RANGE_Low">'[33]Freddie Pricing'!$C$37:$C$40</definedName>
    <definedName name="p_FMCC_Prepay_10.0_7.0_1pct">'[33]Freddie Pricing'!$M$11</definedName>
    <definedName name="p_FMCC_Prepay_10.0_7.0_par">'[33]Freddie Pricing'!$M$12</definedName>
    <definedName name="p_FMCC_Prepay_10.0_8.0_1pct">'[33]Freddie Pricing'!$M$13</definedName>
    <definedName name="p_FMCC_Prepay_10.0_8.0_par">'[33]Freddie Pricing'!$M$14</definedName>
    <definedName name="p_FMCC_Prepay_7.0_5.0_1pct">'[33]Freddie Pricing'!$M$15</definedName>
    <definedName name="p_FMCC_Prepay_7.0_5.0_par">'[33]Freddie Pricing'!$M$16</definedName>
    <definedName name="p_FMCC_Prepay_7.0_6.0_1pct">'[33]Freddie Pricing'!$M$17</definedName>
    <definedName name="p_FMCC_Prepay_7.0_6.0_par">'[33]Freddie Pricing'!$M$18</definedName>
    <definedName name="p_FMCC_ValueAdd_FREdiscount">'[33]Loan Inputs'!$E$60</definedName>
    <definedName name="p_FMCC_ValueAdd_Gross">'[33]Loan Inputs'!$D$60</definedName>
    <definedName name="p_FNMA_A1_RANGE_GS">'[33]Fannie Pricing'!$E$12:$L$12</definedName>
    <definedName name="p_FNMA_A1_RANGE_Term">'[33]Fannie Pricing'!$E$11:$L$11</definedName>
    <definedName name="p_FNMA_A1_ROW_T2_Over7">'[33]Fannie Pricing'!$B$14</definedName>
    <definedName name="p_FNMA_A1_ROW_T2_Under7">'[33]Fannie Pricing'!$B$13</definedName>
    <definedName name="p_FNMA_A1_ROW_T3_Over7">'[33]Fannie Pricing'!$B$16</definedName>
    <definedName name="p_FNMA_A1_ROW_T3_Under7">'[33]Fannie Pricing'!$B$15</definedName>
    <definedName name="p_FNMA_A1_ROW_T4_Over7">'[33]Fannie Pricing'!$B$18</definedName>
    <definedName name="p_FNMA_A1_ROW_T4_Under7">'[33]Fannie Pricing'!$B$17</definedName>
    <definedName name="p_FNMA_A2_RANGE_GS">'[33]Fannie Pricing'!$E$26:$L$26</definedName>
    <definedName name="p_FNMA_A2_RANGE_Term">'[33]Fannie Pricing'!$E$25:$L$25</definedName>
    <definedName name="p_FNMA_A2_ROW_T2_Over7">'[33]Fannie Pricing'!$B$28</definedName>
    <definedName name="p_FNMA_A2_ROW_T2_Under7">'[33]Fannie Pricing'!$B$27</definedName>
    <definedName name="p_FNMA_A2_ROW_T3_Over7">'[33]Fannie Pricing'!$B$30</definedName>
    <definedName name="p_FNMA_A2_ROW_T3_Under7">'[33]Fannie Pricing'!$B$29</definedName>
    <definedName name="p_FNMA_A2_ROW_T4_Over7">'[33]Fannie Pricing'!$B$32</definedName>
    <definedName name="p_FNMA_A2_ROW_T4_Under7">'[33]Fannie Pricing'!$B$31</definedName>
    <definedName name="p_FNMA_A4_RANGE_GS">'[33]Fannie Pricing'!$E$53:$L$53</definedName>
    <definedName name="p_FNMA_A4_RANGE_Term">'[33]Fannie Pricing'!$E$52:$L$52</definedName>
    <definedName name="p_FNMA_A4_ROW_T2_CON">'[33]Fannie Pricing'!$B$55</definedName>
    <definedName name="p_FNMA_A4_ROW_T2_GRN">'[33]Fannie Pricing'!$B$54</definedName>
    <definedName name="p_FNMA_A4_ROW_T3_CON">'[33]Fannie Pricing'!$B$59</definedName>
    <definedName name="p_FNMA_A4_ROW_T3_GRN">'[33]Fannie Pricing'!$B$57</definedName>
    <definedName name="p_FNMA_A4_ROW_T4_CON">'[33]Fannie Pricing'!$B$62</definedName>
    <definedName name="p_FNMA_A4_ROW_T4_GRN">'[33]Fannie Pricing'!$B$60</definedName>
    <definedName name="p_FNMA_OrigFee_RANGE_bps">'[33]Fannie Pricing'!$E$149:$E$153</definedName>
    <definedName name="p_FNMA_OrigFee_RANGE_dollars">'[33]Fannie Pricing'!$F$149:$F$153</definedName>
    <definedName name="p_FNMA_OrigFee_RANGE_High">'[33]Fannie Pricing'!$D$149:$D$153</definedName>
    <definedName name="p_FNMA_OrigFee_RANGE_Low">'[33]Fannie Pricing'!$C$149:$C$153</definedName>
    <definedName name="P_FNMA_Prepay_10.0_5.0_1pct_G">'[33]Fannie Pricing'!$E$96</definedName>
    <definedName name="P_FNMA_Prepay_10.0_5.0_1pct_S">'[33]Fannie Pricing'!$I$96</definedName>
    <definedName name="P_FNMA_Prepay_10.0_5.0_Par_G">'[33]Fannie Pricing'!$G$96</definedName>
    <definedName name="P_FNMA_Prepay_10.0_5.0_Par_S">'[33]Fannie Pricing'!$K$96</definedName>
    <definedName name="P_FNMA_Prepay_10.0_6.0_1pct_G">'[33]Fannie Pricing'!$E$95</definedName>
    <definedName name="P_FNMA_Prepay_10.0_6.0_1pct_S">'[33]Fannie Pricing'!$I$95</definedName>
    <definedName name="P_FNMA_Prepay_10.0_6.0_Par_G">'[33]Fannie Pricing'!$G$95</definedName>
    <definedName name="P_FNMA_Prepay_10.0_6.0_Par_S">'[33]Fannie Pricing'!$K$95</definedName>
    <definedName name="P_FNMA_Prepay_10.0_7.0_Par_G">'[33]Fannie Pricing'!$G$94</definedName>
    <definedName name="P_FNMA_Prepay_10.0_7.0_Par_S">'[33]Fannie Pricing'!$K$94</definedName>
    <definedName name="P_FNMA_Prepay_10.0_8.0_Par_G">'[33]Fannie Pricing'!$G$93</definedName>
    <definedName name="P_FNMA_Prepay_10.0_8.0_Par_S">'[33]Fannie Pricing'!$K$93</definedName>
    <definedName name="P_FNMA_Prepay_10.0_9.5_Par_G">'[33]Fannie Pricing'!$G$92</definedName>
    <definedName name="P_FNMA_Prepay_10.0_9.5_Par_S">'[33]Fannie Pricing'!$K$92</definedName>
    <definedName name="P_FNMA_Prepay_10.0_DPP_A1A3_G">'[33]Fannie Pricing'!$I$113</definedName>
    <definedName name="P_FNMA_Prepay_10.0_DPP_A1A3_S">'[33]Fannie Pricing'!$K$113</definedName>
    <definedName name="P_FNMA_Prepay_12.0_10.0_Par_G">'[33]Fannie Pricing'!$G$99</definedName>
    <definedName name="P_FNMA_Prepay_12.0_10.0_Par_S">'[33]Fannie Pricing'!$K$99</definedName>
    <definedName name="P_FNMA_Prepay_12.0_11.5_Par_G">'[33]Fannie Pricing'!$G$98</definedName>
    <definedName name="P_FNMA_Prepay_12.0_DPP_A1A3_G">'[33]Fannie Pricing'!$I$114</definedName>
    <definedName name="P_FNMA_Prepay_12.0_DPP_A1A3_S">'[33]Fannie Pricing'!$K$114</definedName>
    <definedName name="P_FNMA_Prepay_15.0_10.0_Par_G">'[33]Fannie Pricing'!$G$101</definedName>
    <definedName name="P_FNMA_Prepay_15.0_10.0_Par_S">'[33]Fannie Pricing'!$K$101</definedName>
    <definedName name="P_FNMA_Prepay_15.0_14.5_Par_G">'[33]Fannie Pricing'!$G$100</definedName>
    <definedName name="P_FNMA_Prepay_15.0_DPP_A1A3_G">'[33]Fannie Pricing'!$I$115</definedName>
    <definedName name="P_FNMA_Prepay_15.0_DPP_A1A3_S">'[33]Fannie Pricing'!$K$115</definedName>
    <definedName name="P_FNMA_Prepay_18.0_DPP_A1A3_G">'[33]Fannie Pricing'!$I$116</definedName>
    <definedName name="P_FNMA_Prepay_18plus_10.0_Par_G">'[33]Fannie Pricing'!$G$103</definedName>
    <definedName name="P_FNMA_Prepay_18plus_15.0_Par_G">'[33]Fannie Pricing'!$G$102</definedName>
    <definedName name="P_FNMA_Prepay_30.0_DPP_A1A3_G">'[33]Fannie Pricing'!$I$117</definedName>
    <definedName name="P_FNMA_Prepay_5.0_3.0_Par_G">'[33]Fannie Pricing'!$G$85</definedName>
    <definedName name="P_FNMA_Prepay_5.0_3.0_Par_S">'[33]Fannie Pricing'!$K$85</definedName>
    <definedName name="P_FNMA_Prepay_5.0_4.0_Par_G">'[33]Fannie Pricing'!$G$84</definedName>
    <definedName name="P_FNMA_Prepay_5.0_4.0_Par_S">'[33]Fannie Pricing'!$K$84</definedName>
    <definedName name="P_FNMA_Prepay_5.0_4.5_Par_G">'[33]Fannie Pricing'!$G$83</definedName>
    <definedName name="P_FNMA_Prepay_5.0_4.5_Par_S">'[33]Fannie Pricing'!$K$83</definedName>
    <definedName name="P_FNMA_Prepay_5.0_DPP_A1A3_G">'[33]Fannie Pricing'!$I$111</definedName>
    <definedName name="P_FNMA_Prepay_5.0_DPP_A1A3_S">'[33]Fannie Pricing'!$K$111</definedName>
    <definedName name="P_FNMA_Prepay_7.0_3.0_1pct_G">'[33]Fannie Pricing'!$E$90</definedName>
    <definedName name="P_FNMA_Prepay_7.0_3.0_1pct_S">'[33]Fannie Pricing'!$I$90</definedName>
    <definedName name="P_FNMA_Prepay_7.0_3.0_Par_G">'[33]Fannie Pricing'!$G$90</definedName>
    <definedName name="P_FNMA_Prepay_7.0_3.0_Par_S">'[33]Fannie Pricing'!$K$90</definedName>
    <definedName name="P_FNMA_Prepay_7.0_4.0_1pct_G">'[33]Fannie Pricing'!$E$89</definedName>
    <definedName name="P_FNMA_Prepay_7.0_4.0_1pct_S">'[33]Fannie Pricing'!$I$89</definedName>
    <definedName name="P_FNMA_Prepay_7.0_4.0_Par_G">'[33]Fannie Pricing'!$G$89</definedName>
    <definedName name="P_FNMA_Prepay_7.0_4.0_Par_S">'[33]Fannie Pricing'!$K$89</definedName>
    <definedName name="P_FNMA_Prepay_7.0_5.0_Par_G">'[33]Fannie Pricing'!$G$88</definedName>
    <definedName name="P_FNMA_Prepay_7.0_5.0_Par_S">'[33]Fannie Pricing'!$K$88</definedName>
    <definedName name="P_FNMA_Prepay_7.0_6.0_Par_G">'[33]Fannie Pricing'!$G$87</definedName>
    <definedName name="P_FNMA_Prepay_7.0_6.0_Par_S">'[33]Fannie Pricing'!$K$87</definedName>
    <definedName name="P_FNMA_Prepay_7.0_6.5_Par_G">'[33]Fannie Pricing'!$G$86</definedName>
    <definedName name="P_FNMA_Prepay_7.0_6.5_Par_S">'[33]Fannie Pricing'!$K$86</definedName>
    <definedName name="P_FNMA_Prepay_7.0_DPP_A1A3_G">'[33]Fannie Pricing'!$I$112</definedName>
    <definedName name="P_FNMA_Prepay_7.0_DPP_A1A3_S">'[33]Fannie Pricing'!$K$112</definedName>
    <definedName name="paaa" hidden="1">{#N/A,#N/A,FALSE,"II-2 POP.HH";#N/A,#N/A,FALSE,"II-3 AGE.DIST";#N/A,#N/A,FALSE,"II-4 HH.DIST";#N/A,#N/A,FALSE,"II-5 EMP.INDUS"}</definedName>
    <definedName name="package" hidden="1">{#N/A,#N/A,TRUE,"COVER";#N/A,#N/A,TRUE,"PROFORMA";#N/A,#N/A,TRUE,"Construction CF";#N/A,#N/A,TRUE,"CASHFLOW"}</definedName>
    <definedName name="Param_CumRent" hidden="1">[32]Settings_Parameters!#REF!</definedName>
    <definedName name="Param_CurrentDate" hidden="1">[32]Settings_Parameters!$B$8</definedName>
    <definedName name="Param_DRCredit" hidden="1">[32]Settings_Parameters!#REF!</definedName>
    <definedName name="Param_DRNonCredit" hidden="1">[32]Settings_Parameters!#REF!</definedName>
    <definedName name="Param_IncludeCPI" hidden="1">[32]Settings_Parameters!#REF!</definedName>
    <definedName name="Param_IncludePercentRent" hidden="1">[32]Settings_Parameters!#REF!</definedName>
    <definedName name="Param_IncludePW" hidden="1">[32]Settings_Parameters!#REF!</definedName>
    <definedName name="Param_Inclusion" hidden="1">[32]Settings_Parameters!#REF!</definedName>
    <definedName name="Param_PVAbatement" hidden="1">[32]Settings_Parameters!#REF!</definedName>
    <definedName name="Param_SLAbatement" hidden="1">[32]Settings_Parameters!#REF!</definedName>
    <definedName name="Param_VacMarket" hidden="1">[32]Settings_Parameters!#REF!</definedName>
    <definedName name="Param_VacRenew" hidden="1">[32]Settings_Parameters!#REF!</definedName>
    <definedName name="Param_VacVacate" hidden="1">[32]Settings_Parameters!#REF!</definedName>
    <definedName name="parking">[24]Lookup!$B$472:$C$480</definedName>
    <definedName name="parking_lot">#REF!</definedName>
    <definedName name="parking_spelled">[24]Instruction!$F$21</definedName>
    <definedName name="PartnershipAssumptions" hidden="1">[17]Input!#REF!</definedName>
    <definedName name="PartnershipEntity1" hidden="1">[17]Input!#REF!</definedName>
    <definedName name="PartnershipEntity2" hidden="1">[17]Input!#REF!</definedName>
    <definedName name="PartnershipIRR" hidden="1">'[17]CF Calculations'!#REF!</definedName>
    <definedName name="pat" hidden="1">{#N/A,#N/A,FALSE,"Cons - matrix";#N/A,#N/A,FALSE,"Cons - Dev Cash Flow";#N/A,#N/A,FALSE,"Cons - Dev Bud";#N/A,#N/A,FALSE,"Cons - Dev S &amp; U";#N/A,#N/A,FALSE,"Cons - Const. Loan";#N/A,#N/A,FALSE,"Cons - Low Inc Credit";#N/A,#N/A,FALSE,"Res - Cash Flow";#N/A,#N/A,FALSE,"Res - Assumptions";#N/A,#N/A,FALSE,"Res - SF-Rents";#N/A,#N/A,FALSE,"Res - 2001 rents";#N/A,#N/A,FALSE,"Res - Op Ex";#N/A,#N/A,FALSE,"Pkg - Cash Flow";#N/A,#N/A,FALSE,"Pkg - Assumpt 1";#N/A,#N/A,FALSE,"Ret - Cash Flow";#N/A,#N/A,FALSE,"Ret - Assumptions";#N/A,#N/A,FALSE,"Ret - Rent Roll";#N/A,#N/A,FALSE,"Tax - Consolidated";#N/A,#N/A,FALSE,"Tax - data"}</definedName>
    <definedName name="PaymentType" hidden="1">[17]GenValidation!$X$5:$X$6</definedName>
    <definedName name="PctOtherCCAcq" hidden="1">[17]Input!$E$38</definedName>
    <definedName name="PctOtherCCDisp" hidden="1">[17]Input!$K$38</definedName>
    <definedName name="PERCENT_2">"0.00%_);[Red](0.00%);"</definedName>
    <definedName name="PERCENT_3">"0.000%"</definedName>
    <definedName name="perl" hidden="1">{#N/A,#N/A,FALSE,"II-2 POP.HH";#N/A,#N/A,FALSE,"II-3 AGE.DIST";#N/A,#N/A,FALSE,"II-4 HH.DIST";#N/A,#N/A,FALSE,"II-5 EMP.INDUS"}</definedName>
    <definedName name="PerMonth" hidden="1">[17]GenValidation!$J$6</definedName>
    <definedName name="PersonnelNotes" hidden="1">'[17]Adjustments &amp; Notes'!$O$38</definedName>
    <definedName name="PFNOIMnthly" hidden="1">'[17]CF Calculations'!$T$62:$EI$62</definedName>
    <definedName name="pha_list">[24]Lookup!$D$817:$G$3964</definedName>
    <definedName name="pha_name_list">[24]Lookup!$D$817:$D$3964</definedName>
    <definedName name="Phase">[18]Dropdowns!$AE$3:$AE$5</definedName>
    <definedName name="PHOTOS" hidden="1">{#N/A,#N/A,FALSE,"RENT ROLL"}</definedName>
    <definedName name="PlacementAgentFee" hidden="1">[17]Input!#REF!</definedName>
    <definedName name="plan" hidden="1">{#N/A,#N/A,FALSE,"Highridge Return Analysis";#N/A,#N/A,FALSE,"Sale @ end of year 3 (4yr Plan)";#N/A,#N/A,FALSE,"Highridge Assumption Page"}</definedName>
    <definedName name="PlanBy">[24]Instruction!$N$16</definedName>
    <definedName name="PlanDate">[24]Instruction!$N$18</definedName>
    <definedName name="Please_select_from_list">'[18]Input Sheet'!$B$3</definedName>
    <definedName name="Po" hidden="1">{#N/A,#N/A,FALSE,"III-1 Sum.Dem";#N/A,#N/A,FALSE,"III-2 RER.Dem.Pop";#N/A,#N/A,FALSE,"III-3 RER.Cap.Pop";#N/A,#N/A,FALSE,"III-4 RER.Dem.TCSS";#N/A,#N/A,FALSE,"III-5 RER.Cap.TCSS";#N/A,#N/A,FALSE,"III-6 Pow.Center.Dem";#N/A,#N/A,FALSE,"III-7 Off.Demand";#N/A,#N/A,FALSE,"III-8 Htl.Dem"}</definedName>
    <definedName name="PostRenovationMarketRent" hidden="1">[17]Input!$F$78:$F$79</definedName>
    <definedName name="PostRenovationYr" hidden="1">[17]GenValidation!$BF$29</definedName>
    <definedName name="PotentialMarketRentNotes" hidden="1">'[17]Adjustments &amp; Notes'!$O$12</definedName>
    <definedName name="ppu" hidden="1">#REF!</definedName>
    <definedName name="PricePerUnit" hidden="1">[17]GenValidation!$V$6</definedName>
    <definedName name="PriceSensIncrementType" hidden="1">[17]GenValidation!$A$72</definedName>
    <definedName name="PriceSensitivityPcntIncrement" hidden="1">[17]Input!$E$234</definedName>
    <definedName name="PricingInputLabel" hidden="1">[17]Input!$B$33</definedName>
    <definedName name="Print" hidden="1">{#N/A,#N/A,TRUE,"Cover";#N/A,#N/A,TRUE,"Stack";#N/A,#N/A,TRUE,"Cost S";#N/A,#N/A,TRUE,"Financing";#N/A,#N/A,TRUE," CF";#N/A,#N/A,TRUE,"CF Mnthly";#N/A,#N/A,TRUE,"CF assum";#N/A,#N/A,TRUE,"Unit Sales";#N/A,#N/A,TRUE,"REV";#N/A,#N/A,TRUE,"Bdgt Backup"}</definedName>
    <definedName name="_xlnm.Print_Area">#REF!</definedName>
    <definedName name="Print2" hidden="1">{#N/A,#N/A,FALSE,"Cover";#N/A,#N/A,FALSE,"Stack";#N/A,#N/A,FALSE,"Cost S";#N/A,#N/A,FALSE," CF";#N/A,#N/A,FALSE,"Investor"}</definedName>
    <definedName name="PRINTEXPENSES">#REF!</definedName>
    <definedName name="PrintFormat" hidden="1">[41]GenValidation!$BF$6</definedName>
    <definedName name="PRINTINCOME">#REF!</definedName>
    <definedName name="PRINTOPPLAN">#REF!</definedName>
    <definedName name="PRINTWAGES">#REF!</definedName>
    <definedName name="pro" hidden="1">{#N/A,#N/A,FALSE,"COVER";#N/A,#N/A,FALSE,"Construction CF";#N/A,#N/A,FALSE,"PROFORMA";#N/A,#N/A,FALSE,"CASHFLOW"}</definedName>
    <definedName name="Proforma">#REF!</definedName>
    <definedName name="ProFormaCashOnCash" hidden="1">'[17]CF Calculations'!$E$123</definedName>
    <definedName name="ProformaCat" hidden="1">[17]GenValidation!$P$5:$P$24</definedName>
    <definedName name="ProFormaNOILessTaxes" hidden="1">SUM('[17]Operating Calculations'!$C$71:$C$79,'[17]Operating Calculations'!$C$81:$C$82,'[17]Operating Calculations'!$C$88:$C$101,'[17]Operating Calculations'!$C$103:$C$107,'[17]Operating Calculations'!$C$115:$C$128,'[17]Operating Calculations'!$C$130:$C$134,'[17]CF Calculations'!$E$60)</definedName>
    <definedName name="project_address">[24]Instruction!$E$12</definedName>
    <definedName name="Project_City">[24]Instruction!$E$13</definedName>
    <definedName name="project_conc_names">[24]Lookup!$F$774:$F$774</definedName>
    <definedName name="Project_County">[24]Instruction!$E$14</definedName>
    <definedName name="Project_Name">[24]Instruction!$E$10</definedName>
    <definedName name="project_number">[24]Instruction!$E$7</definedName>
    <definedName name="Project_State">[24]Instruction!$E$15</definedName>
    <definedName name="project_street_number">[24]Instruction!$E$11</definedName>
    <definedName name="project_type">[24]Lookup!$D$1</definedName>
    <definedName name="ProjectedReserves" hidden="1">[17]Input!$G$171</definedName>
    <definedName name="Promote" hidden="1">[17]Input!#REF!</definedName>
    <definedName name="promte" hidden="1">{"Assumptions",#N/A,FALSE,"Assumptions"}</definedName>
    <definedName name="PROP_ADDRESS">[19]Inputs!$I$6</definedName>
    <definedName name="PROP_CITY">[19]Inputs!$I$7</definedName>
    <definedName name="PROP_NAME">[19]Inputs!$I$5</definedName>
    <definedName name="PROP_STATE">[19]Inputs!$I$8</definedName>
    <definedName name="property_1_acreage">[24]Instruction!$C$45</definedName>
    <definedName name="property_1_bld_counts">[24]Instruction!$E$58:$E$71</definedName>
    <definedName name="property_1_bld_index">[24]Instruction!$H$58:$H$71</definedName>
    <definedName name="property_1_city">[24]Instruction!$C$39</definedName>
    <definedName name="property_1_county">[24]Instruction!$C$40</definedName>
    <definedName name="property_1_crit_acc_name">[30]Criticals!#REF!</definedName>
    <definedName name="property_1_crit_acc_repair">[24]Criticals!$A$29:$A$44</definedName>
    <definedName name="property_1_crit_name">[30]Criticals!#REF!</definedName>
    <definedName name="property_1_crit_repair">[24]Criticals!$A$13:$A$28</definedName>
    <definedName name="property_1_DOC">[24]Instruction!$H$44</definedName>
    <definedName name="property_1_facility_type">[24]Instruction!$H$47</definedName>
    <definedName name="property_1_group">[24]Instruction!$H$36</definedName>
    <definedName name="property_1_gsf_nocp">[24]Instruction!$FK$58:$FK$71</definedName>
    <definedName name="property_1_hc">[24]Instruction!$C$48</definedName>
    <definedName name="property_1_hc_parking">[24]Instruction!$C$47</definedName>
    <definedName name="property_1_name">[24]Instruction!$C$36</definedName>
    <definedName name="property_1_no_buildings">[24]Instruction!$H$40</definedName>
    <definedName name="property_1_noncrit_EWCM_name">[30]Non_Criticals!#REF!</definedName>
    <definedName name="property_1_noncrit_EWCM_repair">[30]Non_Criticals!$A$29:$A$44</definedName>
    <definedName name="property_1_noncrit_name">[30]Non_Criticals!#REF!</definedName>
    <definedName name="property_1_noncrit_repair">[30]Non_Criticals!$A$13:$A$28</definedName>
    <definedName name="property_1_parking">[24]Instruction!$C$46</definedName>
    <definedName name="property_1_state">[24]Instruction!$C$41</definedName>
    <definedName name="property_1_street">[24]Instruction!$C$38</definedName>
    <definedName name="property_1_total_gsf">[24]Instruction!$H$41</definedName>
    <definedName name="property_1_total_nlsf">[24]Instruction!$H$42</definedName>
    <definedName name="property_1_total_units">[24]Instruction!$H$43</definedName>
    <definedName name="property_1_total_units2">[24]Instruction!$I$43</definedName>
    <definedName name="property_1_unit_fixtures">[24]Instruction!$DC$115:$DC$134</definedName>
    <definedName name="property_1_unit_types">[24]Instruction!$F$115:$F$134</definedName>
    <definedName name="property_1_units">[24]Instruction!$B$114:$B$134</definedName>
    <definedName name="property_1_van">[24]Instruction!$C$49</definedName>
    <definedName name="property_1_year">[24]Instruction!$C$44</definedName>
    <definedName name="property_1_zip">[24]Instruction!$C$42</definedName>
    <definedName name="property_10">[24]Instruction!#REF!</definedName>
    <definedName name="property_10_acreage">[24]Instruction!#REF!</definedName>
    <definedName name="property_10_bld_counts">[24]Instruction!#REF!</definedName>
    <definedName name="property_10_bld_index">[24]Instruction!#REF!</definedName>
    <definedName name="property_10_building_copy">[24]Instruction!#REF!</definedName>
    <definedName name="property_10_building_desc_rep">'[24]PNA Narrative'!#REF!</definedName>
    <definedName name="property_10_building_sf">[24]Instruction!#REF!</definedName>
    <definedName name="property_10_building_sf_rep">'[24]PNA Narrative'!#REF!</definedName>
    <definedName name="property_10_building_sf_rep_bot">'[24]PNA Narrative'!#REF!</definedName>
    <definedName name="property_10_buildings">[24]Instruction!#REF!</definedName>
    <definedName name="property_10_city">[24]Instruction!#REF!</definedName>
    <definedName name="property_10_common_fixtures">[24]Instruction!#REF!</definedName>
    <definedName name="property_10_county">[24]Instruction!#REF!</definedName>
    <definedName name="property_10_crit_acc_name">[30]Criticals!#REF!</definedName>
    <definedName name="property_10_crit_acc_repair">[30]Criticals!#REF!</definedName>
    <definedName name="property_10_crit_name">[30]Criticals!#REF!</definedName>
    <definedName name="property_10_crit_repair">[30]Criticals!#REF!</definedName>
    <definedName name="property_10_DOC">[24]Instruction!#REF!</definedName>
    <definedName name="property_10_facility_type">[24]Instruction!#REF!</definedName>
    <definedName name="property_10_fixture1_copy">[24]Instruction!#REF!</definedName>
    <definedName name="property_10_fixture2_copy">[24]Instruction!#REF!</definedName>
    <definedName name="property_10_fixture3_copy">[24]Instruction!#REF!</definedName>
    <definedName name="property_10_fixtures_copy">[24]Instruction!#REF!</definedName>
    <definedName name="property_10_group">[24]Instruction!#REF!</definedName>
    <definedName name="property_10_GSF">[24]Instruction!#REF!</definedName>
    <definedName name="property_10_gsf_nocp">[24]Instruction!#REF!</definedName>
    <definedName name="property_10_hc">[24]Instruction!#REF!</definedName>
    <definedName name="property_10_hc_parking">[24]Instruction!#REF!</definedName>
    <definedName name="property_10_inspected_units">[24]Instruction!#REF!</definedName>
    <definedName name="property_10_inspected_units_bottom">[24]Instruction!#REF!</definedName>
    <definedName name="property_10_inspected_units_top">[24]Instruction!#REF!</definedName>
    <definedName name="property_10_name">[24]Instruction!#REF!</definedName>
    <definedName name="property_10_nc_total">[30]Non_Criticals!#REF!</definedName>
    <definedName name="property_10_no">[24]Instruction!#REF!</definedName>
    <definedName name="property_10_no_buildings">[24]Instruction!#REF!</definedName>
    <definedName name="property_10_noncrit_EWCM_name">[30]Non_Criticals!#REF!</definedName>
    <definedName name="property_10_noncrit_EWCM_repair">[30]Non_Criticals!#REF!</definedName>
    <definedName name="property_10_noncrit_name">[30]Non_Criticals!#REF!</definedName>
    <definedName name="property_10_noncrit_repair">[30]Non_Criticals!#REF!</definedName>
    <definedName name="property_10_parking">[24]Instruction!#REF!</definedName>
    <definedName name="property_10_sf_end">[24]Instruction!#REF!</definedName>
    <definedName name="property_10_sf_start">[24]Instruction!#REF!</definedName>
    <definedName name="property_10_state">[24]Instruction!#REF!</definedName>
    <definedName name="property_10_street">[24]Instruction!#REF!</definedName>
    <definedName name="property_10_total_gsf">[24]Instruction!#REF!</definedName>
    <definedName name="property_10_total_nlsf">[24]Instruction!#REF!</definedName>
    <definedName name="property_10_total_units">[24]Instruction!#REF!</definedName>
    <definedName name="property_10_total_units2">[24]Instruction!#REF!</definedName>
    <definedName name="property_10_unit_copy">[24]Instruction!#REF!</definedName>
    <definedName name="property_10_unit_fixtures">[24]Instruction!#REF!</definedName>
    <definedName name="property_10_unit_status">[24]Instruction!#REF!</definedName>
    <definedName name="property_10_unit_types">[24]Instruction!#REF!</definedName>
    <definedName name="property_10_unit2_copy">[24]Instruction!#REF!</definedName>
    <definedName name="property_10_units">[24]Instruction!#REF!</definedName>
    <definedName name="property_10_van">[24]Instruction!#REF!</definedName>
    <definedName name="property_10_year">[24]Instruction!#REF!</definedName>
    <definedName name="property_10_zip">[24]Instruction!#REF!</definedName>
    <definedName name="property_11">[24]Instruction!#REF!</definedName>
    <definedName name="property_11_acreage">[24]Instruction!#REF!</definedName>
    <definedName name="property_11_bld_counts">[24]Instruction!#REF!</definedName>
    <definedName name="property_11_bld_index">[24]Instruction!#REF!</definedName>
    <definedName name="property_11_building_copy">[24]Instruction!#REF!</definedName>
    <definedName name="property_11_building_desc_rep">'[24]PNA Narrative'!#REF!</definedName>
    <definedName name="property_11_building_sf">[24]Instruction!#REF!</definedName>
    <definedName name="property_11_building_sf_rep">'[24]PNA Narrative'!#REF!</definedName>
    <definedName name="property_11_building_sf_rep_bot">'[24]PNA Narrative'!#REF!</definedName>
    <definedName name="property_11_buildings">[24]Instruction!#REF!</definedName>
    <definedName name="property_11_city">[24]Instruction!#REF!</definedName>
    <definedName name="property_11_common_fixtures">[24]Instruction!#REF!</definedName>
    <definedName name="property_11_county">[24]Instruction!#REF!</definedName>
    <definedName name="property_11_crit_acc_name">[30]Criticals!#REF!</definedName>
    <definedName name="property_11_crit_acc_repair">[30]Criticals!#REF!</definedName>
    <definedName name="property_11_crit_name">[30]Criticals!#REF!</definedName>
    <definedName name="property_11_crit_repair">[30]Criticals!#REF!</definedName>
    <definedName name="property_11_DOC">[24]Instruction!#REF!</definedName>
    <definedName name="property_11_facility_type">[24]Instruction!#REF!</definedName>
    <definedName name="property_11_fixture1_copy">[24]Instruction!#REF!</definedName>
    <definedName name="property_11_fixture2_copy">[24]Instruction!#REF!</definedName>
    <definedName name="property_11_fixture3_copy">[24]Instruction!#REF!</definedName>
    <definedName name="property_11_fixtures_copy">[24]Instruction!#REF!</definedName>
    <definedName name="property_11_group">[24]Instruction!#REF!</definedName>
    <definedName name="property_11_GSF">[24]Instruction!#REF!</definedName>
    <definedName name="property_11_gsf_nocp">[24]Instruction!#REF!</definedName>
    <definedName name="property_11_hc">[24]Instruction!#REF!</definedName>
    <definedName name="property_11_hc_parking">[24]Instruction!#REF!</definedName>
    <definedName name="property_11_inspected_units">[24]Instruction!#REF!</definedName>
    <definedName name="property_11_inspected_units_bottom">[24]Instruction!#REF!</definedName>
    <definedName name="property_11_inspected_units_top">[24]Instruction!#REF!</definedName>
    <definedName name="property_11_name">[24]Instruction!#REF!</definedName>
    <definedName name="property_11_nc_total">[30]Non_Criticals!#REF!</definedName>
    <definedName name="property_11_no">[24]Instruction!#REF!</definedName>
    <definedName name="property_11_no_buildings">[24]Instruction!#REF!</definedName>
    <definedName name="property_11_noncrit_EWCM_name">[30]Non_Criticals!#REF!</definedName>
    <definedName name="property_11_noncrit_EWCM_repair">[30]Non_Criticals!#REF!</definedName>
    <definedName name="property_11_noncrit_name">[30]Non_Criticals!#REF!</definedName>
    <definedName name="property_11_noncrit_repair">[30]Non_Criticals!#REF!</definedName>
    <definedName name="property_11_parking">[24]Instruction!#REF!</definedName>
    <definedName name="property_11_sf_end">[24]Instruction!#REF!</definedName>
    <definedName name="property_11_sf_start">[24]Instruction!#REF!</definedName>
    <definedName name="property_11_state">[24]Instruction!#REF!</definedName>
    <definedName name="property_11_street">[24]Instruction!#REF!</definedName>
    <definedName name="property_11_total_gsf">[24]Instruction!#REF!</definedName>
    <definedName name="property_11_total_nlsf">[24]Instruction!#REF!</definedName>
    <definedName name="property_11_total_units">[24]Instruction!#REF!</definedName>
    <definedName name="property_11_total_units2">[24]Instruction!#REF!</definedName>
    <definedName name="property_11_unit_copy">[24]Instruction!#REF!</definedName>
    <definedName name="property_11_unit_fixtures">[24]Instruction!#REF!</definedName>
    <definedName name="property_11_unit_status">[24]Instruction!#REF!</definedName>
    <definedName name="property_11_unit_types">[24]Instruction!#REF!</definedName>
    <definedName name="property_11_unit2_copy">[24]Instruction!#REF!</definedName>
    <definedName name="property_11_units">[24]Instruction!#REF!</definedName>
    <definedName name="property_11_van">[24]Instruction!#REF!</definedName>
    <definedName name="property_11_year">[24]Instruction!#REF!</definedName>
    <definedName name="property_11_zip">[24]Instruction!#REF!</definedName>
    <definedName name="property_12">[24]Instruction!#REF!</definedName>
    <definedName name="property_12_acreage">[24]Instruction!#REF!</definedName>
    <definedName name="property_12_bld_counts">[24]Instruction!#REF!</definedName>
    <definedName name="property_12_bld_index">[24]Instruction!#REF!</definedName>
    <definedName name="property_12_building_copy">[24]Instruction!#REF!</definedName>
    <definedName name="property_12_building_desc_rep">'[24]PNA Narrative'!#REF!</definedName>
    <definedName name="property_12_building_sf">[24]Instruction!#REF!</definedName>
    <definedName name="property_12_building_sf_rep">'[24]PNA Narrative'!#REF!</definedName>
    <definedName name="property_12_building_sf_rep_bot">'[24]PNA Narrative'!#REF!</definedName>
    <definedName name="property_12_buildings">[24]Instruction!#REF!</definedName>
    <definedName name="property_12_city">[24]Instruction!#REF!</definedName>
    <definedName name="property_12_common_fixtures">[24]Instruction!#REF!</definedName>
    <definedName name="property_12_county">[24]Instruction!#REF!</definedName>
    <definedName name="property_12_crit_acc_name">[30]Criticals!#REF!</definedName>
    <definedName name="property_12_crit_acc_repair">[30]Criticals!#REF!</definedName>
    <definedName name="property_12_crit_name">[30]Criticals!#REF!</definedName>
    <definedName name="property_12_crit_repair">[30]Criticals!#REF!</definedName>
    <definedName name="property_12_DOC">[24]Instruction!#REF!</definedName>
    <definedName name="property_12_facility_type">[24]Instruction!#REF!</definedName>
    <definedName name="property_12_fixture1_copy">[24]Instruction!#REF!</definedName>
    <definedName name="property_12_fixture2_copy">[24]Instruction!#REF!</definedName>
    <definedName name="property_12_fixture3_copy">[24]Instruction!#REF!</definedName>
    <definedName name="property_12_fixtures_copy">[24]Instruction!#REF!</definedName>
    <definedName name="property_12_group">[24]Instruction!#REF!</definedName>
    <definedName name="property_12_GSF">[24]Instruction!#REF!</definedName>
    <definedName name="property_12_gsf_nocp">[24]Instruction!#REF!</definedName>
    <definedName name="property_12_hc">[24]Instruction!#REF!</definedName>
    <definedName name="property_12_hc_parking">[24]Instruction!#REF!</definedName>
    <definedName name="property_12_inspected_units">[24]Instruction!#REF!</definedName>
    <definedName name="property_12_inspected_units_bottom">[24]Instruction!#REF!</definedName>
    <definedName name="property_12_inspected_units_top">[24]Instruction!#REF!</definedName>
    <definedName name="property_12_name">[24]Instruction!#REF!</definedName>
    <definedName name="property_12_nc_total">[30]Non_Criticals!#REF!</definedName>
    <definedName name="property_12_no">[24]Instruction!#REF!</definedName>
    <definedName name="property_12_no_buildings">[24]Instruction!#REF!</definedName>
    <definedName name="property_12_noncrit_EWCM_name">[30]Non_Criticals!#REF!</definedName>
    <definedName name="property_12_noncrit_EWCM_repair">[30]Non_Criticals!#REF!</definedName>
    <definedName name="property_12_noncrit_name">[30]Non_Criticals!#REF!</definedName>
    <definedName name="property_12_noncrit_repair">[30]Non_Criticals!#REF!</definedName>
    <definedName name="property_12_parking">[24]Instruction!#REF!</definedName>
    <definedName name="property_12_sf_end">[24]Instruction!#REF!</definedName>
    <definedName name="property_12_sf_start">[24]Instruction!#REF!</definedName>
    <definedName name="property_12_state">[24]Instruction!#REF!</definedName>
    <definedName name="property_12_street">[24]Instruction!#REF!</definedName>
    <definedName name="property_12_total_gsf">[24]Instruction!#REF!</definedName>
    <definedName name="property_12_total_nlsf">[24]Instruction!#REF!</definedName>
    <definedName name="property_12_total_units">[24]Instruction!#REF!</definedName>
    <definedName name="property_12_total_units2">[24]Instruction!#REF!</definedName>
    <definedName name="property_12_unit_copy">[24]Instruction!#REF!</definedName>
    <definedName name="property_12_unit_fixtures">[24]Instruction!#REF!</definedName>
    <definedName name="property_12_unit_status">[24]Instruction!#REF!</definedName>
    <definedName name="property_12_unit_types">[24]Instruction!#REF!</definedName>
    <definedName name="property_12_unit2_copy">[24]Instruction!#REF!</definedName>
    <definedName name="property_12_units">[24]Instruction!#REF!</definedName>
    <definedName name="property_12_van">[24]Instruction!#REF!</definedName>
    <definedName name="property_12_year">[24]Instruction!#REF!</definedName>
    <definedName name="property_12_zip">[24]Instruction!#REF!</definedName>
    <definedName name="property_13">[24]Instruction!#REF!</definedName>
    <definedName name="property_13_acreage">[24]Instruction!#REF!</definedName>
    <definedName name="property_13_bld_counts">[24]Instruction!#REF!</definedName>
    <definedName name="property_13_bld_index">[24]Instruction!#REF!</definedName>
    <definedName name="property_13_building_copy">[24]Instruction!#REF!</definedName>
    <definedName name="property_13_building_desc_rep">'[24]PNA Narrative'!#REF!</definedName>
    <definedName name="property_13_building_sf">[24]Instruction!#REF!</definedName>
    <definedName name="property_13_building_sf_rep">'[24]PNA Narrative'!#REF!</definedName>
    <definedName name="property_13_building_sf_rep_bot">'[24]PNA Narrative'!#REF!</definedName>
    <definedName name="property_13_buildings">[24]Instruction!#REF!</definedName>
    <definedName name="property_13_city">[24]Instruction!#REF!</definedName>
    <definedName name="property_13_common_fixtures">[24]Instruction!#REF!</definedName>
    <definedName name="property_13_county">[24]Instruction!#REF!</definedName>
    <definedName name="property_13_crit_acc_name">[30]Criticals!#REF!</definedName>
    <definedName name="property_13_crit_acc_repair">[30]Criticals!#REF!</definedName>
    <definedName name="property_13_crit_name">[30]Criticals!#REF!</definedName>
    <definedName name="property_13_crit_repair">[30]Criticals!#REF!</definedName>
    <definedName name="property_13_DOC">[24]Instruction!#REF!</definedName>
    <definedName name="property_13_facility_type">[24]Instruction!#REF!</definedName>
    <definedName name="property_13_fixture1_copy">[24]Instruction!#REF!</definedName>
    <definedName name="property_13_fixture2_copy">[24]Instruction!#REF!</definedName>
    <definedName name="property_13_fixture3_copy">[24]Instruction!#REF!</definedName>
    <definedName name="property_13_fixtures_copy">[24]Instruction!#REF!</definedName>
    <definedName name="property_13_group">[24]Instruction!#REF!</definedName>
    <definedName name="property_13_GSF">[24]Instruction!#REF!</definedName>
    <definedName name="property_13_gsf_nocp">[24]Instruction!#REF!</definedName>
    <definedName name="property_13_hc">[24]Instruction!#REF!</definedName>
    <definedName name="property_13_hc_parking">[24]Instruction!#REF!</definedName>
    <definedName name="property_13_inspected_units">[24]Instruction!#REF!</definedName>
    <definedName name="property_13_inspected_units_bottom">[24]Instruction!#REF!</definedName>
    <definedName name="property_13_inspected_units_top">[24]Instruction!#REF!</definedName>
    <definedName name="property_13_name">[24]Instruction!#REF!</definedName>
    <definedName name="property_13_nc_total">[30]Non_Criticals!#REF!</definedName>
    <definedName name="property_13_no">[24]Instruction!#REF!</definedName>
    <definedName name="property_13_no_buildings">[24]Instruction!#REF!</definedName>
    <definedName name="property_13_noncrit_EWCM_name">[30]Non_Criticals!#REF!</definedName>
    <definedName name="property_13_noncrit_EWCM_repair">[30]Non_Criticals!#REF!</definedName>
    <definedName name="property_13_noncrit_name">[30]Non_Criticals!#REF!</definedName>
    <definedName name="property_13_noncrit_repair">[30]Non_Criticals!#REF!</definedName>
    <definedName name="property_13_parking">[24]Instruction!#REF!</definedName>
    <definedName name="property_13_sf_end">[24]Instruction!#REF!</definedName>
    <definedName name="property_13_sf_start">[24]Instruction!#REF!</definedName>
    <definedName name="property_13_state">[24]Instruction!#REF!</definedName>
    <definedName name="property_13_street">[24]Instruction!#REF!</definedName>
    <definedName name="property_13_total_gsf">[24]Instruction!#REF!</definedName>
    <definedName name="property_13_total_nlsf">[24]Instruction!#REF!</definedName>
    <definedName name="property_13_total_units">[24]Instruction!#REF!</definedName>
    <definedName name="property_13_total_units2">[24]Instruction!#REF!</definedName>
    <definedName name="property_13_unit_copy">[24]Instruction!#REF!</definedName>
    <definedName name="property_13_unit_fixtures">[24]Instruction!#REF!</definedName>
    <definedName name="property_13_unit_status">[24]Instruction!#REF!</definedName>
    <definedName name="property_13_unit_types">[24]Instruction!#REF!</definedName>
    <definedName name="property_13_unit2_copy">[24]Instruction!#REF!</definedName>
    <definedName name="property_13_units">[24]Instruction!#REF!</definedName>
    <definedName name="property_13_van">[24]Instruction!#REF!</definedName>
    <definedName name="property_13_year">[24]Instruction!#REF!</definedName>
    <definedName name="property_13_zip">[24]Instruction!#REF!</definedName>
    <definedName name="property_14">[24]Instruction!#REF!</definedName>
    <definedName name="property_14_acreage">[24]Instruction!#REF!</definedName>
    <definedName name="property_14_bld_counts">[24]Instruction!#REF!</definedName>
    <definedName name="property_14_bld_index">[24]Instruction!#REF!</definedName>
    <definedName name="property_14_building_copy">[24]Instruction!#REF!</definedName>
    <definedName name="property_14_building_desc_rep">'[24]PNA Narrative'!#REF!</definedName>
    <definedName name="property_14_building_sf">[24]Instruction!#REF!</definedName>
    <definedName name="property_14_building_sf_rep">'[24]PNA Narrative'!#REF!</definedName>
    <definedName name="property_14_building_sf_rep_bot">'[24]PNA Narrative'!#REF!</definedName>
    <definedName name="property_14_buildings">[24]Instruction!#REF!</definedName>
    <definedName name="property_14_city">[24]Instruction!#REF!</definedName>
    <definedName name="property_14_common_fixtures">[24]Instruction!#REF!</definedName>
    <definedName name="property_14_county">[24]Instruction!#REF!</definedName>
    <definedName name="property_14_crit_acc_name">[30]Criticals!#REF!</definedName>
    <definedName name="property_14_crit_acc_repair">[30]Criticals!#REF!</definedName>
    <definedName name="property_14_crit_name">[30]Criticals!#REF!</definedName>
    <definedName name="property_14_crit_repair">[30]Criticals!#REF!</definedName>
    <definedName name="property_14_DOC">[24]Instruction!#REF!</definedName>
    <definedName name="property_14_facility_type">[24]Instruction!#REF!</definedName>
    <definedName name="property_14_fixture1_copy">[24]Instruction!#REF!</definedName>
    <definedName name="property_14_fixture2_copy">[24]Instruction!#REF!</definedName>
    <definedName name="property_14_fixture3_copy">[24]Instruction!#REF!</definedName>
    <definedName name="property_14_fixtures_copy">[24]Instruction!#REF!</definedName>
    <definedName name="property_14_group">[24]Instruction!#REF!</definedName>
    <definedName name="property_14_GSF">[24]Instruction!#REF!</definedName>
    <definedName name="property_14_gsf_nocp">[24]Instruction!#REF!</definedName>
    <definedName name="property_14_hc">[24]Instruction!#REF!</definedName>
    <definedName name="property_14_hc_parking">[24]Instruction!#REF!</definedName>
    <definedName name="property_14_inspected_units">[24]Instruction!#REF!</definedName>
    <definedName name="property_14_inspected_units_bottom">[24]Instruction!#REF!</definedName>
    <definedName name="property_14_inspected_units_top">[24]Instruction!#REF!</definedName>
    <definedName name="property_14_name">[24]Instruction!#REF!</definedName>
    <definedName name="property_14_nc_total">[30]Non_Criticals!#REF!</definedName>
    <definedName name="property_14_no">[24]Instruction!#REF!</definedName>
    <definedName name="property_14_no_buildings">[24]Instruction!#REF!</definedName>
    <definedName name="property_14_noncrit_EWCM_name">[30]Non_Criticals!#REF!</definedName>
    <definedName name="property_14_noncrit_EWCM_repair">[30]Non_Criticals!#REF!</definedName>
    <definedName name="property_14_noncrit_name">[30]Non_Criticals!#REF!</definedName>
    <definedName name="property_14_noncrit_repair">[30]Non_Criticals!#REF!</definedName>
    <definedName name="property_14_parking">[24]Instruction!#REF!</definedName>
    <definedName name="property_14_sf_end">[24]Instruction!#REF!</definedName>
    <definedName name="property_14_sf_start">[24]Instruction!#REF!</definedName>
    <definedName name="property_14_state">[24]Instruction!#REF!</definedName>
    <definedName name="property_14_street">[24]Instruction!#REF!</definedName>
    <definedName name="property_14_total_gsf">[24]Instruction!#REF!</definedName>
    <definedName name="property_14_total_nlsf">[24]Instruction!#REF!</definedName>
    <definedName name="property_14_total_units">[24]Instruction!#REF!</definedName>
    <definedName name="property_14_total_units2">[24]Instruction!#REF!</definedName>
    <definedName name="property_14_unit_copy">[24]Instruction!#REF!</definedName>
    <definedName name="property_14_unit_fixtures">[24]Instruction!#REF!</definedName>
    <definedName name="property_14_unit_status">[24]Instruction!#REF!</definedName>
    <definedName name="property_14_unit_types">[24]Instruction!#REF!</definedName>
    <definedName name="property_14_unit2_copy">[24]Instruction!#REF!</definedName>
    <definedName name="property_14_units">[24]Instruction!#REF!</definedName>
    <definedName name="property_14_van">[24]Instruction!#REF!</definedName>
    <definedName name="property_14_year">[24]Instruction!#REF!</definedName>
    <definedName name="property_14_zip">[24]Instruction!#REF!</definedName>
    <definedName name="property_15">[24]Instruction!#REF!</definedName>
    <definedName name="property_15_acreage">[24]Instruction!#REF!</definedName>
    <definedName name="property_15_bld_counts">[24]Instruction!#REF!</definedName>
    <definedName name="property_15_bld_index">[24]Instruction!#REF!</definedName>
    <definedName name="property_15_building_copy">[24]Instruction!#REF!</definedName>
    <definedName name="property_15_building_desc_rep">'[24]PNA Narrative'!#REF!</definedName>
    <definedName name="property_15_building_sf">[24]Instruction!#REF!</definedName>
    <definedName name="property_15_building_sf_rep">'[24]PNA Narrative'!#REF!</definedName>
    <definedName name="property_15_building_sf_rep_bot">'[24]PNA Narrative'!#REF!</definedName>
    <definedName name="property_15_buildings">[24]Instruction!#REF!</definedName>
    <definedName name="property_15_city">[24]Instruction!#REF!</definedName>
    <definedName name="property_15_common_fixtures">[24]Instruction!#REF!</definedName>
    <definedName name="property_15_county">[24]Instruction!#REF!</definedName>
    <definedName name="property_15_crit_acc_name">[30]Criticals!#REF!</definedName>
    <definedName name="property_15_crit_acc_repair">[30]Criticals!#REF!</definedName>
    <definedName name="property_15_crit_name">[30]Criticals!#REF!</definedName>
    <definedName name="property_15_crit_repair">[30]Criticals!#REF!</definedName>
    <definedName name="property_15_DOC">[24]Instruction!#REF!</definedName>
    <definedName name="property_15_facility_type">[24]Instruction!#REF!</definedName>
    <definedName name="property_15_fixture1_copy">[24]Instruction!#REF!</definedName>
    <definedName name="property_15_fixture2_copy">[24]Instruction!#REF!</definedName>
    <definedName name="property_15_fixture3_copy">[24]Instruction!#REF!</definedName>
    <definedName name="property_15_fixtures_copy">[24]Instruction!#REF!</definedName>
    <definedName name="property_15_group">[24]Instruction!#REF!</definedName>
    <definedName name="property_15_GSF">[24]Instruction!#REF!</definedName>
    <definedName name="property_15_gsf_nocp">[24]Instruction!#REF!</definedName>
    <definedName name="property_15_hc">[24]Instruction!#REF!</definedName>
    <definedName name="property_15_hc_parking">[24]Instruction!#REF!</definedName>
    <definedName name="property_15_inspected_units">[24]Instruction!#REF!</definedName>
    <definedName name="property_15_inspected_units_bottom">[24]Instruction!#REF!</definedName>
    <definedName name="property_15_inspected_units_top">[24]Instruction!#REF!</definedName>
    <definedName name="property_15_name">[24]Instruction!#REF!</definedName>
    <definedName name="property_15_nc_total">[30]Non_Criticals!#REF!</definedName>
    <definedName name="property_15_no">[24]Instruction!#REF!</definedName>
    <definedName name="property_15_no_buildings">[24]Instruction!#REF!</definedName>
    <definedName name="property_15_noncrit_EWCM_name">[30]Non_Criticals!#REF!</definedName>
    <definedName name="property_15_noncrit_EWCM_repair">[30]Non_Criticals!#REF!</definedName>
    <definedName name="property_15_noncrit_name">[30]Non_Criticals!#REF!</definedName>
    <definedName name="property_15_noncrit_repair">[30]Non_Criticals!#REF!</definedName>
    <definedName name="property_15_parking">[24]Instruction!#REF!</definedName>
    <definedName name="property_15_sf_end">[24]Instruction!#REF!</definedName>
    <definedName name="property_15_sf_start">[24]Instruction!#REF!</definedName>
    <definedName name="property_15_state">[24]Instruction!#REF!</definedName>
    <definedName name="property_15_street">[24]Instruction!#REF!</definedName>
    <definedName name="property_15_total_gsf">[24]Instruction!#REF!</definedName>
    <definedName name="property_15_total_nlsf">[24]Instruction!#REF!</definedName>
    <definedName name="property_15_total_units">[24]Instruction!#REF!</definedName>
    <definedName name="property_15_total_units2">[24]Instruction!#REF!</definedName>
    <definedName name="property_15_unit_copy">[24]Instruction!#REF!</definedName>
    <definedName name="property_15_unit_fixtures">[24]Instruction!#REF!</definedName>
    <definedName name="property_15_unit_status">[24]Instruction!#REF!</definedName>
    <definedName name="property_15_unit_types">[24]Instruction!#REF!</definedName>
    <definedName name="property_15_unit2_copy">[24]Instruction!#REF!</definedName>
    <definedName name="property_15_units">[24]Instruction!#REF!</definedName>
    <definedName name="property_15_van">[24]Instruction!#REF!</definedName>
    <definedName name="property_15_year">[24]Instruction!#REF!</definedName>
    <definedName name="property_15_zip">[24]Instruction!#REF!</definedName>
    <definedName name="property_16">[24]Instruction!#REF!</definedName>
    <definedName name="property_16_acreage">[24]Instruction!#REF!</definedName>
    <definedName name="property_16_bld_counts">[24]Instruction!#REF!</definedName>
    <definedName name="property_16_bld_index">[24]Instruction!#REF!</definedName>
    <definedName name="property_16_building_copy">[24]Instruction!#REF!</definedName>
    <definedName name="property_16_building_desc_rep">'[24]PNA Narrative'!#REF!</definedName>
    <definedName name="property_16_building_sf">[24]Instruction!#REF!</definedName>
    <definedName name="property_16_building_sf_rep">'[24]PNA Narrative'!#REF!</definedName>
    <definedName name="property_16_building_sf_rep_bot">'[24]PNA Narrative'!#REF!</definedName>
    <definedName name="property_16_buildings">[24]Instruction!#REF!</definedName>
    <definedName name="property_16_city">[24]Instruction!#REF!</definedName>
    <definedName name="property_16_common_fixtures">[24]Instruction!#REF!</definedName>
    <definedName name="property_16_county">[24]Instruction!#REF!</definedName>
    <definedName name="property_16_crit_acc_name">[30]Criticals!#REF!</definedName>
    <definedName name="property_16_crit_acc_repair">[30]Criticals!#REF!</definedName>
    <definedName name="property_16_crit_name">[30]Criticals!#REF!</definedName>
    <definedName name="property_16_crit_repair">[30]Criticals!#REF!</definedName>
    <definedName name="property_16_DOC">[24]Instruction!#REF!</definedName>
    <definedName name="property_16_facility_type">[24]Instruction!#REF!</definedName>
    <definedName name="property_16_fixture1_copy">[24]Instruction!#REF!</definedName>
    <definedName name="property_16_fixture2_copy">[24]Instruction!#REF!</definedName>
    <definedName name="property_16_fixture3_copy">[24]Instruction!#REF!</definedName>
    <definedName name="property_16_fixtures_copy">[24]Instruction!#REF!</definedName>
    <definedName name="property_16_group">[24]Instruction!#REF!</definedName>
    <definedName name="property_16_GSF">[24]Instruction!#REF!</definedName>
    <definedName name="property_16_gsf_nocp">[24]Instruction!#REF!</definedName>
    <definedName name="property_16_hc">[24]Instruction!#REF!</definedName>
    <definedName name="property_16_hc_parking">[24]Instruction!#REF!</definedName>
    <definedName name="property_16_inspected_units">[24]Instruction!#REF!</definedName>
    <definedName name="property_16_inspected_units_bottom">[24]Instruction!#REF!</definedName>
    <definedName name="property_16_inspected_units_top">[24]Instruction!#REF!</definedName>
    <definedName name="property_16_name">[24]Instruction!#REF!</definedName>
    <definedName name="property_16_nc_total">[30]Non_Criticals!#REF!</definedName>
    <definedName name="property_16_no">[24]Instruction!#REF!</definedName>
    <definedName name="property_16_no_buildings">[24]Instruction!#REF!</definedName>
    <definedName name="property_16_noncrit_EWCM_name">[30]Non_Criticals!#REF!</definedName>
    <definedName name="property_16_noncrit_EWCM_repair">[30]Non_Criticals!#REF!</definedName>
    <definedName name="property_16_noncrit_name">[30]Non_Criticals!#REF!</definedName>
    <definedName name="property_16_noncrit_repair">[30]Non_Criticals!#REF!</definedName>
    <definedName name="property_16_parking">[24]Instruction!#REF!</definedName>
    <definedName name="property_16_sf_end">[24]Instruction!#REF!</definedName>
    <definedName name="property_16_sf_start">[24]Instruction!#REF!</definedName>
    <definedName name="property_16_state">[24]Instruction!#REF!</definedName>
    <definedName name="property_16_street">[24]Instruction!#REF!</definedName>
    <definedName name="property_16_total_gsf">[24]Instruction!#REF!</definedName>
    <definedName name="property_16_total_nlsf">[24]Instruction!#REF!</definedName>
    <definedName name="property_16_total_units">[24]Instruction!#REF!</definedName>
    <definedName name="property_16_total_units2">[24]Instruction!#REF!</definedName>
    <definedName name="property_16_unit_copy">[24]Instruction!#REF!</definedName>
    <definedName name="property_16_unit_fixtures">[24]Instruction!#REF!</definedName>
    <definedName name="property_16_unit_status">[24]Instruction!#REF!</definedName>
    <definedName name="property_16_unit_types">[24]Instruction!#REF!</definedName>
    <definedName name="property_16_unit2_copy">[24]Instruction!#REF!</definedName>
    <definedName name="property_16_units">[24]Instruction!#REF!</definedName>
    <definedName name="property_16_van">[24]Instruction!#REF!</definedName>
    <definedName name="property_16_year">[24]Instruction!#REF!</definedName>
    <definedName name="property_16_zip">[24]Instruction!#REF!</definedName>
    <definedName name="property_17">[24]Instruction!#REF!</definedName>
    <definedName name="property_17_acreage">[24]Instruction!#REF!</definedName>
    <definedName name="property_17_bld_counts">[24]Instruction!#REF!</definedName>
    <definedName name="property_17_bld_index">[24]Instruction!#REF!</definedName>
    <definedName name="property_17_building_copy">[24]Instruction!#REF!</definedName>
    <definedName name="property_17_building_desc_rep">'[24]PNA Narrative'!#REF!</definedName>
    <definedName name="property_17_building_sf">[24]Instruction!#REF!</definedName>
    <definedName name="property_17_building_sf_rep">'[24]PNA Narrative'!#REF!</definedName>
    <definedName name="property_17_building_sf_rep_bot">'[24]PNA Narrative'!#REF!</definedName>
    <definedName name="property_17_buildings">[24]Instruction!#REF!</definedName>
    <definedName name="property_17_city">[24]Instruction!#REF!</definedName>
    <definedName name="property_17_common_fixtures">[24]Instruction!#REF!</definedName>
    <definedName name="property_17_county">[24]Instruction!#REF!</definedName>
    <definedName name="property_17_crit_acc_name">[30]Criticals!#REF!</definedName>
    <definedName name="property_17_crit_acc_repair">[30]Criticals!#REF!</definedName>
    <definedName name="property_17_crit_name">[30]Criticals!#REF!</definedName>
    <definedName name="property_17_crit_repair">[30]Criticals!#REF!</definedName>
    <definedName name="property_17_DOC">[24]Instruction!#REF!</definedName>
    <definedName name="property_17_facility_type">[24]Instruction!#REF!</definedName>
    <definedName name="property_17_fixture1_copy">[24]Instruction!#REF!</definedName>
    <definedName name="property_17_fixture2_copy">[24]Instruction!#REF!</definedName>
    <definedName name="property_17_fixture3_copy">[24]Instruction!#REF!</definedName>
    <definedName name="property_17_fixtures_copy">[24]Instruction!#REF!</definedName>
    <definedName name="property_17_group">[24]Instruction!#REF!</definedName>
    <definedName name="property_17_GSF">[24]Instruction!#REF!</definedName>
    <definedName name="property_17_gsf_nocp">[24]Instruction!#REF!</definedName>
    <definedName name="property_17_hc">[24]Instruction!#REF!</definedName>
    <definedName name="property_17_hc_parking">[24]Instruction!#REF!</definedName>
    <definedName name="property_17_inspected_units">[24]Instruction!#REF!</definedName>
    <definedName name="property_17_inspected_units_bottom">[24]Instruction!#REF!</definedName>
    <definedName name="property_17_inspected_units_top">[24]Instruction!#REF!</definedName>
    <definedName name="property_17_name">[24]Instruction!#REF!</definedName>
    <definedName name="property_17_nc_total">[30]Non_Criticals!#REF!</definedName>
    <definedName name="property_17_no">[24]Instruction!#REF!</definedName>
    <definedName name="property_17_no_buildings">[24]Instruction!#REF!</definedName>
    <definedName name="property_17_noncrit_EWCM_name">[30]Non_Criticals!#REF!</definedName>
    <definedName name="property_17_noncrit_EWCM_repair">[30]Non_Criticals!#REF!</definedName>
    <definedName name="property_17_noncrit_name">[30]Non_Criticals!#REF!</definedName>
    <definedName name="property_17_noncrit_repair">[30]Non_Criticals!#REF!</definedName>
    <definedName name="property_17_parking">[24]Instruction!#REF!</definedName>
    <definedName name="property_17_sf_end">[24]Instruction!#REF!</definedName>
    <definedName name="property_17_sf_start">[24]Instruction!#REF!</definedName>
    <definedName name="property_17_state">[24]Instruction!#REF!</definedName>
    <definedName name="property_17_street">[24]Instruction!#REF!</definedName>
    <definedName name="property_17_total_gsf">[24]Instruction!#REF!</definedName>
    <definedName name="property_17_total_nlsf">[24]Instruction!#REF!</definedName>
    <definedName name="property_17_total_units">[24]Instruction!#REF!</definedName>
    <definedName name="property_17_total_units2">[24]Instruction!#REF!</definedName>
    <definedName name="property_17_unit_copy">[24]Instruction!#REF!</definedName>
    <definedName name="property_17_unit_fixtures">[24]Instruction!#REF!</definedName>
    <definedName name="property_17_unit_status">[24]Instruction!#REF!</definedName>
    <definedName name="property_17_unit_types">[24]Instruction!#REF!</definedName>
    <definedName name="property_17_unit2_copy">[24]Instruction!#REF!</definedName>
    <definedName name="property_17_units">[24]Instruction!#REF!</definedName>
    <definedName name="property_17_van">[24]Instruction!#REF!</definedName>
    <definedName name="property_17_year">[24]Instruction!#REF!</definedName>
    <definedName name="property_17_zip">[24]Instruction!#REF!</definedName>
    <definedName name="property_18">[24]Instruction!#REF!</definedName>
    <definedName name="property_18_acreage">[24]Instruction!#REF!</definedName>
    <definedName name="property_18_bld_counts">[24]Instruction!#REF!</definedName>
    <definedName name="property_18_bld_index">[24]Instruction!#REF!</definedName>
    <definedName name="property_18_building_copy">[24]Instruction!#REF!</definedName>
    <definedName name="property_18_building_desc_rep">'[24]PNA Narrative'!#REF!</definedName>
    <definedName name="property_18_building_sf">[24]Instruction!#REF!</definedName>
    <definedName name="property_18_building_sf_rep">'[24]PNA Narrative'!#REF!</definedName>
    <definedName name="property_18_building_sf_rep_bot">'[24]PNA Narrative'!#REF!</definedName>
    <definedName name="property_18_buildings">[24]Instruction!#REF!</definedName>
    <definedName name="property_18_city">[24]Instruction!#REF!</definedName>
    <definedName name="property_18_common_fixtures">[24]Instruction!#REF!</definedName>
    <definedName name="property_18_county">[24]Instruction!#REF!</definedName>
    <definedName name="property_18_crit_acc_name">[30]Criticals!#REF!</definedName>
    <definedName name="property_18_crit_acc_repair">[30]Criticals!#REF!</definedName>
    <definedName name="property_18_crit_name">[30]Criticals!#REF!</definedName>
    <definedName name="property_18_crit_repair">[30]Criticals!#REF!</definedName>
    <definedName name="property_18_DOC">[24]Instruction!#REF!</definedName>
    <definedName name="property_18_facility_type">[24]Instruction!#REF!</definedName>
    <definedName name="property_18_fixture1_copy">[24]Instruction!#REF!</definedName>
    <definedName name="property_18_fixture2_copy">[24]Instruction!#REF!</definedName>
    <definedName name="property_18_fixture3_copy">[24]Instruction!#REF!</definedName>
    <definedName name="property_18_fixtures_copy">[24]Instruction!#REF!</definedName>
    <definedName name="property_18_group">[24]Instruction!#REF!</definedName>
    <definedName name="property_18_GSF">[24]Instruction!#REF!</definedName>
    <definedName name="property_18_gsf_nocp">[24]Instruction!#REF!</definedName>
    <definedName name="property_18_hc">[24]Instruction!#REF!</definedName>
    <definedName name="property_18_hc_parking">[24]Instruction!#REF!</definedName>
    <definedName name="property_18_inspected_units">[24]Instruction!#REF!</definedName>
    <definedName name="property_18_inspected_units_bottom">[24]Instruction!#REF!</definedName>
    <definedName name="property_18_inspected_units_top">[24]Instruction!#REF!</definedName>
    <definedName name="property_18_name">[24]Instruction!#REF!</definedName>
    <definedName name="property_18_nc_total">[30]Non_Criticals!#REF!</definedName>
    <definedName name="property_18_no">[24]Instruction!#REF!</definedName>
    <definedName name="property_18_no_buildings">[24]Instruction!#REF!</definedName>
    <definedName name="property_18_noncrit_EWCM_name">[30]Non_Criticals!#REF!</definedName>
    <definedName name="property_18_noncrit_EWCM_repair">[30]Non_Criticals!#REF!</definedName>
    <definedName name="property_18_noncrit_name">[30]Non_Criticals!#REF!</definedName>
    <definedName name="property_18_noncrit_repair">[30]Non_Criticals!#REF!</definedName>
    <definedName name="property_18_parking">[24]Instruction!#REF!</definedName>
    <definedName name="property_18_sf_end">[24]Instruction!#REF!</definedName>
    <definedName name="property_18_sf_start">[24]Instruction!#REF!</definedName>
    <definedName name="property_18_state">[24]Instruction!#REF!</definedName>
    <definedName name="property_18_street">[24]Instruction!#REF!</definedName>
    <definedName name="property_18_total_gsf">[24]Instruction!#REF!</definedName>
    <definedName name="property_18_total_nlsf">[24]Instruction!#REF!</definedName>
    <definedName name="property_18_total_units">[24]Instruction!#REF!</definedName>
    <definedName name="property_18_total_units2">[24]Instruction!#REF!</definedName>
    <definedName name="property_18_unit_copy">[24]Instruction!#REF!</definedName>
    <definedName name="property_18_unit_fixtures">[24]Instruction!#REF!</definedName>
    <definedName name="property_18_unit_status">[24]Instruction!#REF!</definedName>
    <definedName name="property_18_unit_types">[24]Instruction!#REF!</definedName>
    <definedName name="property_18_unit2_copy">[24]Instruction!#REF!</definedName>
    <definedName name="property_18_units">[24]Instruction!#REF!</definedName>
    <definedName name="property_18_van">[24]Instruction!#REF!</definedName>
    <definedName name="property_18_year">[24]Instruction!#REF!</definedName>
    <definedName name="property_18_zip">[24]Instruction!#REF!</definedName>
    <definedName name="property_19">[24]Instruction!#REF!</definedName>
    <definedName name="property_19_acreage">[24]Instruction!#REF!</definedName>
    <definedName name="property_19_bld_counts">[24]Instruction!#REF!</definedName>
    <definedName name="property_19_bld_index">[24]Instruction!#REF!</definedName>
    <definedName name="property_19_building_copy">[24]Instruction!#REF!</definedName>
    <definedName name="property_19_building_desc_rep">'[24]PNA Narrative'!#REF!</definedName>
    <definedName name="property_19_building_sf">[24]Instruction!#REF!</definedName>
    <definedName name="property_19_building_sf_rep">'[24]PNA Narrative'!#REF!</definedName>
    <definedName name="property_19_building_sf_rep_bot">'[24]PNA Narrative'!#REF!</definedName>
    <definedName name="property_19_buildings">[24]Instruction!#REF!</definedName>
    <definedName name="property_19_city">[24]Instruction!#REF!</definedName>
    <definedName name="property_19_common_fixtures">[24]Instruction!#REF!</definedName>
    <definedName name="property_19_county">[24]Instruction!#REF!</definedName>
    <definedName name="property_19_crit_acc_name">[30]Criticals!#REF!</definedName>
    <definedName name="property_19_crit_acc_repair">[30]Criticals!#REF!</definedName>
    <definedName name="property_19_crit_name">[30]Criticals!#REF!</definedName>
    <definedName name="property_19_crit_repair">[30]Criticals!#REF!</definedName>
    <definedName name="property_19_DOC">[24]Instruction!#REF!</definedName>
    <definedName name="property_19_facility_type">[24]Instruction!#REF!</definedName>
    <definedName name="property_19_fixture1_copy">[24]Instruction!#REF!</definedName>
    <definedName name="property_19_fixture2_copy">[24]Instruction!#REF!</definedName>
    <definedName name="property_19_fixture3_copy">[24]Instruction!#REF!</definedName>
    <definedName name="property_19_fixtures_copy">[24]Instruction!#REF!</definedName>
    <definedName name="property_19_group">[24]Instruction!#REF!</definedName>
    <definedName name="property_19_GSF">[24]Instruction!#REF!</definedName>
    <definedName name="property_19_gsf_nocp">[24]Instruction!#REF!</definedName>
    <definedName name="property_19_hc">[24]Instruction!#REF!</definedName>
    <definedName name="property_19_hc_parking">[24]Instruction!#REF!</definedName>
    <definedName name="property_19_inspected_units">[24]Instruction!#REF!</definedName>
    <definedName name="property_19_inspected_units_bottom">[24]Instruction!#REF!</definedName>
    <definedName name="property_19_inspected_units_top">[24]Instruction!#REF!</definedName>
    <definedName name="property_19_name">[24]Instruction!#REF!</definedName>
    <definedName name="property_19_nc_total">[30]Non_Criticals!#REF!</definedName>
    <definedName name="property_19_no">[24]Instruction!#REF!</definedName>
    <definedName name="property_19_no_buildings">[24]Instruction!#REF!</definedName>
    <definedName name="property_19_noncrit_EWCM_name">[30]Non_Criticals!#REF!</definedName>
    <definedName name="property_19_noncrit_EWCM_repair">[30]Non_Criticals!#REF!</definedName>
    <definedName name="property_19_noncrit_name">[30]Non_Criticals!#REF!</definedName>
    <definedName name="property_19_noncrit_repair">[30]Non_Criticals!#REF!</definedName>
    <definedName name="property_19_parking">[24]Instruction!#REF!</definedName>
    <definedName name="property_19_sf_end">[24]Instruction!#REF!</definedName>
    <definedName name="property_19_sf_start">[24]Instruction!#REF!</definedName>
    <definedName name="property_19_state">[24]Instruction!#REF!</definedName>
    <definedName name="property_19_street">[24]Instruction!#REF!</definedName>
    <definedName name="property_19_total_gsf">[24]Instruction!#REF!</definedName>
    <definedName name="property_19_total_nlsf">[24]Instruction!#REF!</definedName>
    <definedName name="property_19_total_units">[24]Instruction!#REF!</definedName>
    <definedName name="property_19_total_units2">[24]Instruction!#REF!</definedName>
    <definedName name="property_19_unit_copy">[24]Instruction!#REF!</definedName>
    <definedName name="property_19_unit_fixtures">[24]Instruction!#REF!</definedName>
    <definedName name="property_19_unit_status">[24]Instruction!#REF!</definedName>
    <definedName name="property_19_unit_types">[24]Instruction!#REF!</definedName>
    <definedName name="property_19_unit2_copy">[24]Instruction!#REF!</definedName>
    <definedName name="property_19_units">[24]Instruction!#REF!</definedName>
    <definedName name="property_19_van">[24]Instruction!#REF!</definedName>
    <definedName name="property_19_year">[24]Instruction!#REF!</definedName>
    <definedName name="property_19_zip">[24]Instruction!#REF!</definedName>
    <definedName name="property_2">[24]Instruction!#REF!</definedName>
    <definedName name="property_2_acreage">[24]Instruction!#REF!</definedName>
    <definedName name="property_2_bld_counts">[24]Instruction!#REF!</definedName>
    <definedName name="property_2_bld_index">[24]Instruction!#REF!</definedName>
    <definedName name="property_2_building_copy">[24]Instruction!#REF!</definedName>
    <definedName name="property_2_building_desc_rep">'[24]PNA Narrative'!#REF!</definedName>
    <definedName name="property_2_building_sf">[24]Instruction!#REF!</definedName>
    <definedName name="property_2_building_sf_rep">'[24]PNA Narrative'!#REF!</definedName>
    <definedName name="property_2_building_sf_rep_bot">'[24]PNA Narrative'!#REF!</definedName>
    <definedName name="property_2_buildings">[24]Instruction!#REF!</definedName>
    <definedName name="property_2_city">[24]Instruction!#REF!</definedName>
    <definedName name="property_2_common_fixtures">[24]Instruction!#REF!</definedName>
    <definedName name="property_2_county">[24]Instruction!#REF!</definedName>
    <definedName name="property_2_crit_acc_name">[30]Criticals!#REF!</definedName>
    <definedName name="property_2_crit_acc_repair">[30]Criticals!#REF!</definedName>
    <definedName name="property_2_crit_name">[30]Criticals!#REF!</definedName>
    <definedName name="property_2_crit_repair">[30]Criticals!#REF!</definedName>
    <definedName name="property_2_DOC">[24]Instruction!#REF!</definedName>
    <definedName name="property_2_facility_type">[24]Instruction!#REF!</definedName>
    <definedName name="property_2_fixture1_copy">[24]Instruction!#REF!</definedName>
    <definedName name="property_2_fixture2_copy">[24]Instruction!#REF!</definedName>
    <definedName name="property_2_fixture3_copy">[24]Instruction!#REF!</definedName>
    <definedName name="property_2_fixtures_copy">[24]Instruction!#REF!</definedName>
    <definedName name="property_2_group">[24]Instruction!#REF!</definedName>
    <definedName name="property_2_GSF">[24]Instruction!#REF!</definedName>
    <definedName name="property_2_gsf_nocp">[24]Instruction!#REF!</definedName>
    <definedName name="property_2_hc">[24]Instruction!#REF!</definedName>
    <definedName name="property_2_hc_parking">[24]Instruction!#REF!</definedName>
    <definedName name="property_2_inspected_units">[24]Instruction!#REF!</definedName>
    <definedName name="property_2_inspected_units_bottom">[24]Instruction!#REF!</definedName>
    <definedName name="property_2_inspected_units_top">[24]Instruction!#REF!</definedName>
    <definedName name="property_2_name">[24]Instruction!#REF!</definedName>
    <definedName name="property_2_nc_total">[30]Non_Criticals!#REF!</definedName>
    <definedName name="property_2_no">[24]Instruction!#REF!</definedName>
    <definedName name="property_2_no_buildings">[24]Instruction!#REF!</definedName>
    <definedName name="property_2_noncrit_EWCM_name">[30]Non_Criticals!#REF!</definedName>
    <definedName name="property_2_noncrit_EWCM_repair">[30]Non_Criticals!#REF!</definedName>
    <definedName name="property_2_noncrit_name">[30]Non_Criticals!#REF!</definedName>
    <definedName name="property_2_noncrit_repair">[30]Non_Criticals!#REF!</definedName>
    <definedName name="property_2_parking">[24]Instruction!#REF!</definedName>
    <definedName name="property_2_sf_end">[24]Instruction!#REF!</definedName>
    <definedName name="property_2_sf_start">[24]Instruction!#REF!</definedName>
    <definedName name="property_2_state">[24]Instruction!#REF!</definedName>
    <definedName name="property_2_street">[24]Instruction!#REF!</definedName>
    <definedName name="property_2_total_gsf">[24]Instruction!#REF!</definedName>
    <definedName name="property_2_total_nlsf">[24]Instruction!#REF!</definedName>
    <definedName name="property_2_total_units">[24]Instruction!#REF!</definedName>
    <definedName name="property_2_total_units2">[24]Instruction!#REF!</definedName>
    <definedName name="property_2_unit_copy">[24]Instruction!#REF!</definedName>
    <definedName name="property_2_unit_fixtures">[24]Instruction!#REF!</definedName>
    <definedName name="property_2_unit_status">[24]Instruction!#REF!</definedName>
    <definedName name="property_2_unit_types">[24]Instruction!#REF!</definedName>
    <definedName name="property_2_unit2_copy">[24]Instruction!#REF!</definedName>
    <definedName name="property_2_units">[24]Instruction!#REF!</definedName>
    <definedName name="property_2_van">[24]Instruction!#REF!</definedName>
    <definedName name="property_2_year">[24]Instruction!#REF!</definedName>
    <definedName name="property_2_zip">[24]Instruction!#REF!</definedName>
    <definedName name="property_20">[24]Instruction!#REF!</definedName>
    <definedName name="property_20_acreage">[24]Instruction!#REF!</definedName>
    <definedName name="property_20_bld_counts">[24]Instruction!#REF!</definedName>
    <definedName name="property_20_bld_index">[24]Instruction!#REF!</definedName>
    <definedName name="property_20_building_copy">[24]Instruction!#REF!</definedName>
    <definedName name="property_20_building_desc_rep">'[24]PNA Narrative'!#REF!</definedName>
    <definedName name="property_20_building_sf">[24]Instruction!#REF!</definedName>
    <definedName name="property_20_building_sf_rep">'[24]PNA Narrative'!#REF!</definedName>
    <definedName name="property_20_building_sf_rep_bot">'[24]PNA Narrative'!#REF!</definedName>
    <definedName name="property_20_buildings">[24]Instruction!#REF!</definedName>
    <definedName name="property_20_city">[24]Instruction!#REF!</definedName>
    <definedName name="property_20_common_fixtures">[24]Instruction!#REF!</definedName>
    <definedName name="property_20_county">[24]Instruction!#REF!</definedName>
    <definedName name="property_20_crit_acc_name">[30]Criticals!#REF!</definedName>
    <definedName name="property_20_crit_acc_repair">[30]Criticals!#REF!</definedName>
    <definedName name="property_20_crit_name">[30]Criticals!#REF!</definedName>
    <definedName name="property_20_crit_repair">[30]Criticals!#REF!</definedName>
    <definedName name="property_20_DOC">[24]Instruction!#REF!</definedName>
    <definedName name="property_20_facility_type">[24]Instruction!#REF!</definedName>
    <definedName name="property_20_fixture1_copy">[24]Instruction!#REF!</definedName>
    <definedName name="property_20_fixture2_copy">[24]Instruction!#REF!</definedName>
    <definedName name="property_20_fixture3_copy">[24]Instruction!#REF!</definedName>
    <definedName name="property_20_fixtures_copy">[24]Instruction!#REF!</definedName>
    <definedName name="property_20_group">[24]Instruction!#REF!</definedName>
    <definedName name="property_20_GSF">[24]Instruction!#REF!</definedName>
    <definedName name="property_20_gsf_nocp">[24]Instruction!#REF!</definedName>
    <definedName name="property_20_hc">[24]Instruction!#REF!</definedName>
    <definedName name="property_20_hc_parking">[24]Instruction!#REF!</definedName>
    <definedName name="property_20_inspected_units">[24]Instruction!#REF!</definedName>
    <definedName name="property_20_inspected_units_bottom">[24]Instruction!#REF!</definedName>
    <definedName name="property_20_inspected_units_top">[24]Instruction!#REF!</definedName>
    <definedName name="property_20_name">[24]Instruction!#REF!</definedName>
    <definedName name="property_20_nc_total">[30]Non_Criticals!#REF!</definedName>
    <definedName name="property_20_no">[24]Instruction!#REF!</definedName>
    <definedName name="property_20_no_buildings">[24]Instruction!#REF!</definedName>
    <definedName name="property_20_noncrit_EWCM_name">[30]Non_Criticals!#REF!</definedName>
    <definedName name="property_20_noncrit_EWCM_repair">[30]Non_Criticals!#REF!</definedName>
    <definedName name="property_20_noncrit_name">[30]Non_Criticals!#REF!</definedName>
    <definedName name="property_20_noncrit_repair">[30]Non_Criticals!#REF!</definedName>
    <definedName name="property_20_parking">[24]Instruction!#REF!</definedName>
    <definedName name="property_20_sf_end">[24]Instruction!#REF!</definedName>
    <definedName name="property_20_sf_start">[24]Instruction!#REF!</definedName>
    <definedName name="property_20_state">[24]Instruction!#REF!</definedName>
    <definedName name="property_20_street">[24]Instruction!#REF!</definedName>
    <definedName name="property_20_total_gsf">[24]Instruction!#REF!</definedName>
    <definedName name="property_20_total_nlsf">[24]Instruction!#REF!</definedName>
    <definedName name="property_20_total_units">[24]Instruction!#REF!</definedName>
    <definedName name="property_20_total_units2">[24]Instruction!#REF!</definedName>
    <definedName name="property_20_unit_copy">[24]Instruction!#REF!</definedName>
    <definedName name="property_20_unit_fixtures">[24]Instruction!#REF!</definedName>
    <definedName name="property_20_unit_status">[24]Instruction!#REF!</definedName>
    <definedName name="property_20_unit_types">[24]Instruction!#REF!</definedName>
    <definedName name="property_20_unit2_copy">[24]Instruction!#REF!</definedName>
    <definedName name="property_20_units">[24]Instruction!#REF!</definedName>
    <definedName name="property_20_van">[24]Instruction!#REF!</definedName>
    <definedName name="property_20_year">[24]Instruction!#REF!</definedName>
    <definedName name="property_20_zip">[24]Instruction!#REF!</definedName>
    <definedName name="property_21">[24]Instruction!#REF!</definedName>
    <definedName name="property_21_acreage">[24]Instruction!#REF!</definedName>
    <definedName name="property_21_bld_counts">[24]Instruction!#REF!</definedName>
    <definedName name="property_21_bld_index">[24]Instruction!#REF!</definedName>
    <definedName name="property_21_building_copy">[24]Instruction!#REF!</definedName>
    <definedName name="property_21_building_desc_rep">'[24]PNA Narrative'!#REF!</definedName>
    <definedName name="property_21_building_sf">[24]Instruction!#REF!</definedName>
    <definedName name="property_21_building_sf_rep">'[24]PNA Narrative'!#REF!</definedName>
    <definedName name="property_21_building_sf_rep_bot">'[24]PNA Narrative'!#REF!</definedName>
    <definedName name="property_21_buildings">[24]Instruction!#REF!</definedName>
    <definedName name="property_21_city">[24]Instruction!#REF!</definedName>
    <definedName name="property_21_common_fixtures">[24]Instruction!#REF!</definedName>
    <definedName name="property_21_county">[24]Instruction!#REF!</definedName>
    <definedName name="property_21_crit_acc_name">[30]Criticals!#REF!</definedName>
    <definedName name="property_21_crit_acc_repair">[30]Criticals!#REF!</definedName>
    <definedName name="property_21_crit_name">[30]Criticals!#REF!</definedName>
    <definedName name="property_21_crit_repair">[30]Criticals!#REF!</definedName>
    <definedName name="property_21_DOC">[24]Instruction!#REF!</definedName>
    <definedName name="property_21_facility_type">[24]Instruction!#REF!</definedName>
    <definedName name="property_21_fixture1_copy">[24]Instruction!#REF!</definedName>
    <definedName name="property_21_fixture2_copy">[24]Instruction!#REF!</definedName>
    <definedName name="property_21_fixture3_copy">[24]Instruction!#REF!</definedName>
    <definedName name="property_21_fixtures_copy">[24]Instruction!#REF!</definedName>
    <definedName name="property_21_group">[24]Instruction!#REF!</definedName>
    <definedName name="property_21_GSF">[24]Instruction!#REF!</definedName>
    <definedName name="property_21_gsf_nocp">[24]Instruction!#REF!</definedName>
    <definedName name="property_21_hc">[24]Instruction!#REF!</definedName>
    <definedName name="property_21_hc_parking">[24]Instruction!#REF!</definedName>
    <definedName name="property_21_inspected_units">[24]Instruction!#REF!</definedName>
    <definedName name="property_21_inspected_units_bottom">[24]Instruction!#REF!</definedName>
    <definedName name="property_21_inspected_units_top">[24]Instruction!#REF!</definedName>
    <definedName name="property_21_name">[24]Instruction!#REF!</definedName>
    <definedName name="property_21_nc_total">[30]Non_Criticals!#REF!</definedName>
    <definedName name="property_21_no">[24]Instruction!#REF!</definedName>
    <definedName name="property_21_no_buildings">[24]Instruction!#REF!</definedName>
    <definedName name="property_21_noncrit_EWCM_name">[30]Non_Criticals!#REF!</definedName>
    <definedName name="property_21_noncrit_EWCM_repair">[30]Non_Criticals!#REF!</definedName>
    <definedName name="property_21_noncrit_name">[30]Non_Criticals!#REF!</definedName>
    <definedName name="property_21_noncrit_repair">[30]Non_Criticals!#REF!</definedName>
    <definedName name="property_21_parking">[24]Instruction!#REF!</definedName>
    <definedName name="property_21_sf_end">[24]Instruction!#REF!</definedName>
    <definedName name="property_21_sf_start">[24]Instruction!#REF!</definedName>
    <definedName name="property_21_state">[24]Instruction!#REF!</definedName>
    <definedName name="property_21_street">[24]Instruction!#REF!</definedName>
    <definedName name="property_21_total_gsf">[24]Instruction!#REF!</definedName>
    <definedName name="property_21_total_nlsf">[24]Instruction!#REF!</definedName>
    <definedName name="property_21_total_units">[24]Instruction!#REF!</definedName>
    <definedName name="property_21_total_units2">[24]Instruction!#REF!</definedName>
    <definedName name="property_21_unit_copy">[24]Instruction!#REF!</definedName>
    <definedName name="property_21_unit_fixtures">[24]Instruction!#REF!</definedName>
    <definedName name="property_21_unit_status">[24]Instruction!#REF!</definedName>
    <definedName name="property_21_unit_types">[24]Instruction!#REF!</definedName>
    <definedName name="property_21_unit2_copy">[24]Instruction!#REF!</definedName>
    <definedName name="property_21_units">[24]Instruction!#REF!</definedName>
    <definedName name="property_21_van">[24]Instruction!#REF!</definedName>
    <definedName name="property_21_year">[24]Instruction!#REF!</definedName>
    <definedName name="property_21_zip">[24]Instruction!#REF!</definedName>
    <definedName name="property_22">[24]Instruction!#REF!</definedName>
    <definedName name="property_22_acreage">[24]Instruction!#REF!</definedName>
    <definedName name="property_22_bld_counts">[24]Instruction!#REF!</definedName>
    <definedName name="property_22_bld_index">[24]Instruction!#REF!</definedName>
    <definedName name="property_22_building_copy">[24]Instruction!#REF!</definedName>
    <definedName name="property_22_building_desc_rep">'[24]PNA Narrative'!#REF!</definedName>
    <definedName name="property_22_building_sf">[24]Instruction!#REF!</definedName>
    <definedName name="property_22_building_sf_rep">'[24]PNA Narrative'!#REF!</definedName>
    <definedName name="property_22_building_sf_rep_bot">'[24]PNA Narrative'!#REF!</definedName>
    <definedName name="property_22_buildings">[24]Instruction!#REF!</definedName>
    <definedName name="property_22_city">[24]Instruction!#REF!</definedName>
    <definedName name="property_22_common_fixtures">[24]Instruction!#REF!</definedName>
    <definedName name="property_22_county">[24]Instruction!#REF!</definedName>
    <definedName name="property_22_crit_acc_name">[30]Criticals!#REF!</definedName>
    <definedName name="property_22_crit_acc_repair">[30]Criticals!#REF!</definedName>
    <definedName name="property_22_crit_name">[30]Criticals!#REF!</definedName>
    <definedName name="property_22_crit_repair">[30]Criticals!#REF!</definedName>
    <definedName name="property_22_DOC">[24]Instruction!#REF!</definedName>
    <definedName name="property_22_facility_type">[24]Instruction!#REF!</definedName>
    <definedName name="property_22_fixture1_copy">[24]Instruction!#REF!</definedName>
    <definedName name="property_22_fixture2_copy">[24]Instruction!#REF!</definedName>
    <definedName name="property_22_fixture3_copy">[24]Instruction!#REF!</definedName>
    <definedName name="property_22_fixtures_copy">[24]Instruction!#REF!</definedName>
    <definedName name="property_22_group">[24]Instruction!#REF!</definedName>
    <definedName name="property_22_GSF">[24]Instruction!#REF!</definedName>
    <definedName name="property_22_gsf_nocp">[24]Instruction!#REF!</definedName>
    <definedName name="property_22_hc">[24]Instruction!#REF!</definedName>
    <definedName name="property_22_hc_parking">[24]Instruction!#REF!</definedName>
    <definedName name="property_22_inspected_units">[24]Instruction!#REF!</definedName>
    <definedName name="property_22_inspected_units_bottom">[24]Instruction!#REF!</definedName>
    <definedName name="property_22_inspected_units_top">[24]Instruction!#REF!</definedName>
    <definedName name="property_22_name">[24]Instruction!#REF!</definedName>
    <definedName name="property_22_nc_total">[30]Non_Criticals!#REF!</definedName>
    <definedName name="property_22_no">[24]Instruction!#REF!</definedName>
    <definedName name="property_22_no_buildings">[24]Instruction!#REF!</definedName>
    <definedName name="property_22_noncrit_EWCM_name">[30]Non_Criticals!#REF!</definedName>
    <definedName name="property_22_noncrit_EWCM_repair">[30]Non_Criticals!#REF!</definedName>
    <definedName name="property_22_noncrit_name">[30]Non_Criticals!#REF!</definedName>
    <definedName name="property_22_noncrit_repair">[30]Non_Criticals!#REF!</definedName>
    <definedName name="property_22_parking">[24]Instruction!#REF!</definedName>
    <definedName name="property_22_sf_end">[24]Instruction!#REF!</definedName>
    <definedName name="property_22_sf_start">[24]Instruction!#REF!</definedName>
    <definedName name="property_22_state">[24]Instruction!#REF!</definedName>
    <definedName name="property_22_street">[24]Instruction!#REF!</definedName>
    <definedName name="property_22_total_gsf">[24]Instruction!#REF!</definedName>
    <definedName name="property_22_total_nlsf">[24]Instruction!#REF!</definedName>
    <definedName name="property_22_total_units">[24]Instruction!#REF!</definedName>
    <definedName name="property_22_total_units2">[24]Instruction!#REF!</definedName>
    <definedName name="property_22_unit_copy">[24]Instruction!#REF!</definedName>
    <definedName name="property_22_unit_fixtures">[24]Instruction!#REF!</definedName>
    <definedName name="property_22_unit_status">[24]Instruction!#REF!</definedName>
    <definedName name="property_22_unit_types">[24]Instruction!#REF!</definedName>
    <definedName name="property_22_unit2_copy">[24]Instruction!#REF!</definedName>
    <definedName name="property_22_units">[24]Instruction!#REF!</definedName>
    <definedName name="property_22_van">[24]Instruction!#REF!</definedName>
    <definedName name="property_22_year">[24]Instruction!#REF!</definedName>
    <definedName name="property_22_zip">[24]Instruction!#REF!</definedName>
    <definedName name="property_23">[24]Instruction!#REF!</definedName>
    <definedName name="property_23_acreage">[24]Instruction!#REF!</definedName>
    <definedName name="property_23_bld_counts">[24]Instruction!#REF!</definedName>
    <definedName name="property_23_bld_index">[24]Instruction!#REF!</definedName>
    <definedName name="property_23_building_copy">[24]Instruction!#REF!</definedName>
    <definedName name="property_23_building_desc_rep">'[24]PNA Narrative'!#REF!</definedName>
    <definedName name="property_23_building_sf">[24]Instruction!#REF!</definedName>
    <definedName name="property_23_building_sf_rep">'[24]PNA Narrative'!#REF!</definedName>
    <definedName name="property_23_building_sf_rep_bot">'[24]PNA Narrative'!#REF!</definedName>
    <definedName name="property_23_buildings">[24]Instruction!#REF!</definedName>
    <definedName name="property_23_city">[24]Instruction!#REF!</definedName>
    <definedName name="property_23_common_fixtures">[24]Instruction!#REF!</definedName>
    <definedName name="property_23_county">[24]Instruction!#REF!</definedName>
    <definedName name="property_23_crit_acc_name">[30]Criticals!#REF!</definedName>
    <definedName name="property_23_crit_acc_repair">[30]Criticals!#REF!</definedName>
    <definedName name="property_23_crit_name">[30]Criticals!#REF!</definedName>
    <definedName name="property_23_crit_repair">[30]Criticals!#REF!</definedName>
    <definedName name="property_23_DOC">[24]Instruction!#REF!</definedName>
    <definedName name="property_23_facility_type">[24]Instruction!#REF!</definedName>
    <definedName name="property_23_fixture1_copy">[24]Instruction!#REF!</definedName>
    <definedName name="property_23_fixture2_copy">[24]Instruction!#REF!</definedName>
    <definedName name="property_23_fixture3_copy">[24]Instruction!#REF!</definedName>
    <definedName name="property_23_fixtures_copy">[24]Instruction!#REF!</definedName>
    <definedName name="property_23_group">[24]Instruction!#REF!</definedName>
    <definedName name="property_23_GSF">[24]Instruction!#REF!</definedName>
    <definedName name="property_23_gsf_nocp">[24]Instruction!#REF!</definedName>
    <definedName name="property_23_hc">[24]Instruction!#REF!</definedName>
    <definedName name="property_23_hc_parking">[24]Instruction!#REF!</definedName>
    <definedName name="property_23_inspected_units">[24]Instruction!#REF!</definedName>
    <definedName name="property_23_inspected_units_bottom">[24]Instruction!#REF!</definedName>
    <definedName name="property_23_inspected_units_top">[24]Instruction!#REF!</definedName>
    <definedName name="property_23_name">[24]Instruction!#REF!</definedName>
    <definedName name="property_23_nc_total">[30]Non_Criticals!#REF!</definedName>
    <definedName name="property_23_no">[24]Instruction!#REF!</definedName>
    <definedName name="property_23_no_buildings">[24]Instruction!#REF!</definedName>
    <definedName name="property_23_noncrit_EWCM_name">[30]Non_Criticals!#REF!</definedName>
    <definedName name="property_23_noncrit_EWCM_repair">[30]Non_Criticals!#REF!</definedName>
    <definedName name="property_23_noncrit_name">[30]Non_Criticals!#REF!</definedName>
    <definedName name="property_23_noncrit_repair">[30]Non_Criticals!#REF!</definedName>
    <definedName name="property_23_parking">[24]Instruction!#REF!</definedName>
    <definedName name="property_23_sf_end">[24]Instruction!#REF!</definedName>
    <definedName name="property_23_sf_start">[24]Instruction!#REF!</definedName>
    <definedName name="property_23_state">[24]Instruction!#REF!</definedName>
    <definedName name="property_23_street">[24]Instruction!#REF!</definedName>
    <definedName name="property_23_total_gsf">[24]Instruction!#REF!</definedName>
    <definedName name="property_23_total_nlsf">[24]Instruction!#REF!</definedName>
    <definedName name="property_23_total_units">[24]Instruction!#REF!</definedName>
    <definedName name="property_23_total_units2">[24]Instruction!#REF!</definedName>
    <definedName name="property_23_unit_copy">[24]Instruction!#REF!</definedName>
    <definedName name="property_23_unit_fixtures">[24]Instruction!#REF!</definedName>
    <definedName name="property_23_unit_status">[24]Instruction!#REF!</definedName>
    <definedName name="property_23_unit_types">[24]Instruction!#REF!</definedName>
    <definedName name="property_23_unit2_copy">[24]Instruction!#REF!</definedName>
    <definedName name="property_23_units">[24]Instruction!#REF!</definedName>
    <definedName name="property_23_van">[24]Instruction!#REF!</definedName>
    <definedName name="property_23_year">[24]Instruction!#REF!</definedName>
    <definedName name="property_23_zip">[24]Instruction!#REF!</definedName>
    <definedName name="property_24">[24]Instruction!#REF!</definedName>
    <definedName name="property_24_acreage">[24]Instruction!#REF!</definedName>
    <definedName name="property_24_bld_counts">[24]Instruction!#REF!</definedName>
    <definedName name="property_24_bld_index">[24]Instruction!#REF!</definedName>
    <definedName name="property_24_building_copy">[24]Instruction!#REF!</definedName>
    <definedName name="property_24_building_desc_rep">'[24]PNA Narrative'!#REF!</definedName>
    <definedName name="property_24_building_sf">[24]Instruction!#REF!</definedName>
    <definedName name="property_24_building_sf_rep">'[24]PNA Narrative'!#REF!</definedName>
    <definedName name="property_24_building_sf_rep_bot">'[24]PNA Narrative'!#REF!</definedName>
    <definedName name="property_24_buildings">[24]Instruction!#REF!</definedName>
    <definedName name="property_24_city">[24]Instruction!#REF!</definedName>
    <definedName name="property_24_common_fixtures">[24]Instruction!#REF!</definedName>
    <definedName name="property_24_county">[24]Instruction!#REF!</definedName>
    <definedName name="property_24_crit_acc_name">[30]Criticals!#REF!</definedName>
    <definedName name="property_24_crit_acc_repair">[30]Criticals!#REF!</definedName>
    <definedName name="property_24_crit_name">[30]Criticals!#REF!</definedName>
    <definedName name="property_24_crit_repair">[30]Criticals!#REF!</definedName>
    <definedName name="property_24_DOC">[24]Instruction!#REF!</definedName>
    <definedName name="property_24_facility_type">[24]Instruction!#REF!</definedName>
    <definedName name="property_24_fixture1_copy">[24]Instruction!#REF!</definedName>
    <definedName name="property_24_fixture2_copy">[24]Instruction!#REF!</definedName>
    <definedName name="property_24_fixture3_copy">[24]Instruction!#REF!</definedName>
    <definedName name="property_24_fixtures_copy">[24]Instruction!#REF!</definedName>
    <definedName name="property_24_group">[24]Instruction!#REF!</definedName>
    <definedName name="property_24_GSF">[24]Instruction!#REF!</definedName>
    <definedName name="property_24_gsf_nocp">[24]Instruction!#REF!</definedName>
    <definedName name="property_24_hc">[24]Instruction!#REF!</definedName>
    <definedName name="property_24_hc_parking">[24]Instruction!#REF!</definedName>
    <definedName name="property_24_inspected_units">[24]Instruction!#REF!</definedName>
    <definedName name="property_24_inspected_units_bottom">[24]Instruction!#REF!</definedName>
    <definedName name="property_24_inspected_units_top">[24]Instruction!#REF!</definedName>
    <definedName name="property_24_name">[24]Instruction!#REF!</definedName>
    <definedName name="property_24_nc_total">[30]Non_Criticals!#REF!</definedName>
    <definedName name="property_24_no">[24]Instruction!#REF!</definedName>
    <definedName name="property_24_no_buildings">[24]Instruction!#REF!</definedName>
    <definedName name="property_24_noncrit_EWCM_name">[30]Non_Criticals!#REF!</definedName>
    <definedName name="property_24_noncrit_EWCM_repair">[30]Non_Criticals!#REF!</definedName>
    <definedName name="property_24_noncrit_name">[30]Non_Criticals!#REF!</definedName>
    <definedName name="property_24_noncrit_repair">[30]Non_Criticals!#REF!</definedName>
    <definedName name="property_24_parking">[24]Instruction!#REF!</definedName>
    <definedName name="property_24_sf_end">[24]Instruction!#REF!</definedName>
    <definedName name="property_24_sf_start">[24]Instruction!#REF!</definedName>
    <definedName name="property_24_state">[24]Instruction!#REF!</definedName>
    <definedName name="property_24_street">[24]Instruction!#REF!</definedName>
    <definedName name="property_24_total_gsf">[24]Instruction!#REF!</definedName>
    <definedName name="property_24_total_nlsf">[24]Instruction!#REF!</definedName>
    <definedName name="property_24_total_units">[24]Instruction!#REF!</definedName>
    <definedName name="property_24_total_units2">[24]Instruction!#REF!</definedName>
    <definedName name="property_24_unit_copy">[24]Instruction!#REF!</definedName>
    <definedName name="property_24_unit_fixtures">[24]Instruction!#REF!</definedName>
    <definedName name="property_24_unit_status">[24]Instruction!#REF!</definedName>
    <definedName name="property_24_unit_types">[24]Instruction!#REF!</definedName>
    <definedName name="property_24_unit2_copy">[24]Instruction!#REF!</definedName>
    <definedName name="property_24_units">[24]Instruction!#REF!</definedName>
    <definedName name="property_24_van">[24]Instruction!#REF!</definedName>
    <definedName name="property_24_year">[24]Instruction!#REF!</definedName>
    <definedName name="property_24_zip">[24]Instruction!#REF!</definedName>
    <definedName name="property_25">[24]Instruction!#REF!</definedName>
    <definedName name="property_25_acreage">[24]Instruction!#REF!</definedName>
    <definedName name="property_25_bld_counts">[24]Instruction!#REF!</definedName>
    <definedName name="property_25_bld_index">[24]Instruction!#REF!</definedName>
    <definedName name="property_25_building_copy">[24]Instruction!#REF!</definedName>
    <definedName name="property_25_building_desc_rep">'[24]PNA Narrative'!#REF!</definedName>
    <definedName name="property_25_building_sf">[24]Instruction!#REF!</definedName>
    <definedName name="property_25_building_sf_rep">'[24]PNA Narrative'!#REF!</definedName>
    <definedName name="property_25_building_sf_rep_bot">'[24]PNA Narrative'!#REF!</definedName>
    <definedName name="property_25_buildings">[24]Instruction!#REF!</definedName>
    <definedName name="property_25_city">[24]Instruction!#REF!</definedName>
    <definedName name="property_25_common_fixtures">[24]Instruction!#REF!</definedName>
    <definedName name="property_25_county">[24]Instruction!#REF!</definedName>
    <definedName name="property_25_crit_acc_name">[30]Criticals!#REF!</definedName>
    <definedName name="property_25_crit_acc_repair">[30]Criticals!#REF!</definedName>
    <definedName name="property_25_crit_name">[30]Criticals!#REF!</definedName>
    <definedName name="property_25_crit_repair">[30]Criticals!#REF!</definedName>
    <definedName name="property_25_DOC">[24]Instruction!#REF!</definedName>
    <definedName name="property_25_facility_type">[24]Instruction!#REF!</definedName>
    <definedName name="property_25_fixture1_copy">[24]Instruction!#REF!</definedName>
    <definedName name="property_25_fixture2_copy">[24]Instruction!#REF!</definedName>
    <definedName name="property_25_fixture3_copy">[24]Instruction!#REF!</definedName>
    <definedName name="property_25_fixtures_copy">[24]Instruction!#REF!</definedName>
    <definedName name="property_25_group">[24]Instruction!#REF!</definedName>
    <definedName name="property_25_GSF">[24]Instruction!#REF!</definedName>
    <definedName name="property_25_gsf_nocp">[24]Instruction!#REF!</definedName>
    <definedName name="property_25_hc">[24]Instruction!#REF!</definedName>
    <definedName name="property_25_hc_parking">[24]Instruction!#REF!</definedName>
    <definedName name="property_25_inspected_units">[24]Instruction!#REF!</definedName>
    <definedName name="property_25_inspected_units_bottom">[24]Instruction!#REF!</definedName>
    <definedName name="property_25_inspected_units_top">[24]Instruction!#REF!</definedName>
    <definedName name="property_25_name">[24]Instruction!#REF!</definedName>
    <definedName name="property_25_nc_total">[30]Non_Criticals!#REF!</definedName>
    <definedName name="property_25_no">[24]Instruction!#REF!</definedName>
    <definedName name="property_25_no_buildings">[24]Instruction!#REF!</definedName>
    <definedName name="property_25_noncrit_EWCM_name">[30]Non_Criticals!#REF!</definedName>
    <definedName name="property_25_noncrit_EWCM_repair">[30]Non_Criticals!#REF!</definedName>
    <definedName name="property_25_noncrit_name">[30]Non_Criticals!#REF!</definedName>
    <definedName name="property_25_noncrit_repair">[30]Non_Criticals!#REF!</definedName>
    <definedName name="property_25_parking">[24]Instruction!#REF!</definedName>
    <definedName name="property_25_sf_end">[24]Instruction!#REF!</definedName>
    <definedName name="property_25_sf_start">[24]Instruction!#REF!</definedName>
    <definedName name="property_25_state">[24]Instruction!#REF!</definedName>
    <definedName name="property_25_street">[24]Instruction!#REF!</definedName>
    <definedName name="property_25_total_gsf">[24]Instruction!#REF!</definedName>
    <definedName name="property_25_total_nlsf">[24]Instruction!#REF!</definedName>
    <definedName name="property_25_total_units">[24]Instruction!#REF!</definedName>
    <definedName name="property_25_total_units2">[24]Instruction!#REF!</definedName>
    <definedName name="property_25_unit_copy">[24]Instruction!#REF!</definedName>
    <definedName name="property_25_unit_fixtures">[24]Instruction!#REF!</definedName>
    <definedName name="property_25_unit_status">[24]Instruction!#REF!</definedName>
    <definedName name="property_25_unit_types">[24]Instruction!#REF!</definedName>
    <definedName name="property_25_unit2_copy">[24]Instruction!#REF!</definedName>
    <definedName name="property_25_units">[24]Instruction!#REF!</definedName>
    <definedName name="property_25_van">[24]Instruction!#REF!</definedName>
    <definedName name="property_25_year">[24]Instruction!#REF!</definedName>
    <definedName name="property_25_zip">[24]Instruction!#REF!</definedName>
    <definedName name="property_26">[24]Instruction!#REF!</definedName>
    <definedName name="property_26_acreage">[24]Instruction!#REF!</definedName>
    <definedName name="property_26_bld_counts">[24]Instruction!#REF!</definedName>
    <definedName name="property_26_bld_index">[24]Instruction!#REF!</definedName>
    <definedName name="property_26_building_copy">[24]Instruction!#REF!</definedName>
    <definedName name="property_26_building_desc_rep">'[24]PNA Narrative'!#REF!</definedName>
    <definedName name="property_26_building_sf">[24]Instruction!#REF!</definedName>
    <definedName name="property_26_building_sf_rep">'[24]PNA Narrative'!#REF!</definedName>
    <definedName name="property_26_building_sf_rep_bot">'[24]PNA Narrative'!#REF!</definedName>
    <definedName name="property_26_buildings">[24]Instruction!#REF!</definedName>
    <definedName name="property_26_city">[24]Instruction!#REF!</definedName>
    <definedName name="property_26_common_fixtures">[24]Instruction!#REF!</definedName>
    <definedName name="property_26_county">[24]Instruction!#REF!</definedName>
    <definedName name="property_26_crit_acc_name">[30]Criticals!#REF!</definedName>
    <definedName name="property_26_crit_acc_repair">[30]Criticals!#REF!</definedName>
    <definedName name="property_26_crit_name">[30]Criticals!#REF!</definedName>
    <definedName name="property_26_crit_repair">[30]Criticals!#REF!</definedName>
    <definedName name="property_26_DOC">[24]Instruction!#REF!</definedName>
    <definedName name="property_26_facility_type">[24]Instruction!#REF!</definedName>
    <definedName name="property_26_fixture1_copy">[24]Instruction!#REF!</definedName>
    <definedName name="property_26_fixture2_copy">[24]Instruction!#REF!</definedName>
    <definedName name="property_26_fixture3_copy">[24]Instruction!#REF!</definedName>
    <definedName name="property_26_fixtures_copy">[24]Instruction!#REF!</definedName>
    <definedName name="property_26_group">[24]Instruction!#REF!</definedName>
    <definedName name="property_26_GSF">[24]Instruction!#REF!</definedName>
    <definedName name="property_26_gsf_nocp">[24]Instruction!#REF!</definedName>
    <definedName name="property_26_hc">[24]Instruction!#REF!</definedName>
    <definedName name="property_26_hc_parking">[24]Instruction!#REF!</definedName>
    <definedName name="property_26_inspected_units">[24]Instruction!#REF!</definedName>
    <definedName name="property_26_inspected_units_bottom">[24]Instruction!#REF!</definedName>
    <definedName name="property_26_inspected_units_top">[24]Instruction!#REF!</definedName>
    <definedName name="property_26_name">[24]Instruction!#REF!</definedName>
    <definedName name="property_26_nc_total">[30]Non_Criticals!#REF!</definedName>
    <definedName name="property_26_no">[24]Instruction!#REF!</definedName>
    <definedName name="property_26_no_buildings">[24]Instruction!#REF!</definedName>
    <definedName name="property_26_noncrit_EWCM_name">[30]Non_Criticals!#REF!</definedName>
    <definedName name="property_26_noncrit_EWCM_repair">[30]Non_Criticals!#REF!</definedName>
    <definedName name="property_26_noncrit_name">[30]Non_Criticals!#REF!</definedName>
    <definedName name="property_26_noncrit_repair">[30]Non_Criticals!#REF!</definedName>
    <definedName name="property_26_parking">[24]Instruction!#REF!</definedName>
    <definedName name="property_26_sf_end">[24]Instruction!#REF!</definedName>
    <definedName name="property_26_sf_start">[24]Instruction!#REF!</definedName>
    <definedName name="property_26_state">[24]Instruction!#REF!</definedName>
    <definedName name="property_26_street">[24]Instruction!#REF!</definedName>
    <definedName name="property_26_total_gsf">[24]Instruction!#REF!</definedName>
    <definedName name="property_26_total_nlsf">[24]Instruction!#REF!</definedName>
    <definedName name="property_26_total_units">[24]Instruction!#REF!</definedName>
    <definedName name="property_26_total_units2">[24]Instruction!#REF!</definedName>
    <definedName name="property_26_unit_copy">[24]Instruction!#REF!</definedName>
    <definedName name="property_26_unit_fixtures">[24]Instruction!#REF!</definedName>
    <definedName name="property_26_unit_status">[24]Instruction!#REF!</definedName>
    <definedName name="property_26_unit_types">[24]Instruction!#REF!</definedName>
    <definedName name="property_26_unit2_copy">[24]Instruction!#REF!</definedName>
    <definedName name="property_26_units">[24]Instruction!#REF!</definedName>
    <definedName name="property_26_van">[24]Instruction!#REF!</definedName>
    <definedName name="property_26_year">[24]Instruction!#REF!</definedName>
    <definedName name="property_26_zip">[24]Instruction!#REF!</definedName>
    <definedName name="property_27">[24]Instruction!#REF!</definedName>
    <definedName name="property_27_acreage">[24]Instruction!#REF!</definedName>
    <definedName name="property_27_bld_counts">[24]Instruction!#REF!</definedName>
    <definedName name="property_27_bld_index">[24]Instruction!#REF!</definedName>
    <definedName name="property_27_building_copy">[24]Instruction!#REF!</definedName>
    <definedName name="property_27_building_desc_rep">'[24]PNA Narrative'!#REF!</definedName>
    <definedName name="property_27_building_sf">[24]Instruction!#REF!</definedName>
    <definedName name="property_27_building_sf_rep">'[24]PNA Narrative'!#REF!</definedName>
    <definedName name="property_27_building_sf_rep_bot">'[24]PNA Narrative'!#REF!</definedName>
    <definedName name="property_27_buildings">[24]Instruction!#REF!</definedName>
    <definedName name="property_27_city">[24]Instruction!#REF!</definedName>
    <definedName name="property_27_common_fixtures">[24]Instruction!#REF!</definedName>
    <definedName name="property_27_county">[24]Instruction!#REF!</definedName>
    <definedName name="property_27_crit_acc_name">[30]Criticals!#REF!</definedName>
    <definedName name="property_27_crit_acc_repair">[30]Criticals!#REF!</definedName>
    <definedName name="property_27_crit_name">[30]Criticals!#REF!</definedName>
    <definedName name="property_27_crit_repair">[30]Criticals!#REF!</definedName>
    <definedName name="property_27_DOC">[24]Instruction!#REF!</definedName>
    <definedName name="property_27_facility_type">[24]Instruction!#REF!</definedName>
    <definedName name="property_27_fixture1_copy">[24]Instruction!#REF!</definedName>
    <definedName name="property_27_fixture2_copy">[24]Instruction!#REF!</definedName>
    <definedName name="property_27_fixture3_copy">[24]Instruction!#REF!</definedName>
    <definedName name="property_27_fixtures_copy">[24]Instruction!#REF!</definedName>
    <definedName name="property_27_group">[24]Instruction!#REF!</definedName>
    <definedName name="property_27_GSF">[24]Instruction!#REF!</definedName>
    <definedName name="property_27_gsf_nocp">[24]Instruction!#REF!</definedName>
    <definedName name="property_27_hc">[24]Instruction!#REF!</definedName>
    <definedName name="property_27_hc_parking">[24]Instruction!#REF!</definedName>
    <definedName name="property_27_inspected_units">[24]Instruction!#REF!</definedName>
    <definedName name="property_27_inspected_units_bottom">[24]Instruction!#REF!</definedName>
    <definedName name="property_27_inspected_units_top">[24]Instruction!#REF!</definedName>
    <definedName name="property_27_name">[24]Instruction!#REF!</definedName>
    <definedName name="property_27_nc_total">[30]Non_Criticals!#REF!</definedName>
    <definedName name="property_27_no">[24]Instruction!#REF!</definedName>
    <definedName name="property_27_no_buildings">[24]Instruction!#REF!</definedName>
    <definedName name="property_27_noncrit_EWCM_name">[30]Non_Criticals!#REF!</definedName>
    <definedName name="property_27_noncrit_EWCM_repair">[30]Non_Criticals!#REF!</definedName>
    <definedName name="property_27_noncrit_name">[30]Non_Criticals!#REF!</definedName>
    <definedName name="property_27_noncrit_repair">[30]Non_Criticals!#REF!</definedName>
    <definedName name="property_27_parking">[24]Instruction!#REF!</definedName>
    <definedName name="property_27_sf_end">[24]Instruction!#REF!</definedName>
    <definedName name="property_27_sf_start">[24]Instruction!#REF!</definedName>
    <definedName name="property_27_state">[24]Instruction!#REF!</definedName>
    <definedName name="property_27_street">[24]Instruction!#REF!</definedName>
    <definedName name="property_27_total_gsf">[24]Instruction!#REF!</definedName>
    <definedName name="property_27_total_nlsf">[24]Instruction!#REF!</definedName>
    <definedName name="property_27_total_units">[24]Instruction!#REF!</definedName>
    <definedName name="property_27_total_units2">[24]Instruction!#REF!</definedName>
    <definedName name="property_27_unit_copy">[24]Instruction!#REF!</definedName>
    <definedName name="property_27_unit_fixtures">[24]Instruction!#REF!</definedName>
    <definedName name="property_27_unit_status">[24]Instruction!#REF!</definedName>
    <definedName name="property_27_unit_types">[24]Instruction!#REF!</definedName>
    <definedName name="property_27_unit2_copy">[24]Instruction!#REF!</definedName>
    <definedName name="property_27_units">[24]Instruction!#REF!</definedName>
    <definedName name="property_27_van">[24]Instruction!#REF!</definedName>
    <definedName name="property_27_year">[24]Instruction!#REF!</definedName>
    <definedName name="property_27_zip">[24]Instruction!#REF!</definedName>
    <definedName name="property_28">[24]Instruction!#REF!</definedName>
    <definedName name="property_28_acreage">[24]Instruction!#REF!</definedName>
    <definedName name="property_28_bld_counts">[24]Instruction!#REF!</definedName>
    <definedName name="property_28_bld_index">[24]Instruction!#REF!</definedName>
    <definedName name="property_28_building_copy">[24]Instruction!#REF!</definedName>
    <definedName name="property_28_building_desc_rep">'[24]PNA Narrative'!#REF!</definedName>
    <definedName name="property_28_building_sf">[24]Instruction!#REF!</definedName>
    <definedName name="property_28_building_sf_rep">'[24]PNA Narrative'!#REF!</definedName>
    <definedName name="property_28_building_sf_rep_bot">'[24]PNA Narrative'!#REF!</definedName>
    <definedName name="property_28_buildings">[24]Instruction!#REF!</definedName>
    <definedName name="property_28_city">[24]Instruction!#REF!</definedName>
    <definedName name="property_28_common_fixtures">[24]Instruction!#REF!</definedName>
    <definedName name="property_28_county">[24]Instruction!#REF!</definedName>
    <definedName name="property_28_crit_acc_name">[30]Criticals!#REF!</definedName>
    <definedName name="property_28_crit_acc_repair">[30]Criticals!#REF!</definedName>
    <definedName name="property_28_crit_name">[30]Criticals!#REF!</definedName>
    <definedName name="property_28_crit_repair">[30]Criticals!#REF!</definedName>
    <definedName name="property_28_DOC">[24]Instruction!#REF!</definedName>
    <definedName name="property_28_facility_type">[24]Instruction!#REF!</definedName>
    <definedName name="property_28_fixture1_copy">[24]Instruction!#REF!</definedName>
    <definedName name="property_28_fixture2_copy">[24]Instruction!#REF!</definedName>
    <definedName name="property_28_fixture3_copy">[24]Instruction!#REF!</definedName>
    <definedName name="property_28_fixtures_copy">[24]Instruction!#REF!</definedName>
    <definedName name="property_28_group">[24]Instruction!#REF!</definedName>
    <definedName name="property_28_GSF">[24]Instruction!#REF!</definedName>
    <definedName name="property_28_gsf_nocp">[24]Instruction!#REF!</definedName>
    <definedName name="property_28_hc">[24]Instruction!#REF!</definedName>
    <definedName name="property_28_hc_parking">[24]Instruction!#REF!</definedName>
    <definedName name="property_28_inspected_units">[24]Instruction!#REF!</definedName>
    <definedName name="property_28_inspected_units_bottom">[24]Instruction!#REF!</definedName>
    <definedName name="property_28_inspected_units_top">[24]Instruction!#REF!</definedName>
    <definedName name="property_28_name">[24]Instruction!#REF!</definedName>
    <definedName name="property_28_nc_total">[30]Non_Criticals!#REF!</definedName>
    <definedName name="property_28_no">[24]Instruction!#REF!</definedName>
    <definedName name="property_28_no_buildings">[24]Instruction!#REF!</definedName>
    <definedName name="property_28_noncrit_EWCM_name">[30]Non_Criticals!#REF!</definedName>
    <definedName name="property_28_noncrit_EWCM_repair">[30]Non_Criticals!#REF!</definedName>
    <definedName name="property_28_noncrit_name">[30]Non_Criticals!#REF!</definedName>
    <definedName name="property_28_noncrit_repair">[30]Non_Criticals!#REF!</definedName>
    <definedName name="property_28_parking">[24]Instruction!#REF!</definedName>
    <definedName name="property_28_sf_end">[24]Instruction!#REF!</definedName>
    <definedName name="property_28_sf_start">[24]Instruction!#REF!</definedName>
    <definedName name="property_28_state">[24]Instruction!#REF!</definedName>
    <definedName name="property_28_street">[24]Instruction!#REF!</definedName>
    <definedName name="property_28_total_gsf">[24]Instruction!#REF!</definedName>
    <definedName name="property_28_total_nlsf">[24]Instruction!#REF!</definedName>
    <definedName name="property_28_total_units">[24]Instruction!#REF!</definedName>
    <definedName name="property_28_total_units2">[24]Instruction!#REF!</definedName>
    <definedName name="property_28_unit_copy">[24]Instruction!#REF!</definedName>
    <definedName name="property_28_unit_fixtures">[24]Instruction!#REF!</definedName>
    <definedName name="property_28_unit_status">[24]Instruction!#REF!</definedName>
    <definedName name="property_28_unit_types">[24]Instruction!#REF!</definedName>
    <definedName name="property_28_unit2_copy">[24]Instruction!#REF!</definedName>
    <definedName name="property_28_units">[24]Instruction!#REF!</definedName>
    <definedName name="property_28_van">[24]Instruction!#REF!</definedName>
    <definedName name="property_28_year">[24]Instruction!#REF!</definedName>
    <definedName name="property_28_zip">[24]Instruction!#REF!</definedName>
    <definedName name="property_29">[24]Instruction!#REF!</definedName>
    <definedName name="property_29_acreage">[24]Instruction!#REF!</definedName>
    <definedName name="property_29_bld_counts">[24]Instruction!#REF!</definedName>
    <definedName name="property_29_bld_index">[24]Instruction!#REF!</definedName>
    <definedName name="property_29_building_copy">[24]Instruction!#REF!</definedName>
    <definedName name="property_29_building_desc_rep">'[24]PNA Narrative'!#REF!</definedName>
    <definedName name="property_29_building_sf">[24]Instruction!#REF!</definedName>
    <definedName name="property_29_building_sf_rep">'[24]PNA Narrative'!#REF!</definedName>
    <definedName name="property_29_building_sf_rep_bot">'[24]PNA Narrative'!#REF!</definedName>
    <definedName name="property_29_buildings">[24]Instruction!#REF!</definedName>
    <definedName name="property_29_city">[24]Instruction!#REF!</definedName>
    <definedName name="property_29_common_fixtures">[24]Instruction!#REF!</definedName>
    <definedName name="property_29_county">[24]Instruction!#REF!</definedName>
    <definedName name="property_29_crit_acc_name">[30]Criticals!#REF!</definedName>
    <definedName name="property_29_crit_acc_repair">[30]Criticals!#REF!</definedName>
    <definedName name="property_29_crit_name">[30]Criticals!#REF!</definedName>
    <definedName name="property_29_crit_repair">[30]Criticals!#REF!</definedName>
    <definedName name="property_29_DOC">[24]Instruction!#REF!</definedName>
    <definedName name="property_29_facility_type">[24]Instruction!#REF!</definedName>
    <definedName name="property_29_fixture1_copy">[24]Instruction!#REF!</definedName>
    <definedName name="property_29_fixture2_copy">[24]Instruction!#REF!</definedName>
    <definedName name="property_29_fixture3_copy">[24]Instruction!#REF!</definedName>
    <definedName name="property_29_fixtures_copy">[24]Instruction!#REF!</definedName>
    <definedName name="property_29_group">[24]Instruction!#REF!</definedName>
    <definedName name="property_29_GSF">[24]Instruction!#REF!</definedName>
    <definedName name="property_29_gsf_nocp">[24]Instruction!#REF!</definedName>
    <definedName name="property_29_hc">[24]Instruction!#REF!</definedName>
    <definedName name="property_29_hc_parking">[24]Instruction!#REF!</definedName>
    <definedName name="property_29_inspected_units">[24]Instruction!#REF!</definedName>
    <definedName name="property_29_inspected_units_bottom">[24]Instruction!#REF!</definedName>
    <definedName name="property_29_inspected_units_top">[24]Instruction!#REF!</definedName>
    <definedName name="property_29_name">[24]Instruction!#REF!</definedName>
    <definedName name="property_29_nc_total">[30]Non_Criticals!#REF!</definedName>
    <definedName name="property_29_no">[24]Instruction!#REF!</definedName>
    <definedName name="property_29_no_buildings">[24]Instruction!#REF!</definedName>
    <definedName name="property_29_noncrit_EWCM_name">[30]Non_Criticals!#REF!</definedName>
    <definedName name="property_29_noncrit_EWCM_repair">[30]Non_Criticals!#REF!</definedName>
    <definedName name="property_29_noncrit_name">[30]Non_Criticals!#REF!</definedName>
    <definedName name="property_29_noncrit_repair">[30]Non_Criticals!#REF!</definedName>
    <definedName name="property_29_parking">[24]Instruction!#REF!</definedName>
    <definedName name="property_29_sf_end">[24]Instruction!#REF!</definedName>
    <definedName name="property_29_sf_start">[24]Instruction!#REF!</definedName>
    <definedName name="property_29_state">[24]Instruction!#REF!</definedName>
    <definedName name="property_29_street">[24]Instruction!#REF!</definedName>
    <definedName name="property_29_total_gsf">[24]Instruction!#REF!</definedName>
    <definedName name="property_29_total_nlsf">[24]Instruction!#REF!</definedName>
    <definedName name="property_29_total_units">[24]Instruction!#REF!</definedName>
    <definedName name="property_29_total_units2">[24]Instruction!#REF!</definedName>
    <definedName name="property_29_unit_copy">[24]Instruction!#REF!</definedName>
    <definedName name="property_29_unit_fixtures">[24]Instruction!#REF!</definedName>
    <definedName name="property_29_unit_status">[24]Instruction!#REF!</definedName>
    <definedName name="property_29_unit_types">[24]Instruction!#REF!</definedName>
    <definedName name="property_29_unit2_copy">[24]Instruction!#REF!</definedName>
    <definedName name="property_29_units">[24]Instruction!#REF!</definedName>
    <definedName name="property_29_van">[24]Instruction!#REF!</definedName>
    <definedName name="property_29_year">[24]Instruction!#REF!</definedName>
    <definedName name="property_29_zip">[24]Instruction!#REF!</definedName>
    <definedName name="property_3">[24]Instruction!#REF!</definedName>
    <definedName name="property_3_acreage">[24]Instruction!#REF!</definedName>
    <definedName name="property_3_bld_counts">[24]Instruction!#REF!</definedName>
    <definedName name="property_3_bld_index">[24]Instruction!#REF!</definedName>
    <definedName name="property_3_building_copy">[24]Instruction!#REF!</definedName>
    <definedName name="property_3_building_desc_rep">'[24]PNA Narrative'!#REF!</definedName>
    <definedName name="property_3_building_sf">[24]Instruction!#REF!</definedName>
    <definedName name="property_3_building_sf_rep">'[24]PNA Narrative'!#REF!</definedName>
    <definedName name="property_3_building_sf_rep_bot">'[24]PNA Narrative'!#REF!</definedName>
    <definedName name="property_3_buildings">[24]Instruction!#REF!</definedName>
    <definedName name="property_3_city">[24]Instruction!#REF!</definedName>
    <definedName name="property_3_common_fixtures">[24]Instruction!#REF!</definedName>
    <definedName name="property_3_county">[24]Instruction!#REF!</definedName>
    <definedName name="property_3_crit_acc_name">[30]Criticals!#REF!</definedName>
    <definedName name="property_3_crit_acc_repair">[30]Criticals!#REF!</definedName>
    <definedName name="property_3_crit_name">[30]Criticals!#REF!</definedName>
    <definedName name="property_3_crit_repair">[30]Criticals!#REF!</definedName>
    <definedName name="property_3_DOC">[24]Instruction!#REF!</definedName>
    <definedName name="property_3_facility_type">[24]Instruction!#REF!</definedName>
    <definedName name="property_3_fixture1_copy">[24]Instruction!#REF!</definedName>
    <definedName name="property_3_fixture2_copy">[24]Instruction!#REF!</definedName>
    <definedName name="property_3_fixture3_copy">[24]Instruction!#REF!</definedName>
    <definedName name="property_3_fixtures_copy">[24]Instruction!#REF!</definedName>
    <definedName name="property_3_group">[24]Instruction!#REF!</definedName>
    <definedName name="property_3_GSF">[24]Instruction!#REF!</definedName>
    <definedName name="property_3_gsf_nocp">[24]Instruction!#REF!</definedName>
    <definedName name="property_3_hc">[24]Instruction!#REF!</definedName>
    <definedName name="property_3_hc_parking">[24]Instruction!#REF!</definedName>
    <definedName name="property_3_inspected_units">[24]Instruction!#REF!</definedName>
    <definedName name="property_3_inspected_units_bottom">[24]Instruction!#REF!</definedName>
    <definedName name="property_3_inspected_units_top">[24]Instruction!#REF!</definedName>
    <definedName name="property_3_name">[24]Instruction!#REF!</definedName>
    <definedName name="property_3_nc_total">[30]Non_Criticals!#REF!</definedName>
    <definedName name="property_3_no">[24]Instruction!#REF!</definedName>
    <definedName name="property_3_no_buildings">[24]Instruction!#REF!</definedName>
    <definedName name="property_3_noncrit_EWCM_name">[30]Non_Criticals!#REF!</definedName>
    <definedName name="property_3_noncrit_EWCM_repair">[30]Non_Criticals!#REF!</definedName>
    <definedName name="property_3_noncrit_name">[30]Non_Criticals!#REF!</definedName>
    <definedName name="property_3_noncrit_repair">[30]Non_Criticals!#REF!</definedName>
    <definedName name="property_3_parking">[24]Instruction!#REF!</definedName>
    <definedName name="property_3_sf_end">[24]Instruction!#REF!</definedName>
    <definedName name="property_3_sf_start">[24]Instruction!#REF!</definedName>
    <definedName name="property_3_state">[24]Instruction!#REF!</definedName>
    <definedName name="property_3_street">[24]Instruction!#REF!</definedName>
    <definedName name="property_3_total_gsf">[24]Instruction!#REF!</definedName>
    <definedName name="property_3_total_nlsf">[24]Instruction!#REF!</definedName>
    <definedName name="property_3_total_units">[24]Instruction!#REF!</definedName>
    <definedName name="property_3_total_units2">[24]Instruction!#REF!</definedName>
    <definedName name="property_3_unit_copy">[24]Instruction!#REF!</definedName>
    <definedName name="property_3_unit_fixtures">[24]Instruction!#REF!</definedName>
    <definedName name="property_3_unit_status">[24]Instruction!#REF!</definedName>
    <definedName name="property_3_unit_types">[24]Instruction!#REF!</definedName>
    <definedName name="property_3_unit2_copy">[24]Instruction!#REF!</definedName>
    <definedName name="property_3_units">[24]Instruction!#REF!</definedName>
    <definedName name="property_3_van">[24]Instruction!#REF!</definedName>
    <definedName name="property_3_year">[24]Instruction!#REF!</definedName>
    <definedName name="property_3_zip">[24]Instruction!#REF!</definedName>
    <definedName name="property_30">[24]Instruction!#REF!</definedName>
    <definedName name="property_30_acreage">[24]Instruction!#REF!</definedName>
    <definedName name="property_30_bld_counts">[24]Instruction!#REF!</definedName>
    <definedName name="property_30_bld_index">[24]Instruction!#REF!</definedName>
    <definedName name="property_30_building_copy">[24]Instruction!#REF!</definedName>
    <definedName name="property_30_building_desc_rep">'[24]PNA Narrative'!#REF!</definedName>
    <definedName name="property_30_building_sf">[24]Instruction!#REF!</definedName>
    <definedName name="property_30_building_sf_rep">'[24]PNA Narrative'!#REF!</definedName>
    <definedName name="property_30_building_sf_rep_bot">'[24]PNA Narrative'!#REF!</definedName>
    <definedName name="property_30_buildings">[24]Instruction!#REF!</definedName>
    <definedName name="property_30_city">[24]Instruction!#REF!</definedName>
    <definedName name="property_30_common_fixtures">[24]Instruction!#REF!</definedName>
    <definedName name="property_30_county">[24]Instruction!#REF!</definedName>
    <definedName name="property_30_crit_acc_name">[30]Criticals!#REF!</definedName>
    <definedName name="property_30_crit_acc_repair">[30]Criticals!#REF!</definedName>
    <definedName name="property_30_crit_name">[30]Criticals!#REF!</definedName>
    <definedName name="property_30_crit_repair">[30]Criticals!#REF!</definedName>
    <definedName name="property_30_DOC">[24]Instruction!#REF!</definedName>
    <definedName name="property_30_facility_type">[24]Instruction!#REF!</definedName>
    <definedName name="property_30_fixture1_copy">[24]Instruction!#REF!</definedName>
    <definedName name="property_30_fixture2_copy">[24]Instruction!#REF!</definedName>
    <definedName name="property_30_fixture3_copy">[24]Instruction!#REF!</definedName>
    <definedName name="property_30_fixtures_copy">[24]Instruction!#REF!</definedName>
    <definedName name="property_30_group">[24]Instruction!#REF!</definedName>
    <definedName name="property_30_GSF">[24]Instruction!#REF!</definedName>
    <definedName name="property_30_gsf_nocp">[24]Instruction!#REF!</definedName>
    <definedName name="property_30_hc">[24]Instruction!#REF!</definedName>
    <definedName name="property_30_hc_parking">[24]Instruction!#REF!</definedName>
    <definedName name="property_30_inspected_units">[24]Instruction!#REF!</definedName>
    <definedName name="property_30_inspected_units_bottom">[24]Instruction!#REF!</definedName>
    <definedName name="property_30_inspected_units_top">[24]Instruction!#REF!</definedName>
    <definedName name="property_30_name">[24]Instruction!#REF!</definedName>
    <definedName name="property_30_nc_total">[30]Non_Criticals!#REF!</definedName>
    <definedName name="property_30_no">[24]Instruction!#REF!</definedName>
    <definedName name="property_30_no_buildings">[24]Instruction!#REF!</definedName>
    <definedName name="property_30_noncrit_EWCM_name">[30]Non_Criticals!#REF!</definedName>
    <definedName name="property_30_noncrit_EWCM_repair">[30]Non_Criticals!#REF!</definedName>
    <definedName name="property_30_noncrit_name">[30]Non_Criticals!#REF!</definedName>
    <definedName name="property_30_noncrit_repair">[30]Non_Criticals!#REF!</definedName>
    <definedName name="property_30_parking">[24]Instruction!#REF!</definedName>
    <definedName name="property_30_sf_end">[24]Instruction!#REF!</definedName>
    <definedName name="property_30_sf_start">[24]Instruction!#REF!</definedName>
    <definedName name="property_30_state">[24]Instruction!#REF!</definedName>
    <definedName name="property_30_street">[24]Instruction!#REF!</definedName>
    <definedName name="property_30_total_gsf">[24]Instruction!#REF!</definedName>
    <definedName name="property_30_total_nlsf">[24]Instruction!#REF!</definedName>
    <definedName name="property_30_total_units">[24]Instruction!#REF!</definedName>
    <definedName name="property_30_total_units2">[24]Instruction!#REF!</definedName>
    <definedName name="property_30_unit_copy">[24]Instruction!#REF!</definedName>
    <definedName name="property_30_unit_fixtures">[24]Instruction!#REF!</definedName>
    <definedName name="property_30_unit_status">[24]Instruction!#REF!</definedName>
    <definedName name="property_30_unit_types">[24]Instruction!#REF!</definedName>
    <definedName name="property_30_unit2_copy">[24]Instruction!#REF!</definedName>
    <definedName name="property_30_units">[24]Instruction!#REF!</definedName>
    <definedName name="property_30_van">[24]Instruction!#REF!</definedName>
    <definedName name="property_30_year">[24]Instruction!#REF!</definedName>
    <definedName name="property_30_zip">[24]Instruction!#REF!</definedName>
    <definedName name="property_31_crit_name">[30]Criticals!#REF!</definedName>
    <definedName name="property_31_noncrit_name">[30]Non_Criticals!#REF!</definedName>
    <definedName name="property_4">[24]Instruction!#REF!</definedName>
    <definedName name="property_4_acreage">[24]Instruction!#REF!</definedName>
    <definedName name="property_4_bld_counts">[24]Instruction!#REF!</definedName>
    <definedName name="property_4_bld_index">[24]Instruction!#REF!</definedName>
    <definedName name="property_4_building_copy">[24]Instruction!#REF!</definedName>
    <definedName name="property_4_building_desc_rep">'[24]PNA Narrative'!#REF!</definedName>
    <definedName name="property_4_building_sf">[24]Instruction!#REF!</definedName>
    <definedName name="property_4_building_sf_rep">'[24]PNA Narrative'!#REF!</definedName>
    <definedName name="property_4_building_sf_rep_bot">'[24]PNA Narrative'!#REF!</definedName>
    <definedName name="property_4_buildings">[24]Instruction!#REF!</definedName>
    <definedName name="property_4_city">[24]Instruction!#REF!</definedName>
    <definedName name="property_4_common_fixtures">[24]Instruction!#REF!</definedName>
    <definedName name="property_4_county">[24]Instruction!#REF!</definedName>
    <definedName name="property_4_crit_acc_name">[30]Criticals!#REF!</definedName>
    <definedName name="property_4_crit_acc_repair">[30]Criticals!#REF!</definedName>
    <definedName name="property_4_crit_name">[30]Criticals!#REF!</definedName>
    <definedName name="property_4_crit_repair">[30]Criticals!#REF!</definedName>
    <definedName name="property_4_DOC">[24]Instruction!#REF!</definedName>
    <definedName name="property_4_facility_type">[24]Instruction!#REF!</definedName>
    <definedName name="property_4_fixture1_copy">[24]Instruction!#REF!</definedName>
    <definedName name="property_4_fixture2_copy">[24]Instruction!#REF!</definedName>
    <definedName name="property_4_fixture3_copy">[24]Instruction!#REF!</definedName>
    <definedName name="property_4_fixtures_copy">[24]Instruction!#REF!</definedName>
    <definedName name="property_4_group">[24]Instruction!#REF!</definedName>
    <definedName name="property_4_GSF">[24]Instruction!#REF!</definedName>
    <definedName name="property_4_gsf_nocp">[24]Instruction!#REF!</definedName>
    <definedName name="property_4_hc">[24]Instruction!#REF!</definedName>
    <definedName name="property_4_hc_parking">[24]Instruction!#REF!</definedName>
    <definedName name="property_4_inspected_units">[24]Instruction!#REF!</definedName>
    <definedName name="property_4_inspected_units_bottom">[24]Instruction!#REF!</definedName>
    <definedName name="property_4_inspected_units_top">[24]Instruction!#REF!</definedName>
    <definedName name="property_4_name">[24]Instruction!#REF!</definedName>
    <definedName name="property_4_nc_total">[30]Non_Criticals!#REF!</definedName>
    <definedName name="property_4_no">[24]Instruction!#REF!</definedName>
    <definedName name="property_4_no_buildings">[24]Instruction!#REF!</definedName>
    <definedName name="property_4_noncrit_EWCM_name">[30]Non_Criticals!#REF!</definedName>
    <definedName name="property_4_noncrit_EWCM_repair">[30]Non_Criticals!#REF!</definedName>
    <definedName name="property_4_noncrit_name">[30]Non_Criticals!#REF!</definedName>
    <definedName name="property_4_noncrit_repair">[30]Non_Criticals!#REF!</definedName>
    <definedName name="property_4_parking">[24]Instruction!#REF!</definedName>
    <definedName name="property_4_sf_end">[24]Instruction!#REF!</definedName>
    <definedName name="property_4_sf_start">[24]Instruction!#REF!</definedName>
    <definedName name="property_4_state">[24]Instruction!#REF!</definedName>
    <definedName name="property_4_street">[24]Instruction!#REF!</definedName>
    <definedName name="property_4_total_gsf">[24]Instruction!#REF!</definedName>
    <definedName name="property_4_total_nlsf">[24]Instruction!#REF!</definedName>
    <definedName name="property_4_total_units">[24]Instruction!#REF!</definedName>
    <definedName name="property_4_total_units2">[24]Instruction!#REF!</definedName>
    <definedName name="property_4_unit_copy">[24]Instruction!#REF!</definedName>
    <definedName name="property_4_unit_fixtures">[24]Instruction!#REF!</definedName>
    <definedName name="property_4_unit_status">[24]Instruction!#REF!</definedName>
    <definedName name="property_4_unit_types">[24]Instruction!#REF!</definedName>
    <definedName name="property_4_unit2_copy">[24]Instruction!#REF!</definedName>
    <definedName name="property_4_units">[24]Instruction!#REF!</definedName>
    <definedName name="property_4_van">[24]Instruction!#REF!</definedName>
    <definedName name="property_4_year">[24]Instruction!#REF!</definedName>
    <definedName name="property_4_zip">[24]Instruction!#REF!</definedName>
    <definedName name="property_5">[24]Instruction!#REF!</definedName>
    <definedName name="property_5_acreage">[24]Instruction!#REF!</definedName>
    <definedName name="property_5_bld_counts">[24]Instruction!#REF!</definedName>
    <definedName name="property_5_bld_index">[24]Instruction!#REF!</definedName>
    <definedName name="property_5_building_copy">[24]Instruction!#REF!</definedName>
    <definedName name="property_5_building_desc_rep">'[24]PNA Narrative'!#REF!</definedName>
    <definedName name="property_5_building_sf">[24]Instruction!#REF!</definedName>
    <definedName name="property_5_building_sf_rep">'[24]PNA Narrative'!#REF!</definedName>
    <definedName name="property_5_building_sf_rep_bot">'[24]PNA Narrative'!#REF!</definedName>
    <definedName name="property_5_buildings">[24]Instruction!#REF!</definedName>
    <definedName name="property_5_city">[24]Instruction!#REF!</definedName>
    <definedName name="property_5_common_fixtures">[24]Instruction!#REF!</definedName>
    <definedName name="property_5_county">[24]Instruction!#REF!</definedName>
    <definedName name="property_5_crit_acc_name">[30]Criticals!#REF!</definedName>
    <definedName name="property_5_crit_acc_repair">[30]Criticals!#REF!</definedName>
    <definedName name="property_5_crit_name">[30]Criticals!#REF!</definedName>
    <definedName name="property_5_crit_repair">[30]Criticals!#REF!</definedName>
    <definedName name="property_5_DOC">[24]Instruction!#REF!</definedName>
    <definedName name="property_5_facility_type">[24]Instruction!#REF!</definedName>
    <definedName name="property_5_fixture1_copy">[24]Instruction!#REF!</definedName>
    <definedName name="property_5_fixture2_copy">[24]Instruction!#REF!</definedName>
    <definedName name="property_5_fixture3_copy">[24]Instruction!#REF!</definedName>
    <definedName name="property_5_fixtures_copy">[24]Instruction!#REF!</definedName>
    <definedName name="property_5_group">[24]Instruction!#REF!</definedName>
    <definedName name="property_5_GSF">[24]Instruction!#REF!</definedName>
    <definedName name="property_5_gsf_nocp">[24]Instruction!#REF!</definedName>
    <definedName name="property_5_hc">[24]Instruction!#REF!</definedName>
    <definedName name="property_5_hc_parking">[24]Instruction!#REF!</definedName>
    <definedName name="property_5_inspected_units">[24]Instruction!#REF!</definedName>
    <definedName name="property_5_inspected_units_bottom">[24]Instruction!#REF!</definedName>
    <definedName name="property_5_inspected_units_top">[24]Instruction!#REF!</definedName>
    <definedName name="property_5_name">[24]Instruction!#REF!</definedName>
    <definedName name="property_5_nc_total">[30]Non_Criticals!#REF!</definedName>
    <definedName name="property_5_no">[24]Instruction!#REF!</definedName>
    <definedName name="property_5_no_buildings">[24]Instruction!#REF!</definedName>
    <definedName name="property_5_noncrit_EWCM_name">[30]Non_Criticals!#REF!</definedName>
    <definedName name="property_5_noncrit_EWCM_repair">[30]Non_Criticals!#REF!</definedName>
    <definedName name="property_5_noncrit_name">[30]Non_Criticals!#REF!</definedName>
    <definedName name="property_5_noncrit_repair">[30]Non_Criticals!#REF!</definedName>
    <definedName name="property_5_parking">[24]Instruction!#REF!</definedName>
    <definedName name="property_5_sf_end">[24]Instruction!#REF!</definedName>
    <definedName name="property_5_sf_start">[24]Instruction!#REF!</definedName>
    <definedName name="property_5_state">[24]Instruction!#REF!</definedName>
    <definedName name="property_5_street">[24]Instruction!#REF!</definedName>
    <definedName name="property_5_total_gsf">[24]Instruction!#REF!</definedName>
    <definedName name="property_5_total_nlsf">[24]Instruction!#REF!</definedName>
    <definedName name="property_5_total_units">[24]Instruction!#REF!</definedName>
    <definedName name="property_5_total_units2">[24]Instruction!#REF!</definedName>
    <definedName name="property_5_unit_copy">[24]Instruction!#REF!</definedName>
    <definedName name="property_5_unit_fixtures">[24]Instruction!#REF!</definedName>
    <definedName name="property_5_unit_status">[24]Instruction!#REF!</definedName>
    <definedName name="property_5_unit_types">[24]Instruction!#REF!</definedName>
    <definedName name="property_5_unit2_copy">[24]Instruction!#REF!</definedName>
    <definedName name="property_5_units">[24]Instruction!#REF!</definedName>
    <definedName name="property_5_van">[24]Instruction!#REF!</definedName>
    <definedName name="property_5_year">[24]Instruction!#REF!</definedName>
    <definedName name="property_5_zip">[24]Instruction!#REF!</definedName>
    <definedName name="property_51_crit_name">[30]Criticals!#REF!</definedName>
    <definedName name="property_51_noncrit_name">[30]Non_Criticals!#REF!</definedName>
    <definedName name="property_6">[24]Instruction!#REF!</definedName>
    <definedName name="property_6_acreage">[24]Instruction!#REF!</definedName>
    <definedName name="property_6_bld_counts">[24]Instruction!#REF!</definedName>
    <definedName name="property_6_bld_index">[24]Instruction!#REF!</definedName>
    <definedName name="property_6_building_copy">[24]Instruction!#REF!</definedName>
    <definedName name="property_6_building_desc_rep">'[24]PNA Narrative'!#REF!</definedName>
    <definedName name="property_6_building_sf">[24]Instruction!#REF!</definedName>
    <definedName name="property_6_building_sf_rep">'[24]PNA Narrative'!#REF!</definedName>
    <definedName name="property_6_building_sf_rep_bot">'[24]PNA Narrative'!#REF!</definedName>
    <definedName name="property_6_buildings">[24]Instruction!#REF!</definedName>
    <definedName name="property_6_city">[24]Instruction!#REF!</definedName>
    <definedName name="property_6_common_fixtures">[24]Instruction!#REF!</definedName>
    <definedName name="property_6_county">[24]Instruction!#REF!</definedName>
    <definedName name="property_6_crit_acc_name">[30]Criticals!#REF!</definedName>
    <definedName name="property_6_crit_acc_repair">[30]Criticals!#REF!</definedName>
    <definedName name="property_6_crit_name">[30]Criticals!#REF!</definedName>
    <definedName name="property_6_crit_repair">[30]Criticals!#REF!</definedName>
    <definedName name="property_6_DOC">[24]Instruction!#REF!</definedName>
    <definedName name="property_6_facility_type">[24]Instruction!#REF!</definedName>
    <definedName name="property_6_fixture1_copy">[24]Instruction!#REF!</definedName>
    <definedName name="property_6_fixture2_copy">[24]Instruction!#REF!</definedName>
    <definedName name="property_6_fixture3_copy">[24]Instruction!#REF!</definedName>
    <definedName name="property_6_fixtures_copy">[24]Instruction!#REF!</definedName>
    <definedName name="property_6_group">[24]Instruction!#REF!</definedName>
    <definedName name="property_6_GSF">[24]Instruction!#REF!</definedName>
    <definedName name="property_6_gsf_nocp">[24]Instruction!#REF!</definedName>
    <definedName name="property_6_hc">[24]Instruction!#REF!</definedName>
    <definedName name="property_6_hc_parking">[24]Instruction!#REF!</definedName>
    <definedName name="property_6_inspected_units">[24]Instruction!#REF!</definedName>
    <definedName name="property_6_inspected_units_bottom">[24]Instruction!#REF!</definedName>
    <definedName name="property_6_inspected_units_top">[24]Instruction!#REF!</definedName>
    <definedName name="property_6_name">[24]Instruction!#REF!</definedName>
    <definedName name="property_6_nc_total">[30]Non_Criticals!#REF!</definedName>
    <definedName name="property_6_no">[24]Instruction!#REF!</definedName>
    <definedName name="property_6_no_buildings">[24]Instruction!#REF!</definedName>
    <definedName name="property_6_noncrit_EWCM_name">[30]Non_Criticals!#REF!</definedName>
    <definedName name="property_6_noncrit_EWCM_repair">[30]Non_Criticals!#REF!</definedName>
    <definedName name="property_6_noncrit_name">[30]Non_Criticals!#REF!</definedName>
    <definedName name="property_6_noncrit_repair">[30]Non_Criticals!#REF!</definedName>
    <definedName name="property_6_parking">[24]Instruction!#REF!</definedName>
    <definedName name="property_6_sf_end">[24]Instruction!#REF!</definedName>
    <definedName name="property_6_sf_start">[24]Instruction!#REF!</definedName>
    <definedName name="property_6_state">[24]Instruction!#REF!</definedName>
    <definedName name="property_6_street">[24]Instruction!#REF!</definedName>
    <definedName name="property_6_total_gsf">[24]Instruction!#REF!</definedName>
    <definedName name="property_6_total_nlsf">[24]Instruction!#REF!</definedName>
    <definedName name="property_6_total_units">[24]Instruction!#REF!</definedName>
    <definedName name="property_6_total_units2">[24]Instruction!#REF!</definedName>
    <definedName name="property_6_unit_copy">[24]Instruction!#REF!</definedName>
    <definedName name="property_6_unit_fixtures">[24]Instruction!#REF!</definedName>
    <definedName name="property_6_unit_status">[24]Instruction!#REF!</definedName>
    <definedName name="property_6_unit_types">[24]Instruction!#REF!</definedName>
    <definedName name="property_6_unit2_copy">[24]Instruction!#REF!</definedName>
    <definedName name="property_6_units">[24]Instruction!#REF!</definedName>
    <definedName name="property_6_van">[24]Instruction!#REF!</definedName>
    <definedName name="property_6_year">[24]Instruction!#REF!</definedName>
    <definedName name="property_6_zip">[24]Instruction!#REF!</definedName>
    <definedName name="property_7">[24]Instruction!#REF!</definedName>
    <definedName name="property_7_acreage">[24]Instruction!#REF!</definedName>
    <definedName name="property_7_bld_counts">[24]Instruction!#REF!</definedName>
    <definedName name="property_7_bld_index">[24]Instruction!#REF!</definedName>
    <definedName name="property_7_building_copy">[24]Instruction!#REF!</definedName>
    <definedName name="property_7_building_desc_rep">'[24]PNA Narrative'!#REF!</definedName>
    <definedName name="property_7_building_sf">[24]Instruction!#REF!</definedName>
    <definedName name="property_7_building_sf_rep">'[24]PNA Narrative'!#REF!</definedName>
    <definedName name="property_7_building_sf_rep_bot">'[24]PNA Narrative'!#REF!</definedName>
    <definedName name="property_7_buildings">[24]Instruction!#REF!</definedName>
    <definedName name="property_7_city">[24]Instruction!#REF!</definedName>
    <definedName name="property_7_common_fixtures">[24]Instruction!#REF!</definedName>
    <definedName name="property_7_county">[24]Instruction!#REF!</definedName>
    <definedName name="property_7_crit_acc_name">[30]Criticals!#REF!</definedName>
    <definedName name="property_7_crit_acc_repair">[30]Criticals!#REF!</definedName>
    <definedName name="property_7_crit_name">[30]Criticals!#REF!</definedName>
    <definedName name="property_7_crit_repair">[30]Criticals!#REF!</definedName>
    <definedName name="property_7_DOC">[24]Instruction!#REF!</definedName>
    <definedName name="property_7_facility_type">[24]Instruction!#REF!</definedName>
    <definedName name="property_7_fixture1_copy">[24]Instruction!#REF!</definedName>
    <definedName name="property_7_fixture2_copy">[24]Instruction!#REF!</definedName>
    <definedName name="property_7_fixture3_copy">[24]Instruction!#REF!</definedName>
    <definedName name="property_7_fixtures_copy">[24]Instruction!#REF!</definedName>
    <definedName name="property_7_group">[24]Instruction!#REF!</definedName>
    <definedName name="property_7_GSF">[24]Instruction!#REF!</definedName>
    <definedName name="property_7_gsf_nocp">[24]Instruction!#REF!</definedName>
    <definedName name="property_7_hc">[24]Instruction!#REF!</definedName>
    <definedName name="property_7_hc_parking">[24]Instruction!#REF!</definedName>
    <definedName name="property_7_inspected_units">[24]Instruction!#REF!</definedName>
    <definedName name="property_7_inspected_units_bottom">[24]Instruction!#REF!</definedName>
    <definedName name="property_7_inspected_units_top">[24]Instruction!#REF!</definedName>
    <definedName name="property_7_name">[24]Instruction!#REF!</definedName>
    <definedName name="property_7_nc_total">[30]Non_Criticals!#REF!</definedName>
    <definedName name="property_7_no">[24]Instruction!#REF!</definedName>
    <definedName name="property_7_no_buildings">[24]Instruction!#REF!</definedName>
    <definedName name="property_7_noncrit_EWCM_name">[30]Non_Criticals!#REF!</definedName>
    <definedName name="property_7_noncrit_EWCM_repair">[30]Non_Criticals!#REF!</definedName>
    <definedName name="property_7_noncrit_name">[30]Non_Criticals!#REF!</definedName>
    <definedName name="property_7_noncrit_repair">[30]Non_Criticals!#REF!</definedName>
    <definedName name="property_7_parking">[24]Instruction!#REF!</definedName>
    <definedName name="property_7_sf_end">[24]Instruction!#REF!</definedName>
    <definedName name="property_7_sf_start">[24]Instruction!#REF!</definedName>
    <definedName name="property_7_state">[24]Instruction!#REF!</definedName>
    <definedName name="property_7_street">[24]Instruction!#REF!</definedName>
    <definedName name="property_7_total_gsf">[24]Instruction!#REF!</definedName>
    <definedName name="property_7_total_nlsf">[24]Instruction!#REF!</definedName>
    <definedName name="property_7_total_units">[24]Instruction!#REF!</definedName>
    <definedName name="property_7_total_units2">[24]Instruction!#REF!</definedName>
    <definedName name="property_7_unit_copy">[24]Instruction!#REF!</definedName>
    <definedName name="property_7_unit_fixtures">[24]Instruction!#REF!</definedName>
    <definedName name="property_7_unit_status">[24]Instruction!#REF!</definedName>
    <definedName name="property_7_unit_types">[24]Instruction!#REF!</definedName>
    <definedName name="property_7_unit2_copy">[24]Instruction!#REF!</definedName>
    <definedName name="property_7_units">[24]Instruction!#REF!</definedName>
    <definedName name="property_7_van">[24]Instruction!#REF!</definedName>
    <definedName name="property_7_year">[24]Instruction!#REF!</definedName>
    <definedName name="property_7_zip">[24]Instruction!#REF!</definedName>
    <definedName name="property_8">[24]Instruction!#REF!</definedName>
    <definedName name="property_8_acreage">[24]Instruction!#REF!</definedName>
    <definedName name="property_8_bld_counts">[24]Instruction!#REF!</definedName>
    <definedName name="property_8_bld_index">[24]Instruction!#REF!</definedName>
    <definedName name="property_8_building_copy">[24]Instruction!#REF!</definedName>
    <definedName name="property_8_building_desc_rep">'[24]PNA Narrative'!#REF!</definedName>
    <definedName name="property_8_building_sf">[24]Instruction!#REF!</definedName>
    <definedName name="property_8_building_sf_rep">'[24]PNA Narrative'!#REF!</definedName>
    <definedName name="property_8_building_sf_rep_bot">'[24]PNA Narrative'!#REF!</definedName>
    <definedName name="property_8_buildings">[24]Instruction!#REF!</definedName>
    <definedName name="property_8_city">[24]Instruction!#REF!</definedName>
    <definedName name="property_8_common_fixtures">[24]Instruction!#REF!</definedName>
    <definedName name="property_8_county">[24]Instruction!#REF!</definedName>
    <definedName name="property_8_crit_acc_name">[30]Criticals!#REF!</definedName>
    <definedName name="property_8_crit_acc_repair">[30]Criticals!#REF!</definedName>
    <definedName name="property_8_crit_name">[30]Criticals!#REF!</definedName>
    <definedName name="property_8_crit_repair">[30]Criticals!#REF!</definedName>
    <definedName name="property_8_DOC">[24]Instruction!#REF!</definedName>
    <definedName name="property_8_facility_type">[24]Instruction!#REF!</definedName>
    <definedName name="property_8_fixture1_copy">[24]Instruction!#REF!</definedName>
    <definedName name="property_8_fixture2_copy">[24]Instruction!#REF!</definedName>
    <definedName name="property_8_fixture3_copy">[24]Instruction!#REF!</definedName>
    <definedName name="property_8_fixtures_copy">[24]Instruction!#REF!</definedName>
    <definedName name="property_8_group">[24]Instruction!#REF!</definedName>
    <definedName name="property_8_GSF">[24]Instruction!#REF!</definedName>
    <definedName name="property_8_gsf_nocp">[24]Instruction!#REF!</definedName>
    <definedName name="property_8_hc">[24]Instruction!#REF!</definedName>
    <definedName name="property_8_hc_parking">[24]Instruction!#REF!</definedName>
    <definedName name="property_8_inspected_units">[24]Instruction!#REF!</definedName>
    <definedName name="property_8_inspected_units_bottom">[24]Instruction!#REF!</definedName>
    <definedName name="property_8_inspected_units_top">[24]Instruction!#REF!</definedName>
    <definedName name="property_8_name">[24]Instruction!#REF!</definedName>
    <definedName name="property_8_nc_total">[30]Non_Criticals!#REF!</definedName>
    <definedName name="property_8_no">[24]Instruction!#REF!</definedName>
    <definedName name="property_8_no_buildings">[24]Instruction!#REF!</definedName>
    <definedName name="property_8_noncrit_EWCM_name">[30]Non_Criticals!#REF!</definedName>
    <definedName name="property_8_noncrit_EWCM_repair">[30]Non_Criticals!#REF!</definedName>
    <definedName name="property_8_noncrit_name">[30]Non_Criticals!#REF!</definedName>
    <definedName name="property_8_noncrit_repair">[30]Non_Criticals!#REF!</definedName>
    <definedName name="property_8_parking">[24]Instruction!#REF!</definedName>
    <definedName name="property_8_sf_end">[24]Instruction!#REF!</definedName>
    <definedName name="property_8_sf_start">[24]Instruction!#REF!</definedName>
    <definedName name="property_8_state">[24]Instruction!#REF!</definedName>
    <definedName name="property_8_street">[24]Instruction!#REF!</definedName>
    <definedName name="property_8_total_gsf">[24]Instruction!#REF!</definedName>
    <definedName name="property_8_total_nlsf">[24]Instruction!#REF!</definedName>
    <definedName name="property_8_total_units">[24]Instruction!#REF!</definedName>
    <definedName name="property_8_total_units2">[24]Instruction!#REF!</definedName>
    <definedName name="property_8_unit_copy">[24]Instruction!#REF!</definedName>
    <definedName name="property_8_unit_fixtures">[24]Instruction!#REF!</definedName>
    <definedName name="property_8_unit_status">[24]Instruction!#REF!</definedName>
    <definedName name="property_8_unit_types">[24]Instruction!#REF!</definedName>
    <definedName name="property_8_unit2_copy">[24]Instruction!#REF!</definedName>
    <definedName name="property_8_units">[24]Instruction!#REF!</definedName>
    <definedName name="property_8_van">[24]Instruction!#REF!</definedName>
    <definedName name="property_8_year">[24]Instruction!#REF!</definedName>
    <definedName name="property_8_zip">[24]Instruction!#REF!</definedName>
    <definedName name="property_9">[24]Instruction!#REF!</definedName>
    <definedName name="property_9_acreage">[24]Instruction!#REF!</definedName>
    <definedName name="property_9_bld_counts">[24]Instruction!#REF!</definedName>
    <definedName name="property_9_bld_index">[24]Instruction!#REF!</definedName>
    <definedName name="property_9_building_copy">[24]Instruction!#REF!</definedName>
    <definedName name="property_9_building_desc_rep">'[24]PNA Narrative'!#REF!</definedName>
    <definedName name="property_9_building_sf">[24]Instruction!#REF!</definedName>
    <definedName name="property_9_building_sf_rep">'[24]PNA Narrative'!#REF!</definedName>
    <definedName name="property_9_building_sf_rep_bot">'[24]PNA Narrative'!#REF!</definedName>
    <definedName name="property_9_buildings">[24]Instruction!#REF!</definedName>
    <definedName name="property_9_city">[24]Instruction!#REF!</definedName>
    <definedName name="property_9_common_fixtures">[24]Instruction!#REF!</definedName>
    <definedName name="property_9_county">[24]Instruction!#REF!</definedName>
    <definedName name="property_9_crit_acc_name">[30]Criticals!#REF!</definedName>
    <definedName name="property_9_crit_acc_repair">[30]Criticals!#REF!</definedName>
    <definedName name="property_9_crit_name">[30]Criticals!#REF!</definedName>
    <definedName name="property_9_crit_repair">[30]Criticals!#REF!</definedName>
    <definedName name="property_9_DOC">[24]Instruction!#REF!</definedName>
    <definedName name="property_9_facility_type">[24]Instruction!#REF!</definedName>
    <definedName name="property_9_fixture1_copy">[24]Instruction!#REF!</definedName>
    <definedName name="property_9_fixture2_copy">[24]Instruction!#REF!</definedName>
    <definedName name="property_9_fixture3_copy">[24]Instruction!#REF!</definedName>
    <definedName name="property_9_fixtures_copy">[24]Instruction!#REF!</definedName>
    <definedName name="property_9_group">[24]Instruction!#REF!</definedName>
    <definedName name="property_9_GSF">[24]Instruction!#REF!</definedName>
    <definedName name="property_9_gsf_nocp">[24]Instruction!#REF!</definedName>
    <definedName name="property_9_hc">[24]Instruction!#REF!</definedName>
    <definedName name="property_9_hc_parking">[24]Instruction!#REF!</definedName>
    <definedName name="property_9_inspected_units">[24]Instruction!#REF!</definedName>
    <definedName name="property_9_inspected_units_bottom">[24]Instruction!#REF!</definedName>
    <definedName name="property_9_inspected_units_top">[24]Instruction!#REF!</definedName>
    <definedName name="property_9_name">[24]Instruction!#REF!</definedName>
    <definedName name="property_9_nc_total">[30]Non_Criticals!#REF!</definedName>
    <definedName name="property_9_no">[24]Instruction!#REF!</definedName>
    <definedName name="property_9_no_buildings">[24]Instruction!#REF!</definedName>
    <definedName name="property_9_noncrit_EWCM_name">[30]Non_Criticals!#REF!</definedName>
    <definedName name="property_9_noncrit_EWCM_repair">[30]Non_Criticals!#REF!</definedName>
    <definedName name="property_9_noncrit_name">[30]Non_Criticals!#REF!</definedName>
    <definedName name="property_9_noncrit_repair">[30]Non_Criticals!#REF!</definedName>
    <definedName name="property_9_parking">[24]Instruction!#REF!</definedName>
    <definedName name="property_9_sf_end">[24]Instruction!#REF!</definedName>
    <definedName name="property_9_sf_start">[24]Instruction!#REF!</definedName>
    <definedName name="property_9_state">[24]Instruction!#REF!</definedName>
    <definedName name="property_9_street">[24]Instruction!#REF!</definedName>
    <definedName name="property_9_total_gsf">[24]Instruction!#REF!</definedName>
    <definedName name="property_9_total_nlsf">[24]Instruction!#REF!</definedName>
    <definedName name="property_9_total_units">[24]Instruction!#REF!</definedName>
    <definedName name="property_9_total_units2">[24]Instruction!#REF!</definedName>
    <definedName name="property_9_unit_copy">[24]Instruction!#REF!</definedName>
    <definedName name="property_9_unit_fixtures">[24]Instruction!#REF!</definedName>
    <definedName name="property_9_unit_status">[24]Instruction!#REF!</definedName>
    <definedName name="property_9_unit_types">[24]Instruction!#REF!</definedName>
    <definedName name="property_9_unit2_copy">[24]Instruction!#REF!</definedName>
    <definedName name="property_9_units">[24]Instruction!#REF!</definedName>
    <definedName name="property_9_van">[24]Instruction!#REF!</definedName>
    <definedName name="property_9_year">[24]Instruction!#REF!</definedName>
    <definedName name="property_9_zip">[24]Instruction!#REF!</definedName>
    <definedName name="Property_Condition">[24]Instruction!$E$29</definedName>
    <definedName name="Property_Condition_Assessment">[18]Dropdowns!$AB$3:$AB$6</definedName>
    <definedName name="Property_Type">[18]Dropdowns!$D$3:$D$8</definedName>
    <definedName name="Property_Zip_Code">[24]Instruction!$E$18</definedName>
    <definedName name="PropertyManagementFeeNotes" hidden="1">'[17]Adjustments &amp; Notes'!$O$50</definedName>
    <definedName name="PropertyNotes" hidden="1">[17]Input!$B$17</definedName>
    <definedName name="PROPSUM_Prop_Name" comment="Current Name of the Property">[25]Assumption_Old!$B$5</definedName>
    <definedName name="PROPSUM_Ttl_Units" comment="Total units for the property">[25]Assumption_Old!$B$9</definedName>
    <definedName name="PSreorder" hidden="1">{#N/A,#N/A,FALSE,"III-1 Sum.Dem";#N/A,#N/A,FALSE,"III-2 RER.Dem.Pop";#N/A,#N/A,FALSE,"III-3 RER.Cap.Pop";#N/A,#N/A,FALSE,"III-4 RER.Dem.TCSS";#N/A,#N/A,FALSE,"III-5 RER.Cap.TCSS";#N/A,#N/A,FALSE,"III-6 Pow.Center.Dem";#N/A,#N/A,FALSE,"III-7 Off.Demand";#N/A,#N/A,FALSE,"III-8 Htl.Dem"}</definedName>
    <definedName name="PUB_FileID" hidden="1">"L10004431.xls"</definedName>
    <definedName name="PUB_UserID" hidden="1">"MAYERX"</definedName>
    <definedName name="PurchasePrice" hidden="1">[17]Input!$F$32</definedName>
    <definedName name="PurchasePriceForwardRentMult" hidden="1">[17]GenValidation!#REF!</definedName>
    <definedName name="PurchasePriceGoingInCapRate" hidden="1">[17]GenValidation!#REF!</definedName>
    <definedName name="PurchasePriceInput" hidden="1">[17]GenValidation!$V$5</definedName>
    <definedName name="PurchasePriceSensitivityInput" hidden="1">[17]Input!$D$232</definedName>
    <definedName name="PurchasePriceTrailingRentMult" hidden="1">[17]GenValidation!#REF!</definedName>
    <definedName name="q" hidden="1">{#N/A,#N/A,FALSE,"pop.hh";#N/A,#N/A,FALSE,"age.dist";#N/A,#N/A,FALSE,"hh.income";#N/A,#N/A,FALSE,"hh.chars"}</definedName>
    <definedName name="QEWQEW" hidden="1">{#N/A,#N/A,FALSE,"1995 Rev &amp; Exp"}</definedName>
    <definedName name="Quote_Stage">'[33]Loan Inputs'!$D$9</definedName>
    <definedName name="qw" hidden="1">{#N/A,#N/A,FALSE,"III-1 Sum.Dem";#N/A,#N/A,FALSE,"III-2 RER.Dem.Pop";#N/A,#N/A,FALSE,"III-3 RER.Cap.Pop";#N/A,#N/A,FALSE,"III-4 RER.Dem.TCSS";#N/A,#N/A,FALSE,"III-5 RER.Cap.TCSS";#N/A,#N/A,FALSE,"III-6 Pow.Center.Dem";#N/A,#N/A,FALSE,"III-7 Off.Demand";#N/A,#N/A,FALSE,"III-8 Htl.Dem"}</definedName>
    <definedName name="QWE" hidden="1">{#N/A,#N/A,FALSE,"APPRAISAL";#N/A,#N/A,FALSE,"APPRAISAL 2";#N/A,#N/A,FALSE,"APPRAISAL 3"}</definedName>
    <definedName name="qwqwqw" hidden="1">{#N/A,#N/A,FALSE,"Summary";#N/A,#N/A,FALSE,"Program Scheme";#N/A,#N/A,FALSE,"Assumptions";#N/A,#N/A,FALSE,"Development Budget";#N/A,#N/A,FALSE,"Timing";#N/A,#N/A,FALSE,"Development Costs &amp; Revenues";#N/A,#N/A,FALSE,"Cash Flow to Debt &amp; Equity";#N/A,#N/A,FALSE,"Cash Flow to Athena LP"}</definedName>
    <definedName name="r_values">[24]Lookup!$Y$500:$Y$513</definedName>
    <definedName name="range_1">[24]ValidationLists!$A$6:$A$7</definedName>
    <definedName name="range_10">[24]ValidationLists!$J$6:$J$19</definedName>
    <definedName name="range_11">[24]ValidationLists!$K$6:$K$11</definedName>
    <definedName name="range_12">[24]ValidationLists!$L$6:$L$12</definedName>
    <definedName name="range_13">[24]ValidationLists!$M$6:$M$26</definedName>
    <definedName name="range_14">[24]ValidationLists!$N$6:$N$31</definedName>
    <definedName name="range_15">[24]ValidationLists!$O$6:$O$7</definedName>
    <definedName name="range_16">[24]ValidationLists!$P$6:$P$50</definedName>
    <definedName name="range_17">[24]ValidationLists!$Q$6:$Q$31</definedName>
    <definedName name="range_18">[24]ValidationLists!$R$6:$R$38</definedName>
    <definedName name="range_19">[24]ValidationLists!$S$6:$S$60</definedName>
    <definedName name="range_2">[24]ValidationLists!$B$6:$B$15</definedName>
    <definedName name="range_20">[24]ValidationLists!$T$6:$T$20</definedName>
    <definedName name="range_21">[24]ValidationLists!$U$6:$U$72</definedName>
    <definedName name="range_22">[24]ValidationLists!$V$6:$V$72</definedName>
    <definedName name="range_23">[24]ValidationLists!$W$6:$W$72</definedName>
    <definedName name="range_24">[24]ValidationLists!$X$6:$X$72</definedName>
    <definedName name="range_25">[24]ValidationLists!$Y$6:$Y$9</definedName>
    <definedName name="range_26">[24]ValidationLists!$Z$6:$Z$10</definedName>
    <definedName name="range_27">[24]ValidationLists!$AA$6:$AA$10</definedName>
    <definedName name="range_28">[24]ValidationLists!$AB$6:$AB$95</definedName>
    <definedName name="range_29">[24]ValidationLists!$AC$6:$AC$51</definedName>
    <definedName name="range_3">[24]ValidationLists!$C$6:$C$15</definedName>
    <definedName name="range_30">[24]ValidationLists!$AD$6:$AD$11</definedName>
    <definedName name="range_31">[24]ValidationLists!$AE$6:$AE$77</definedName>
    <definedName name="range_32">[24]ValidationLists!$AF$6:$AF$30</definedName>
    <definedName name="range_33">[24]ValidationLists!$AG$6:$AG$7</definedName>
    <definedName name="range_34">[24]ValidationLists!$AH$6:$AH$100</definedName>
    <definedName name="range_35">[24]ValidationLists!$AI$6:$AI$79</definedName>
    <definedName name="range_36">[24]ValidationLists!$AJ$6:$AJ$171</definedName>
    <definedName name="range_37">[24]ValidationLists!$AK$6:$AK$23</definedName>
    <definedName name="range_38">[24]ValidationLists!$AL$6:$AL$6</definedName>
    <definedName name="range_39">[24]ValidationLists!$AM$6:$AM$6</definedName>
    <definedName name="range_4">[24]ValidationLists!$D$6:$D$15</definedName>
    <definedName name="range_40">[24]ValidationLists!$AN$6:$AN$7</definedName>
    <definedName name="range_41">[24]ValidationLists!$AO$6:$AO$9</definedName>
    <definedName name="range_42">[24]ValidationLists!$AP$6:$AP$19</definedName>
    <definedName name="range_43">[24]ValidationLists!$AQ$6:$AQ$6</definedName>
    <definedName name="range_44">[24]ValidationLists!$AR$6:$AR$6</definedName>
    <definedName name="range_45">[24]ValidationLists!$AS$6:$AS$7</definedName>
    <definedName name="range_46">[24]ValidationLists!$AT$6:$AT$7</definedName>
    <definedName name="range_47">[24]ValidationLists!$AU$6:$AU$19</definedName>
    <definedName name="range_48">[24]ValidationLists!$AV$6:$AV$19</definedName>
    <definedName name="range_49">[24]ValidationLists!$AW$6:$AW$12</definedName>
    <definedName name="range_5">[24]ValidationLists!$E$6:$E$9</definedName>
    <definedName name="range_50">[24]ValidationLists!$AX$6:$AX$11</definedName>
    <definedName name="range_51">[24]ValidationLists!$AY$6:$AY$22</definedName>
    <definedName name="range_52">[24]ValidationLists!$AZ$6:$AZ$7</definedName>
    <definedName name="range_53">[24]ValidationLists!$BA$6:$BA$11</definedName>
    <definedName name="range_54">[24]ValidationLists!$BB$6:$BB$8</definedName>
    <definedName name="range_55">[24]ValidationLists!$BC$6:$BC$11</definedName>
    <definedName name="range_56">[24]ValidationLists!$BD$6:$BD$11</definedName>
    <definedName name="range_57">[24]ValidationLists!$BE$6:$BE$21</definedName>
    <definedName name="range_58">[24]ValidationLists!$BF$6:$BF$13</definedName>
    <definedName name="range_59">[24]ValidationLists!$BG$6:$BG$31</definedName>
    <definedName name="range_6">[24]ValidationLists!$F$6:$F$27</definedName>
    <definedName name="range_60">[24]ValidationLists!$BH$6:$BH$31</definedName>
    <definedName name="range_61">[24]ValidationLists!$BI$6:$BI$18</definedName>
    <definedName name="range_62">[24]ValidationLists!$BJ$6:$BJ$9</definedName>
    <definedName name="range_63">[24]ValidationLists!$BK$6:$BK$13</definedName>
    <definedName name="range_64">[24]ValidationLists!$BL$6:$BL$8</definedName>
    <definedName name="range_65">[24]ValidationLists!$BM$6:$BM$13</definedName>
    <definedName name="range_66">[24]ValidationLists!$BN$6:$BN$8</definedName>
    <definedName name="range_67">[24]ValidationLists!$BO$6:$BO$10</definedName>
    <definedName name="range_68">[24]ValidationLists!$BP$6:$BP$11</definedName>
    <definedName name="range_69">[24]ValidationLists!$BQ$6:$BQ$29</definedName>
    <definedName name="range_7">[24]ValidationLists!$G$6:$G$36</definedName>
    <definedName name="range_70">[24]ValidationLists!$BR$6:$BR$9</definedName>
    <definedName name="range_71">[24]ValidationLists!$BS$6:$BS$7</definedName>
    <definedName name="range_72">[24]ValidationLists!$BT$6:$BT$55</definedName>
    <definedName name="range_73">[24]ValidationLists!$BU$6:$BU$55</definedName>
    <definedName name="range_74">[24]ValidationLists!$BV$6:$BV$55</definedName>
    <definedName name="range_75">[24]ValidationLists!$BW$6:$BW$55</definedName>
    <definedName name="range_76">[24]ValidationLists!$BX$6:$BX$7</definedName>
    <definedName name="range_77">[24]ValidationLists!$BY$6:$BY$6</definedName>
    <definedName name="range_78">[24]ValidationLists!$BZ$6:$BZ$6</definedName>
    <definedName name="range_79">[24]ValidationLists!$CA$6:$CA$11</definedName>
    <definedName name="range_8">[24]ValidationLists!$H$6:$H$49</definedName>
    <definedName name="range_80">[24]ValidationLists!$CB$6:$CB$16</definedName>
    <definedName name="range_81">[24]ValidationLists!$CC$6:$CC$41</definedName>
    <definedName name="range_82">[24]ValidationLists!$CD$6:$CD$211</definedName>
    <definedName name="range_83">[24]ValidationLists!$CE$6:$CE$211</definedName>
    <definedName name="range_84">[24]ValidationLists!$CF$6:$CF$28</definedName>
    <definedName name="range_85">[24]ValidationLists!$CG$6:$CG$30</definedName>
    <definedName name="range_86">[24]ValidationLists!$CH$6:$CH$29</definedName>
    <definedName name="range_87">[24]ValidationLists!$CI$6:$CI$29</definedName>
    <definedName name="range_88">[24]ValidationLists!$CJ$6:$CJ$24</definedName>
    <definedName name="range_89">[24]ValidationLists!$CK$6:$CK$24</definedName>
    <definedName name="range_9">[24]ValidationLists!$I$6:$I$49</definedName>
    <definedName name="range_90">[24]ValidationLists!$CL$6:$CL$6</definedName>
    <definedName name="range_91">[24]ValidationLists!$CM$6:$CM$6</definedName>
    <definedName name="range_92">[24]ValidationLists!$CN$6:$CN$7</definedName>
    <definedName name="range_93">[24]ValidationLists!$CO$6:$CO$8</definedName>
    <definedName name="range_94">[24]ValidationLists!$CP$6:$CP$8</definedName>
    <definedName name="range_95">[24]ValidationLists!$CQ$6:$CQ$6</definedName>
    <definedName name="rDelDish2">'[24]PNA Narrative'!#REF!</definedName>
    <definedName name="rDelKitchenFan2">'[24]PNA Narrative'!#REF!</definedName>
    <definedName name="rDelWash2">'[24]PNA Narrative'!#REF!</definedName>
    <definedName name="RE_TAX_INFLATION">[19]Inputs!$I$33</definedName>
    <definedName name="RealEstateTaxEGR" hidden="1">[17]Input!$F$143</definedName>
    <definedName name="RealEstateTaxesNotes" hidden="1">'[17]Adjustments &amp; Notes'!$O$48</definedName>
    <definedName name="Recalc_DSCR">[33]Recalc!$C$7</definedName>
    <definedName name="redo" hidden="1">{#N/A,#N/A,FALSE,"ACQ_GRAPHS";#N/A,#N/A,FALSE,"T_1 GRAPHS";#N/A,#N/A,FALSE,"T_2 GRAPHS";#N/A,#N/A,FALSE,"COMB_GRAPHS"}</definedName>
    <definedName name="refAgeRestrict">[24]Lookup!$C$6</definedName>
    <definedName name="Refinance_Status">[18]Dropdowns!$Z$3:$Z$8</definedName>
    <definedName name="refZipLookup">[24]Lookup!$C$3969:$H$4863</definedName>
    <definedName name="RehabInputDetailType" hidden="1">[17]GenValidation!$A$32</definedName>
    <definedName name="ReimbMethod" hidden="1">[17]GenValidation!$H$5:$H$6</definedName>
    <definedName name="ReimbMethodInput" hidden="1">[17]Input!$G$154</definedName>
    <definedName name="ReimbMethodType" hidden="1">[17]GenValidation!$A$37</definedName>
    <definedName name="ReimbursementsNotes" hidden="1">'[17]Adjustments &amp; Notes'!$O$52</definedName>
    <definedName name="renewalrates">'[42]Aged Rent-roll'!#REF!</definedName>
    <definedName name="RenovationBumps" hidden="1">[17]Input!$E$78:$E$79</definedName>
    <definedName name="RenovationCost" hidden="1">[17]Input!$D$78:$D$79</definedName>
    <definedName name="RenovationIRR" hidden="1">'[17]CF Calculations'!$C$438</definedName>
    <definedName name="RenovationROI" hidden="1">'[17]CF Calculations'!$C$442</definedName>
    <definedName name="RenovCostSensitivityInput" hidden="1">[17]Input!$E$247</definedName>
    <definedName name="RenovCostsInfl" hidden="1">[17]Input!$D$83</definedName>
    <definedName name="RenovMetricsLabels">[17]GenValidation!$BA$5:$BB$14</definedName>
    <definedName name="RenovPremiumSensitivityInput" hidden="1">[17]Input!$E$243</definedName>
    <definedName name="Rent_Roll_Type">[18]Dropdowns!$AO$3:$AO$5</definedName>
    <definedName name="RENTABLE_SQUARE_FEET">[19]Inputs!$I$9</definedName>
    <definedName name="RentRollDateStamp" hidden="1">[17]GenValidation!$A$26</definedName>
    <definedName name="RentRollLTLRate" hidden="1">[17]GenValidation!$AH$126</definedName>
    <definedName name="RentRollNonRevenueRate" hidden="1">[17]GenValidation!$AG$126</definedName>
    <definedName name="RentRollVacancyRate" hidden="1">[17]GenValidation!$AF$126</definedName>
    <definedName name="rep_3_4_1_2a">'[24]PNA Narrative'!#REF!</definedName>
    <definedName name="rep_prop_list">'[24]PNA Narrative'!$R$125</definedName>
    <definedName name="rep_sec_1.5_no">'[24]PNA Narrative'!#REF!</definedName>
    <definedName name="rep_sec_4.1.2">'[24]PNA Narrative'!#REF!</definedName>
    <definedName name="REPAIR_LEVEL">[24]Lookup!$B$254:$B$257</definedName>
    <definedName name="RepairMaintenanceNotes" hidden="1">'[17]Adjustments &amp; Notes'!$O$34</definedName>
    <definedName name="repDelBathFan2">'[24]PNA Narrative'!#REF!</definedName>
    <definedName name="repDelBldFrame2">'[24]PNA Narrative'!#REF!</definedName>
    <definedName name="repDelCeiling2">'[24]PNA Narrative'!#REF!</definedName>
    <definedName name="repDelCurb2">'[24]PNA Narrative'!#REF!</definedName>
    <definedName name="repDelDHW2">'[24]PNA Narrative'!#REF!</definedName>
    <definedName name="repDelExtDoor3">'[24]PNA Narrative'!#REF!</definedName>
    <definedName name="repDelFlr2">'[24]PNA Narrative'!#REF!</definedName>
    <definedName name="repDelFoundation2">'[24]PNA Narrative'!#REF!</definedName>
    <definedName name="repDelIntStair2">'[24]PNA Narrative'!#REF!</definedName>
    <definedName name="repDelIntWall2">'[24]PNA Narrative'!#REF!</definedName>
    <definedName name="repDelKitchenSink2">'[24]PNA Narrative'!#REF!</definedName>
    <definedName name="repDelLight2">'[24]PNA Narrative'!#REF!</definedName>
    <definedName name="repDelPave2">'[24]PNA Narrative'!#REF!</definedName>
    <definedName name="repDelRet2">'[24]PNA Narrative'!#REF!</definedName>
    <definedName name="repDelRoof2">'[24]PNA Narrative'!#REF!</definedName>
    <definedName name="repDelStairs2">'[24]PNA Narrative'!#REF!</definedName>
    <definedName name="repDelToilet2">'[24]PNA Narrative'!#REF!</definedName>
    <definedName name="repDelUnitCool2">'[24]PNA Narrative'!#REF!</definedName>
    <definedName name="repDelUnitHeat2">'[24]PNA Narrative'!#REF!</definedName>
    <definedName name="repDelWaste2">'[24]PNA Narrative'!#REF!</definedName>
    <definedName name="repDelWaterSupply2">'[24]PNA Narrative'!#REF!</definedName>
    <definedName name="repDelWindow2">'[24]PNA Narrative'!#REF!</definedName>
    <definedName name="ReplacementReservesNotes" hidden="1">'[17]Adjustments &amp; Notes'!$O$60</definedName>
    <definedName name="Report_Issue_Date">[24]Instruction!$J$22</definedName>
    <definedName name="REPORTING_START">[19]Inputs!$I$15</definedName>
    <definedName name="req_hc_spelled">[24]Instruction!$H$26</definedName>
    <definedName name="resAYr1">#REF!</definedName>
    <definedName name="resAYr10">#REF!</definedName>
    <definedName name="resAYr10Total">#REF!</definedName>
    <definedName name="resAYr11">#REF!</definedName>
    <definedName name="resAYr12">#REF!</definedName>
    <definedName name="resAYr13">#REF!</definedName>
    <definedName name="resAYr14">#REF!</definedName>
    <definedName name="resAYr15">#REF!</definedName>
    <definedName name="resAYr16">#REF!</definedName>
    <definedName name="resAYr17">#REF!</definedName>
    <definedName name="resAYr18">#REF!</definedName>
    <definedName name="resAYr19">#REF!</definedName>
    <definedName name="resAYr2">#REF!</definedName>
    <definedName name="resAYr20">#REF!</definedName>
    <definedName name="resAYr20Total">#REF!</definedName>
    <definedName name="resAYr3">#REF!</definedName>
    <definedName name="resAYr4">#REF!</definedName>
    <definedName name="resAYr5">#REF!</definedName>
    <definedName name="resAYr6">#REF!</definedName>
    <definedName name="resAYr7">#REF!</definedName>
    <definedName name="resAYr8">#REF!</definedName>
    <definedName name="resAYr9">#REF!</definedName>
    <definedName name="resAYrAllTotal">#REF!</definedName>
    <definedName name="resBYr1">#REF!</definedName>
    <definedName name="resBYr10">#REF!</definedName>
    <definedName name="resBYr10Total">#REF!</definedName>
    <definedName name="resBYr11">#REF!</definedName>
    <definedName name="resBYr12">#REF!</definedName>
    <definedName name="resBYr13">#REF!</definedName>
    <definedName name="resBYr14">#REF!</definedName>
    <definedName name="resBYr15">#REF!</definedName>
    <definedName name="resBYr16">#REF!</definedName>
    <definedName name="resBYr17">#REF!</definedName>
    <definedName name="resBYr18">#REF!</definedName>
    <definedName name="resBYr19">#REF!</definedName>
    <definedName name="resBYr2">#REF!</definedName>
    <definedName name="resBYr20">#REF!</definedName>
    <definedName name="resBYr20Total">#REF!</definedName>
    <definedName name="resBYr3">#REF!</definedName>
    <definedName name="resBYr4">#REF!</definedName>
    <definedName name="resBYr5">#REF!</definedName>
    <definedName name="resBYr6">#REF!</definedName>
    <definedName name="resBYr7">#REF!</definedName>
    <definedName name="resBYr8">#REF!</definedName>
    <definedName name="resBYr9">#REF!</definedName>
    <definedName name="resBYrAllTotal">#REF!</definedName>
    <definedName name="resCYr1">#REF!</definedName>
    <definedName name="resCYr10">#REF!</definedName>
    <definedName name="resCYr10Total">#REF!</definedName>
    <definedName name="resCYr11">#REF!</definedName>
    <definedName name="resCYr12">#REF!</definedName>
    <definedName name="resCYr13">#REF!</definedName>
    <definedName name="resCYr14">#REF!</definedName>
    <definedName name="resCYr15">#REF!</definedName>
    <definedName name="resCYr16">#REF!</definedName>
    <definedName name="resCYr17">#REF!</definedName>
    <definedName name="resCYr18">#REF!</definedName>
    <definedName name="resCYr19">#REF!</definedName>
    <definedName name="resCYr1AllTotal">#REF!</definedName>
    <definedName name="resCYr2">#REF!</definedName>
    <definedName name="resCYr20">#REF!</definedName>
    <definedName name="resCYr20Total">#REF!</definedName>
    <definedName name="resCYr3">#REF!</definedName>
    <definedName name="resCYr4">#REF!</definedName>
    <definedName name="resCYr5">#REF!</definedName>
    <definedName name="resCYr6">#REF!</definedName>
    <definedName name="resCYr7">#REF!</definedName>
    <definedName name="resCYr8">#REF!</definedName>
    <definedName name="resCYr9">#REF!</definedName>
    <definedName name="resDelCol1">#REF!</definedName>
    <definedName name="resDelCol2">#REF!</definedName>
    <definedName name="resDelCol3">#REF!</definedName>
    <definedName name="reserve_paste">#REF!</definedName>
    <definedName name="ReserveInflationMethod" hidden="1">[17]Input!$E$171</definedName>
    <definedName name="Reserves4_10">#REF!</definedName>
    <definedName name="Reserves4_11">#REF!</definedName>
    <definedName name="Reserves4_2">#REF!</definedName>
    <definedName name="Reserves4_3">#REF!</definedName>
    <definedName name="Reserves4_5">#REF!</definedName>
    <definedName name="Reserves4_6">#REF!</definedName>
    <definedName name="Reserves4_7">#REF!</definedName>
    <definedName name="Reserves4_8">#REF!</definedName>
    <definedName name="Reserves4_9">#REF!</definedName>
    <definedName name="Reserves5_2">#REF!</definedName>
    <definedName name="Reserves5_3">#REF!</definedName>
    <definedName name="Reserves5_4">#REF!</definedName>
    <definedName name="Reserves5_5">#REF!</definedName>
    <definedName name="Residu" hidden="1">{#N/A,#N/A,TRUE,"Summary";"AnnualRentRoll",#N/A,TRUE,"RentRoll";#N/A,#N/A,TRUE,"ExitStratigy";#N/A,#N/A,TRUE,"OperatingAssumptions"}</definedName>
    <definedName name="RESIDUAL_VALUE">'[19]IRR Grid'!$H$10</definedName>
    <definedName name="resInflateFactor">#REF!</definedName>
    <definedName name="resProjectNum">#REF!</definedName>
    <definedName name="rest_range">[30]Criticals!#REF!</definedName>
    <definedName name="resVal1BR">#REF!</definedName>
    <definedName name="resVal1TL">#REF!</definedName>
    <definedName name="resVal2BR">#REF!</definedName>
    <definedName name="resVal2TL">#REF!</definedName>
    <definedName name="RETInfRate" hidden="1">[17]Input!$G$152:$P$152</definedName>
    <definedName name="RETReimb" hidden="1">[17]Input!$T$143</definedName>
    <definedName name="RevenueInpMethodType" hidden="1">[17]GenValidation!$A$24</definedName>
    <definedName name="RevenueInpMethodTypeOld" hidden="1">[17]GenValidation!$H$132</definedName>
    <definedName name="RevenueInpMethodTypeOverride" hidden="1">[17]GenValidation!$BF$22</definedName>
    <definedName name="ReversionNOI" hidden="1">'[17]CF Calculations'!$Q$62</definedName>
    <definedName name="ReversionNOILessTaxes" hidden="1">SUM('[17]Operating Calculations'!$O$71:$O$79,'[17]Operating Calculations'!$O$81:$O$82,'[17]Operating Calculations'!$O$88:$O$101,'[17]Operating Calculations'!$O$103:$O$107,'[17]Operating Calculations'!$O$115:$O$128,'[17]Operating Calculations'!$O$130:$O$134,'[17]CF Calculations'!$Q$60)</definedName>
    <definedName name="ReversionReserveInflMethod" hidden="1">[17]Input!$E$172</definedName>
    <definedName name="ReversionTaxExpInput" hidden="1">[17]Input!$S$143</definedName>
    <definedName name="ReversionYear" hidden="1">[17]Input!$S$128</definedName>
    <definedName name="Risk_Sharing_Exposure">[18]Dropdowns!$AH$3:$AH$6</definedName>
    <definedName name="RLAINPUT_DebtLoan1CapEx" hidden="1">#REF!</definedName>
    <definedName name="RLAINPUT_DebtLoan1FixedPIPayment" hidden="1">#REF!</definedName>
    <definedName name="RLAINPUT_DebtLoan1Funding" hidden="1">#REF!,#REF!,#REF!</definedName>
    <definedName name="RLAINPUT_DebtLoan1Gen1" hidden="1">#REF!</definedName>
    <definedName name="RLAINPUT_DebtLoan1Gen2" hidden="1">#REF!</definedName>
    <definedName name="RLAINPUT_DebtLoan1Payment" hidden="1">#REF!</definedName>
    <definedName name="RLAINPUT_DebtLoan2CapEx" hidden="1">#REF!</definedName>
    <definedName name="RLAINPUT_DebtLoan2FixedPIPayment" hidden="1">#REF!</definedName>
    <definedName name="RLAINPUT_DebtLoan2Funding" hidden="1">#REF!,#REF!,#REF!</definedName>
    <definedName name="RLAINPUT_DebtLoan2Gen1" hidden="1">#REF!</definedName>
    <definedName name="RLAINPUT_DebtLoan2Gen2" hidden="1">#REF!</definedName>
    <definedName name="RLAINPUT_DebtLoan2Payment" hidden="1">#REF!</definedName>
    <definedName name="RLAINPUT_DebtLoan3CapEx" hidden="1">#REF!</definedName>
    <definedName name="RLAINPUT_DebtLoan3FixedPIPayment" hidden="1">#REF!</definedName>
    <definedName name="RLAINPUT_DebtLoan3Funding" hidden="1">#REF!,#REF!,#REF!</definedName>
    <definedName name="RLAINPUT_DebtLoan3Gen1" hidden="1">#REF!</definedName>
    <definedName name="RLAINPUT_DebtLoan3Gen2" hidden="1">#REF!</definedName>
    <definedName name="RLAINPUT_DebtLoan3Payment" hidden="1">#REF!</definedName>
    <definedName name="RLAINPUT_DebtRateIndex" hidden="1">#REF!</definedName>
    <definedName name="RLAINPUT_EquityCatchUp1" hidden="1">[32]Waterfall!$H$25:$I$27,[32]Waterfall!$H$34:$I$34</definedName>
    <definedName name="RLAINPUT_EquityCatchUp2" hidden="1">[32]Waterfall!$L$25:$M$27,[32]Waterfall!$L$34:$M$34</definedName>
    <definedName name="RLAINPUT_EquityCatchUp3" hidden="1">[32]Waterfall!$P$25:$Q$27,[32]Waterfall!$P$34:$Q$34</definedName>
    <definedName name="RLAINPUT_EquityInputs" hidden="1">[32]Waterfall!$D$8:$D$15,[32]Waterfall!$E$8,[32]Waterfall!$D$19</definedName>
    <definedName name="RLAINPUT_EquityPartnerNames" hidden="1">[32]Waterfall!$B$30:$B$31,[32]Waterfall!$B$34</definedName>
    <definedName name="RLAINPUT_EquityRemainder" hidden="1">[32]Waterfall!$R$25:$R$27,[32]Waterfall!$R$34</definedName>
    <definedName name="RLAINPUT_EquityTier1" hidden="1">[32]Waterfall!$F$25:$G$27,[32]Waterfall!$F$30</definedName>
    <definedName name="RLAINPUT_EquityTier2" hidden="1">[32]Waterfall!$J$25:$K$27,[32]Waterfall!$J$30,[32]Waterfall!$K$34</definedName>
    <definedName name="RLAINPUT_EquityTier3" hidden="1">[32]Waterfall!$N$25:$O$27,[32]Waterfall!$N$30,[32]Waterfall!$O$34</definedName>
    <definedName name="RLAINPUT_Loan3Refi" hidden="1">#REF!,#REF!,#REF!</definedName>
    <definedName name="rme" hidden="1">{"Highlights",#N/A,FALSE,"Financials";#N/A,#N/A,FALSE,"Earnings by Bus Line";"NDEPL",#N/A,FALSE,"NDE P&amp;L";"PLbyBL",#N/A,FALSE,"NDE P&amp;L by Profit Center";"AssGrowth",#N/A,FALSE,"Asset Growth";"BS",#N/A,FALSE,"NDE BS";"BSbyBL (NDE BS by Profit Center)",#N/A,FALSE,"NDE ABS by Profit Center";#N/A,#N/A,FALSE,"Dupont";#N/A,#N/A,FALSE,"NII analysis";"Spread",#N/A,FALSE,"Rate_Vol_Mix";"Expenses",#N/A,FALSE,"Exp Sum by Category";#N/A,#N/A,FALSE,"Efficiency Ratio";"CS",#N/A,FALSE,"Corp Support";"CashFlow",#N/A,FALSE,"Cash flow";"Amort",#N/A,FALSE,"amort";"EquitybyBL",#N/A,FALSE,"Equity by Bus Line";#N/A,#N/A,FALSE,"FullyLevEquitybyMonth";"Bonus",#N/A,FALSE,"Bonus";"PEPBL",#N/A,FALSE,"PEP Exp Sum";"PEPCC",#N/A,FALSE,"PEP Exp Sum"}</definedName>
    <definedName name="RMExpLinesExCustom" hidden="1">[17]GenValidation!$M$5:$M$21</definedName>
    <definedName name="RMHistExpAlloc" hidden="1">[17]GenValidation!$R$5:$R$23</definedName>
    <definedName name="RMHistExpenseCategory" hidden="1">[17]GenValidation!$O$5:$O$24</definedName>
    <definedName name="RMMainCat" hidden="1">[17]GenValidation!$L$5:$L$17</definedName>
    <definedName name="rng">#REF!</definedName>
    <definedName name="roof_type">[24]Lookup!$Y$484:$Y$485</definedName>
    <definedName name="RR_paste_1to37">#REF!</definedName>
    <definedName name="RR10Tot">#REF!</definedName>
    <definedName name="RR11to20">#REF!</definedName>
    <definedName name="RR13_20">#REF!</definedName>
    <definedName name="RR13to20">#REF!</definedName>
    <definedName name="RR18_20">#REF!</definedName>
    <definedName name="RR18to20">#REF!</definedName>
    <definedName name="RRDate">'[43]Rent Roll'!$C$54</definedName>
    <definedName name="RRDateForExpirationTable" hidden="1">[17]GenValidation!$BW$135</definedName>
    <definedName name="rrrrr" hidden="1">{#N/A,#N/A,FALSE,"matx B4 DS";#N/A,#N/A,FALSE,"matx B4 DS Hac";#N/A,#N/A,FALSE,"matx B4 DS Chabot";#N/A,#N/A,FALSE,"matx B4 DS Diablo"}</definedName>
    <definedName name="rt" hidden="1">{#N/A,#N/A,FALSE,"II-2 POP.HH";#N/A,#N/A,FALSE,"II-3 AGE.DIST";#N/A,#N/A,FALSE,"II-4 HH.DIST";#N/A,#N/A,FALSE,"II-5 EMP.INDUS"}</definedName>
    <definedName name="rty" hidden="1">{#N/A,#N/A,FALSE,"II-2 POP.HH";#N/A,#N/A,FALSE,"II-3 AGE.DIST";#N/A,#N/A,FALSE,"II-4 HH.DIST";#N/A,#N/A,FALSE,"II-5 EMP.INDUS"}</definedName>
    <definedName name="RunSensitivity" hidden="1">[17]GenValidation!$BF$30</definedName>
    <definedName name="rxbtnDetailedAssumptionsInputs" hidden="1">TRUE</definedName>
    <definedName name="rxbtnEnableCalcPurchasePrice" hidden="1">FALSE</definedName>
    <definedName name="rxbtnShowModel" hidden="1">FALSE</definedName>
    <definedName name="S" hidden="1">{#N/A,#N/A,FALSE,"II-2 POP.HH";#N/A,#N/A,FALSE,"II-3 AGE.DIST";#N/A,#N/A,FALSE,"II-4 HH.DIST";#N/A,#N/A,FALSE,"II-5 EMP.INDUS"}</definedName>
    <definedName name="S_and_P_Rating">[18]Dropdowns!$AF$3:$AF$9</definedName>
    <definedName name="sa" hidden="1">{#N/A,#N/A,TRUE,"COVER";#N/A,#N/A,TRUE,"PROFORMA";#N/A,#N/A,TRUE,"Construction CF";#N/A,#N/A,TRUE,"CASHFLOW"}</definedName>
    <definedName name="saa" hidden="1">{"rtn",#N/A,FALSE,"RTN";"tables",#N/A,FALSE,"RTN";"cf",#N/A,FALSE,"CF";"stats",#N/A,FALSE,"Stats";"prop",#N/A,FALSE,"Prop"}</definedName>
    <definedName name="sadd" hidden="1">{"MonthlyRentRoll",#N/A,FALSE,"RentRoll"}</definedName>
    <definedName name="sadd1" hidden="1">{"MonthlyRentRoll",#N/A,FALSE,"RentRoll"}</definedName>
    <definedName name="sadd2" hidden="1">{"MonthlyRentRoll",#N/A,FALSE,"RentRoll"}</definedName>
    <definedName name="saddd" hidden="1">{"AnnualRentRoll",#N/A,FALSE,"RentRoll"}</definedName>
    <definedName name="saddd2" hidden="1">{"AnnualRentRoll",#N/A,FALSE,"RentRoll"}</definedName>
    <definedName name="sadddd2" hidden="1">{"AnnualRentRoll",#N/A,FALSE,"RentRoll"}</definedName>
    <definedName name="saddddd" hidden="1">{"AnnualRentRoll",#N/A,FALSE,"RentRoll"}</definedName>
    <definedName name="saddddddd2" hidden="1">{#N/A,#N/A,FALSE,"ExitStratigy"}</definedName>
    <definedName name="sadddddddd" hidden="1">{#N/A,#N/A,FALSE,"ExitStratigy"}</definedName>
    <definedName name="saddddddddd2" hidden="1">{#N/A,#N/A,FALSE,"LoanAssumptions"}</definedName>
    <definedName name="sadddddddddd" hidden="1">{#N/A,#N/A,FALSE,"LoanAssumptions"}</definedName>
    <definedName name="saddddddddddd2" hidden="1">{#N/A,#N/A,FALSE,"OperatingAssumptions"}</definedName>
    <definedName name="saddddddddddddd" hidden="1">{#N/A,#N/A,FALSE,"OperatingAssumptions"}</definedName>
    <definedName name="sadsadsa" hidden="1">{"'Assump'!$F$6:$J$6"}</definedName>
    <definedName name="SalesPrice" hidden="1">[17]Input!$L$32</definedName>
    <definedName name="SameRRFloorPlans" hidden="1">[17]GenValidation!$V$126:$AD$126</definedName>
    <definedName name="SameRRFloorPlansOld" hidden="1">[17]GenValidation!$V$132:$AD$132</definedName>
    <definedName name="Sample1">[44]Template!#REF!</definedName>
    <definedName name="SAPBEXhrIndnt" hidden="1">1</definedName>
    <definedName name="SAPBEXrevision" hidden="1">1</definedName>
    <definedName name="SAPBEXsysID" hidden="1">"BWP"</definedName>
    <definedName name="SAPBEXwbID" hidden="1">"0X9GWCGY9JFSJI9RS1H14J10Z"</definedName>
    <definedName name="saqw" hidden="1">{#N/A,#N/A,FALSE,"pop.hh";#N/A,#N/A,FALSE,"age.dist";#N/A,#N/A,FALSE,"hh.income";#N/A,#N/A,FALSE,"hh.chars"}</definedName>
    <definedName name="SARM_T2_10yr_G">'[33]Fannie Pricing'!$E$126</definedName>
    <definedName name="SARM_T2_10yr_S">'[33]Fannie Pricing'!$F$126</definedName>
    <definedName name="SARM_T2_7yr_G">'[33]Fannie Pricing'!$G$126</definedName>
    <definedName name="SARM_T2_7yr_S">'[33]Fannie Pricing'!$H$126</definedName>
    <definedName name="SARM_T3_10yr_G">'[33]Fannie Pricing'!$E$127</definedName>
    <definedName name="SARM_T3_10yr_S">'[33]Fannie Pricing'!$F$127</definedName>
    <definedName name="SARM_T3_7yr_G">'[33]Fannie Pricing'!$G$127</definedName>
    <definedName name="SARM_T3_7yr_S">'[33]Fannie Pricing'!$H$127</definedName>
    <definedName name="SARM_T4_10yr_G">'[33]Fannie Pricing'!$E$128</definedName>
    <definedName name="SARM_T4_10yr_S">'[33]Fannie Pricing'!$F$128</definedName>
    <definedName name="SARM_T4_7yr_G">'[33]Fannie Pricing'!$G$128</definedName>
    <definedName name="SARM_T4_7yr_S">'[33]Fannie Pricing'!$H$128</definedName>
    <definedName name="sas" hidden="1">{"Outflow 1",#N/A,FALSE,"Outflows-Inflows";"Outflow 2",#N/A,FALSE,"Outflows-Inflows";"Inflow 1",#N/A,FALSE,"Outflows-Inflows";"Inflow 2",#N/A,FALSE,"Outflows-Inflows"}</definedName>
    <definedName name="sb" hidden="1">{#N/A,#N/A,FALSE,"Renewals In Process";#N/A,#N/A,FALSE,"New Clients In Process";#N/A,#N/A,FALSE,"Completed New Clients";#N/A,#N/A,FALSE,"Completed Renewals"}</definedName>
    <definedName name="sd" hidden="1">{#N/A,#N/A,FALSE,"CF Consolidated 2";#N/A,#N/A,FALSE,"Retail Assump";#N/A,#N/A,FALSE,"CF Retail";#N/A,#N/A,FALSE,"Garage Assumpt 1";#N/A,#N/A,FALSE,"Garage Op Proj";#N/A,#N/A,FALSE,"Hist I&amp;E";#N/A,#N/A,FALSE,"Rent Roll";#N/A,#N/A,FALSE,"RE Taxes";#N/A,#N/A,FALSE,"CAM - BH";#N/A,#N/A,FALSE,"Comm.Condo CAM"}</definedName>
    <definedName name="sdcds" hidden="1">{"'Assump'!$F$6:$J$6"}</definedName>
    <definedName name="sdf" hidden="1">{#N/A,#N/A,TRUE,"CashFlowSummary";#N/A,#N/A,TRUE,"FinanceCashFlow";#N/A,#N/A,TRUE,"LandCashFlow";#N/A,#N/A,TRUE,"ConstCashFlow";#N/A,#N/A,TRUE,"A&amp;ECashFlow";#N/A,#N/A,TRUE,"IndirectCashFlow";#N/A,#N/A,TRUE,"MarketingCashFlow";#N/A,#N/A,TRUE,"LeaseUp";#N/A,#N/A,TRUE,"G&amp;ACashFlow"}</definedName>
    <definedName name="sdfa" hidden="1">{#N/A,#N/A,FALSE,"Renewals In Process";#N/A,#N/A,FALSE,"New Clients In Process";#N/A,#N/A,FALSE,"Completed New Clients";#N/A,#N/A,FALSE,"Completed Renewals"}</definedName>
    <definedName name="sdfass" hidden="1">{"Outflow 1",#N/A,FALSE,"Outflows-Inflows";"Outflow 2",#N/A,FALSE,"Outflows-Inflows";"Inflow 1",#N/A,FALSE,"Outflows-Inflows";"Inflow 2",#N/A,FALSE,"Outflows-Inflows"}</definedName>
    <definedName name="sdfgsdgsd" hidden="1">{"CF",#N/A,FALSE,"Cash Flow";"RET",#N/A,FALSE,"Returns";"NPV",#N/A,FALSE,"Values";"ASMPT",#N/A,FALSE,"Assumptions"}</definedName>
    <definedName name="sdfs" hidden="1">{#N/A,#N/A,FALSE,"Renewals In Process";#N/A,#N/A,FALSE,"New Clients In Process";#N/A,#N/A,FALSE,"Completed New Clients";#N/A,#N/A,FALSE,"Completed Renewals"}</definedName>
    <definedName name="sdfsdfsdfsdf" hidden="1">{#N/A,#N/A,TRUE,"Cover";#N/A,#N/A,TRUE,"BTCostSummary";"Construction with Retention",#N/A,TRUE,"Construction";#N/A,#N/A,TRUE,"Finance";#N/A,#N/A,TRUE,"Marketing";#N/A,#N/A,TRUE,"A&amp;E";#N/A,#N/A,TRUE,"Indirect";#N/A,#N/A,TRUE,"Gen and Admin"}</definedName>
    <definedName name="sdfsf" hidden="1">{"avgbs",#N/A,FALSE,"mhd_fs";"is",#N/A,FALSE,"mhd_fs";"opexps",#N/A,FALSE,"mhd_fs"}</definedName>
    <definedName name="seasonal">[27]dropdowns!$C$1:$C$2</definedName>
    <definedName name="SEC3.2.4">[24]rr_lookups!$A$2:$A$5</definedName>
    <definedName name="SEC3.2.5">[24]rr_lookups!$B$2:$B$4</definedName>
    <definedName name="SEC3.2.6">[24]rr_lookups!$C$2:$C$28</definedName>
    <definedName name="SEC3.2.7">[24]rr_lookups!$D$2:$D$11</definedName>
    <definedName name="SEC3.2.8">[24]rr_lookups!$E$2:$E$6</definedName>
    <definedName name="SEC3.3.2">[24]rr_lookups!$F$2:$F$17</definedName>
    <definedName name="SEC3.3.3">[24]rr_lookups!$G$2:$G$66</definedName>
    <definedName name="SEC3.3.4">[24]rr_lookups!$H$2:$H$20</definedName>
    <definedName name="SEC3.4.1">[24]rr_lookups!$I$2:$I$65</definedName>
    <definedName name="SEC3.4.2">[24]rr_lookups!$J$2:$J$67</definedName>
    <definedName name="SEC3.4.3">[24]rr_lookups!$K$2:$K$76</definedName>
    <definedName name="SEC3.4.4">[24]rr_lookups!$L$2:$L$20</definedName>
    <definedName name="SEC3.5.1">[24]rr_lookups!$M$2:$M$46</definedName>
    <definedName name="SEC3.6.2">[24]rr_lookups!$O$2:$O$2</definedName>
    <definedName name="SEC3.6.3">[24]rr_lookups!$P$2:$P$2</definedName>
    <definedName name="SEC3.7.1">[24]rr_lookups!$Q$2:$Q$30</definedName>
    <definedName name="SEC3.7.2">[24]rr_lookups!$R$2:$R$49</definedName>
    <definedName name="SecurityNotes" hidden="1">'[17]Adjustments &amp; Notes'!$O$36</definedName>
    <definedName name="sel_2264_csewer">[24]Lookup!$C$206</definedName>
    <definedName name="sel_2264_cuts">[24]Lookup!$C$194</definedName>
    <definedName name="sel_2264_cwater">[24]Lookup!$C$204</definedName>
    <definedName name="sel_2264_drain">[24]Lookup!$C$195</definedName>
    <definedName name="sel_2264_eros">[24]Lookup!$C$201</definedName>
    <definedName name="sel_2264_fills">[24]Lookup!$C$196</definedName>
    <definedName name="sel_2264_none">[24]Lookup!$C$202</definedName>
    <definedName name="sel_2264_other">[24]Lookup!$C$197</definedName>
    <definedName name="sel_2264_proj_comm">[24]Lookup!$C$184</definedName>
    <definedName name="sel_2264_proj_exer">[24]Lookup!$C$182</definedName>
    <definedName name="sel_2264_proj_guest">[24]Lookup!$C$180</definedName>
    <definedName name="sel_2264_proj_jac">[24]Lookup!$C$190</definedName>
    <definedName name="sel_2264_proj_laund">[24]Lookup!$C$188</definedName>
    <definedName name="sel_2264_proj_oth">[24]Lookup!$C$191</definedName>
    <definedName name="sel_2264_proj_pic">[24]Lookup!$C$187</definedName>
    <definedName name="sel_2264_proj_rack">[24]Lookup!$C$186</definedName>
    <definedName name="sel_2264_proj_sauna">[24]Lookup!$C$181</definedName>
    <definedName name="sel_2264_proj_sec">[24]Lookup!$C$189</definedName>
    <definedName name="sel_2264_proj_swim">[24]Lookup!$C$185</definedName>
    <definedName name="sel_2264_proj_tennis">[24]Lookup!$C$183</definedName>
    <definedName name="sel_2264_psewer">[24]Lookup!$C$205</definedName>
    <definedName name="sel_2264_pwater">[24]Lookup!$C$203</definedName>
    <definedName name="sel_2264_rock">[24]Lookup!$C$199</definedName>
    <definedName name="sel_2264_rw">[24]Lookup!$C$200</definedName>
    <definedName name="sel_2264_unit_ac">[24]Lookup!$C$173</definedName>
    <definedName name="sel_2264_unit_balcony">[24]Lookup!$C$167</definedName>
    <definedName name="sel_2264_unit_carpet">[24]Lookup!$C$166</definedName>
    <definedName name="sel_2264_unit_dispo">[24]Lookup!$C$172</definedName>
    <definedName name="sel_2264_unit_dw">[24]Lookup!$C$174</definedName>
    <definedName name="sel_2264_unit_fp">[24]Lookup!$C$176</definedName>
    <definedName name="sel_2264_unit_laund">[24]Lookup!$C$168</definedName>
    <definedName name="sel_2264_unit_micro">[24]Lookup!$C$165</definedName>
    <definedName name="sel_2264_unit_other">[24]Lookup!$C$171</definedName>
    <definedName name="sel_2264_unit_ranges">[24]Lookup!$C$163</definedName>
    <definedName name="sel_2264_unit_refrig">[24]Lookup!$C$164</definedName>
    <definedName name="sel_2264_unit_sec">[24]Lookup!$C$177</definedName>
    <definedName name="sel_2264_unit_vault">[24]Lookup!$C$169</definedName>
    <definedName name="sel_2264_unit_wash">[24]Lookup!$C$170</definedName>
    <definedName name="sel_2264_unit_windtr">[24]Lookup!$C$175</definedName>
    <definedName name="sel_2264_water_tab">[24]Lookup!$C$198</definedName>
    <definedName name="sel_client">[24]Lookup!$C$342</definedName>
    <definedName name="sel_fac">[24]Lookup!$C$7</definedName>
    <definedName name="sel_state">[24]Lookup!$Q$509</definedName>
    <definedName name="SelectionIsNo" hidden="1">[17]GenValidation!$T$6</definedName>
    <definedName name="SelectionIsYes" hidden="1">[17]GenValidation!$T$5</definedName>
    <definedName name="SelectRenovatedFloorPlan" hidden="1">INDEX(FloorPlanDesignation,ROW()-ROW(Yr1RehabUnits)+1,)</definedName>
    <definedName name="SELLING_PRICE">[19]Inputs!$I$10</definedName>
    <definedName name="sencount" hidden="1">1</definedName>
    <definedName name="SensitivityTableAssump" comment="used in VBA" hidden="1">[17]Input!$E$233:$E$234,[17]Input!$E$227:$E$229</definedName>
    <definedName name="sewer_common">[24]Instruction!$H$233</definedName>
    <definedName name="sewer_dwelling">[24]Instruction!$I$233</definedName>
    <definedName name="Sfe" hidden="1">{#N/A,#N/A,FALSE,"Notes";"CashFlowSummary Annually",#N/A,FALSE,"CashFlowSummary";"InvestorSummary Annually",#N/A,FALSE,"InvestorSummary";#N/A,#N/A,FALSE,"RevenueAssumptions";"MasterCostAssmp Annually",#N/A,FALSE,"MasterCostAssmp";#N/A,#N/A,FALSE,"InTractCstAssmp";"LotTakedowns Annually",#N/A,FALSE,"LotTakedowns"}</definedName>
    <definedName name="SFtotal">[25]ASSUMPTIONS!$C$16</definedName>
    <definedName name="sgfdgsdf" hidden="1">{"CF",#N/A,FALSE,"Cash Flow";"RET",#N/A,FALSE,"Returns";"NPV",#N/A,FALSE,"Values";"ASMPT",#N/A,FALSE,"Assumptions"}</definedName>
    <definedName name="sgfsdgfsd" hidden="1">{"CF",#N/A,FALSE,"Cash Flow";"RET",#N/A,FALSE,"Returns";"NPV",#N/A,FALSE,"Values";"ASMPT",#N/A,FALSE,"Assumptions"}</definedName>
    <definedName name="sgfsdgsd" hidden="1">{"CF",#N/A,FALSE,"Cash Flow";"RET",#N/A,FALSE,"Returns";"NPV",#N/A,FALSE,"Values";"ASMPT",#N/A,FALSE,"Assumptions"}</definedName>
    <definedName name="shower_gpm">[24]Lookup!$AE$484:$AE$488</definedName>
    <definedName name="Single_or_Multiple_Asset_Entity___PA__TAH">[18]Dropdowns!$S$4:$S$5</definedName>
    <definedName name="solver_lin" hidden="1">0</definedName>
    <definedName name="solver_num" hidden="1">0</definedName>
    <definedName name="solver_typ" hidden="1">3</definedName>
    <definedName name="solver_val" hidden="1">0.6</definedName>
    <definedName name="sourcesd" hidden="1">{"Joint Venture Analysis",#N/A,FALSE,"Rossmore"}</definedName>
    <definedName name="Sponsor" hidden="1">[17]Input!#REF!</definedName>
    <definedName name="SponsorEquityMult" hidden="1">[17]GenValidation!#REF!</definedName>
    <definedName name="SponsorFundingReq" hidden="1">[17]GenValidation!#REF!</definedName>
    <definedName name="SponsorIRR" hidden="1">'[17]CF Calculations'!#REF!</definedName>
    <definedName name="ssdfgsdfg" hidden="1">{"Construction_Short",#N/A,FALSE,"Construction"}</definedName>
    <definedName name="sss" hidden="1">{#N/A,#N/A,FALSE,"pop.hh";#N/A,#N/A,FALSE,"age.dist";#N/A,#N/A,FALSE,"hh.income";#N/A,#N/A,FALSE,"hh.chars"}</definedName>
    <definedName name="sssssss" hidden="1">{#N/A,#N/A,FALSE,"III-1 Sum.Dem";#N/A,#N/A,FALSE,"III-2 RER.Dem.Pop";#N/A,#N/A,FALSE,"III-3 RER.Cap.Pop";#N/A,#N/A,FALSE,"III-4 RER.Dem.TCSS";#N/A,#N/A,FALSE,"III-5 RER.Cap.TCSS";#N/A,#N/A,FALSE,"III-6 Pow.Center.Dem";#N/A,#N/A,FALSE,"III-7 Off.Demand";#N/A,#N/A,FALSE,"III-8 Htl.Dem"}</definedName>
    <definedName name="sssssssssss" hidden="1">{#N/A,#N/A,FALSE,"pop.hh";#N/A,#N/A,FALSE,"age.dist";#N/A,#N/A,FALSE,"hh.income";#N/A,#N/A,FALSE,"hh.chars"}</definedName>
    <definedName name="START_DATE">'[28]Rent Roll'!$D$2</definedName>
    <definedName name="StartingMarketRents" hidden="1">[17]Input!$P$53:$P$54</definedName>
    <definedName name="State">[18]Dropdowns!$C$3:$C$57</definedName>
    <definedName name="statelist">[27]dropdowns!$A$1:$A$50</definedName>
    <definedName name="States">[24]Lookup!$P$511:$S$563</definedName>
    <definedName name="StorageNotes" hidden="1">'[17]Adjustments &amp; Notes'!$O$23</definedName>
    <definedName name="sum_acreage">[24]Instruction!$E$25</definedName>
    <definedName name="sum_gsf">[24]Instruction!$E$19</definedName>
    <definedName name="sum_nlsf">[24]Instruction!$E$20</definedName>
    <definedName name="sum_non_revenue">[24]Instruction!$E$24</definedName>
    <definedName name="sum_parking">[24]Instruction!$E$21</definedName>
    <definedName name="sum_unit">[24]Instruction!$E$23</definedName>
    <definedName name="sum_unit_spelled_out">[24]Instruction!$F$23</definedName>
    <definedName name="sum_van_spelled">[24]Instruction!$H$27</definedName>
    <definedName name="sumAcc">[24]Instruction!$FY$72</definedName>
    <definedName name="sumCarport">[24]Instruction!$GA$72</definedName>
    <definedName name="sumDwelling">[24]Instruction!$FX$72</definedName>
    <definedName name="sumGarage">[24]Instruction!$FZ$72</definedName>
    <definedName name="sumOther">[24]Instruction!$GB$72</definedName>
    <definedName name="sumTotalNoCarport">[24]Instruction!$GC$72</definedName>
    <definedName name="swa" hidden="1">{#N/A,#N/A,FALSE,"III-1 Sum.Dem";#N/A,#N/A,FALSE,"III-2 RER.Dem.Pop";#N/A,#N/A,FALSE,"III-3 RER.Cap.Pop";#N/A,#N/A,FALSE,"III-4 RER.Dem.TCSS";#N/A,#N/A,FALSE,"III-5 RER.Cap.TCSS";#N/A,#N/A,FALSE,"III-6 Pow.Center.Dem";#N/A,#N/A,FALSE,"III-7 Off.Demand";#N/A,#N/A,FALSE,"III-8 Htl.Dem"}</definedName>
    <definedName name="Table_AgencyQuoteFootnote">[33]Dropdowns!$D$63:$I$65</definedName>
    <definedName name="Table_Exits">[33]Exits!$H$3:$OZ$14</definedName>
    <definedName name="table_info">[24]Lookup!$E$7</definedName>
    <definedName name="Table_Lookups">[33]Lookups!$C$3:$AQU$73</definedName>
    <definedName name="Table_Originators">[33]Originators!$B$4:$F$32</definedName>
    <definedName name="Table_Pricing_FNMA_A1">'[33]Fannie Pricing'!$E$11:$L$18</definedName>
    <definedName name="Table_Pricing_FNMA_A2">'[33]Fannie Pricing'!$E$25:$L$32</definedName>
    <definedName name="Table_Pricing_FNMA_A4">'[33]Fannie Pricing'!$E$52:$L$62</definedName>
    <definedName name="tables" hidden="1">[45]Project!$C$21:$C$21</definedName>
    <definedName name="TAH_Loan_Product_Type">[18]Dropdowns!$AX$3:$AX$9</definedName>
    <definedName name="TargetIRR" hidden="1">[17]GenValidation!$V$9</definedName>
    <definedName name="TargetMarketRentPerSF" hidden="1">[17]Input!$E$227</definedName>
    <definedName name="TaxReassessAssump" hidden="1">[17]Input!$D$160:$E$161,[17]Input!$E$165,[17]Input!$G$160,[17]Input!$E$162,[17]Input!$E$164</definedName>
    <definedName name="temp" hidden="1">{#N/A,#N/A,FALSE,"el.det";#N/A,#N/A,FALSE,"mu.det";#N/A,#N/A,FALSE,"ug.det";#N/A,#N/A,FALSE,"ex.det";#N/A,#N/A,FALSE,"lux.det";#N/A,#N/A,FALSE,"custom.lot";#N/A,#N/A,FALSE,"condo.att";#N/A,#N/A,FALSE,"el.att";#N/A,#N/A,FALSE,"mu.att";#N/A,#N/A,FALSE,"ex.att";#N/A,#N/A,FALSE,"lux.att";#N/A,#N/A,FALSE,"all.by.village"}</definedName>
    <definedName name="temporary" hidden="1">{"Construction Costs",#N/A,FALSE,"Total Costs"}</definedName>
    <definedName name="ten_37">#REF!</definedName>
    <definedName name="TERMINAL_NOI">[19]Inputs!$I$47</definedName>
    <definedName name="TERMINAL_YEAR">[19]Inputs!$I$46</definedName>
    <definedName name="tes" hidden="1">{#N/A,#N/A,FALSE,"el.det";#N/A,#N/A,FALSE,"mu.det";#N/A,#N/A,FALSE,"ug.det";#N/A,#N/A,FALSE,"ex.det";#N/A,#N/A,FALSE,"lux.det";#N/A,#N/A,FALSE,"custom.lot";#N/A,#N/A,FALSE,"condo.att";#N/A,#N/A,FALSE,"el.att";#N/A,#N/A,FALSE,"mu.att";#N/A,#N/A,FALSE,"ex.att";#N/A,#N/A,FALSE,"lux.att";#N/A,#N/A,FALSE,"all.by.village"}</definedName>
    <definedName name="TestIIL1">NOT(ISERR(DATEVALUE(LEFT(cc,FIND("|", cc)-1) &amp; "/01")))</definedName>
    <definedName name="TestIIL2">ISNUMBER(VALUE(MID(cc,FP+1, FIND("|", cc, FP+1)-FP-1)))</definedName>
    <definedName name="TestIIL3">OR(RIGHT(cc,1)="0", RIGHT(cc,1)="1")</definedName>
    <definedName name="TextRefCopyRangeCount" hidden="1">9</definedName>
    <definedName name="th" hidden="1">{"Print Summary",#N/A,FALSE,"Summary Analysis";"Print FCF",#N/A,FALSE,"FCF Analysis";"Print Sensitivity",#N/A,FALSE,"Sensitivity Analysis";"Print NAV",#N/A,FALSE,"NAV Analysis";"Print Credit",#N/A,FALSE,"Credit Analysis"}</definedName>
    <definedName name="the" hidden="1">{"Print Summary",#N/A,FALSE,"Summary Analysis";"Print FCF",#N/A,FALSE,"FCF Analysis";"Print Sensitivity",#N/A,FALSE,"Sensitivity Analysis";"Print NAV",#N/A,FALSE,"NAV Analysis";"Print Credit",#N/A,FALSE,"Credit Analysis"}</definedName>
    <definedName name="thirty_37">#REF!</definedName>
    <definedName name="Title_Vesting">[18]Dropdowns!$AU$3:$AU$4</definedName>
    <definedName name="TJO" hidden="1">{#N/A,#N/A,FALSE,"II-2 POP.HH";#N/A,#N/A,FALSE,"II-3 AGE.DIST";#N/A,#N/A,FALSE,"II-4 HH.DIST";#N/A,#N/A,FALSE,"II-5 EMP.INDUS"}</definedName>
    <definedName name="toilet_gpm">[24]Lookup!$AF$484:$AF$487</definedName>
    <definedName name="ToIrr" hidden="1">[17]Input!#REF!</definedName>
    <definedName name="total_acc_cost">[24]Instruction!$K$74</definedName>
    <definedName name="total_apt_cost">[24]Instruction!$J$74</definedName>
    <definedName name="total_carport_cost">[24]Instruction!$M$74</definedName>
    <definedName name="total_grg_cost">[24]Instruction!$L$74</definedName>
    <definedName name="TOTAL_IN_PLACE_REIMB">#REF!</definedName>
    <definedName name="TOTAL_LEASE_UP_REIMB">#REF!</definedName>
    <definedName name="Total_Operating_Expenses">'[34]Operating History &amp; UW'!$V$78</definedName>
    <definedName name="total_other_cost">[24]Instruction!$N$74</definedName>
    <definedName name="Total_Rep_Res">'[34]Operating History &amp; UW'!$V$84</definedName>
    <definedName name="TOTAL_STABILIZED_REIMB">#REF!</definedName>
    <definedName name="TOTAL_TENANTS">'[28]Summary Profile'!#REF!</definedName>
    <definedName name="Total_TILC">'[34]Operating History &amp; UW'!$V$83</definedName>
    <definedName name="TotalDealUnits" hidden="1">[17]GenValidation!$A$2</definedName>
    <definedName name="TotalOperatingExpensesNotes" hidden="1">'[17]Adjustments &amp; Notes'!$O$54</definedName>
    <definedName name="TotalUnits">'[39]Turnover Worksheet'!$J$6</definedName>
    <definedName name="trad_or_he">[24]Lookup!$AA$484:$AA$485</definedName>
    <definedName name="Traditional_List">[24]ValidationLists!$CX$16:$CX$18</definedName>
    <definedName name="TravelDueDiligenceExpenses" hidden="1">[17]Input!#REF!</definedName>
    <definedName name="TrendRepoCol" hidden="1">[17]GenValidation!$BC$5:$BC$9</definedName>
    <definedName name="TrendReportColumnDropdowns" comment="used on Hist tab =OFFSET(INDEX(TrendRepoCol,1),ROWS(TrendRepoCol)-SUMPRODUCT(--(TrendRepoCol&lt;&gt;&quot;&quot;)),,SUMPRODUCT(--(TrendRepoCol&lt;&gt;&quot;&quot;))+IF(COUNTIF(AnnualHistoricalDates,&quot;&lt;&gt;&quot;&amp;&quot;&quot;)=0,1,))" hidden="1">TRUE</definedName>
    <definedName name="TT" hidden="1">{#N/A,#N/A,FALSE,"II-2 POP.HH";#N/A,#N/A,FALSE,"II-3 AGE.DIST";#N/A,#N/A,FALSE,"II-4 HH.DIST";#N/A,#N/A,FALSE,"II-5 EMP.INDUS"}</definedName>
    <definedName name="TTL_Gain_Loss_Lease">#REF!</definedName>
    <definedName name="TTL_Gross_Ptnl_Mkt_Rent">#REF!</definedName>
    <definedName name="tttttt" hidden="1">{#N/A,#N/A,FALSE,"COVER";#N/A,#N/A,FALSE,"Construction CF";#N/A,#N/A,FALSE,"PROFORMA";#N/A,#N/A,FALSE,"CASHFLOW"}</definedName>
    <definedName name="TurnoverMakeReadyNotes" hidden="1">'[17]Adjustments &amp; Notes'!$O$42</definedName>
    <definedName name="tuv" hidden="1">{#N/A,#N/A,FALSE,"II-2 POP.HH";#N/A,#N/A,FALSE,"II-3 AGE.DIST";#N/A,#N/A,FALSE,"II-4 HH.DIST";#N/A,#N/A,FALSE,"II-5 EMP.INDUS"}</definedName>
    <definedName name="tvwChild">4</definedName>
    <definedName name="twenty_37">#REF!</definedName>
    <definedName name="Type_of_Entity">[18]Dropdowns!$T$3:$T$21</definedName>
    <definedName name="Type_of_Refinance">[18]Dropdowns!$W$3:$W$4</definedName>
    <definedName name="UE_BillingFee">[21]T12!$G$9</definedName>
    <definedName name="UE_Gas">[21]T12!$D$9</definedName>
    <definedName name="UE_Sewer">[21]T12!$C$9</definedName>
    <definedName name="UE_Trash">[21]T12!$F$9</definedName>
    <definedName name="UE_Water">[21]T12!$B$9</definedName>
    <definedName name="UI_BillingFee">[21]T12!$G$12</definedName>
    <definedName name="UI_Gas">[21]T12!$D$12</definedName>
    <definedName name="UI_Sewer">[21]T12!$C$12</definedName>
    <definedName name="UI_Trash">[21]T12!$F$12</definedName>
    <definedName name="UI_Water">[21]T12!$B$12</definedName>
    <definedName name="unattached" hidden="1">{#N/A,#N/A,FALSE,"el.det";#N/A,#N/A,FALSE,"mu.det";#N/A,#N/A,FALSE,"ug.det";#N/A,#N/A,FALSE,"ex.det";#N/A,#N/A,FALSE,"lux.det";#N/A,#N/A,FALSE,"custom.lot";#N/A,#N/A,FALSE,"condo.att";#N/A,#N/A,FALSE,"el.att";#N/A,#N/A,FALSE,"mu.att";#N/A,#N/A,FALSE,"ex.att";#N/A,#N/A,FALSE,"lux.att";#N/A,#N/A,FALSE,"all.by.village"}</definedName>
    <definedName name="UniformDist" hidden="1">[17]GenValidation!$AD$5</definedName>
    <definedName name="unit_status_options">[24]Lookup!$V$500:$V$501</definedName>
    <definedName name="units">'[21]Exec Summary'!$B$7</definedName>
    <definedName name="UnitsfromRR" hidden="1">[17]GenValidation!$M$124:$M$125</definedName>
    <definedName name="UnitTypeList">[24]UnitMatrixList!$A$1:$C$5</definedName>
    <definedName name="UnitTypeValidationList">[24]UnitMatrixList!$A$1:$A$5</definedName>
    <definedName name="UnleveredFundingReq" hidden="1">[17]GenValidation!$A$124</definedName>
    <definedName name="UnLeveredIRR" hidden="1">'[17]CF Calculations'!$C$86</definedName>
    <definedName name="UpdateHistoricals" hidden="1">[31]GenValidation!$BF$26</definedName>
    <definedName name="UpfrontFunding" hidden="1">[17]Input!$G$41</definedName>
    <definedName name="urinal_gpm">[24]Lookup!$AE$493:$AE$494</definedName>
    <definedName name="UserDefined" hidden="1">[17]GenValidation!$K$7</definedName>
    <definedName name="utfuyf" hidden="1">{#N/A,#N/A,FALSE,"matx B4 DS";#N/A,#N/A,FALSE,"matx B4 DS Hac";#N/A,#N/A,FALSE,"matx B4 DS Chabot";#N/A,#N/A,FALSE,"matx B4 DS Diablo"}</definedName>
    <definedName name="Utilities">[18]Dropdowns!$G$3:$G$5</definedName>
    <definedName name="Utility_List">[24]ValidationLists!$CU$16:$CU$25</definedName>
    <definedName name="utility_responsible">[24]Lookup!$V$493:$V$495</definedName>
    <definedName name="uvw" hidden="1">{#N/A,#N/A,FALSE,"pop.hh";#N/A,#N/A,FALSE,"age.dist";#N/A,#N/A,FALSE,"hh.income";#N/A,#N/A,FALSE,"hh.chars"}</definedName>
    <definedName name="v" hidden="1">'[22]Projected Occupancy'!$A$5:$M$97</definedName>
    <definedName name="v_Key1" hidden="1">'[16]V Inc &amp; Exp'!#REF!</definedName>
    <definedName name="v_Key2" hidden="1">'[16]V Inc &amp; Exp'!#REF!</definedName>
    <definedName name="VacancyNotes" hidden="1">'[17]Adjustments &amp; Notes'!$O$16</definedName>
    <definedName name="VacancyRateOldRR" hidden="1">[17]GenValidation!$AF$132</definedName>
    <definedName name="VACANT">'[28]Rent Roll-Input'!$F$190</definedName>
    <definedName name="valAC">[24]Lookup!$BD$606:$BD$641</definedName>
    <definedName name="valBalcony">[24]Lookup!$AP$615:$AP$626</definedName>
    <definedName name="valBathFan">[24]Lookup!$BW$606:$BW$612</definedName>
    <definedName name="valCommonDHW">[24]Lookup!$BB$606:$BB$650</definedName>
    <definedName name="valCommonLight">[24]Lookup!$BF$606:$BF$611</definedName>
    <definedName name="valDish">[24]Lookup!$BN$606:$BN$608</definedName>
    <definedName name="valDoors">[24]Lookup!$AR$606:$AR$635</definedName>
    <definedName name="valFan">[24]Lookup!$BP$606:$BP$608</definedName>
    <definedName name="valFencing">[24]Lookup!$S$606:$S$622</definedName>
    <definedName name="valFloor">[24]Lookup!$AN$606:$AN$611</definedName>
    <definedName name="valFoundation">[24]Lookup!$AK$606:$AK$613</definedName>
    <definedName name="valFridge">[24]Lookup!$BL$606:$BL$611</definedName>
    <definedName name="valIntCeiling">[24]Lookup!$BJ$606:$BJ$612</definedName>
    <definedName name="valIntFloor">[24]Lookup!$BK$606:$BK$620</definedName>
    <definedName name="valIntStair">[24]Lookup!$BG$606:$BG$614</definedName>
    <definedName name="valIntWall">[24]Lookup!$BI$606:$BI$615</definedName>
    <definedName name="valKitchenFan">[24]Lookup!$BY$606:$BY$612</definedName>
    <definedName name="valKitchenSink">[24]Lookup!$BX$606:$BX$613</definedName>
    <definedName name="valLaundry">[24]Lookup!$BO$606:$BO$610</definedName>
    <definedName name="valLightingMethod">[24]Lookup!$AI$606:$AI$608</definedName>
    <definedName name="valLightingType">[24]Lookup!$AH$606:$AH$614</definedName>
    <definedName name="valOtherStructure">[24]Lookup!$AD$606:$AD$619</definedName>
    <definedName name="valOutdoor">[24]Lookup!$AF$606:$AF$615</definedName>
    <definedName name="valRange">[24]Lookup!$BM$606:$BM$611</definedName>
    <definedName name="valRefuse">[24]Lookup!$Y$606:$Y$614</definedName>
    <definedName name="valRetaining">[24]Lookup!$V$606:$V$612</definedName>
    <definedName name="valRoof">[24]Lookup!$AM$606:$AM$611</definedName>
    <definedName name="valRoofDrainage">[24]Lookup!$AX$606:$AX$611</definedName>
    <definedName name="valRoofFinish">[24]Lookup!$AW$606:$AW$634</definedName>
    <definedName name="valSignage">[24]Lookup!$S$596:$S$603</definedName>
    <definedName name="valSink">[24]Lookup!$BQ$606:$BQ$610</definedName>
    <definedName name="valSinkGPM">[24]Lookup!$BT$606:$BT$610</definedName>
    <definedName name="valStairs">[24]Lookup!$AP$606:$AP$614</definedName>
    <definedName name="valToilet">[24]Lookup!$BR$606:$BR$608</definedName>
    <definedName name="valToiletGPM">[24]Lookup!$BU$606:$BU$611</definedName>
    <definedName name="valTrim">[24]Lookup!$AT$606:$AT$612</definedName>
    <definedName name="valTub">[24]Lookup!$BS$606:$BS$611</definedName>
    <definedName name="valTubGPM">[24]Lookup!$BV$606:$BV$611</definedName>
    <definedName name="ValuationMethodAssump" hidden="1">[17]Input!$F$31,[17]Input!$F$33,[17]Input!$E$38:$G$38,[17]Input!$W$31:$X$33,[17]Input!$W$35:$X$37,[17]Input!$AC$31,[17]Input!$AD$32:$AE$33,[17]Input!$AC$35,[17]Input!$AD$34,[17]Input!$AD$37</definedName>
    <definedName name="valUnitDHW">[24]Lookup!$BA$606:$BA$632</definedName>
    <definedName name="valUnitHeat">[24]Lookup!$BC$606:$BC$638</definedName>
    <definedName name="valVeneer">[24]Lookup!$AS$606:$AS$621</definedName>
    <definedName name="valWall">[24]Lookup!$AL$606:$AL$613</definedName>
    <definedName name="valWaste">[24]Lookup!$AZ$606:$AZ$614</definedName>
    <definedName name="valWater">[24]Lookup!$AY$606:$AY$612</definedName>
    <definedName name="valWindows">[24]Lookup!$AU$606:$AU$628</definedName>
    <definedName name="var96_96" hidden="1">{#N/A,#N/A,FALSE,"B_Spread"}</definedName>
    <definedName name="VariablePmt" hidden="1">[17]GenValidation!$X$6</definedName>
    <definedName name="vhj" hidden="1">{#N/A,#N/A,FALSE,"III-1 Sum.Dem";#N/A,#N/A,FALSE,"III-2 RER.Dem.Pop";#N/A,#N/A,FALSE,"III-3 RER.Cap.Pop";#N/A,#N/A,FALSE,"III-4 RER.Dem.TCSS";#N/A,#N/A,FALSE,"III-5 RER.Cap.TCSS";#N/A,#N/A,FALSE,"III-6 Pow.Center.Dem";#N/A,#N/A,FALSE,"III-7 Off.Demand";#N/A,#N/A,FALSE,"III-8 Htl.Dem"}</definedName>
    <definedName name="vvv" hidden="1">{#N/A,#N/A,FALSE,"pop.hh";#N/A,#N/A,FALSE,"age.dist";#N/A,#N/A,FALSE,"hh.income";#N/A,#N/A,FALSE,"hh.chars"}</definedName>
    <definedName name="w" hidden="1">{"Cash Flow Summary",#N/A,TRUE,"CashFlowSummary";"Finance Cash Flow Summary",#N/A,TRUE,"FinanceCashFlow";"Equity Cash Flow Summary",#N/A,TRUE,"EquityReturns";"LeaseUp Cash Flow Summary",#N/A,TRUE,"LeaseUp";"Land Cash Flow Summary",#N/A,TRUE,"LandCashFlow";"Construction Cash Flow Summary",#N/A,TRUE,"ConstCashFlow";"A&amp;E Cash Flow Summary",#N/A,TRUE,"A&amp;ECashFlow";"Indirect Cash Flow Summary",#N/A,TRUE,"IndirectCashFlow";"G&amp;A Cash Flow Summary",#N/A,TRUE,"G&amp;ACashFlow";"Marketing Cash Flow Summary",#N/A,TRUE,"MarketingCashFlow"}</definedName>
    <definedName name="wacko" hidden="1">{#N/A,#N/A,FALSE,"el.det";#N/A,#N/A,FALSE,"mu.det";#N/A,#N/A,FALSE,"ug.det";#N/A,#N/A,FALSE,"ex.det";#N/A,#N/A,FALSE,"lux.det";#N/A,#N/A,FALSE,"custom.lot";#N/A,#N/A,FALSE,"condo.att";#N/A,#N/A,FALSE,"el.att";#N/A,#N/A,FALSE,"mu.att";#N/A,#N/A,FALSE,"ex.att";#N/A,#N/A,FALSE,"lux.att";#N/A,#N/A,FALSE,"all.by.village"}</definedName>
    <definedName name="water_common">[24]Instruction!$H$232</definedName>
    <definedName name="water_dwelling">[24]Instruction!$I$232</definedName>
    <definedName name="WaterSewerNotes" hidden="1">'[17]Adjustments &amp; Notes'!$O$45</definedName>
    <definedName name="wb_10_r4r_table">'[24]PNA Narrative'!#REF!</definedName>
    <definedName name="wb_10_r4r_table_2">'[24]PNA Narrative'!#REF!</definedName>
    <definedName name="wb_2_r4r_table">'[24]PNA Narrative'!#REF!</definedName>
    <definedName name="wb_2_r4r_table_2">'[24]PNA Narrative'!#REF!</definedName>
    <definedName name="wb_3_r4r_table">'[24]PNA Narrative'!#REF!</definedName>
    <definedName name="wb_3_r4r_table_2">'[24]PNA Narrative'!#REF!</definedName>
    <definedName name="wb_4_r4r_table">'[24]PNA Narrative'!#REF!</definedName>
    <definedName name="wb_4_r4r_table_2">'[24]PNA Narrative'!#REF!</definedName>
    <definedName name="wb_5_r4r_table">'[24]PNA Narrative'!#REF!</definedName>
    <definedName name="wb_5_r4r_table_2">'[24]PNA Narrative'!#REF!</definedName>
    <definedName name="wb_6_r4r_table">'[24]PNA Narrative'!#REF!</definedName>
    <definedName name="wb_6_r4r_table_2">'[24]PNA Narrative'!#REF!</definedName>
    <definedName name="wb_7_r4r_table">'[24]PNA Narrative'!#REF!</definedName>
    <definedName name="wb_7_r4r_table_2">'[24]PNA Narrative'!#REF!</definedName>
    <definedName name="wb_8_r4r_table">'[24]PNA Narrative'!#REF!</definedName>
    <definedName name="wb_8_r4r_table_2">'[24]PNA Narrative'!#REF!</definedName>
    <definedName name="wb_9_r4r_table">'[24]PNA Narrative'!#REF!</definedName>
    <definedName name="wb_9_r4r_table_2">'[24]PNA Narrative'!#REF!</definedName>
    <definedName name="wc">[23]Salaries!$M$5</definedName>
    <definedName name="wcburden">[23]Salaries!$S$136</definedName>
    <definedName name="wcperc">[23]Salaries!$Q$5</definedName>
    <definedName name="wde" hidden="1">{#N/A,#N/A,FALSE,"II-2 POP.HH";#N/A,#N/A,FALSE,"II-3 AGE.DIST";#N/A,#N/A,FALSE,"II-4 HH.DIST";#N/A,#N/A,FALSE,"II-5 EMP.INDUS"}</definedName>
    <definedName name="we" hidden="1">{#N/A,#N/A,FALSE,"pop.hh";#N/A,#N/A,FALSE,"age.dist";#N/A,#N/A,FALSE,"hh.income";#N/A,#N/A,FALSE,"hh.chars"}</definedName>
    <definedName name="wer" hidden="1">{#N/A,#N/A,FALSE,"III-1 Sum.Dem";#N/A,#N/A,FALSE,"III-2 RER.Dem.Pop";#N/A,#N/A,FALSE,"III-3 RER.Cap.Pop";#N/A,#N/A,FALSE,"III-4 RER.Dem.TCSS";#N/A,#N/A,FALSE,"III-5 RER.Cap.TCSS";#N/A,#N/A,FALSE,"III-6 Pow.Center.Dem";#N/A,#N/A,FALSE,"III-7 Off.Demand";#N/A,#N/A,FALSE,"III-8 Htl.Dem"}</definedName>
    <definedName name="WF" hidden="1">{"Summary",#N/A,FALSE,"Financial Summary";"Income",#N/A,FALSE,"Lease Terms";"Development",#N/A,FALSE,"Development Costs";"Expense",#N/A,FALSE,"Lease Terms";"CFlow",#N/A,FALSE,"5 Year Cash Flow"}</definedName>
    <definedName name="WFCashflow" hidden="1">{"98",#N/A,FALSE,"Month";"99",#N/A,FALSE,"Month";"00",#N/A,FALSE,"Month";"01",#N/A,FALSE,"Month"}</definedName>
    <definedName name="WHAT" hidden="1">{#N/A,#N/A,FALSE,"II-2 POP.HH";#N/A,#N/A,FALSE,"II-3 AGE.DIST";#N/A,#N/A,FALSE,"II-4 HH.DIST";#N/A,#N/A,FALSE,"II-5 EMP.INDUS"}</definedName>
    <definedName name="what?" hidden="1">{#N/A,#N/A,TRUE,"COVER";#N/A,#N/A,TRUE,"PROFORMA";#N/A,#N/A,TRUE,"Construction CF";#N/A,#N/A,TRUE,"CASHFLOW"}</definedName>
    <definedName name="what_asdf2" hidden="1">{#N/A,#N/A,FALSE,"OperatingAssumptions"}</definedName>
    <definedName name="what2" hidden="1">{#N/A,#N/A,FALSE,"II-2 POP.HH";#N/A,#N/A,FALSE,"II-3 AGE.DIST";#N/A,#N/A,FALSE,"II-4 HH.DIST";#N/A,#N/A,FALSE,"II-5 EMP.INDUS"}</definedName>
    <definedName name="Whatever" hidden="1">#REF!</definedName>
    <definedName name="Whatever_You_Want">#REF!</definedName>
    <definedName name="Whole4_1">#REF!</definedName>
    <definedName name="Whole4_10">#REF!</definedName>
    <definedName name="Whole4_11">#REF!</definedName>
    <definedName name="Whole4_2">#REF!</definedName>
    <definedName name="Whole4_3">#REF!</definedName>
    <definedName name="Whole4_4">#REF!</definedName>
    <definedName name="Whole4_4a">#REF!</definedName>
    <definedName name="Whole4_4b">#REF!</definedName>
    <definedName name="Whole4_5">#REF!</definedName>
    <definedName name="Whole4_6">#REF!</definedName>
    <definedName name="Whole4_7">#REF!</definedName>
    <definedName name="Whole4_8">#REF!</definedName>
    <definedName name="Whole4_9">#REF!</definedName>
    <definedName name="Whole5_2">#REF!</definedName>
    <definedName name="Whole5_3">#REF!</definedName>
    <definedName name="Whole5_4">#REF!</definedName>
    <definedName name="Whole5_5">#REF!</definedName>
    <definedName name="WindowList">[24]Lookup!$X$583:$X$585</definedName>
    <definedName name="wombat" hidden="1">{#N/A,#N/A,FALSE,"III-1 Sum.Dem";#N/A,#N/A,FALSE,"III-2 RER.Dem.Pop";#N/A,#N/A,FALSE,"III-3 RER.Cap.Pop";#N/A,#N/A,FALSE,"III-4 RER.Dem.TCSS";#N/A,#N/A,FALSE,"III-5 RER.Cap.TCSS";#N/A,#N/A,FALSE,"III-6 Pow.Center.Dem";#N/A,#N/A,FALSE,"III-7 Off.Demand";#N/A,#N/A,FALSE,"III-8 Htl.Dem"}</definedName>
    <definedName name="workbook_group_list">[24]Lookup!$C$774:$C$774</definedName>
    <definedName name="wq" hidden="1">{#N/A,#N/A,TRUE,"CostSumm";#N/A,#N/A,TRUE,"Land";#N/A,#N/A,TRUE,"Construction";#N/A,#N/A,TRUE,"A&amp;E";#N/A,#N/A,TRUE,"Indirect";#N/A,#N/A,TRUE,"Marketing";#N/A,#N/A,TRUE,"Finance";#N/A,#N/A,TRUE,"Gen and Admin"}</definedName>
    <definedName name="wrn" hidden="1">{#N/A,#N/A,FALSE,"III-1 Sum.Dem";#N/A,#N/A,FALSE,"III-2 RER.Dem.Pop";#N/A,#N/A,FALSE,"III-3 RER.Cap.Pop";#N/A,#N/A,FALSE,"III-4 RER.Dem.TCSS";#N/A,#N/A,FALSE,"III-5 RER.Cap.TCSS";#N/A,#N/A,FALSE,"III-6 Pow.Center.Dem";#N/A,#N/A,FALSE,"III-7 Off.Demand";#N/A,#N/A,FALSE,"III-8 Htl.Dem"}</definedName>
    <definedName name="wrn.12._.MONTH._.SPREAD." hidden="1">{#N/A,#N/A,FALSE,"CPM";#N/A,#N/A,FALSE,"CVI";#N/A,#N/A,FALSE,"RNL";#N/A,#N/A,FALSE,"HAL";#N/A,#N/A,FALSE,"WPL";#N/A,#N/A,FALSE,"RPL";#N/A,#N/A,FALSE,"GVA";#N/A,#N/A,FALSE,"LRJKL";#N/A,#N/A,FALSE,"LPCVI";#N/A,#N/A,FALSE,"RGW and RGW2";#N/A,#N/A,FALSE,"RHL";#N/A,#N/A,FALSE,"HRP";#N/A,#N/A,FALSE,"WPE";#N/A,#N/A,FALSE,"DEL";#N/A,#N/A,FALSE,"PCA";#N/A,#N/A,FALSE,"PBL";#N/A,#N/A,FALSE,"KLL";#N/A,#N/A,FALSE,"RCR";#N/A,#N/A,FALSE,"LRJ#1";#N/A,#N/A,FALSE,"LRJ#2";#N/A,#N/A,FALSE,"OPL"}</definedName>
    <definedName name="wrn.1995._.Analysis." hidden="1">{#N/A,#N/A,FALSE,"1995 Rev &amp; Exp"}</definedName>
    <definedName name="wrn.2"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wrn.3._.Year._.Summary." hidden="1">{#N/A,#N/A,FALSE,"3-Year Summary"}</definedName>
    <definedName name="wrn.3rd._.Quarter._.Forecast." hidden="1">{#N/A,#N/A,TRUE,"Yield Comparison"}</definedName>
    <definedName name="wrn.3yr.CF." hidden="1">{"assume",#N/A,FALSE,"K&amp;20th Month CF";"MoCF",#N/A,FALSE,"K&amp;20th Month CF";"AnCF",#N/A,FALSE,"K&amp;20th Month CF"}</definedName>
    <definedName name="wrn.527._.West._.23rd._.Streeet." hidden="1">{#N/A,#N/A,FALSE,"Cons - matrix";#N/A,#N/A,FALSE,"Cons - Dev Cash Flow";#N/A,#N/A,FALSE,"Cons - Dev Bud";#N/A,#N/A,FALSE,"Cons - Dev S &amp; U";#N/A,#N/A,FALSE,"Finance Assump.";#N/A,#N/A,FALSE,"Construction Loan";#N/A,#N/A,FALSE,"Perm Loan Amort";#N/A,#N/A,FALSE,"Ret - Cash Flow";#N/A,#N/A,FALSE,"Ret - Assumptions";#N/A,#N/A,FALSE,"Ret - Rent Roll";#N/A,#N/A,FALSE,"Tax - data";#N/A,#N/A,FALSE,"Tax - Consolidated"}</definedName>
    <definedName name="wrn.96126.00._.ValCo.Segmentation." hidden="1">{#N/A,#N/A,FALSE,"el.det";#N/A,#N/A,FALSE,"mu.det";#N/A,#N/A,FALSE,"ug.det";#N/A,#N/A,FALSE,"ex.det";#N/A,#N/A,FALSE,"lux.det";#N/A,#N/A,FALSE,"custom.lot";#N/A,#N/A,FALSE,"condo.att";#N/A,#N/A,FALSE,"el.att";#N/A,#N/A,FALSE,"mu.att";#N/A,#N/A,FALSE,"ex.att";#N/A,#N/A,FALSE,"lux.att";#N/A,#N/A,FALSE,"all.by.village"}</definedName>
    <definedName name="wrn.ALL."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wrn.All._.Budget._.Detail_Forecast." hidden="1">{"All Budget Detail-Forecast",#N/A,FALSE,"Forecast"}</definedName>
    <definedName name="wrn.All._.Budget._.Detail_Reit." hidden="1">{"All Budget Detail-Reit",#N/A,FALSE,"Forecast"}</definedName>
    <definedName name="wrn.All._.Inputs." hidden="1">{#N/A,#N/A,FALSE,"Primary";#N/A,#N/A,FALSE,"Secondary";#N/A,#N/A,FALSE,"Latent";#N/A,#N/A,FALSE,"Demand Inputs";#N/A,#N/A,FALSE,"Supply Addn";#N/A,#N/A,FALSE,"Mkt Pen"}</definedName>
    <definedName name="wrn.All._.Non._.Recov._.Op._.Exp_Forecast." hidden="1">{"All Non-Recov. Op. Exp-Forecast",#N/A,FALSE,"Forecast"}</definedName>
    <definedName name="wrn.All._.Non._.Recov._.Op._.Exp_Reit." hidden="1">{"All Non-Recov. Op. Exp-Reit",#N/A,FALSE,"Forecast"}</definedName>
    <definedName name="wrn.All._.pages." hidden="1">{#N/A,#N/A,FALSE,"Stack";#N/A,#N/A,FALSE,"Floors";#N/A,#N/A,FALSE,"Units";#N/A,#N/A,FALSE,"Units (2)";#N/A,#N/A,FALSE,"B";#N/A,#N/A,FALSE,"A";#N/A,#N/A,FALSE,"01";#N/A,#N/A,FALSE,"02";#N/A,#N/A,FALSE,"03";#N/A,#N/A,FALSE,"10";#N/A,#N/A,FALSE,"11";#N/A,#N/A,FALSE,"12";#N/A,#N/A,FALSE,"13";#N/A,#N/A,FALSE,"14"}</definedName>
    <definedName name="wrn.All._.Rental._.Income_Forecast." hidden="1">{"All Rental Income-Reforecast",#N/A,FALSE,"Forecast"}</definedName>
    <definedName name="wrn.All._.Rental._.Income_Reit." hidden="1">{"All Rental Income-Reit",#N/A,FALSE,"Forecast"}</definedName>
    <definedName name="wrn.All._.Schedules." hidden="1">{#N/A,#N/A,FALSE,"CF Consolidated 2";#N/A,#N/A,FALSE,"Retail Assump";#N/A,#N/A,FALSE,"CF Retail";#N/A,#N/A,FALSE,"Garage Assumpt 1";#N/A,#N/A,FALSE,"Garage Op Proj";#N/A,#N/A,FALSE,"Hist I&amp;E";#N/A,#N/A,FALSE,"Rent Roll";#N/A,#N/A,FALSE,"RE Taxes";#N/A,#N/A,FALSE,"CAM - BH";#N/A,#N/A,FALSE,"Comm.Condo CAM"}</definedName>
    <definedName name="wrn.Annual." hidden="1">{"ANNUAL",#N/A,FALSE,"Summary";"ANNUAL",#N/A,FALSE,"Pro Forma";"ANNUAL",#N/A,FALSE,"Equity"}</definedName>
    <definedName name="wrn.Annual._.Report." hidden="1">{"annual",#N/A,FALSE,"Pro Forma";#N/A,#N/A,FALSE,"Golf Operations"}</definedName>
    <definedName name="wrn.Annual._.Summary." hidden="1">{"Annual Cash Flows",#N/A,FALSE,"Annual Summary"}</definedName>
    <definedName name="wrn.AnnualRentRoll" hidden="1">{"AnnualRentRoll",#N/A,FALSE,"RentRoll"}</definedName>
    <definedName name="wrn.AnnualRentRoll." hidden="1">{"AnnualRentRoll",#N/A,FALSE,"RentRoll"}</definedName>
    <definedName name="wrn.annualrentroll2" hidden="1">{"AnnualRentRoll",#N/A,FALSE,"RentRoll"}</definedName>
    <definedName name="wrn.Appraisal." hidden="1">{#N/A,#N/A,FALSE,"APPRAISAL";#N/A,#N/A,FALSE,"APPRAISAL 2";#N/A,#N/A,FALSE,"APPRAISAL 3"}</definedName>
    <definedName name="wrn.Appraisal._.2." hidden="1">{#N/A,#N/A,FALSE,"Appraisal 2"}</definedName>
    <definedName name="wrn.Appraisal._.3." hidden="1">{#N/A,#N/A,FALSE,"Appraisal 3"}</definedName>
    <definedName name="wrn.Asset._.Management." hidden="1">{#N/A,#N/A,FALSE,"ASSET MGMT."}</definedName>
    <definedName name="wrn.Asset_Liability_Management." hidden="1">{#N/A,#N/A,TRUE,"SUMMARY";#N/A,#N/A,TRUE,"Unsettled Deal IO";#N/A,#N/A,TRUE,"Treasury Options";#N/A,#N/A,TRUE,"CMT Floors";#N/A,#N/A,TRUE,"Pipeline";#N/A,#N/A,TRUE,"MBS Deriv";#N/A,#N/A,TRUE,"Swap";#N/A,#N/A,TRUE,"Portfolio";#N/A,#N/A,TRUE,"Portfolio Transfer";#N/A,#N/A,TRUE,"Non-INMC Subs"}</definedName>
    <definedName name="wrn.Assumptions." hidden="1">{"Assumptions",#N/A,FALSE,"Assumptions"}</definedName>
    <definedName name="wrn.Auto._.Comp." hidden="1">{#N/A,#N/A,FALSE,"Sheet1"}</definedName>
    <definedName name="wrn.B._.Spread._.Worksheet._.Summary." hidden="1">{#N/A,#N/A,FALSE,"B_Spread"}</definedName>
    <definedName name="wrn.B._.Spread._.Worksheets._.Detail." hidden="1">{#N/A,#N/A,FALSE,"B_Spread"}</definedName>
    <definedName name="wrn.Backlog._.by._.Community._.and._.Subdivision." hidden="1">{#N/A,#N/A,FALSE,"Sold";"backlog",#N/A,FALSE,"Sold"}</definedName>
    <definedName name="wrn.BALANCE._.SHEET." hidden="1">{"BS Highrise WIP",#N/A,FALSE,"INVENTORY SUMMARY";"BS Highrise Customer Deposits",#N/A,FALSE,"CUSTOMER DEPOSITS"}</definedName>
    <definedName name="wrn.BaseYearDemand." hidden="1">{"Base Year Demand",#N/A,FALSE,"Demand-Base Year"}</definedName>
    <definedName name="wrn.Basic._.Report." hidden="1">{#N/A,#N/A,FALSE,"New Depr Sch-150% DB";#N/A,#N/A,FALSE,"Cash Flows RLP";#N/A,#N/A,FALSE,"IRR";#N/A,#N/A,FALSE,"Proforma IS";#N/A,#N/A,FALSE,"Assumptions"}</definedName>
    <definedName name="wrn.Binder." hidden="1">{"Summary",#N/A,FALSE,"Financial Summary";"Income",#N/A,FALSE,"Lease Terms";"Development",#N/A,FALSE,"Development Costs";"Expense",#N/A,FALSE,"Lease Terms";"CFlow",#N/A,FALSE,"5 Year Cash Flow"}</definedName>
    <definedName name="wrn.Blue._.Book._.Sections." hidden="1">{#N/A,#N/A,TRUE,"Summary";#N/A,#N/A,TRUE,"Program Scheme";#N/A,#N/A,TRUE,"Assumptions";#N/A,#N/A,TRUE,"Development Budget &amp; Timing";#N/A,#N/A,TRUE,"Cash Flow";#N/A,#N/A,TRUE,"Cash Flow to Debt &amp; Equity"}</definedName>
    <definedName name="wrn.BOOK." hidden="1">{#N/A,#N/A,FALSE,"COVER";#N/A,#N/A,FALSE,"TABLE OF CONTENTS";#N/A,#N/A,FALSE,"EXEC SUMM";#N/A,#N/A,FALSE,"SURVEY";#N/A,#N/A,FALSE,"PROSPECT";#N/A,#N/A,FALSE,"NEW,EXPANSION,RENEWAL,RELET";#N/A,#N/A,FALSE,"EXPIRED,DEFAULTED";#N/A,#N/A,FALSE,"SIGNED LEASES";#N/A,#N/A,FALSE,"LOST TRANSACTIONS ";#N/A,#N/A,FALSE,"STACKING PLAN";#N/A,#N/A,FALSE,"EXPIRATIONS";#N/A,#N/A,FALSE,"OPTIONS";#N/A,#N/A,FALSE,"SUBLEASE";#N/A,#N/A,FALSE,"AR ANALYSIS";#N/A,#N/A,FALSE,"NER_IN_PLACE";#N/A,#N/A,FALSE,"NER_ACQ_DATE";#N/A,#N/A,FALSE,"titles"}</definedName>
    <definedName name="wrn.Both._.Outputs." hidden="1">{"LTV Output",#N/A,FALSE,"Output";"DCR Output",#N/A,FALSE,"Output"}</definedName>
    <definedName name="wrn.BT._.Report." hidden="1">{#N/A,#N/A,FALSE,"BTCostSummary";#N/A,#N/A,FALSE,"Finance";#N/A,#N/A,FALSE,"Land";"Construction with Retention",#N/A,FALSE,"Construction";#N/A,#N/A,FALSE,"BTA&amp;E";#N/A,#N/A,FALSE,"Indirect"}</definedName>
    <definedName name="wrn.Budget." hidden="1">{#N/A,#N/A,FALSE,"Contents";#N/A,#N/A,FALSE,"Financial Highlights";#N/A,#N/A,FALSE,"Financial Highlights 2";#N/A,#N/A,FALSE,"Statement of Earnings";#N/A,#N/A,FALSE,"Expense Detail";#N/A,#N/A,FALSE,"Rev-Exp Growth";#N/A,#N/A,FALSE,"Balance Sheet";#N/A,#N/A,FALSE,"Equity-Share Rollfwd";#N/A,#N/A,FALSE,"Capital Ratios";#N/A,#N/A,FALSE,"Loan Sales1";#N/A,#N/A,FALSE,"Loan Sales2";#N/A,#N/A,FALSE,"HFS";#N/A,#N/A,FALSE,"HFI";#N/A,#N/A,FALSE,"Non-Perf Ratios";#N/A,#N/A,FALSE,"Int. Rate 1";#N/A,#N/A,FALSE,"Int. Rate 2";#N/A,#N/A,FALSE,"Int. Assets 1";#N/A,#N/A,FALSE,"Int. Liab 2";#N/A,#N/A,FALSE,"Eq. Alloc"}</definedName>
    <definedName name="wrn.builder_fs." hidden="1">{"avgbs",#N/A,FALSE,"builder_fs";"is",#N/A,FALSE,"builder_fs";"opexps",#N/A,FALSE,"builder_fs"}</definedName>
    <definedName name="wrn.Capital_Increm.." hidden="1">{#N/A,#N/A,FALSE,"Capital-Incremental"}</definedName>
    <definedName name="wrn.Capital_Nonincre.." hidden="1">{#N/A,#N/A,FALSE,"Capital-Nonincremental"}</definedName>
    <definedName name="wrn.CAPREIT." hidden="1">{#N/A,#N/A,FALSE,"CAPREIT"}</definedName>
    <definedName name="wrn.CAPREIT2" hidden="1">{#N/A,#N/A,FALSE,"CAPREIT"}</definedName>
    <definedName name="wrn.Cash._.Flow." hidden="1">{#N/A,#N/A,TRUE,"CashFlowSummary";#N/A,#N/A,TRUE,"FinanceCashFlow";#N/A,#N/A,TRUE,"LandCashFlow";#N/A,#N/A,TRUE,"ConstCashFlow";#N/A,#N/A,TRUE,"A&amp;ECashFlow";#N/A,#N/A,TRUE,"IndirectCashFlow";#N/A,#N/A,TRUE,"MarketingCashFlow";#N/A,#N/A,TRUE,"LeaseUp";#N/A,#N/A,TRUE,"G&amp;ACashFlow"}</definedName>
    <definedName name="wrn.Cash._.Flow._.Anal." hidden="1">{"CF",#N/A,FALSE,"Cash Flow";"RET",#N/A,FALSE,"Returns";"NPV",#N/A,FALSE,"Values";"ASMPT",#N/A,FALSE,"Assumptions"}</definedName>
    <definedName name="wrn.Cash._.Flow._.Anal1." hidden="1">{"CF",#N/A,FALSE,"Cash Flow";"RET",#N/A,FALSE,"Returns";"NPV",#N/A,FALSE,"Values";"ASMPT",#N/A,FALSE,"Assumptions"}</definedName>
    <definedName name="wrn.Cash._.Flow._.Analysis." hidden="1">{"CF",#N/A,FALSE,"Cash Flow";"RET",#N/A,FALSE,"Returns";"NPV",#N/A,FALSE,"Values";"ASMPT",#N/A,FALSE,"Assumptions"}</definedName>
    <definedName name="wrn.Cash._.Flow._.Analysis1." hidden="1">{"CF",#N/A,FALSE,"Cash Flow";"RET",#N/A,FALSE,"Returns";"NPV",#N/A,FALSE,"Values";"ASMPT",#N/A,FALSE,"Assumptions"}</definedName>
    <definedName name="wrn.Cash._.Flow._.Analysis4." hidden="1">{"CF",#N/A,FALSE,"Cash Flow";"RET",#N/A,FALSE,"Returns";"NPV",#N/A,FALSE,"Values";"ASMPT",#N/A,FALSE,"Assumptions"}</definedName>
    <definedName name="wrn.Cash._.Flow._.and._.Matrix." hidden="1">{#N/A,#N/A,FALSE,"Matrix";#N/A,#N/A,FALSE,"Cash Flow";#N/A,#N/A,FALSE,"10 Year Cost Analysis"}</definedName>
    <definedName name="wrn.Cash._.Flow._.Summary." hidden="1">{"Cash Flow Summary",#N/A,FALSE,"CashFlowSummary";"Finance Cash Flow Summary",#N/A,FALSE,"FinanceCashFlow";"Equity Cash Flow Summary",#N/A,FALSE,"EquityReturns"}</definedName>
    <definedName name="wrn.Cash._.Flow._Anal3." hidden="1">{"CF",#N/A,FALSE,"Cash Flow";"RET",#N/A,FALSE,"Returns";"NPV",#N/A,FALSE,"Values";"ASMPT",#N/A,FALSE,"Assumptions"}</definedName>
    <definedName name="wrn.CASH._.FLOWS._.ONLY." hidden="1">{#N/A,#N/A,FALSE,"Assumptions";#N/A,#N/A,FALSE,"Consol CF";#N/A,#N/A,FALSE,"Hacienda CF";#N/A,#N/A,FALSE,"Chabot CF";#N/A,#N/A,FALSE,"Diablo CF"}</definedName>
    <definedName name="wrn.cash.both" hidden="1">{"CF",#N/A,FALSE,"Cash Flow";"RET",#N/A,FALSE,"Returns";"NPV",#N/A,FALSE,"Values";"ASMPT",#N/A,FALSE,"Assumptions"}</definedName>
    <definedName name="wrn.cash.retail" hidden="1">{"CF",#N/A,FALSE,"Cash Flow";"RET",#N/A,FALSE,"Returns";"NPV",#N/A,FALSE,"Values";"ASMPT",#N/A,FALSE,"Assumptions"}</definedName>
    <definedName name="wrn.CF._.Print."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wrn.Client._.Process._.Report." hidden="1">{#N/A,#N/A,FALSE,"Renewals In Process";#N/A,#N/A,FALSE,"New Clients In Process";#N/A,#N/A,FALSE,"Completed New Clients";#N/A,#N/A,FALSE,"Completed Renewals"}</definedName>
    <definedName name="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mo_fs." hidden="1">{"avgbs",#N/A,FALSE,"cmo_fs";"is",#N/A,FALSE,"cmo_fs";"opexps",#N/A,FALSE,"cmo_fs"}</definedName>
    <definedName name="wrn.COMBINED." hidden="1">{#N/A,#N/A,FALSE,"INPUTS";#N/A,#N/A,FALSE,"PROFORMA BSHEET";#N/A,#N/A,FALSE,"COMBINED";#N/A,#N/A,FALSE,"HIGH YIELD";#N/A,#N/A,FALSE,"COMB_GRAPHS"}</definedName>
    <definedName name="wrn.COMPLETE." hidden="1">{#N/A,#N/A,FALSE,"COVER";#N/A,#N/A,FALSE,"PROFORMA";#N/A,#N/A,FALSE,"Construction CF";#N/A,#N/A,FALSE,"CASHFLOW";#N/A,#N/A,FALSE,"Sale &amp; IRR Analysis";#N/A,#N/A,FALSE,"Amortization Table";#N/A,#N/A,FALSE,"Amortization FEMA";#N/A,#N/A,FALSE,"INCOME"}</definedName>
    <definedName name="wrn.Complete._.Cash._.Flow._.Summary." hidden="1">{"Cash Flow Summary",#N/A,TRUE,"CashFlowSummary";"Finance Cash Flow Summary",#N/A,TRUE,"FinanceCashFlow";"Equity Cash Flow Summary",#N/A,TRUE,"EquityReturns";"LeaseUp Cash Flow Summary",#N/A,TRUE,"LeaseUp";"Land Cash Flow Summary",#N/A,TRUE,"LandCashFlow";"Construction Cash Flow Summary",#N/A,TRUE,"ConstCashFlow";"A&amp;E Cash Flow Summary",#N/A,TRUE,"A&amp;ECashFlow";"Indirect Cash Flow Summary",#N/A,TRUE,"IndirectCashFlow";"G&amp;A Cash Flow Summary",#N/A,TRUE,"G&amp;ACashFlow";"Marketing Cash Flow Summary",#N/A,TRUE,"MarketingCashFlow"}</definedName>
    <definedName name="wrn.Complete._.Report." hidden="1">{#N/A,#N/A,FALSE,"Assumptions";#N/A,#N/A,FALSE,"Proforma IS";#N/A,#N/A,FALSE,"Cash Flows RLP";#N/A,#N/A,FALSE,"IRR";#N/A,#N/A,FALSE,"New Depr Sch-150% DB";#N/A,#N/A,FALSE,"Comments"}</definedName>
    <definedName name="wrn.Construction._.Costs." hidden="1">{"Construction Costs",#N/A,FALSE,"Total Costs"}</definedName>
    <definedName name="wrn.Control._.Sheet." hidden="1">{#N/A,#N/A,FALSE,"CONTROL"}</definedName>
    <definedName name="wrn.Control_A." hidden="1">{#N/A,#N/A,FALSE,"Notes";#N/A,#N/A,FALSE,"CFD Summary";#N/A,#N/A,FALSE,"Loan Value";#N/A,#N/A,FALSE,"CashFlowSummary";#N/A,#N/A,FALSE,"InvestorSummary";#N/A,#N/A,FALSE,"RevenueAssumptions";#N/A,#N/A,FALSE,"MasterCostAssmp";#N/A,#N/A,FALSE,"InTractCstAssmp";#N/A,#N/A,FALSE,"LotTakedowns"}</definedName>
    <definedName name="wrn.Control_M." hidden="1">{#N/A,#N/A,FALSE,"Notes";#N/A,#N/A,FALSE,"BaseAssumptions";#N/A,#N/A,FALSE,"RevenueAssumptions";#N/A,#N/A,FALSE,"MasterCostAssmp";#N/A,#N/A,FALSE,"InTractCstAssmp";#N/A,#N/A,FALSE,"LotTakedowns";#N/A,#N/A,FALSE,"CashFlowSummary";#N/A,#N/A,FALSE,"FlowSummary";#N/A,#N/A,FALSE,"SourcesAndUses";#N/A,#N/A,FALSE,"CashDistribute";#N/A,#N/A,FALSE,"InvestorSummary";#N/A,#N/A,FALSE,"AcqDev Loan";#N/A,#N/A,FALSE,"Finance Summary";#N/A,#N/A,FALSE,"Valuation";#N/A,#N/A,FALSE,"CFD"}</definedName>
    <definedName name="wrn.Cost._.Report." hidden="1">{#N/A,#N/A,TRUE,"CostSumm";#N/A,#N/A,TRUE,"Land";#N/A,#N/A,TRUE,"Construction";#N/A,#N/A,TRUE,"A&amp;E";#N/A,#N/A,TRUE,"Indirect";#N/A,#N/A,TRUE,"Marketing";#N/A,#N/A,TRUE,"Finance";#N/A,#N/A,TRUE,"Gen and Admin"}</definedName>
    <definedName name="wrn.Cottage._.Summary." hidden="1">{"cot1",#N/A,FALSE,"Cottages";"cot2",#N/A,FALSE,"Cottages";"cot3",#N/A,FALSE,"Cottages"}</definedName>
    <definedName name="wrn.Cottages._.CR." hidden="1">{"CR Cott 95",#N/A,FALSE,"Cash Receipts - Cottages";"CR Cott 97",#N/A,FALSE,"Cash Receipts - Cottages";"CR Cottages 96",#N/A,FALSE,"Cash Receipts - Cottages"}</definedName>
    <definedName name="wrn.Cottages._.Repay." hidden="1">{"Cottages Repay 95",#N/A,FALSE,"Cottages Construction Draws";"Cottages Repay 96",#N/A,FALSE,"Cottages Construction Draws"}</definedName>
    <definedName name="wrn.Credit._.Summary." hidden="1">{#N/A,#N/A,FALSE,"CREDIT"}</definedName>
    <definedName name="wrn.Ctrl._.A._.Annually." hidden="1">{#N/A,#N/A,FALSE,"Notes";"CashFlowSummary Annually",#N/A,FALSE,"CashFlowSummary";"InvestorSummary Annually",#N/A,FALSE,"InvestorSummary";#N/A,#N/A,FALSE,"RevenueAssumptions";"MasterCostAssmp Annually",#N/A,FALSE,"MasterCostAssmp";#N/A,#N/A,FALSE,"InTractCstAssmp";"LotTakedowns Annually",#N/A,FALSE,"LotTakedowns"}</definedName>
    <definedName name="wrn.Ctrl._.A._.Quarterly." hidden="1">{#N/A,#N/A,FALSE,"Notes";#N/A,#N/A,FALSE,"Loan Value";"CashFlowSummary Quarterly",#N/A,FALSE,"CashFlowSummary";"InvestorSummary Quarterly",#N/A,FALSE,"InvestorSummary";#N/A,#N/A,FALSE,"RevenueAssumptions";"MasterCostAssmp Quarterly",#N/A,FALSE,"MasterCostAssmp";#N/A,#N/A,FALSE,"InTractCstAssmp";"Lot Takedowns Quarterly",#N/A,FALSE,"LotTakedowns"}</definedName>
    <definedName name="wrn.Ctrl._.M." hidden="1">{#N/A,#N/A,FALSE,"Notes";#N/A,#N/A,FALSE,"BaseAssumptions";#N/A,#N/A,FALSE,"CFD Summary";#N/A,#N/A,FALSE,"RevenueAssumptions";#N/A,#N/A,FALSE,"MasterCostAssmp";#N/A,#N/A,FALSE,"InTractCstAssmp";#N/A,#N/A,FALSE,"LotTakedowns";#N/A,#N/A,FALSE,"CashFlowSummary";#N/A,#N/A,FALSE,"Loan Value";#N/A,#N/A,FALSE,"AcqDev Loan";#N/A,#N/A,FALSE,"FlowSummary";#N/A,#N/A,FALSE,"SourcesAndUses";#N/A,#N/A,FALSE,"CashDistribute";#N/A,#N/A,FALSE,"InvestorSummary";#N/A,#N/A,FALSE,"Finance Summary";#N/A,#N/A,FALSE,"SourceAndUse";#N/A,#N/A,FALSE,"Valuation"}</definedName>
    <definedName name="wrn.Ctrl._.M._.Annually." hidden="1">{#N/A,#N/A,FALSE,"Notes";#N/A,#N/A,FALSE,"BaseAssumptions";#N/A,#N/A,FALSE,"CFD";#N/A,#N/A,FALSE,"RevenueAssumptions";"MasterCostAssmp Annually",#N/A,FALSE,"MasterCostAssmp";#N/A,#N/A,FALSE,"InTractCstAssmp";"LotTakedowns Annually",#N/A,FALSE,"LotTakedowns";"CashFlowSummary Annually",#N/A,FALSE,"CashFlowSummary";#N/A,#N/A,FALSE,"Loan Value";"AcqDev Loan Annually",#N/A,FALSE,"AcqDev Loan";"Loan #1 Annually",#N/A,FALSE,"Loan #1";"Loan #2 Annually",#N/A,FALSE,"Loan #2";"Loan #3 Annually",#N/A,FALSE,"Loan #3";"Consolidated Loan Annually",#N/A,FALSE,"Consolidated Loan";"FlowSummary Annually",#N/A,FALSE,"FlowSummary";"SourcesAndUses Annually",#N/A,FALSE,"SourcesAndUses";"CashDistribute Annually",#N/A,FALSE,"CashDistribute";"InvestorSummary Annually",#N/A,FALSE,"InvestorSummary";#N/A,#N/A,FALSE,"Finance Summary";#N/A,#N/A,FALSE,"Valuation"}</definedName>
    <definedName name="wrn.Ctrl._.M._.Quarterly." hidden="1">{#N/A,#N/A,FALSE,"Notes";#N/A,#N/A,FALSE,"BaseAssumptions";#N/A,#N/A,FALSE,"CFD";#N/A,#N/A,FALSE,"RevenueAssumptions";"MasterCostAssmp Quarterly",#N/A,FALSE,"MasterCostAssmp";"Lot Takedowns Quarterly",#N/A,FALSE,"LotTakedowns";#N/A,#N/A,FALSE,"InTractCstAssmp";"CashFlowSummary Quarterly",#N/A,FALSE,"CashFlowSummary";#N/A,#N/A,FALSE,"Loan Value";"AcqDev Loan Quarterly",#N/A,FALSE,"AcqDev Loan";"Loan #1 Quarterly",#N/A,FALSE,"Loan #1";"Loan #2 Quarterly",#N/A,FALSE,"Loan #2";"Loan #3 Quarterly",#N/A,FALSE,"Loan #3";"Consolidated Loan Quarterly",#N/A,FALSE,"Consolidated Loan";"FlowSummary Quarterly",#N/A,FALSE,"FlowSummary";"SourcesAndUses Quarterly",#N/A,FALSE,"SourcesAndUses";"CashDistribute Quarterly",#N/A,FALSE,"CashDistribute";"InvestorSummary Quarterly",#N/A,FALSE,"InvestorSummary";#N/A,#N/A,FALSE,"Finance Summary";#N/A,#N/A,FALSE,"Valuation"}</definedName>
    <definedName name="wrn.DCR._.Output." hidden="1">{"DCR Output",#N/A,FALSE,"Output"}</definedName>
    <definedName name="wrn.demand." hidden="1">{#N/A,#N/A,FALSE,"III-1 Sum.Dem";#N/A,#N/A,FALSE,"III-2 RER.Dem.Pop";#N/A,#N/A,FALSE,"III-3 RER.Cap.Pop";#N/A,#N/A,FALSE,"III-4 RER.Dem.TCSS";#N/A,#N/A,FALSE,"III-5 RER.Cap.TCSS";#N/A,#N/A,FALSE,"III-6 Pow.Center.Dem";#N/A,#N/A,FALSE,"III-7 Off.Demand";#N/A,#N/A,FALSE,"III-8 Htl.Dem"}</definedName>
    <definedName name="wrn.Demand._.Calcs." hidden="1">{#N/A,#N/A,FALSE,"Demand Calcs"}</definedName>
    <definedName name="wrn.Demand._.Inputs." hidden="1">{#N/A,#N/A,FALSE,"Demand Inputs"}</definedName>
    <definedName name="wrn.demographics." hidden="1">{#N/A,#N/A,FALSE,"pop.hh";#N/A,#N/A,FALSE,"age.dist";#N/A,#N/A,FALSE,"hh.income";#N/A,#N/A,FALSE,"hh.chars"}</definedName>
    <definedName name="wrn.Demos." hidden="1">{#N/A,#N/A,FALSE,"II-2 POP.HH";#N/A,#N/A,FALSE,"II-3 AGE.DIST";#N/A,#N/A,FALSE,"II-4 HH.DIST";#N/A,#N/A,FALSE,"II-5 EMP.INDUS"}</definedName>
    <definedName name="wrn.detail." hidden="1">{"detail1",#N/A,FALSE,"Sheet1";"detail2",#N/A,FALSE,"Sheet1";"detail3",#N/A,FALSE,"Sheet1";"detail4",#N/A,FALSE,"Sheet1";"detail5",#N/A,FALSE,"Sheet1";"detail6",#N/A,FALSE,"Sheet1";"detail7",#N/A,FALSE,"Sheet1";"detail8",#N/A,FALSE,"Sheet1";"detail9",#N/A,FALSE,"Sheet1"}</definedName>
    <definedName name="wrn.DETAIL._.SCHEDULES." hidden="1">{"ACCOUNT DETAIL",#N/A,FALSE,"SCHEDULE E";"ACCOUNT DETAIL",#N/A,FALSE,"SCHEDULE G";"ACCOUNT DETAIL",#N/A,FALSE,"SCHEDULE H";"ACCOUNT DETAIL",#N/A,FALSE,"SCHEDULE I"}</definedName>
    <definedName name="wrn.DIP._.Analysis." hidden="1">{#N/A,#N/A,FALSE,"Assumptions";#N/A,#N/A,FALSE,"Qtrprofma ";#N/A,#N/A,FALSE,"Consolidated";#N/A,#N/A,FALSE,"Qtrly Revenues";#N/A,#N/A,FALSE,"Rent Roll";#N/A,#N/A,FALSE,"8yr Expense Budget"}</definedName>
    <definedName name="wrn.Downside." hidden="1">{"Downside",#N/A,FALSE,"Downside"}</definedName>
    <definedName name="wrn.DRAWS._.COTTAGES." hidden="1">{"Cottages Draws 95",#N/A,FALSE,"Cottages Construction Draws";"Cottages Draws 96",#N/A,FALSE,"Cottages Construction Draws"}</definedName>
    <definedName name="wrn.Engineering." hidden="1">{#N/A,#N/A,FALSE,"ENGINEERING"}</definedName>
    <definedName name="wrn.ENTIRE." hidden="1">{#N/A,#N/A,FALSE,"SUMMARY";#N/A,#N/A,FALSE,"LEASING SCHEDULE";#N/A,#N/A,FALSE,"EXPLANATION";#N/A,#N/A,FALSE,"EXPLANATION";#N/A,#N/A,FALSE,"ANALYSIS";#N/A,#N/A,FALSE,"SPREAD";#N/A,#N/A,FALSE,"INCOME";#N/A,#N/A,FALSE,"EXPENSES";#N/A,#N/A,FALSE,"CAPITAL";#N/A,#N/A,FALSE,"DEBT SERVICE"}</definedName>
    <definedName name="wrn.Environmental." hidden="1">{#N/A,#N/A,FALSE,"ENVIRONMENTAL"}</definedName>
    <definedName name="wrn.Exam._.Workpapers.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EC." hidden="1">{#N/A,#N/A,FALSE,"Foundation Support Costs";"EXEC Other Disb",#N/A,FALSE,"Foundation Support Costs"}</definedName>
    <definedName name="wrn.Exec._.Summary." hidden="1">{#N/A,#N/A,FALSE,"Index"}</definedName>
    <definedName name="wrn.ExitAndSalesAssumptions." hidden="1">{#N/A,#N/A,FALSE,"ExitStratigy"}</definedName>
    <definedName name="wrn.Fair._.Share._.Calcs." hidden="1">{#N/A,#N/A,FALSE,"Fair Share"}</definedName>
    <definedName name="wrn.FCG." hidden="1">{#N/A,#N/A,TRUE,"Title Page";#N/A,#N/A,TRUE,"Executive Summary";#N/A,#N/A,TRUE,"Cash Flow";#N/A,#N/A,TRUE,"Exp Detail";#N/A,#N/A,TRUE,"Pricing Matrix";#N/A,#N/A,TRUE,"Value Matrix";#N/A,#N/A,TRUE,"Assumptions";#N/A,#N/A,TRUE,"Vacant Space";#N/A,#N/A,TRUE,"2nd Generation";#N/A,#N/A,TRUE,"Existing vs Mkt";#N/A,#N/A,TRUE,"Expiration Schedule";#N/A,#N/A,TRUE,"Expiration Graph ";#N/A,#N/A,TRUE,"Residual - Marketing";#N/A,#N/A,TRUE,"Vacancy Detail"}</definedName>
    <definedName name="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nal._.Output." hidden="1">{#N/A,#N/A,FALSE,"Final Output"}</definedName>
    <definedName name="wrn.Financial._.Statements." hidden="1">{#N/A,#N/A,FALSE,"BS";#N/A,#N/A,FALSE,"IS";#N/A,#N/A,FALSE,"CF";#N/A,#N/A,FALSE,"EXP";#N/A,#N/A,FALSE,"FURN";#N/A,#N/A,FALSE,"MANNOI"}</definedName>
    <definedName name="wrn.financials." hidden="1">{"cover sheet",#N/A,FALSE,"A";"balance sheet",#N/A,FALSE,"A";"income statement",#N/A,FALSE,"A"}</definedName>
    <definedName name="wrn.First._.3._.Years._.All._.Sheets." hidden="1">{#N/A,#N/A,FALSE,"BaseAssumptions";"MasterCostAssmp_3 Yrs",#N/A,FALSE,"MasterCostAssmp";#N/A,#N/A,FALSE,"InTractCstAssmp";"LotTakedowns_3 Yrs",#N/A,FALSE,"LotTakedowns";"CashFlowSummary_3 Yrs",#N/A,FALSE,"CashFlowSummary";"FlowSummary_3 Yrs",#N/A,FALSE,"FlowSummary";"SourcesAndUses_3 Yrs",#N/A,FALSE,"SourcesAndUses";"CashDistribute_3 Yrs",#N/A,FALSE,"CashDistribute";"InvestorSummary_3 Yrs",#N/A,FALSE,"InvestorSummary";"AcqDev Loan_3 Yrs",#N/A,FALSE,"AcqDev Loan";#N/A,#N/A,FALSE,"Finance Summary";#N/A,#N/A,FALSE,"Valuation"}</definedName>
    <definedName name="wrn.Fmgmtfee." hidden="1">{#N/A,#N/A,FALSE,"Fmgmtfee"}</definedName>
    <definedName name="wrn.Forecast." hidden="1">{#N/A,#N/A,FALSE,"Income Statement"}</definedName>
    <definedName name="wrn.FOschedules." hidden="1">{"FOschedule1",#N/A,FALSE,"Sheet1";"FOschedule2",#N/A,FALSE,"Sheet1";"FOschedule3",#N/A,FALSE,"Sheet1"}</definedName>
    <definedName name="wrn.Full._.Report." hidden="1">{#N/A,#N/A,FALSE,"MKT";#N/A,#N/A,FALSE,"HIST";#N/A,#N/A,FALSE,"SF";#N/A,#N/A,FALSE,"SOMA";#N/A,#N/A,FALSE,"POTR";#N/A,#N/A,FALSE,"BAYVW"}</definedName>
    <definedName name="wrn.Full_Template."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Schedule";#N/A,#N/A,FALSE,"13Residual 2007";#N/A,#N/A,FALSE,"14Residual 2008";#N/A,#N/A,FALSE,"15Residual 2009";#N/A,#N/A,FALSE,"16Residual 2010";#N/A,#N/A,FALSE,"17Residual 2011";#N/A,#N/A,FALSE,"18Hold Disposition Matrix";#N/A,#N/A,FALSE,"19Other Disposition Matrix"}</definedName>
    <definedName name="wrn.FY97SBP." hidden="1">{#N/A,#N/A,FALSE,"FY97";#N/A,#N/A,FALSE,"FY98";#N/A,#N/A,FALSE,"FY99";#N/A,#N/A,FALSE,"FY00";#N/A,#N/A,FALSE,"FY01"}</definedName>
    <definedName name="wrn.Garage." hidden="1">{#N/A,#N/A,FALSE,"Garage Assumpt 1";#N/A,#N/A,FALSE,"Garage Op Proj";#N/A,#N/A,FALSE,"Hist I&amp;E";#N/A,#N/A,FALSE,"Garage Lease"}</definedName>
    <definedName name="wrn.Golf._.Summary." hidden="1">{"View1",#N/A,FALSE,"Golf";"View2",#N/A,FALSE,"Golf";"View3",#N/A,FALSE,"Golf";"View4",#N/A,FALSE,"Golf";"View5",#N/A,FALSE,"Golf";"View6",#N/A,FALSE,"Golf";"View7",#N/A,FALSE,"Golf";"View8",#N/A,FALSE,"Golf";"View9",#N/A,FALSE,"Golf";"View10",#N/A,FALSE,"Golf";"View11",#N/A,FALSE,"Golf";"View12",#N/A,FALSE,"Golf"}</definedName>
    <definedName name="wrn.Grand._.Island._.Plaza." hidden="1">{#N/A,#N/A,FALSE,"Sheet1";#N/A,#N/A,FALSE,"Sheet2";#N/A,#N/A,FALSE,"Sheet3"}</definedName>
    <definedName name="wrn.GRAPHS." hidden="1">{#N/A,#N/A,FALSE,"ACQ_GRAPHS";#N/A,#N/A,FALSE,"T_1 GRAPHS";#N/A,#N/A,FALSE,"T_2 GRAPHS";#N/A,#N/A,FALSE,"COMB_GRAPHS"}</definedName>
    <definedName name="wrn.Gross._.up." hidden="1">{#N/A,#N/A,FALSE,"Gross-Up"}</definedName>
    <definedName name="wrn.Historical._.Analysis." hidden="1">{#N/A,#N/A,FALSE,"HISTORICAL REV &amp; EXP"}</definedName>
    <definedName name="wrn.Historical._.Rev._.Exp." hidden="1">{#N/A,#N/A,FALSE,"Historical Rev &amp; Exp"}</definedName>
    <definedName name="wrn.Hold._.Sell." hidden="1">{#N/A,#N/A,FALSE,"13Residual 2007";#N/A,#N/A,FALSE,"14Residual 2008";#N/A,#N/A,FALSE,"15Residual 2009";#N/A,#N/A,FALSE,"16Residual 2010";#N/A,#N/A,FALSE,"17Residual 2011";#N/A,#N/A,FALSE,"18Hold Disposition Matrix";#N/A,#N/A,FALSE,"19Other Disposition Matrix"}</definedName>
    <definedName name="wrn.homeimprove_fs." hidden="1">{"avgbs",#N/A,FALSE,"homeimprove_fs";"is",#N/A,FALSE,"homeimprove_fs";"opexps",#N/A,FALSE,"homeimprove_fs"}</definedName>
    <definedName name="wrn.Income._.Statements."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wrn.Incomestmt." hidden="1">{"is",#N/A,FALSE,"tpl&amp;port_fs";"is",#N/A,FALSE,"mhd_fs";"is",#N/A,FALSE,"loanworks_fs";"is",#N/A,FALSE,"homeimprove_fs";"is",#N/A,FALSE,"builder_fs";"is",#N/A,FALSE,"tp_clca_fs";"is",#N/A,FALSE,"wlca_fs";"is",#N/A,FALSE,"cmo_fs"}</definedName>
    <definedName name="wrn.Index." hidden="1">{#N/A,#N/A,FALSE,"INDEX"}</definedName>
    <definedName name="wrn.input." hidden="1">{"avgbs",#N/A,FALSE,"Sheet1";"is",#N/A,FALSE,"Sheet1";"opexps",#N/A,FALSE,"Sheet1"}</definedName>
    <definedName name="wrn.Inputs." hidden="1">{#N/A,#N/A,FALSE,"Input"}</definedName>
    <definedName name="wrn.Investor._.Package." hidden="1">{#N/A,#N/A,FALSE,"Valuation";#N/A,#N/A,FALSE,"PeakChart";#N/A,#N/A,FALSE,"CashFlowSummary";#N/A,#N/A,FALSE,"RevenueAssumptions";#N/A,#N/A,FALSE,"InTractCstAssmp";#N/A,#N/A,FALSE,"LotTakedowns"}</definedName>
    <definedName name="wrn.Land._.Takedown._.Summary." hidden="1">{"land1",#N/A,FALSE,"Land";"land2",#N/A,FALSE,"Land";"land3",#N/A,FALSE,"Land"}</definedName>
    <definedName name="wrn.Large._.Cash._.Flow." hidden="1">{"CashFlow_Large",#N/A,FALSE,"CashFlowSummary";"Finance_Large",#N/A,FALSE,"FinanceCashFlow";"Equity_Large",#N/A,FALSE,"EquityCashFlow";"LeaseUp_Large",#N/A,FALSE,"LeaseUp";"Land_Large",#N/A,FALSE,"LandCashFlow";"Construction_Large",#N/A,FALSE,"ConstCashFlow";"A&amp;E_Large",#N/A,FALSE,"A&amp;ECashFlow";"Indirect_Large",#N/A,FALSE,"IndirectCashFlow";"G&amp;A_Large",#N/A,FALSE,"G&amp;ACashFlow";"Marketing_Large",#N/A,FALSE,"MarketingCashFlow";"Returns_Large",#N/A,FALSE,"EquityReturns"}</definedName>
    <definedName name="wrn.Large._.Cash._.Flow._.Summary." hidden="1">{"Cash Flow_Large",#N/A,FALSE,"CashFlowSummary";"Finance_Large",#N/A,FALSE,"FinanceCashFlow";"Equity_Large",#N/A,FALSE,"EquityReturns";"LeaseUp_Large",#N/A,FALSE,"LeaseUp"}</definedName>
    <definedName name="wrn.Latent._.Demand._.Inputs." hidden="1">{#N/A,#N/A,FALSE,"Latent"}</definedName>
    <definedName name="wrn.Lease._.Rollover." hidden="1">{#N/A,#N/A,FALSE,"Lease Rollover"}</definedName>
    <definedName name="wrn.Leases." hidden="1">{#N/A,#N/A,FALSE,"Leases"}</definedName>
    <definedName name="wrn.Leasing._.Variance." hidden="1">{#N/A,#N/A,FALSE,"Leasing 6A"}</definedName>
    <definedName name="wrn.LETTERED."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wrn.Loan._.Pricing._.Analysis." hidden="1">{#N/A,#N/A,FALSE,"LOAN ANALYSIS"}</definedName>
    <definedName name="wrn.Loan._.Summary." hidden="1">{"Loan Summary",#N/A,FALSE,"Phase 1 loan &amp; data"}</definedName>
    <definedName name="wrn.LoanInformation." hidden="1">{#N/A,#N/A,FALSE,"LoanAssumptions"}</definedName>
    <definedName name="wrn.loanworks_fs." hidden="1">{"avgbs",#N/A,FALSE,"loanworks_fs";"is",#N/A,FALSE,"loanworks_fs";"opexps",#N/A,FALSE,"loanworks_fs"}</definedName>
    <definedName name="wrn.Lot._.Inventory." hidden="1">{"lot inventory",#N/A,FALSE,"Lot List"}</definedName>
    <definedName name="wrn.Lot._.Summary." hidden="1">{"Lot Prices",#N/A,FALSE,"LOTS-PRICING";"lot1",#N/A,FALSE,"Lots";"lot2",#N/A,FALSE,"Lots";"Lot3",#N/A,FALSE,"Lots";"lot4",#N/A,FALSE,"Lots";"lot5",#N/A,FALSE,"Lots";"lot6",#N/A,FALSE,"Lots";"lot7",#N/A,FALSE,"Lots";"lot8",#N/A,FALSE,"Lots";"lot9",#N/A,FALSE,"Lots";"lot10",#N/A,FALSE,"Lots";"lot11",#N/A,FALSE,"Lots";"lot12",#N/A,FALSE,"Lots"}</definedName>
    <definedName name="wrn.LTV._.Output." hidden="1">{"LTV Output",#N/A,FALSE,"Output"}</definedName>
    <definedName name="wrn.Market._.Values." hidden="1">{#N/A,#N/A,TRUE,"10 Yr Hold";#N/A,#N/A,TRUE,"7 Yr Hold";#N/A,#N/A,TRUE,"5 Yr Hold";#N/A,#N/A,TRUE,"3 Yr Hold"}</definedName>
    <definedName name="wrn.Marketing." hidden="1">{#N/A,#N/A,FALSE,"2Assumptions";#N/A,#N/A,FALSE,"3Cash Flow";#N/A,#N/A,FALSE,"I&amp;E";#N/A,#N/A,FALSE,"I&amp;E (2)";#N/A,#N/A,FALSE,"10Vacancy Matrix";#N/A,#N/A,FALSE,"11Expiration Schedule"}</definedName>
    <definedName name="wrn.MATRICES._.and._.CFs." hidden="1">{#N/A,#N/A,FALSE,"Assumptions";#N/A,#N/A,FALSE,"Consol CF";#N/A,#N/A,FALSE,"matx B4 DS";#N/A,#N/A,FALSE,"Hacienda CF";#N/A,#N/A,FALSE,"matx B4 DS Hac";#N/A,#N/A,FALSE,"Chabot CF";#N/A,#N/A,FALSE,"matx B4 DS Chabot";#N/A,#N/A,FALSE,"Diablo CF";#N/A,#N/A,FALSE,"matx B4 DS Diablo"}</definedName>
    <definedName name="wrn.MATRICIES._.ONLY." hidden="1">{#N/A,#N/A,FALSE,"matx B4 DS";#N/A,#N/A,FALSE,"matx B4 DS Hac";#N/A,#N/A,FALSE,"matx B4 DS Chabot";#N/A,#N/A,FALSE,"matx B4 DS Diablo"}</definedName>
    <definedName name="wrn.Mezz._.Package." hidden="1">{#N/A,#N/A,FALSE,"CashFlowSummary";#N/A,#N/A,FALSE,"InvestorSummary";#N/A,#N/A,FALSE,"RevenueAssumptions";#N/A,#N/A,FALSE,"MasterCostAssmp";#N/A,#N/A,FALSE,"InTractCstAssmp";#N/A,#N/A,FALSE,"LotTakedowns"}</definedName>
    <definedName name="wrn.mhd_fs." hidden="1">{"avgbs",#N/A,FALSE,"mhd_fs";"is",#N/A,FALSE,"mhd_fs";"opexps",#N/A,FALSE,"mhd_fs"}</definedName>
    <definedName name="wrn.MHP._.UW._.Master.xls." hidden="1">{#N/A,#N/A,FALSE,"Inspection Form";#N/A,#N/A,FALSE,"Underwriting Summary";#N/A,#N/A,FALSE,"MHP Financial Summary";#N/A,#N/A,FALSE,"Historical CF's";#N/A,#N/A,FALSE,"Cash Flow Projections";#N/A,#N/A,FALSE,"Operating Statements";#N/A,#N/A,FALSE,"Property Rent Roll";#N/A,#N/A,FALSE,"Appraisal Summary";#N/A,#N/A,FALSE,"Rental &amp; Sales Comps";#N/A,#N/A,FALSE,"Property Condition";#N/A,#N/A,FALSE,"Environmental Assessment"}</definedName>
    <definedName name="wrn.MINRENT." hidden="1">{"MINRENT2",#N/A,FALSE,"SCHEDULE B"}</definedName>
    <definedName name="wrn.Monthly." hidden="1">{"MONTHLY",#N/A,FALSE,"Pro Forma";"MONTHLY",#N/A,FALSE,"Equity"}</definedName>
    <definedName name="wrn.Monthly._.Cash._.Flow._.Report." hidden="1">{"Cash Flow_Small",#N/A,TRUE,"CashFlowSummary";"Finance_Small",#N/A,TRUE,"FinanceCashFlow";"Marketing_Small",#N/A,TRUE,"MarketingCashFlow";"Construction_Small",#N/A,TRUE,"ConstCashFlow";"Land_Small",#N/A,TRUE,"LandCashFlow";"A&amp;E_Small",#N/A,TRUE,"A&amp;ECashFlow";"Indirect_Small",#N/A,TRUE,"IndirectCashFlow";"G&amp;A_Small",#N/A,TRUE,"G&amp;ACashFlow"}</definedName>
    <definedName name="wrn.Monthly._.Cost._.Report." hidden="1">{#N/A,#N/A,TRUE,"Cover";#N/A,#N/A,TRUE,"BTCostSummary";"Construction with Retention",#N/A,TRUE,"Construction";#N/A,#N/A,TRUE,"Finance";#N/A,#N/A,TRUE,"Marketing";#N/A,#N/A,TRUE,"A&amp;E";#N/A,#N/A,TRUE,"Indirect";#N/A,#N/A,TRUE,"Gen and Admin"}</definedName>
    <definedName name="wrn.monthly._.financial." hidden="1">{#N/A,#N/A,FALSE,"SUMMARY 4a";#N/A,#N/A,FALSE,"GBA 4b";#N/A,#N/A,FALSE,"TENANT 4c";#N/A,#N/A,FALSE,"BUDGET DETAIL";#N/A,#N/A,FALSE,"PRO FORMA"}</definedName>
    <definedName name="wrn.Monthly._.Report." hidden="1">{"pro forma monthly",#N/A,FALSE,"Pro Forma";"equity monthly",#N/A,FALSE,"Equity";"TCC monthly",#N/A,FALSE,"TCC"}</definedName>
    <definedName name="wrn.MonthlyRentRoll." hidden="1">{"MonthlyRentRoll",#N/A,FALSE,"RentRoll"}</definedName>
    <definedName name="wrn.Months._.98._.to._.01." hidden="1">{"98",#N/A,FALSE,"Month";"99",#N/A,FALSE,"Month";"00",#N/A,FALSE,"Month";"01",#N/A,FALSE,"Month"}</definedName>
    <definedName name="wrn.Mortgage._.Loan._.Sch." hidden="1">{#N/A,#N/A,FALSE,"Mortgage Loan Sch"}</definedName>
    <definedName name="wrn.MultiFamily._.UW._.Master.xls." hidden="1">{#N/A,#N/A,FALSE,"Inspection Form";#N/A,#N/A,FALSE,"Underwriting Summary";#N/A,#N/A,FALSE,"Multi Family Financial Summary";#N/A,#N/A,FALSE,"Historical CF's";#N/A,#N/A,FALSE,"Cash Flow Projections";#N/A,#N/A,FALSE,"Operating Statements";#N/A,#N/A,FALSE,"Property Rent Roll";#N/A,#N/A,FALSE,"Appraisal Summary";#N/A,#N/A,FALSE,"Rental &amp; Sales Comps";#N/A,#N/A,FALSE,"Property Condition";#N/A,#N/A,FALSE,"Environmental Assessment"}</definedName>
    <definedName name="wrn.Occupancy._.Calcs." hidden="1">{#N/A,#N/A,FALSE,"Occ. Calcs"}</definedName>
    <definedName name="wrn.ontario." hidden="1">{"page1",#N/A,FALSE,"sheet 1";"Page2",#N/A,FALSE,"sheet 1";"page3",#N/A,FALSE,"sheet 1";"page4",#N/A,FALSE,"sheet 1"}</definedName>
    <definedName name="wrn.OperatingAssumtions." hidden="1">{#N/A,#N/A,FALSE,"OperatingAssumptions"}</definedName>
    <definedName name="wrn.OPTIMIZATION.2." hidden="1">{#N/A,#N/A,FALSE,"Optimization,sum";#N/A,#N/A,FALSE,"Optimization,1";#N/A,#N/A,FALSE,"Optimization,2";#N/A,#N/A,FALSE,"Optimization,3";#N/A,#N/A,FALSE,"Optimization,4"}</definedName>
    <definedName name="wrn.Output3Column." hidden="1">{"Output-3Column",#N/A,FALSE,"Output"}</definedName>
    <definedName name="wrn.OutputAll." hidden="1">{"Output-All",#N/A,FALSE,"Output"}</definedName>
    <definedName name="wrn.OutputBaseYear." hidden="1">{"Output-BaseYear",#N/A,FALSE,"Output"}</definedName>
    <definedName name="wrn.OutputMin." hidden="1">{"Output-Min",#N/A,FALSE,"Output"}</definedName>
    <definedName name="wrn.OutputPercent." hidden="1">{"Output%",#N/A,FALSE,"Output"}</definedName>
    <definedName name="wrn.p3"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ACKAGE." hidden="1">{#N/A,#N/A,TRUE,"COVER";#N/A,#N/A,TRUE,"PROFORMA";#N/A,#N/A,TRUE,"Construction CF";#N/A,#N/A,TRUE,"CASHFLOW"}</definedName>
    <definedName name="wrn.Palms._.at._.South._.Shore." hidden="1">{#N/A,#N/A,FALSE,"loananalysis";#N/A,#N/A,FALSE,"proforma";#N/A,#N/A,FALSE,"unitmix"}</definedName>
    <definedName name="wrn.Partial." hidden="1">{#N/A,#N/A,FALSE,"1Summary";#N/A,#N/A,FALSE,"Assumptions";#N/A,#N/A,FALSE,"Rent Roll Summary";#N/A,#N/A,FALSE,"Effective Rental Income Detail";#N/A,#N/A,FALSE,"Cash Flow Projections";#N/A,#N/A,FALSE,"Operating Statement";#N/A,#N/A,FALSE,"Pricing Matrix"}</definedName>
    <definedName name="wrn.Partial_Template." hidden="1">{#N/A,#N/A,FALSE,"1Summary";#N/A,#N/A,FALSE,"2Assumptions";#N/A,#N/A,FALSE,"3Cash Flow";#N/A,#N/A,FALSE,"6Residual";#N/A,#N/A,FALSE,"AExpiration Schedule"}</definedName>
    <definedName name="wrn.Penetration." hidden="1">{#N/A,#N/A,FALSE,"Mkt Pen"}</definedName>
    <definedName name="wrn.PERCENTAGE._.RENT." hidden="1">{"PERCENTAGE RENT",#N/A,TRUE,"SCHEDULE B"}</definedName>
    <definedName name="wrn.Pineway." hidden="1">{#N/A,#N/A,FALSE,"rent schedule";#N/A,#N/A,FALSE,"income expenses";#N/A,#N/A,FALSE,"proforma";#N/A,#N/A,FALSE,"proforma stab";#N/A,#N/A,FALSE,"loan analysis";#N/A,#N/A,FALSE,"loan analysis stab";#N/A,#N/A,FALSE,"income expenses"}</definedName>
    <definedName name="wrn.pl." hidden="1">{#N/A,#N/A,FALSE,"Cons PL-Accrual"}</definedName>
    <definedName name="wrn.Plan." hidden="1">{#N/A,#N/A,FALSE,"Highridge Return Analysis";#N/A,#N/A,FALSE,"Sale @ end of year 3 (4yr Plan)";#N/A,#N/A,FALSE,"Highridge Assumption Page"}</definedName>
    <definedName name="wrn.Portfolio." hidden="1">{#N/A,#N/A,FALSE,"Portfolio Summary";#N/A,#N/A,FALSE,"Portfolio Operating Stmt";#N/A,#N/A,FALSE,"Portfolio Cash Flow"}</definedName>
    <definedName name="wrn.PR_TRIAL_BALANCE."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repaid_Recov.." hidden="1">{#N/A,#N/A,FALSE,"Prepaid Recoverable"}</definedName>
    <definedName name="wrn.Presentation." hidden="1">{#N/A,#N/A,FALSE,"INDEX";#N/A,#N/A,FALSE,"CONTROL";#N/A,#N/A,FALSE,"COMPLIANCE";#N/A,#N/A,FALSE,"OVERVIEW";#N/A,#N/A,FALSE,"OVERVIEW 1";#N/A,#N/A,FALSE,"1995 Rev &amp; Exp";#N/A,#N/A,FALSE,"HISTORICAL REV &amp; EXP";#N/A,#N/A,FALSE,"LEASES";#N/A,#N/A,FALSE,"APPRAISAL";#N/A,#N/A,FALSE,"APPRAISAL 2";#N/A,#N/A,FALSE,"APPRAISAL 3";#N/A,#N/A,FALSE,"ENGINEERING";#N/A,#N/A,FALSE,"ENVIRONMENTAL";#N/A,#N/A,FALSE,"CREDIT";#N/A,#N/A,FALSE,"ASSET MGMT.";#N/A,#N/A,FALSE,"LOAN ANALYSIS";#N/A,#N/A,FALSE,"SOURCES &amp; USES";#N/A,#N/A,FALSE,"Working List"}</definedName>
    <definedName name="wrn.Pricing._.Strategy."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definedName>
    <definedName name="wrn.Primary._.Competition." hidden="1">{#N/A,#N/A,FALSE,"Primary"}</definedName>
    <definedName name="wrn.print." hidden="1">{"page1",#N/A,FALSE,"Sheet1";"page2",#N/A,FALSE,"Sheet1"}</definedName>
    <definedName name="wrn.Print._.4." hidden="1">{"Outflow 1",#N/A,FALSE,"Outflows-Inflows";"Outflow 2",#N/A,FALSE,"Outflows-Inflows";"Inflow 1",#N/A,FALSE,"Outflows-Inflows";"Inflow 2",#N/A,FALSE,"Outflows-Inflows"}</definedName>
    <definedName name="wrn.Print._.6." hidden="1">{"print 1.6",#N/A,FALSE,"Sheet1";"print 2.6",#N/A,FALSE,"Sheet1";"print 3.6",#N/A,FALSE,"Sheet1";"print 4.6",#N/A,FALSE,"Sheet1";"print 5.6",#N/A,FALSE,"Sheet1";"print 6.6",#N/A,FALSE,"Sheet1"}</definedName>
    <definedName name="wrn.Print._.Acq._.and._.Develop._.Assumptions." hidden="1">{"Acquisition and Develop Assumptions",#N/A,FALSE,"Rossmore"}</definedName>
    <definedName name="wrn.Print._.All._.Reports." hidden="1">{"acquisition and development assumptions",#N/A,FALSE,"Rossmore";"Cash Flows",#N/A,FALSE,"Rossmore";"Return Analysis",#N/A,FALSE,"Rossmore";"Joint Venture Analysis",#N/A,FALSE,"Rossmore";#N/A,#N/A,FALSE,"Rossmore"}</definedName>
    <definedName name="wrn.Print._.Cash._.Flows." hidden="1">{"Cash Flows",#N/A,FALSE,"Rossmore"}</definedName>
    <definedName name="wrn.Print._.Cash._.Flows._.and._.Assumptions." hidden="1">{"Cash Flows and Assumptions",#N/A,FALSE,"Rossmore"}</definedName>
    <definedName name="wrn.Print._.Debt._.Calculations." hidden="1">{"Debt Calculations",#N/A,FALSE,"Hillside"}</definedName>
    <definedName name="wrn.Print._.Entire._.Workbook." hidden="1">{"Assumptions",#N/A,TRUE,"Assumptions";"qtrl1",#N/A,TRUE,"Annual Summary";"qtrl2",#N/A,TRUE,"Annual Summary";"qtrl3",#N/A,TRUE,"Annual Summary";"qtrl4",#N/A,TRUE,"QTLY Summary";"qtrl5",#N/A,TRUE,"QTLY Summary";"qtrl6",#N/A,TRUE,"QTLY Summary";"Lot Prices",#N/A,TRUE,"Annual Summary";"Construction Costs",#N/A,TRUE,"Annual Summary";"land1",#N/A,TRUE,"Annual Summary";"land2",#N/A,TRUE,"Annual Summary";"land3",#N/A,TRUE,"Annual Summary";"lot1",#N/A,TRUE,"Annual Summary";"lot2",#N/A,TRUE,"Annual Summary";"Lot3",#N/A,TRUE,"Annual Summary";"lot4",#N/A,TRUE,"Annual Summary";"lot5",#N/A,TRUE,"Annual Summary";"lot6",#N/A,TRUE,"Annual Summary";"lot7",#N/A,TRUE,"Annual Summary";"lot8",#N/A,TRUE,"Annual Summary";"lot9",#N/A,TRUE,"Annual Summary";"lot10",#N/A,TRUE,"Annual Summary";"lot11",#N/A,TRUE,"Annual Summary";"lot12",#N/A,TRUE,"Annual Summary";"lot inventory",#N/A,TRUE,"Annual Summary";"scen1",#N/A,TRUE,"Annual Summary";"scen2",#N/A,TRUE,"Annual Summary";"View1",#N/A,TRUE,"Annual Summary";"View2",#N/A,TRUE,"Annual Summary";"View3",#N/A,TRUE,"Annual Summary";"View4",#N/A,TRUE,"Annual Summary";"View5",#N/A,TRUE,"Annual Summary";"View6",#N/A,TRUE,"Annual Summary";"View7",#N/A,TRUE,"Annual Summary";"View8",#N/A,TRUE,"Annual Summary";"View9",#N/A,TRUE,"Annual Summary";"View10",#N/A,TRUE,"Annual Summary";"View11",#N/A,TRUE,"Annual Summary";"View12",#N/A,TRUE,"Annual Summary";"cot1",#N/A,TRUE,"Annual Summary";"cot2",#N/A,TRUE,"Annual Summary";"cot3",#N/A,TRUE,"Annual Summary"}</definedName>
    <definedName name="wrn.Print._.Everythin." hidden="1">{#N/A,#N/A,FALSE,"PRELIMINARY REVIEW";#N/A,#N/A,FALSE,"SOURCES AND USES OF FUNDS";#N/A,#N/A,FALSE,"COST ITEMS";#N/A,#N/A,FALSE,"DRAW SCHEDULE";#N/A,#N/A,FALSE,"STABILIZED OPERATING PROFORMA";#N/A,#N/A,FALSE,"LEASE UP OPERATING PROFORMA";#N/A,#N/A,FALSE,"INPUT SHEET"}</definedName>
    <definedName name="wrn.Print._.Full." hidden="1">{"Print Summary",#N/A,FALSE,"Summary Analysis";"Print FCF",#N/A,FALSE,"FCF Analysis";"Print Sensitivity",#N/A,FALSE,"Sensitivity Analysis";"Print NAV",#N/A,FALSE,"NAV Analysis";"Print Credit",#N/A,FALSE,"Credit Analysis"}</definedName>
    <definedName name="wrn.Print._.Inv._.Rec." hidden="1">{"Cash Flows",#N/A,FALSE,"Hillside";"Return Analysis",#N/A,FALSE,"Hillside";#N/A,#N/A,FALSE,"Hillside"}</definedName>
    <definedName name="wrn.Print._.It." hidden="1">{#N/A,#N/A,TRUE,"base case";#N/A,#N/A,TRUE,"valuation";#N/A,#N/A,TRUE,"sources and uses";#N/A,#N/A,TRUE,"recapitalization";#N/A,#N/A,TRUE,"flowchart";#N/A,#N/A,TRUE,"summary";#N/A,#N/A,TRUE,"sensitivities";#N/A,#N/A,TRUE,"pro forma";#N/A,#N/A,TRUE,"PAC shares"}</definedName>
    <definedName name="wrn.Print._.Joint._.Venture._.Analysis." hidden="1">{"Joint Venture Analysis",#N/A,FALSE,"Rossmore"}</definedName>
    <definedName name="wrn.Print._.Report._.Package." hidden="1">{"Cash Flows",#N/A,FALSE,"Rossmore";"Return Analysis",#N/A,FALSE,"Rossmore";"Unit Rent Analysis",#N/A,FALSE,"Rossmore"}</definedName>
    <definedName name="wrn.Print._.Return._.Analysis." hidden="1">{"Return Analysis",#N/A,FALSE,"Rossmore"}</definedName>
    <definedName name="wrn.Print._.Unit._.Rent._.Analysis." hidden="1">{"Unit Rent Analysis",#N/A,FALSE,"Rossmore"}</definedName>
    <definedName name="wrn.PrintAll." hidden="1">{#N/A,#N/A,FALSE,"Broker Sheet";#N/A,#N/A,FALSE,"Exec.Summary";#N/A,#N/A,FALSE,"Argus Cash Flow";#N/A,#N/A,FALSE,"SPF";#N/A,#N/A,FALSE,"RentRoll"}</definedName>
    <definedName name="wrn.Prints._.All." hidden="1">{"Main",#N/A,FALSE,"Wacker";"Main2",#N/A,FALSE,"Wacker";"Value",#N/A,FALSE,"Wacker";"Sensitivity",#N/A,FALSE,"Wacker";"Paine",#N/A,FALSE,"Wacker";"Quaker",#N/A,FALSE,"Wacker";"Wacker",#N/A,FALSE,"Wacker";"1900",#N/A,FALSE,"Wacker";"1901",#N/A,FALSE,"Wacker"}</definedName>
    <definedName name="wrn.PRO." hidden="1">{#N/A,#N/A,FALSE,"COVER";#N/A,#N/A,FALSE,"Construction CF";#N/A,#N/A,FALSE,"PROFORMA";#N/A,#N/A,FALSE,"CASHFLOW"}</definedName>
    <definedName name="wrn.Proforma." hidden="1">{#N/A,#N/A,TRUE,"Summary";#N/A,#N/A,TRUE,"InPlace";#N/A,#N/A,TRUE,"Stable";#N/A,#N/A,TRUE,"RentRoll";#N/A,#N/A,TRUE,"I&amp;E";#N/A,#N/A,TRUE,"Expense Detail";#N/A,#N/A,TRUE,"CAM Recov(InPlace)";#N/A,#N/A,TRUE,"CAM Recov(Stable)";#N/A,#N/A,TRUE,"Tax Recov";#N/A,#N/A,TRUE,"Expiration";#N/A,#N/A,TRUE,"Sales";#N/A,#N/A,TRUE,"Tax"}</definedName>
    <definedName name="wrn.Program._.Compliance." hidden="1">{#N/A,#N/A,FALSE,"COMPLIANCE"}</definedName>
    <definedName name="wrn.projection." hidden="1">{#N/A,#N/A,TRUE,"TOC";#N/A,#N/A,TRUE,"GEN";#N/A,#N/A,TRUE,"FINANCING ";#N/A,#N/A,TRUE,"SYND";#N/A,#N/A,TRUE,"RENT";#N/A,#N/A,TRUE,"RENTUP";#N/A,#N/A,TRUE,"CASH";#N/A,#N/A,TRUE,"LOSS";#N/A,#N/A,TRUE,"BENEFITS";#N/A,#N/A,TRUE,"SOURCE";#N/A,#N/A,TRUE,"FLOW";#N/A,#N/A,TRUE,"TAX CREDIT";#N/A,#N/A,TRUE,"DEPREC";#N/A,#N/A,TRUE,"RESERVES";#N/A,#N/A,TRUE,"AMORT_4";#N/A,#N/A,TRUE,"UT SU ";#N/A,#N/A,TRUE,"UT FLOW";#N/A,#N/A,TRUE,"UT BRIDGE LOAN";#N/A,#N/A,TRUE,"UT LOSS";#N/A,#N/A,TRUE,"UT BENEFITS";#N/A,#N/A,TRUE,"UT FUNDED";#N/A,#N/A,TRUE,"SALES1";#N/A,#N/A,TRUE,"SALES2"}</definedName>
    <definedName name="wrn.Promote." hidden="1">{"Promote",#N/A,FALSE,"Promote";"Distribution",#N/A,FALSE,"Promote"}</definedName>
    <definedName name="wrn.promote.2" hidden="1">{"Promote",#N/A,FALSE,"Promote";"Distribution",#N/A,FALSE,"Promote"}</definedName>
    <definedName name="wrn.Property._.Description." hidden="1">{#N/A,#N/A,FALSE,"PROP. DESCRIPTION"}</definedName>
    <definedName name="wrn.PropertyInformation." hidden="1">{#N/A,#N/A,FALSE,"PropertyInfo"}</definedName>
    <definedName name="wrn.Qty._.Monthly._.Cash._.Flow." hidden="1">{"Cash Flow_Small",#N/A,FALSE,"CashFlowSummary";"Finance_Small",#N/A,FALSE,"FinanceCashFlow";"Equity_Small",#N/A,FALSE,"EquityReturns"}</definedName>
    <definedName name="wrn.Quarterly._.Summary." hidden="1">{"qtrl1",#N/A,TRUE,"Annual Summary";"qtrl2",#N/A,TRUE,"Annual Summary";"qtrl3",#N/A,TRUE,"Annual Summary";"qtrl4",#N/A,TRUE,"QTLY Summary";"qtrl5",#N/A,TRUE,"QTLY Summary";"qtrl6",#N/A,TRUE,"QTLY Summary"}</definedName>
    <definedName name="wrn.RATES." hidden="1">{"RATES",#N/A,FALSE,"RECOVERY RATES";"CONTRIBUTIONS",#N/A,FALSE,"RECOVERY RATES";"GLA CATEGORY SUMMARY",#N/A,FALSE,"RECOVERY RATES"}</definedName>
    <definedName name="wrn.Recovery._.Calcs." hidden="1">{#N/A,#N/A,FALSE,"Recovery Calcs"}</definedName>
    <definedName name="wrn.Relevant._.Sections." hidden="1">{#N/A,#N/A,FALSE,"Summary";#N/A,#N/A,FALSE,"Program Scheme";#N/A,#N/A,FALSE,"Assumptions";#N/A,#N/A,FALSE,"Development Budget";#N/A,#N/A,FALSE,"Timing";#N/A,#N/A,FALSE,"Development Costs &amp; Revenues";#N/A,#N/A,FALSE,"Cash Flow to Debt &amp; Equity"}</definedName>
    <definedName name="wrn.Rent._.Roll." hidden="1">{#N/A,#N/A,FALSE,"Rent Roll"}</definedName>
    <definedName name="wrn.RENTROL." hidden="1">{#N/A,#N/A,FALSE,"RENT ROLL"}</definedName>
    <definedName name="wrn.Report." hidden="1">{#N/A,#N/A,FALSE,"Loan Summary";#N/A,#N/A,FALSE,"NOI";"RR and Expir",#N/A,FALSE,"Rental";"Sales History",#N/A,FALSE,"Rental";#N/A,#N/A,FALSE,"Reserves"}</definedName>
    <definedName name="wrn.REPORT1." hidden="1">{"VIEW1",#N/A,TRUE,"NO DECK";"VIEW2",#N/A,TRUE,"NO DECK";"VIEW3",#N/A,TRUE,"NO DECK";"VIEW4",#N/A,TRUE,"NO DECK"}</definedName>
    <definedName name="wrn.REPORT2." hidden="1">{"VIEW1",#N/A,FALSE,"VESTA2";"VIEW2",#N/A,FALSE,"VESTA2";"VIEW3",#N/A,FALSE,"VESTA2";"VIEW4",#N/A,FALSE,"VESTA2"}</definedName>
    <definedName name="wrn.RESIDUALS." hidden="1">{#N/A,#N/A,FALSE,"For-Sale";#N/A,#N/A,FALSE,"For-Rent"}</definedName>
    <definedName name="wrn.Rmgmtfee." hidden="1">{#N/A,#N/A,FALSE,"Rmgmtfee"}</definedName>
    <definedName name="wrn.Scenario." hidden="1">{"scen1",#N/A,FALSE,"Scenarios";"scen2",#N/A,FALSE,"Scenarios"}</definedName>
    <definedName name="wrn.Scenarios." hidden="1">{#N/A,".40% Mgmt Fee, 1.25% Spread",TRUE,"Assumptions Input";#N/A,".40% Mgmt Fee, 1.30% Spread",TRUE,"Assumptions Input";#N/A,".40% Mgmt Fee, 1.35% Spread",TRUE,"Assumptions Input";#N/A,".40% Mgmt Fee, 1.40% Spread",TRUE,"Assumptions Input";#N/A,".40% Mgmt Fee, 1.45% Spread",TRUE,"Assumptions Input";#N/A,".40% Mgmt Fee, 1.50% Spread",TRUE,"Assumptions Input"}</definedName>
    <definedName name="wrn.scenarios.2" hidden="1">{#N/A,".40% Mgmt Fee, 1.25% Spread",TRUE,"Assumptions Input";#N/A,".40% Mgmt Fee, 1.30% Spread",TRUE,"Assumptions Input";#N/A,".40% Mgmt Fee, 1.35% Spread",TRUE,"Assumptions Input";#N/A,".40% Mgmt Fee, 1.40% Spread",TRUE,"Assumptions Input";#N/A,".40% Mgmt Fee, 1.45% Spread",TRUE,"Assumptions Input";#N/A,".40% Mgmt Fee, 1.50% Spread",TRUE,"Assumptions Input"}</definedName>
    <definedName name="wrn.scenarios.3" hidden="1">{#N/A,".40% Mgmt Fee, 1.25% Spread",TRUE,"Assumptions Input";#N/A,".40% Mgmt Fee, 1.30% Spread",TRUE,"Assumptions Input";#N/A,".40% Mgmt Fee, 1.35% Spread",TRUE,"Assumptions Input";#N/A,".40% Mgmt Fee, 1.40% Spread",TRUE,"Assumptions Input";#N/A,".40% Mgmt Fee, 1.45% Spread",TRUE,"Assumptions Input";#N/A,".40% Mgmt Fee, 1.50% Spread",TRUE,"Assumptions Input"}</definedName>
    <definedName name="wrn.SCHAs." hidden="1">{"ACCOUNTING COPY",#N/A,FALSE,"SCHEDULE A";"FINANCE COPY",#N/A,FALSE,"SCHEDULE A";"P.L. COPY",#N/A,FALSE,"SCHEDULE A"}</definedName>
    <definedName name="wrn.schedules." hidden="1">{"schedule1",#N/A,FALSE,"Sheet1";"schedule2",#N/A,FALSE,"Sheet1";"schedule3",#N/A,FALSE,"Sheet1";"schedule4",#N/A,FALSE,"Sheet1";"schedule5",#N/A,FALSE,"Sheet1";"schedule6",#N/A,FALSE,"Sheet1"}</definedName>
    <definedName name="wrn.SCHEDULES._.ABC." hidden="1">{#N/A,#N/A,FALSE,"SCHEDULE A";"MINIMUM RENT",#N/A,FALSE,"SCHEDULES B &amp; C";"PERCENTAGE RENT",#N/A,FALSE,"SCHEDULES B &amp; C"}</definedName>
    <definedName name="wrn.Secondary._.Competition." hidden="1">{#N/A,#N/A,FALSE,"Secondary"}</definedName>
    <definedName name="wrn.Short._.Print." hidden="1">{#N/A,#N/A,FALSE,"Cover";#N/A,#N/A,FALSE,"Stack";#N/A,#N/A,FALSE,"Cost S";#N/A,#N/A,FALSE," CF";#N/A,#N/A,FALSE,"Investor"}</definedName>
    <definedName name="wrn.SPG._.Estimate." hidden="1">{#N/A,#N/A,FALSE,"Detail";#N/A,#N/A,FALSE,"Totals"}</definedName>
    <definedName name="wrn.STANDARD." hidden="1">{"GENERAL INPUT",#N/A,FALSE,"GENERAL INPUT";"PROFORMA DRAW SCHEDULE",#N/A,FALSE,"WORKSHEET";"BUDGET ALL",#N/A,FALSE,"BUDGET";"OPERATING ALL",#N/A,FALSE,"OPERATING";"DRAW ESTIMATES",#N/A,FALSE,"DRAWS";"SOURCES &amp; USES",#N/A,FALSE,"SOURCES &amp; USES"}</definedName>
    <definedName name="wrn.Strengths._.Weaknesses." hidden="1">{#N/A,#N/A,FALSE,"Strengths &amp; Weaknesses"}</definedName>
    <definedName name="wrn.sum_mtd." hidden="1">{"avgbs",#N/A,FALSE,"sum_mtd";"is",#N/A,FALSE,"sum_mtd";"opexps",#N/A,FALSE,"sum_mtd"}</definedName>
    <definedName name="wrn.sum_mtd2." hidden="1">{"avgbs",#N/A,FALSE,"sum_mtd (2)";"is",#N/A,FALSE,"sum_mtd (2)";"opexps",#N/A,FALSE,"sum_mtd (2)"}</definedName>
    <definedName name="wrn.sum_qtd." hidden="1">{"avgbs",#N/A,FALSE,"sum_qtd";"is",#N/A,FALSE,"sum_qtd"}</definedName>
    <definedName name="wrn.sum_ytd." hidden="1">{"avgbs",#N/A,FALSE,"sum_ytd";"is",#N/A,FALSE,"sum_ytd";"opexps",#N/A,FALSE,"sum_ytd"}</definedName>
    <definedName name="wrn.SUMMARY." hidden="1">{"VOLUMES",#N/A,FALSE,"5YEAR";"AVGBAL",#N/A,FALSE,"5YEAR";"EARNINGS",#N/A,FALSE,"5YEAR";"YIELDS",#N/A,FALSE,"5YEAR";"TRENDS",#N/A,FALSE,"5YEAR"}</definedName>
    <definedName name="wrn.Summary._.Overview." hidden="1">{#N/A,#N/A,FALSE,"OVERVIEW"}</definedName>
    <definedName name="wrn.summary_mtd." hidden="1">{"avgbs",#N/A,FALSE,"sum_mtd";"is",#N/A,FALSE,"sum_mtd"}</definedName>
    <definedName name="wrn.Supply._.Additions." hidden="1">{#N/A,#N/A,FALSE,"Supply Addn"}</definedName>
    <definedName name="wrn.Syndication." hidden="1">{#N/A,#N/A,FALSE,"Assumptions";"Section 1",#N/A,FALSE,"SYNDICATION MODEL";"Section 2",#N/A,FALSE,"SYNDICATION MODEL";#N/A,#N/A,FALSE,"Input Sheet";#N/A,#N/A,FALSE,"SYNDICATION ROE"}</definedName>
    <definedName name="wrn.Taxes._.Title._.Insurance." hidden="1">{#N/A,#N/A,FALSE,"Taxes, Insurance, Title"}</definedName>
    <definedName name="wrn.Template."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wrn.Tenants." hidden="1">{#N/A,#N/A,FALSE,"TENANTS"}</definedName>
    <definedName name="wrn.TEST." hidden="1">{#N/A,#N/A,FALSE,"SCHEDULE G"}</definedName>
    <definedName name="wrn.Texas._.All." hidden="1">{"Texas Sub_Consolidation",#N/A,TRUE,"Texas";"Texas Trial Balances",#N/A,TRUE,"Texas";"Texas Investment Analysis",#N/A,TRUE,"Texas";"Texas AJEs",#N/A,TRUE,"Texas";"Texas AJE Summary",#N/A,TRUE,"Texas";"Texas_P_L_Minority",#N/A,TRUE,"Texas"}</definedName>
    <definedName name="wrn.tp_clca_fs." hidden="1">{"avgbs",#N/A,FALSE,"tp_clca_fs";"is",#N/A,FALSE,"tp_clca_fs";"opexps",#N/A,FALSE,"tp_clca_fs"}</definedName>
    <definedName name="wrn.tplport_fs." hidden="1">{"avgbs",#N/A,FALSE,"tpl&amp;port_fs";"is",#N/A,FALSE,"tpl&amp;port_fs";"opexps",#N/A,FALSE,"tpl&amp;port_fs"}</definedName>
    <definedName name="wrn.Tycon._.Model." hidden="1">{"rtn",#N/A,FALSE,"RTN";"tables",#N/A,FALSE,"RTN";"cf",#N/A,FALSE,"CF";"stats",#N/A,FALSE,"Stats";"prop",#N/A,FALSE,"Prop"}</definedName>
    <definedName name="wrn.Underwriting._.Analysis." hidden="1">{#N/A,#N/A,FALSE,"Underwriting Analysis"}</definedName>
    <definedName name="wrn.USSC_Reports." hidden="1">{#N/A,#N/A,FALSE,"9Pricing Matrix";#N/A,#N/A,FALSE,"1Summary";#N/A,#N/A,FALSE,"2Assumptions";#N/A,#N/A,FALSE,"3Cash Flow";#N/A,#N/A,FALSE,"5Residual";#N/A,#N/A,FALSE,"Occupancy Cost";#N/A,#N/A,FALSE,"7Financing Sensitivity";#N/A,#N/A,FALSE,"8Residual Sensitivity";#N/A,#N/A,FALSE,"10Vacancy Matrix";#N/A,#N/A,FALSE,"11Expiration Schedule";#N/A,#N/A,FALSE,"12Lease-up Schedule";#N/A,#N/A,FALSE,"OFS-Lease-up Schedule";#N/A,#N/A,FALSE,"Short Holds"}</definedName>
    <definedName name="wrn.VALUATION." hidden="1">{#N/A,#N/A,FALSE,"Valuation Assumptions";#N/A,#N/A,FALSE,"Summary";#N/A,#N/A,FALSE,"DCF";#N/A,#N/A,FALSE,"Valuation";#N/A,#N/A,FALSE,"WACC";#N/A,#N/A,FALSE,"UBVH";#N/A,#N/A,FALSE,"Free Cash Flow"}</definedName>
    <definedName name="wrn.Variance._.Worksheet." hidden="1">{#N/A,#N/A,FALSE,"VARSTRIP"}</definedName>
    <definedName name="wrn.VLP._.All." hidden="1">{"constr 95",#N/A,FALSE,"Construction Expenditures - VLP";"constr 96",#N/A,FALSE,"Construction Expenditures - VLP";"constr 97",#N/A,FALSE,"Construction Expenditures - VLP";"CR 95",#N/A,FALSE,"Cash Receipts - VLP";"cr 96",#N/A,FALSE,"Cash Receipts - VLP";"CR 97",#N/A,FALSE,"Cash Receipts - VLP";"summary95",#N/A,FALSE,"Summary-Villa La Palma";"summary96",#N/A,FALSE,"Summary-Villa La Palma";"SUMMARY 97",#N/A,FALSE,"Summary-Villa La Palma"}</definedName>
    <definedName name="wrn.wlca_fs." hidden="1">{"avgbs",#N/A,FALSE,"wlca_fs";"is",#N/A,FALSE,"wlca_fs";"opexps",#N/A,FALSE,"wlca_fs"}</definedName>
    <definedName name="wrn.Working._.Party._.List." hidden="1">{#N/A,#N/A,FALSE,"Working List"}</definedName>
    <definedName name="wrn.Year._.End._.APF._.reports." hidden="1">{#N/A,#N/A,FALSE,"Summary";#N/A,#N/A,FALSE,"CVI04";#N/A,#N/A,FALSE,"REG04";#N/A,#N/A,FALSE,"HAL04";#N/A,#N/A,FALSE,"WPL04";#N/A,#N/A,FALSE,"RPL04";#N/A,#N/A,FALSE,"GVA04";#N/A,#N/A,FALSE,"LRJKL04";#N/A,#N/A,FALSE,"RGW04";#N/A,#N/A,FALSE,"RHL04sum ";#N/A,#N/A,FALSE,"WPM04sum"}</definedName>
    <definedName name="wrn.YEARS." hidden="1">{"AVGBAL",#N/A,FALSE,"1996";"EARNINGS",#N/A,FALSE,"1996";"AVGBAL",#N/A,FALSE,"1997";"EARNINGS",#N/A,FALSE,"1997";"AVGBAL",#N/A,FALSE,"1998";"EARNINGS",#N/A,FALSE,"1998";"AVGBAL",#N/A,FALSE,"1999";"EARNINGS",#N/A,FALSE,"1999";"AVGBAL",#N/A,FALSE,"2000";"EARNINGS",#N/A,FALSE,"2000"}</definedName>
    <definedName name="wrn.Yield._.Graph." hidden="1">{#N/A,#N/A,FALSE,"Yield Graph"}</definedName>
    <definedName name="wrn.Yield._.Graph._.plus._.Input." hidden="1">{#N/A,#N/A,FALSE,"Yield Graph";#N/A,#N/A,FALSE,"Rent Roll";#N/A,#N/A,FALSE,"OE Yr1";#N/A,#N/A,FALSE,"Repl.Cst.+Ins."}</definedName>
    <definedName name="wrn1.complete" hidden="1">{#N/A,#N/A,FALSE,"COVER";#N/A,#N/A,FALSE,"PROFORMA";#N/A,#N/A,FALSE,"Construction CF";#N/A,#N/A,FALSE,"CASHFLOW";#N/A,#N/A,FALSE,"Sale &amp; IRR Analysis";#N/A,#N/A,FALSE,"Amortization Table";#N/A,#N/A,FALSE,"Amortization FEMA";#N/A,#N/A,FALSE,"INCOME"}</definedName>
    <definedName name="wrnm" hidden="1">{#N/A,#N/A,FALSE,"pop.hh";#N/A,#N/A,FALSE,"age.dist";#N/A,#N/A,FALSE,"hh.income";#N/A,#N/A,FALSE,"hh.chars"}</definedName>
    <definedName name="ww" hidden="1">{#N/A,#N/A,FALSE,"II-2 POP.HH";#N/A,#N/A,FALSE,"II-3 AGE.DIST";#N/A,#N/A,FALSE,"II-4 HH.DIST";#N/A,#N/A,FALSE,"II-5 EMP.INDUS"}</definedName>
    <definedName name="ww___" hidden="1">'[20]Grn Costs pRes Ac'!#REF!</definedName>
    <definedName name="x" hidden="1">#REF!</definedName>
    <definedName name="xc" hidden="1">{#N/A,#N/A,FALSE,"pop.hh";#N/A,#N/A,FALSE,"age.dist";#N/A,#N/A,FALSE,"hh.income";#N/A,#N/A,FALSE,"hh.chars"}</definedName>
    <definedName name="xlNoRestrictions">0</definedName>
    <definedName name="xlSheetHidden">0</definedName>
    <definedName name="xlSheetVeryHidden">2</definedName>
    <definedName name="xlSheetVisible">-1</definedName>
    <definedName name="xlUnlockedCells">1</definedName>
    <definedName name="xxx1" hidden="1">{#N/A,#N/A,TRUE,"SUMMARY";#N/A,#N/A,TRUE,"Unsettled Deal IO";#N/A,#N/A,TRUE,"Treasury Options";#N/A,#N/A,TRUE,"CMT Floors";#N/A,#N/A,TRUE,"Pipeline";#N/A,#N/A,TRUE,"MBS Deriv";#N/A,#N/A,TRUE,"Swap";#N/A,#N/A,TRUE,"Portfolio";#N/A,#N/A,TRUE,"Portfolio Transfer";#N/A,#N/A,TRUE,"Non-INMC Subs"}</definedName>
    <definedName name="xxx10" hidden="1">{"is",#N/A,FALSE,"tpl&amp;port_fs";"is",#N/A,FALSE,"mhd_fs";"is",#N/A,FALSE,"loanworks_fs";"is",#N/A,FALSE,"homeimprove_fs";"is",#N/A,FALSE,"builder_fs";"is",#N/A,FALSE,"tp_clca_fs";"is",#N/A,FALSE,"wlca_fs";"is",#N/A,FALSE,"cmo_fs"}</definedName>
    <definedName name="xxx11" hidden="1">{"avgbs",#N/A,FALSE,"Sheet1";"is",#N/A,FALSE,"Sheet1";"opexps",#N/A,FALSE,"Sheet1"}</definedName>
    <definedName name="xxx12" hidden="1">{"avgbs",#N/A,FALSE,"loanworks_fs";"is",#N/A,FALSE,"loanworks_fs";"opexps",#N/A,FALSE,"loanworks_fs"}</definedName>
    <definedName name="xxx13" hidden="1">{"avgbs",#N/A,FALSE,"mhd_fs";"is",#N/A,FALSE,"mhd_fs";"opexps",#N/A,FALSE,"mhd_fs"}</definedName>
    <definedName name="xxx14" hidden="1">{"Highlights",#N/A,FALSE,"Financials";#N/A,#N/A,FALSE,"Earnings by Bus Line";"NDEPL",#N/A,FALSE,"NDE P&amp;L";"PLbyBL",#N/A,FALSE,"NDE P&amp;L by Profit Center";"AssGrowth",#N/A,FALSE,"Asset Growth";"BS",#N/A,FALSE,"NDE BS";"BSbyBL (NDE BS by Profit Center)",#N/A,FALSE,"NDE ABS by Profit Center";#N/A,#N/A,FALSE,"Dupont";#N/A,#N/A,FALSE,"NII analysis";"Spread",#N/A,FALSE,"Rate_Vol_Mix";"Expenses",#N/A,FALSE,"Exp Sum by Category";#N/A,#N/A,FALSE,"Efficiency Ratio";"CS",#N/A,FALSE,"Corp Support";"CashFlow",#N/A,FALSE,"Cash flow";"Amort",#N/A,FALSE,"amort";"EquitybyBL",#N/A,FALSE,"Equity by Bus Line";#N/A,#N/A,FALSE,"FullyLevEquitybyMonth";"Bonus",#N/A,FALSE,"Bonus";"PEPBL",#N/A,FALSE,"PEP Exp Sum";"PEPCC",#N/A,FALSE,"PEP Exp Sum"}</definedName>
    <definedName name="xxx23" hidden="1">{"avgbs",#N/A,FALSE,"sum_mtd";"is",#N/A,FALSE,"sum_mtd";"opexps",#N/A,FALSE,"sum_mtd"}</definedName>
    <definedName name="xxx24" hidden="1">{"avgbs",#N/A,FALSE,"sum_mtd (2)";"is",#N/A,FALSE,"sum_mtd (2)";"opexps",#N/A,FALSE,"sum_mtd (2)"}</definedName>
    <definedName name="xxx25" hidden="1">{"avgbs",#N/A,FALSE,"sum_qtd";"is",#N/A,FALSE,"sum_qtd"}</definedName>
    <definedName name="xxx26" hidden="1">{"avgbs",#N/A,FALSE,"sum_ytd";"is",#N/A,FALSE,"sum_ytd";"opexps",#N/A,FALSE,"sum_ytd"}</definedName>
    <definedName name="xxx27" hidden="1">{"VOLUMES",#N/A,FALSE,"5YEAR";"AVGBAL",#N/A,FALSE,"5YEAR";"EARNINGS",#N/A,FALSE,"5YEAR";"YIELDS",#N/A,FALSE,"5YEAR";"TRENDS",#N/A,FALSE,"5YEAR"}</definedName>
    <definedName name="xxx28" hidden="1">{"avgbs",#N/A,FALSE,"sum_mtd";"is",#N/A,FALSE,"sum_mtd"}</definedName>
    <definedName name="xxx3" hidden="1">{#N/A,#N/A,FALSE,"Contents";#N/A,#N/A,FALSE,"Financial Highlights";#N/A,#N/A,FALSE,"Financial Highlights 2";#N/A,#N/A,FALSE,"Statement of Earnings";#N/A,#N/A,FALSE,"Expense Detail";#N/A,#N/A,FALSE,"Rev-Exp Growth";#N/A,#N/A,FALSE,"Balance Sheet";#N/A,#N/A,FALSE,"Equity-Share Rollfwd";#N/A,#N/A,FALSE,"Capital Ratios";#N/A,#N/A,FALSE,"Loan Sales1";#N/A,#N/A,FALSE,"Loan Sales2";#N/A,#N/A,FALSE,"HFS";#N/A,#N/A,FALSE,"HFI";#N/A,#N/A,FALSE,"Non-Perf Ratios";#N/A,#N/A,FALSE,"Int. Rate 1";#N/A,#N/A,FALSE,"Int. Rate 2";#N/A,#N/A,FALSE,"Int. Assets 1";#N/A,#N/A,FALSE,"Int. Liab 2";#N/A,#N/A,FALSE,"Eq. Alloc"}</definedName>
    <definedName name="xxx30" hidden="1">{"avgbs",#N/A,FALSE,"tp_clca_fs";"is",#N/A,FALSE,"tp_clca_fs";"opexps",#N/A,FALSE,"tp_clca_fs"}</definedName>
    <definedName name="xxx31" hidden="1">{"avgbs",#N/A,FALSE,"tpl&amp;port_fs";"is",#N/A,FALSE,"tpl&amp;port_fs";"opexps",#N/A,FALSE,"tpl&amp;port_fs"}</definedName>
    <definedName name="xxx32" hidden="1">{"avgbs",#N/A,FALSE,"wlca_fs";"is",#N/A,FALSE,"wlca_fs";"opexps",#N/A,FALSE,"wlca_fs"}</definedName>
    <definedName name="xxx33" hidden="1">{"AVGBAL",#N/A,FALSE,"1996";"EARNINGS",#N/A,FALSE,"1996";"AVGBAL",#N/A,FALSE,"1997";"EARNINGS",#N/A,FALSE,"1997";"AVGBAL",#N/A,FALSE,"1998";"EARNINGS",#N/A,FALSE,"1998";"AVGBAL",#N/A,FALSE,"1999";"EARNINGS",#N/A,FALSE,"1999";"AVGBAL",#N/A,FALSE,"2000";"EARNINGS",#N/A,FALSE,"2000"}</definedName>
    <definedName name="xxx4" hidden="1">{"avgbs",#N/A,FALSE,"builder_fs";"is",#N/A,FALSE,"builder_fs";"opexps",#N/A,FALSE,"builder_fs"}</definedName>
    <definedName name="xxx6" hidden="1">{"avgbs",#N/A,FALSE,"cmo_fs";"is",#N/A,FALSE,"cmo_fs";"opexps",#N/A,FALSE,"cmo_fs"}</definedName>
    <definedName name="xxx8" hidden="1">{#N/A,#N/A,FALSE,"Income Statement"}</definedName>
    <definedName name="xxx9" hidden="1">{"avgbs",#N/A,FALSE,"homeimprove_fs";"is",#N/A,FALSE,"homeimprove_fs";"opexps",#N/A,FALSE,"homeimprove_fs"}</definedName>
    <definedName name="XxXXXXX" hidden="1">{"Print Summary",#N/A,FALSE,"Summary Analysis";"Print FCF",#N/A,FALSE,"FCF Analysis";"Print Sensitivity",#N/A,FALSE,"Sensitivity Analysis";"Print NAV",#N/A,FALSE,"NAV Analysis";"Print Credit",#N/A,FALSE,"Credit Analysis"}</definedName>
    <definedName name="xyz" hidden="1">{"Construction_Short",#N/A,FALSE,"Construction"}</definedName>
    <definedName name="xzy" hidden="1">{#N/A,#N/A,FALSE,"II-2 POP.HH";#N/A,#N/A,FALSE,"II-3 AGE.DIST";#N/A,#N/A,FALSE,"II-4 HH.DIST";#N/A,#N/A,FALSE,"II-5 EMP.INDUS"}</definedName>
    <definedName name="y_n_na">[24]Lookup!$V$487:$V$489</definedName>
    <definedName name="Year1NOI" hidden="1">'[17]CF Calculations'!$E$62</definedName>
    <definedName name="YearBuilt" hidden="1">[17]GenValidation!$A$7</definedName>
    <definedName name="YearCell">'[46]Turnover Worksheet'!$J$1</definedName>
    <definedName name="YearlyPropertyWideCapitalExpensesInputCutOff" hidden="1">[17]GenValidation!$A$107</definedName>
    <definedName name="YearlyRenovationsListCount" hidden="1">[17]GenValidation!$A$110</definedName>
    <definedName name="YearRenovated" hidden="1">[17]GenValidation!$A$8</definedName>
    <definedName name="Years">"YRS"</definedName>
    <definedName name="Yes_Or_No">[18]Dropdowns!$E$3:$E$4</definedName>
    <definedName name="YesOrNo" hidden="1">[17]GenValidation!$T$5:$T$6</definedName>
    <definedName name="Yield_Maint_Prepay_Type___PA__TAH">[18]Dropdowns!$K$4:$K$8</definedName>
    <definedName name="Yield_Maint_with_Treasuries_Plus">[18]Dropdowns!$L$3:$L$8</definedName>
    <definedName name="YM">"Yield Maintenance"</definedName>
    <definedName name="YN">'[47]IRP&amp;Recapture'!#REF!</definedName>
    <definedName name="yr_built">[24]Instruction!$J$25</definedName>
    <definedName name="Yr1AnnualCapEx" hidden="1">[17]Input!$G$180</definedName>
    <definedName name="Yr1EGR" hidden="1">'[17]Operating Calculations'!$C$83</definedName>
    <definedName name="Yr1MktGrwth" hidden="1">[17]Input!$G$69</definedName>
    <definedName name="Yr1RehabUnits" hidden="1">[17]Input!$G$78</definedName>
    <definedName name="Yr1to3AnnualCapExInput" hidden="1">[17]Input!$G$180:$I$186</definedName>
    <definedName name="Yr1to3AnnualMarketGrwth" hidden="1">[17]Input!$G$69:$I$69</definedName>
    <definedName name="Yr1to3AnnualOtherGrwth" hidden="1">[17]Input!$G$70:$I$70</definedName>
    <definedName name="Yr1to3AnnualRehabInput" hidden="1">[17]Input!$G$78:$I$79</definedName>
    <definedName name="YrOfExit" hidden="1">[17]Input!$M$11</definedName>
    <definedName name="YrReassBegins" hidden="1">[17]Input!$E$165</definedName>
    <definedName name="YrReassBeginsValue" hidden="1">[17]GenValidation!$A$40</definedName>
    <definedName name="yyyyyyyyy" hidden="1">{#N/A,#N/A,FALSE,"Matrix";#N/A,#N/A,FALSE,"Cash Flow";#N/A,#N/A,FALSE,"10 Year Cost Analysis"}</definedName>
    <definedName name="z_table_lookup_unit_type">#REF!</definedName>
    <definedName name="zf" hidden="1">{#N/A,#N/A,FALSE,"II-2 POP.HH";#N/A,#N/A,FALSE,"II-3 AGE.DIST";#N/A,#N/A,FALSE,"II-4 HH.DIST";#N/A,#N/A,FALSE,"II-5 EMP.INDUS"}</definedName>
    <definedName name="Zip" hidden="1">[17]GenValidation!$A$15</definedName>
    <definedName name="zx" hidden="1">{#N/A,#N/A,FALSE,"III-1 Sum.Dem";#N/A,#N/A,FALSE,"III-2 RER.Dem.Pop";#N/A,#N/A,FALSE,"III-3 RER.Cap.Pop";#N/A,#N/A,FALSE,"III-4 RER.Dem.TCSS";#N/A,#N/A,FALSE,"III-5 RER.Cap.TCSS";#N/A,#N/A,FALSE,"III-6 Pow.Center.Dem";#N/A,#N/A,FALSE,"III-7 Off.Demand";#N/A,#N/A,FALSE,"III-8 Htl.Dem"}</definedName>
    <definedName name="ZXF" hidden="1">{#N/A,#N/A,FALSE,"III-1 Sum.Dem";#N/A,#N/A,FALSE,"III-2 RER.Dem.Pop";#N/A,#N/A,FALSE,"III-3 RER.Cap.Pop";#N/A,#N/A,FALSE,"III-4 RER.Dem.TCSS";#N/A,#N/A,FALSE,"III-5 RER.Cap.TCSS";#N/A,#N/A,FALSE,"III-6 Pow.Center.Dem";#N/A,#N/A,FALSE,"III-7 Off.Demand";#N/A,#N/A,FALSE,"III-8 Htl.Dem"}</definedName>
    <definedName name="zyx" hidden="1">{#N/A,#N/A,FALSE,"pop.hh";#N/A,#N/A,FALSE,"age.dist";#N/A,#N/A,FALSE,"hh.income";#N/A,#N/A,FALSE,"hh.chars"}</definedName>
    <definedName name="zzz" hidden="1">{#N/A,#N/A,FALSE,"III-1 Sum.Dem";#N/A,#N/A,FALSE,"III-2 RER.Dem.Pop";#N/A,#N/A,FALSE,"III-3 RER.Cap.Pop";#N/A,#N/A,FALSE,"III-4 RER.Dem.TCSS";#N/A,#N/A,FALSE,"III-5 RER.Cap.TCSS";#N/A,#N/A,FALSE,"III-6 Pow.Center.Dem";#N/A,#N/A,FALSE,"III-7 Off.Demand";#N/A,#N/A,FALSE,"III-8 Htl.Dem"}</definedName>
    <definedName name="ZZZZxxxxxZZZZZ" hidden="1">{"Print Summary",#N/A,FALSE,"Summary Analysis";"Print FCF",#N/A,FALSE,"FCF Analysis";"Print Sensitivity",#N/A,FALSE,"Sensitivity Analysis";"Print NAV",#N/A,FALSE,"NAV Analysis";"Print Credit",#N/A,FALSE,"Credit Analysis"}</definedName>
    <definedName name="zzzzzz" hidden="1">{#N/A,#N/A,FALSE,"Assumptions";#N/A,#N/A,FALSE,"Consol CF";#N/A,#N/A,FALSE,"Hacienda CF";#N/A,#N/A,FALSE,"Chabot CF";#N/A,#N/A,FALSE,"Diablo CF"}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17" i="2" l="1"/>
  <c r="V17" i="2"/>
  <c r="U17" i="2"/>
  <c r="T17" i="2"/>
  <c r="S17" i="2"/>
  <c r="V16" i="2"/>
  <c r="U16" i="2"/>
  <c r="T16" i="2"/>
  <c r="S16" i="2"/>
  <c r="R16" i="2"/>
  <c r="U15" i="2"/>
  <c r="T15" i="2"/>
  <c r="T18" i="2" s="1"/>
  <c r="S15" i="2"/>
  <c r="R15" i="2"/>
  <c r="Q15" i="2"/>
  <c r="T14" i="2"/>
  <c r="S14" i="2"/>
  <c r="R14" i="2"/>
  <c r="Q14" i="2"/>
  <c r="P14" i="2"/>
  <c r="S13" i="2"/>
  <c r="R13" i="2"/>
  <c r="R18" i="2" s="1"/>
  <c r="Q13" i="2"/>
  <c r="Q18" i="2" s="1"/>
  <c r="P13" i="2"/>
  <c r="P18" i="2" s="1"/>
  <c r="O13" i="2"/>
  <c r="W7" i="2"/>
  <c r="V7" i="2"/>
  <c r="U7" i="2"/>
  <c r="T7" i="2"/>
  <c r="S7" i="2"/>
  <c r="V6" i="2"/>
  <c r="V8" i="2" s="1"/>
  <c r="U6" i="2"/>
  <c r="T6" i="2"/>
  <c r="S6" i="2"/>
  <c r="R6" i="2"/>
  <c r="U5" i="2"/>
  <c r="T5" i="2"/>
  <c r="S5" i="2"/>
  <c r="R5" i="2"/>
  <c r="Q5" i="2"/>
  <c r="T4" i="2"/>
  <c r="S4" i="2"/>
  <c r="R4" i="2"/>
  <c r="Q4" i="2"/>
  <c r="P4" i="2"/>
  <c r="S3" i="2"/>
  <c r="S8" i="2" s="1"/>
  <c r="R3" i="2"/>
  <c r="Q3" i="2"/>
  <c r="P3" i="2"/>
  <c r="P8" i="2" s="1"/>
  <c r="O3" i="2"/>
  <c r="O18" i="2"/>
  <c r="X18" i="2"/>
  <c r="W18" i="2"/>
  <c r="V18" i="2"/>
  <c r="U18" i="2"/>
  <c r="S18" i="2"/>
  <c r="O8" i="2"/>
  <c r="X8" i="2"/>
  <c r="V4" i="4"/>
  <c r="V5" i="4"/>
  <c r="V6" i="4"/>
  <c r="V7" i="4"/>
  <c r="V3" i="4"/>
  <c r="U7" i="4"/>
  <c r="T7" i="4"/>
  <c r="U6" i="4"/>
  <c r="T6" i="4"/>
  <c r="U5" i="4"/>
  <c r="T5" i="4"/>
  <c r="U4" i="4"/>
  <c r="T4" i="4"/>
  <c r="U3" i="4"/>
  <c r="T3" i="4"/>
  <c r="V4" i="3"/>
  <c r="V5" i="3"/>
  <c r="V6" i="3"/>
  <c r="V7" i="3"/>
  <c r="V3" i="3"/>
  <c r="AF375" i="4"/>
  <c r="AD375" i="4"/>
  <c r="AC375" i="4"/>
  <c r="U375" i="4"/>
  <c r="M375" i="4"/>
  <c r="L375" i="4"/>
  <c r="AF374" i="4"/>
  <c r="AD374" i="4"/>
  <c r="AC374" i="4"/>
  <c r="U374" i="4"/>
  <c r="M374" i="4"/>
  <c r="L374" i="4"/>
  <c r="AF373" i="4"/>
  <c r="AD373" i="4"/>
  <c r="AC373" i="4"/>
  <c r="U373" i="4"/>
  <c r="M373" i="4"/>
  <c r="L373" i="4"/>
  <c r="AF372" i="4"/>
  <c r="AD372" i="4"/>
  <c r="AC372" i="4"/>
  <c r="U372" i="4"/>
  <c r="M372" i="4"/>
  <c r="L372" i="4"/>
  <c r="AF371" i="4"/>
  <c r="AD371" i="4"/>
  <c r="AC371" i="4"/>
  <c r="U371" i="4"/>
  <c r="M371" i="4"/>
  <c r="L371" i="4"/>
  <c r="AF370" i="4"/>
  <c r="AD370" i="4"/>
  <c r="AC370" i="4"/>
  <c r="U370" i="4"/>
  <c r="M370" i="4"/>
  <c r="L370" i="4"/>
  <c r="E370" i="4"/>
  <c r="E371" i="4" s="1"/>
  <c r="E372" i="4" s="1"/>
  <c r="E373" i="4" s="1"/>
  <c r="E374" i="4" s="1"/>
  <c r="E375" i="4" s="1"/>
  <c r="AF369" i="4"/>
  <c r="AD369" i="4"/>
  <c r="AC369" i="4"/>
  <c r="U369" i="4"/>
  <c r="M369" i="4"/>
  <c r="L369" i="4"/>
  <c r="AF368" i="4"/>
  <c r="AD368" i="4"/>
  <c r="AC368" i="4"/>
  <c r="U368" i="4"/>
  <c r="R368" i="4"/>
  <c r="R369" i="4" s="1"/>
  <c r="R370" i="4" s="1"/>
  <c r="R371" i="4" s="1"/>
  <c r="R372" i="4" s="1"/>
  <c r="R373" i="4" s="1"/>
  <c r="R374" i="4" s="1"/>
  <c r="R375" i="4" s="1"/>
  <c r="M368" i="4"/>
  <c r="L368" i="4"/>
  <c r="AF367" i="4"/>
  <c r="AD367" i="4"/>
  <c r="AC367" i="4"/>
  <c r="U367" i="4"/>
  <c r="M367" i="4"/>
  <c r="L367" i="4"/>
  <c r="E367" i="4"/>
  <c r="E368" i="4" s="1"/>
  <c r="E369" i="4" s="1"/>
  <c r="AF366" i="4"/>
  <c r="AD366" i="4"/>
  <c r="AC366" i="4"/>
  <c r="U366" i="4"/>
  <c r="M366" i="4"/>
  <c r="L366" i="4"/>
  <c r="AF365" i="4"/>
  <c r="AD365" i="4"/>
  <c r="AC365" i="4"/>
  <c r="U365" i="4"/>
  <c r="R365" i="4"/>
  <c r="R366" i="4" s="1"/>
  <c r="R367" i="4" s="1"/>
  <c r="M365" i="4"/>
  <c r="L365" i="4"/>
  <c r="E365" i="4"/>
  <c r="E366" i="4" s="1"/>
  <c r="AF364" i="4"/>
  <c r="U364" i="4"/>
  <c r="AF363" i="4"/>
  <c r="AD363" i="4"/>
  <c r="AC363" i="4"/>
  <c r="U363" i="4"/>
  <c r="M363" i="4"/>
  <c r="L363" i="4"/>
  <c r="E363" i="4"/>
  <c r="AF362" i="4"/>
  <c r="AD362" i="4"/>
  <c r="AC362" i="4"/>
  <c r="U362" i="4"/>
  <c r="M362" i="4"/>
  <c r="L362" i="4"/>
  <c r="AF361" i="4"/>
  <c r="AD361" i="4"/>
  <c r="AC361" i="4"/>
  <c r="U361" i="4"/>
  <c r="M361" i="4"/>
  <c r="L361" i="4"/>
  <c r="AF360" i="4"/>
  <c r="AD360" i="4"/>
  <c r="AC360" i="4"/>
  <c r="U360" i="4"/>
  <c r="M360" i="4"/>
  <c r="L360" i="4"/>
  <c r="AF359" i="4"/>
  <c r="AD359" i="4"/>
  <c r="AC359" i="4"/>
  <c r="U359" i="4"/>
  <c r="M359" i="4"/>
  <c r="L359" i="4"/>
  <c r="AF358" i="4"/>
  <c r="AD358" i="4"/>
  <c r="AC358" i="4"/>
  <c r="U358" i="4"/>
  <c r="R358" i="4"/>
  <c r="R359" i="4" s="1"/>
  <c r="R360" i="4" s="1"/>
  <c r="R361" i="4" s="1"/>
  <c r="R362" i="4" s="1"/>
  <c r="R363" i="4" s="1"/>
  <c r="M358" i="4"/>
  <c r="L358" i="4"/>
  <c r="AF357" i="4"/>
  <c r="AD357" i="4"/>
  <c r="AC357" i="4"/>
  <c r="U357" i="4"/>
  <c r="M357" i="4"/>
  <c r="L357" i="4"/>
  <c r="AF356" i="4"/>
  <c r="AD356" i="4"/>
  <c r="AC356" i="4"/>
  <c r="U356" i="4"/>
  <c r="M356" i="4"/>
  <c r="L356" i="4"/>
  <c r="AF355" i="4"/>
  <c r="AD355" i="4"/>
  <c r="AC355" i="4"/>
  <c r="U355" i="4"/>
  <c r="R355" i="4"/>
  <c r="R356" i="4" s="1"/>
  <c r="R357" i="4" s="1"/>
  <c r="M355" i="4"/>
  <c r="L355" i="4"/>
  <c r="AF354" i="4"/>
  <c r="AD354" i="4"/>
  <c r="AC354" i="4"/>
  <c r="U354" i="4"/>
  <c r="R354" i="4"/>
  <c r="M354" i="4"/>
  <c r="L354" i="4"/>
  <c r="E354" i="4"/>
  <c r="E355" i="4" s="1"/>
  <c r="E356" i="4" s="1"/>
  <c r="E357" i="4" s="1"/>
  <c r="E358" i="4" s="1"/>
  <c r="E359" i="4" s="1"/>
  <c r="E360" i="4" s="1"/>
  <c r="E361" i="4" s="1"/>
  <c r="E362" i="4" s="1"/>
  <c r="AF353" i="4"/>
  <c r="AD353" i="4"/>
  <c r="AC353" i="4"/>
  <c r="U353" i="4"/>
  <c r="R353" i="4"/>
  <c r="M353" i="4"/>
  <c r="L353" i="4"/>
  <c r="E353" i="4"/>
  <c r="AF352" i="4"/>
  <c r="U352" i="4"/>
  <c r="AF351" i="4"/>
  <c r="AD351" i="4"/>
  <c r="AC351" i="4"/>
  <c r="U351" i="4"/>
  <c r="M351" i="4"/>
  <c r="L351" i="4"/>
  <c r="AF350" i="4"/>
  <c r="AD350" i="4"/>
  <c r="AC350" i="4"/>
  <c r="U350" i="4"/>
  <c r="M350" i="4"/>
  <c r="L350" i="4"/>
  <c r="AF349" i="4"/>
  <c r="AD349" i="4"/>
  <c r="AC349" i="4"/>
  <c r="U349" i="4"/>
  <c r="M349" i="4"/>
  <c r="L349" i="4"/>
  <c r="AF348" i="4"/>
  <c r="AD348" i="4"/>
  <c r="AC348" i="4"/>
  <c r="U348" i="4"/>
  <c r="M348" i="4"/>
  <c r="L348" i="4"/>
  <c r="AF347" i="4"/>
  <c r="AD347" i="4"/>
  <c r="AC347" i="4"/>
  <c r="U347" i="4"/>
  <c r="M347" i="4"/>
  <c r="L347" i="4"/>
  <c r="AF346" i="4"/>
  <c r="AD346" i="4"/>
  <c r="AC346" i="4"/>
  <c r="U346" i="4"/>
  <c r="M346" i="4"/>
  <c r="L346" i="4"/>
  <c r="AF345" i="4"/>
  <c r="AD345" i="4"/>
  <c r="AC345" i="4"/>
  <c r="U345" i="4"/>
  <c r="M345" i="4"/>
  <c r="L345" i="4"/>
  <c r="AF344" i="4"/>
  <c r="AD344" i="4"/>
  <c r="AC344" i="4"/>
  <c r="U344" i="4"/>
  <c r="M344" i="4"/>
  <c r="L344" i="4"/>
  <c r="AF343" i="4"/>
  <c r="AD343" i="4"/>
  <c r="AC343" i="4"/>
  <c r="U343" i="4"/>
  <c r="M343" i="4"/>
  <c r="L343" i="4"/>
  <c r="AF342" i="4"/>
  <c r="AD342" i="4"/>
  <c r="AC342" i="4"/>
  <c r="U342" i="4"/>
  <c r="M342" i="4"/>
  <c r="L342" i="4"/>
  <c r="AF341" i="4"/>
  <c r="AD341" i="4"/>
  <c r="AC341" i="4"/>
  <c r="U341" i="4"/>
  <c r="R341" i="4"/>
  <c r="R342" i="4" s="1"/>
  <c r="R343" i="4" s="1"/>
  <c r="R344" i="4" s="1"/>
  <c r="R345" i="4" s="1"/>
  <c r="R346" i="4" s="1"/>
  <c r="R347" i="4" s="1"/>
  <c r="R348" i="4" s="1"/>
  <c r="R349" i="4" s="1"/>
  <c r="R350" i="4" s="1"/>
  <c r="R351" i="4" s="1"/>
  <c r="M341" i="4"/>
  <c r="L341" i="4"/>
  <c r="E341" i="4"/>
  <c r="E342" i="4" s="1"/>
  <c r="E343" i="4" s="1"/>
  <c r="E344" i="4" s="1"/>
  <c r="E345" i="4" s="1"/>
  <c r="E346" i="4" s="1"/>
  <c r="E347" i="4" s="1"/>
  <c r="E348" i="4" s="1"/>
  <c r="E349" i="4" s="1"/>
  <c r="E350" i="4" s="1"/>
  <c r="E351" i="4" s="1"/>
  <c r="AF340" i="4"/>
  <c r="U340" i="4"/>
  <c r="AF339" i="4"/>
  <c r="AD339" i="4"/>
  <c r="AC339" i="4"/>
  <c r="U339" i="4"/>
  <c r="M339" i="4"/>
  <c r="L339" i="4"/>
  <c r="AF338" i="4"/>
  <c r="AD338" i="4"/>
  <c r="AC338" i="4"/>
  <c r="U338" i="4"/>
  <c r="M338" i="4"/>
  <c r="L338" i="4"/>
  <c r="AF337" i="4"/>
  <c r="AD337" i="4"/>
  <c r="AC337" i="4"/>
  <c r="U337" i="4"/>
  <c r="M337" i="4"/>
  <c r="L337" i="4"/>
  <c r="AF336" i="4"/>
  <c r="AD336" i="4"/>
  <c r="AC336" i="4"/>
  <c r="U336" i="4"/>
  <c r="M336" i="4"/>
  <c r="L336" i="4"/>
  <c r="AF335" i="4"/>
  <c r="AD335" i="4"/>
  <c r="AC335" i="4"/>
  <c r="U335" i="4"/>
  <c r="M335" i="4"/>
  <c r="L335" i="4"/>
  <c r="AF334" i="4"/>
  <c r="AD334" i="4"/>
  <c r="AC334" i="4"/>
  <c r="U334" i="4"/>
  <c r="M334" i="4"/>
  <c r="L334" i="4"/>
  <c r="AF333" i="4"/>
  <c r="AD333" i="4"/>
  <c r="AC333" i="4"/>
  <c r="U333" i="4"/>
  <c r="M333" i="4"/>
  <c r="L333" i="4"/>
  <c r="AF332" i="4"/>
  <c r="AD332" i="4"/>
  <c r="AC332" i="4"/>
  <c r="U332" i="4"/>
  <c r="M332" i="4"/>
  <c r="L332" i="4"/>
  <c r="AF331" i="4"/>
  <c r="AD331" i="4"/>
  <c r="AC331" i="4"/>
  <c r="U331" i="4"/>
  <c r="M331" i="4"/>
  <c r="L331" i="4"/>
  <c r="AF330" i="4"/>
  <c r="AD330" i="4"/>
  <c r="AC330" i="4"/>
  <c r="U330" i="4"/>
  <c r="M330" i="4"/>
  <c r="L330" i="4"/>
  <c r="E330" i="4"/>
  <c r="E331" i="4" s="1"/>
  <c r="E332" i="4" s="1"/>
  <c r="E333" i="4" s="1"/>
  <c r="E334" i="4" s="1"/>
  <c r="E335" i="4" s="1"/>
  <c r="E336" i="4" s="1"/>
  <c r="E337" i="4" s="1"/>
  <c r="E338" i="4" s="1"/>
  <c r="E339" i="4" s="1"/>
  <c r="AF329" i="4"/>
  <c r="AD329" i="4"/>
  <c r="AC329" i="4"/>
  <c r="U329" i="4"/>
  <c r="R329" i="4"/>
  <c r="R330" i="4" s="1"/>
  <c r="R331" i="4" s="1"/>
  <c r="R332" i="4" s="1"/>
  <c r="R333" i="4" s="1"/>
  <c r="R334" i="4" s="1"/>
  <c r="R335" i="4" s="1"/>
  <c r="R336" i="4" s="1"/>
  <c r="R337" i="4" s="1"/>
  <c r="R338" i="4" s="1"/>
  <c r="R339" i="4" s="1"/>
  <c r="M329" i="4"/>
  <c r="L329" i="4"/>
  <c r="E329" i="4"/>
  <c r="AF328" i="4"/>
  <c r="U328" i="4"/>
  <c r="AF327" i="4"/>
  <c r="AD327" i="4"/>
  <c r="AC327" i="4"/>
  <c r="U327" i="4"/>
  <c r="M327" i="4"/>
  <c r="L327" i="4"/>
  <c r="AF326" i="4"/>
  <c r="AD326" i="4"/>
  <c r="AC326" i="4"/>
  <c r="U326" i="4"/>
  <c r="M326" i="4"/>
  <c r="L326" i="4"/>
  <c r="AF325" i="4"/>
  <c r="AD325" i="4"/>
  <c r="AC325" i="4"/>
  <c r="U325" i="4"/>
  <c r="M325" i="4"/>
  <c r="L325" i="4"/>
  <c r="AF324" i="4"/>
  <c r="AD324" i="4"/>
  <c r="AC324" i="4"/>
  <c r="U324" i="4"/>
  <c r="M324" i="4"/>
  <c r="L324" i="4"/>
  <c r="AF323" i="4"/>
  <c r="AD323" i="4"/>
  <c r="AC323" i="4"/>
  <c r="U323" i="4"/>
  <c r="M323" i="4"/>
  <c r="L323" i="4"/>
  <c r="AF322" i="4"/>
  <c r="AD322" i="4"/>
  <c r="AC322" i="4"/>
  <c r="U322" i="4"/>
  <c r="M322" i="4"/>
  <c r="L322" i="4"/>
  <c r="E322" i="4"/>
  <c r="E323" i="4" s="1"/>
  <c r="E324" i="4" s="1"/>
  <c r="E325" i="4" s="1"/>
  <c r="E326" i="4" s="1"/>
  <c r="E327" i="4" s="1"/>
  <c r="AF321" i="4"/>
  <c r="AD321" i="4"/>
  <c r="AC321" i="4"/>
  <c r="U321" i="4"/>
  <c r="M321" i="4"/>
  <c r="L321" i="4"/>
  <c r="AF320" i="4"/>
  <c r="AD320" i="4"/>
  <c r="AC320" i="4"/>
  <c r="U320" i="4"/>
  <c r="M320" i="4"/>
  <c r="L320" i="4"/>
  <c r="E320" i="4"/>
  <c r="E321" i="4" s="1"/>
  <c r="AF319" i="4"/>
  <c r="AD319" i="4"/>
  <c r="AC319" i="4"/>
  <c r="U319" i="4"/>
  <c r="M319" i="4"/>
  <c r="L319" i="4"/>
  <c r="E319" i="4"/>
  <c r="AF318" i="4"/>
  <c r="AD318" i="4"/>
  <c r="AC318" i="4"/>
  <c r="U318" i="4"/>
  <c r="R318" i="4"/>
  <c r="R319" i="4" s="1"/>
  <c r="R320" i="4" s="1"/>
  <c r="R321" i="4" s="1"/>
  <c r="R322" i="4" s="1"/>
  <c r="R323" i="4" s="1"/>
  <c r="R324" i="4" s="1"/>
  <c r="R325" i="4" s="1"/>
  <c r="R326" i="4" s="1"/>
  <c r="R327" i="4" s="1"/>
  <c r="M318" i="4"/>
  <c r="L318" i="4"/>
  <c r="E318" i="4"/>
  <c r="AF317" i="4"/>
  <c r="AD317" i="4"/>
  <c r="AC317" i="4"/>
  <c r="U317" i="4"/>
  <c r="R317" i="4"/>
  <c r="M317" i="4"/>
  <c r="L317" i="4"/>
  <c r="E317" i="4"/>
  <c r="AF316" i="4"/>
  <c r="U316" i="4"/>
  <c r="AF315" i="4"/>
  <c r="AD315" i="4"/>
  <c r="AC315" i="4"/>
  <c r="U315" i="4"/>
  <c r="M315" i="4"/>
  <c r="L315" i="4"/>
  <c r="AF314" i="4"/>
  <c r="AD314" i="4"/>
  <c r="AC314" i="4"/>
  <c r="U314" i="4"/>
  <c r="M314" i="4"/>
  <c r="L314" i="4"/>
  <c r="AF313" i="4"/>
  <c r="AD313" i="4"/>
  <c r="AC313" i="4"/>
  <c r="U313" i="4"/>
  <c r="M313" i="4"/>
  <c r="L313" i="4"/>
  <c r="AF312" i="4"/>
  <c r="AD312" i="4"/>
  <c r="AC312" i="4"/>
  <c r="U312" i="4"/>
  <c r="M312" i="4"/>
  <c r="L312" i="4"/>
  <c r="AF311" i="4"/>
  <c r="AD311" i="4"/>
  <c r="AC311" i="4"/>
  <c r="U311" i="4"/>
  <c r="M311" i="4"/>
  <c r="L311" i="4"/>
  <c r="AF310" i="4"/>
  <c r="AD310" i="4"/>
  <c r="AC310" i="4"/>
  <c r="U310" i="4"/>
  <c r="M310" i="4"/>
  <c r="L310" i="4"/>
  <c r="AF309" i="4"/>
  <c r="AD309" i="4"/>
  <c r="AC309" i="4"/>
  <c r="U309" i="4"/>
  <c r="M309" i="4"/>
  <c r="L309" i="4"/>
  <c r="AF308" i="4"/>
  <c r="AD308" i="4"/>
  <c r="AC308" i="4"/>
  <c r="U308" i="4"/>
  <c r="M308" i="4"/>
  <c r="L308" i="4"/>
  <c r="AF307" i="4"/>
  <c r="AD307" i="4"/>
  <c r="AC307" i="4"/>
  <c r="U307" i="4"/>
  <c r="M307" i="4"/>
  <c r="L307" i="4"/>
  <c r="E307" i="4"/>
  <c r="E308" i="4" s="1"/>
  <c r="E309" i="4" s="1"/>
  <c r="E310" i="4" s="1"/>
  <c r="E311" i="4" s="1"/>
  <c r="E312" i="4" s="1"/>
  <c r="E313" i="4" s="1"/>
  <c r="E314" i="4" s="1"/>
  <c r="E315" i="4" s="1"/>
  <c r="AF306" i="4"/>
  <c r="AD306" i="4"/>
  <c r="AC306" i="4"/>
  <c r="U306" i="4"/>
  <c r="M306" i="4"/>
  <c r="L306" i="4"/>
  <c r="E306" i="4"/>
  <c r="AF305" i="4"/>
  <c r="AD305" i="4"/>
  <c r="AC305" i="4"/>
  <c r="U305" i="4"/>
  <c r="R305" i="4"/>
  <c r="R306" i="4" s="1"/>
  <c r="R307" i="4" s="1"/>
  <c r="R308" i="4" s="1"/>
  <c r="R309" i="4" s="1"/>
  <c r="R310" i="4" s="1"/>
  <c r="R311" i="4" s="1"/>
  <c r="R312" i="4" s="1"/>
  <c r="R313" i="4" s="1"/>
  <c r="R314" i="4" s="1"/>
  <c r="R315" i="4" s="1"/>
  <c r="M305" i="4"/>
  <c r="L305" i="4"/>
  <c r="E305" i="4"/>
  <c r="AF304" i="4"/>
  <c r="U304" i="4"/>
  <c r="AF303" i="4"/>
  <c r="AD303" i="4"/>
  <c r="AC303" i="4"/>
  <c r="U303" i="4"/>
  <c r="M303" i="4"/>
  <c r="L303" i="4"/>
  <c r="E303" i="4"/>
  <c r="AF302" i="4"/>
  <c r="AD302" i="4"/>
  <c r="AC302" i="4"/>
  <c r="U302" i="4"/>
  <c r="M302" i="4"/>
  <c r="L302" i="4"/>
  <c r="AF301" i="4"/>
  <c r="AD301" i="4"/>
  <c r="AC301" i="4"/>
  <c r="U301" i="4"/>
  <c r="M301" i="4"/>
  <c r="L301" i="4"/>
  <c r="AF300" i="4"/>
  <c r="AD300" i="4"/>
  <c r="AC300" i="4"/>
  <c r="U300" i="4"/>
  <c r="M300" i="4"/>
  <c r="L300" i="4"/>
  <c r="AF299" i="4"/>
  <c r="AD299" i="4"/>
  <c r="AC299" i="4"/>
  <c r="U299" i="4"/>
  <c r="M299" i="4"/>
  <c r="L299" i="4"/>
  <c r="AF298" i="4"/>
  <c r="AD298" i="4"/>
  <c r="AC298" i="4"/>
  <c r="U298" i="4"/>
  <c r="M298" i="4"/>
  <c r="L298" i="4"/>
  <c r="AF297" i="4"/>
  <c r="AD297" i="4"/>
  <c r="AC297" i="4"/>
  <c r="U297" i="4"/>
  <c r="M297" i="4"/>
  <c r="L297" i="4"/>
  <c r="AF296" i="4"/>
  <c r="AD296" i="4"/>
  <c r="AC296" i="4"/>
  <c r="U296" i="4"/>
  <c r="M296" i="4"/>
  <c r="L296" i="4"/>
  <c r="E296" i="4"/>
  <c r="E297" i="4" s="1"/>
  <c r="E298" i="4" s="1"/>
  <c r="E299" i="4" s="1"/>
  <c r="E300" i="4" s="1"/>
  <c r="E301" i="4" s="1"/>
  <c r="E302" i="4" s="1"/>
  <c r="AF295" i="4"/>
  <c r="AD295" i="4"/>
  <c r="AC295" i="4"/>
  <c r="U295" i="4"/>
  <c r="M295" i="4"/>
  <c r="L295" i="4"/>
  <c r="E295" i="4"/>
  <c r="AF294" i="4"/>
  <c r="AD294" i="4"/>
  <c r="AC294" i="4"/>
  <c r="U294" i="4"/>
  <c r="R294" i="4"/>
  <c r="R295" i="4" s="1"/>
  <c r="R296" i="4" s="1"/>
  <c r="R297" i="4" s="1"/>
  <c r="R298" i="4" s="1"/>
  <c r="R299" i="4" s="1"/>
  <c r="R300" i="4" s="1"/>
  <c r="R301" i="4" s="1"/>
  <c r="R302" i="4" s="1"/>
  <c r="R303" i="4" s="1"/>
  <c r="M294" i="4"/>
  <c r="L294" i="4"/>
  <c r="E294" i="4"/>
  <c r="AF293" i="4"/>
  <c r="AD293" i="4"/>
  <c r="AC293" i="4"/>
  <c r="U293" i="4"/>
  <c r="R293" i="4"/>
  <c r="M293" i="4"/>
  <c r="L293" i="4"/>
  <c r="E293" i="4"/>
  <c r="AF292" i="4"/>
  <c r="U292" i="4"/>
  <c r="AF291" i="4"/>
  <c r="AD291" i="4"/>
  <c r="AC291" i="4"/>
  <c r="U291" i="4"/>
  <c r="M291" i="4"/>
  <c r="L291" i="4"/>
  <c r="AF290" i="4"/>
  <c r="AD290" i="4"/>
  <c r="AC290" i="4"/>
  <c r="U290" i="4"/>
  <c r="M290" i="4"/>
  <c r="L290" i="4"/>
  <c r="AF289" i="4"/>
  <c r="AD289" i="4"/>
  <c r="AC289" i="4"/>
  <c r="U289" i="4"/>
  <c r="M289" i="4"/>
  <c r="L289" i="4"/>
  <c r="AF288" i="4"/>
  <c r="AD288" i="4"/>
  <c r="AC288" i="4"/>
  <c r="U288" i="4"/>
  <c r="M288" i="4"/>
  <c r="L288" i="4"/>
  <c r="AF287" i="4"/>
  <c r="AD287" i="4"/>
  <c r="AC287" i="4"/>
  <c r="U287" i="4"/>
  <c r="M287" i="4"/>
  <c r="L287" i="4"/>
  <c r="AF286" i="4"/>
  <c r="AD286" i="4"/>
  <c r="AC286" i="4"/>
  <c r="U286" i="4"/>
  <c r="R286" i="4"/>
  <c r="R287" i="4" s="1"/>
  <c r="R288" i="4" s="1"/>
  <c r="R289" i="4" s="1"/>
  <c r="R290" i="4" s="1"/>
  <c r="R291" i="4" s="1"/>
  <c r="M286" i="4"/>
  <c r="L286" i="4"/>
  <c r="AF285" i="4"/>
  <c r="AD285" i="4"/>
  <c r="AC285" i="4"/>
  <c r="U285" i="4"/>
  <c r="M285" i="4"/>
  <c r="L285" i="4"/>
  <c r="E285" i="4"/>
  <c r="E286" i="4" s="1"/>
  <c r="E287" i="4" s="1"/>
  <c r="E288" i="4" s="1"/>
  <c r="E289" i="4" s="1"/>
  <c r="E290" i="4" s="1"/>
  <c r="E291" i="4" s="1"/>
  <c r="AF284" i="4"/>
  <c r="AD284" i="4"/>
  <c r="AC284" i="4"/>
  <c r="U284" i="4"/>
  <c r="M284" i="4"/>
  <c r="L284" i="4"/>
  <c r="AF283" i="4"/>
  <c r="AD283" i="4"/>
  <c r="AC283" i="4"/>
  <c r="U283" i="4"/>
  <c r="M283" i="4"/>
  <c r="L283" i="4"/>
  <c r="AF282" i="4"/>
  <c r="AD282" i="4"/>
  <c r="AC282" i="4"/>
  <c r="U282" i="4"/>
  <c r="M282" i="4"/>
  <c r="L282" i="4"/>
  <c r="E282" i="4"/>
  <c r="E283" i="4" s="1"/>
  <c r="E284" i="4" s="1"/>
  <c r="AF281" i="4"/>
  <c r="AD281" i="4"/>
  <c r="AC281" i="4"/>
  <c r="U281" i="4"/>
  <c r="R281" i="4"/>
  <c r="R282" i="4" s="1"/>
  <c r="R283" i="4" s="1"/>
  <c r="R284" i="4" s="1"/>
  <c r="R285" i="4" s="1"/>
  <c r="M281" i="4"/>
  <c r="L281" i="4"/>
  <c r="E281" i="4"/>
  <c r="AF280" i="4"/>
  <c r="U280" i="4"/>
  <c r="AF279" i="4"/>
  <c r="AD279" i="4"/>
  <c r="AC279" i="4"/>
  <c r="U279" i="4"/>
  <c r="M279" i="4"/>
  <c r="L279" i="4"/>
  <c r="AF278" i="4"/>
  <c r="AD278" i="4"/>
  <c r="AC278" i="4"/>
  <c r="U278" i="4"/>
  <c r="M278" i="4"/>
  <c r="L278" i="4"/>
  <c r="AF277" i="4"/>
  <c r="AD277" i="4"/>
  <c r="AC277" i="4"/>
  <c r="U277" i="4"/>
  <c r="M277" i="4"/>
  <c r="L277" i="4"/>
  <c r="AF276" i="4"/>
  <c r="AD276" i="4"/>
  <c r="AC276" i="4"/>
  <c r="U276" i="4"/>
  <c r="M276" i="4"/>
  <c r="L276" i="4"/>
  <c r="AF275" i="4"/>
  <c r="AD275" i="4"/>
  <c r="AC275" i="4"/>
  <c r="U275" i="4"/>
  <c r="M275" i="4"/>
  <c r="L275" i="4"/>
  <c r="AF274" i="4"/>
  <c r="AD274" i="4"/>
  <c r="AC274" i="4"/>
  <c r="U274" i="4"/>
  <c r="M274" i="4"/>
  <c r="L274" i="4"/>
  <c r="AF273" i="4"/>
  <c r="AD273" i="4"/>
  <c r="AC273" i="4"/>
  <c r="U273" i="4"/>
  <c r="M273" i="4"/>
  <c r="L273" i="4"/>
  <c r="AF272" i="4"/>
  <c r="AD272" i="4"/>
  <c r="AC272" i="4"/>
  <c r="U272" i="4"/>
  <c r="M272" i="4"/>
  <c r="L272" i="4"/>
  <c r="AF271" i="4"/>
  <c r="AD271" i="4"/>
  <c r="AC271" i="4"/>
  <c r="U271" i="4"/>
  <c r="R271" i="4"/>
  <c r="R272" i="4" s="1"/>
  <c r="R273" i="4" s="1"/>
  <c r="R274" i="4" s="1"/>
  <c r="R275" i="4" s="1"/>
  <c r="R276" i="4" s="1"/>
  <c r="R277" i="4" s="1"/>
  <c r="R278" i="4" s="1"/>
  <c r="R279" i="4" s="1"/>
  <c r="M271" i="4"/>
  <c r="L271" i="4"/>
  <c r="AF270" i="4"/>
  <c r="AD270" i="4"/>
  <c r="AC270" i="4"/>
  <c r="U270" i="4"/>
  <c r="M270" i="4"/>
  <c r="L270" i="4"/>
  <c r="E270" i="4"/>
  <c r="E271" i="4" s="1"/>
  <c r="E272" i="4" s="1"/>
  <c r="E273" i="4" s="1"/>
  <c r="E274" i="4" s="1"/>
  <c r="E275" i="4" s="1"/>
  <c r="E276" i="4" s="1"/>
  <c r="E277" i="4" s="1"/>
  <c r="E278" i="4" s="1"/>
  <c r="E279" i="4" s="1"/>
  <c r="AF269" i="4"/>
  <c r="AD269" i="4"/>
  <c r="AC269" i="4"/>
  <c r="U269" i="4"/>
  <c r="R269" i="4"/>
  <c r="R270" i="4" s="1"/>
  <c r="M269" i="4"/>
  <c r="L269" i="4"/>
  <c r="E269" i="4"/>
  <c r="AF268" i="4"/>
  <c r="U268" i="4"/>
  <c r="AF267" i="4"/>
  <c r="AD267" i="4"/>
  <c r="AC267" i="4"/>
  <c r="U267" i="4"/>
  <c r="M267" i="4"/>
  <c r="L267" i="4"/>
  <c r="AF266" i="4"/>
  <c r="AD266" i="4"/>
  <c r="AC266" i="4"/>
  <c r="U266" i="4"/>
  <c r="M266" i="4"/>
  <c r="L266" i="4"/>
  <c r="AF265" i="4"/>
  <c r="AD265" i="4"/>
  <c r="AC265" i="4"/>
  <c r="U265" i="4"/>
  <c r="M265" i="4"/>
  <c r="L265" i="4"/>
  <c r="AF264" i="4"/>
  <c r="AD264" i="4"/>
  <c r="AC264" i="4"/>
  <c r="U264" i="4"/>
  <c r="M264" i="4"/>
  <c r="L264" i="4"/>
  <c r="AF263" i="4"/>
  <c r="AD263" i="4"/>
  <c r="AC263" i="4"/>
  <c r="U263" i="4"/>
  <c r="M263" i="4"/>
  <c r="L263" i="4"/>
  <c r="AF262" i="4"/>
  <c r="AD262" i="4"/>
  <c r="AC262" i="4"/>
  <c r="U262" i="4"/>
  <c r="M262" i="4"/>
  <c r="L262" i="4"/>
  <c r="AF261" i="4"/>
  <c r="AD261" i="4"/>
  <c r="AC261" i="4"/>
  <c r="U261" i="4"/>
  <c r="R261" i="4"/>
  <c r="R262" i="4" s="1"/>
  <c r="R263" i="4" s="1"/>
  <c r="R264" i="4" s="1"/>
  <c r="R265" i="4" s="1"/>
  <c r="R266" i="4" s="1"/>
  <c r="R267" i="4" s="1"/>
  <c r="M261" i="4"/>
  <c r="L261" i="4"/>
  <c r="AF260" i="4"/>
  <c r="AD260" i="4"/>
  <c r="AC260" i="4"/>
  <c r="U260" i="4"/>
  <c r="M260" i="4"/>
  <c r="L260" i="4"/>
  <c r="AF259" i="4"/>
  <c r="AD259" i="4"/>
  <c r="AC259" i="4"/>
  <c r="U259" i="4"/>
  <c r="M259" i="4"/>
  <c r="L259" i="4"/>
  <c r="AF258" i="4"/>
  <c r="AD258" i="4"/>
  <c r="AC258" i="4"/>
  <c r="U258" i="4"/>
  <c r="R258" i="4"/>
  <c r="R259" i="4" s="1"/>
  <c r="R260" i="4" s="1"/>
  <c r="M258" i="4"/>
  <c r="L258" i="4"/>
  <c r="AF257" i="4"/>
  <c r="AD257" i="4"/>
  <c r="AC257" i="4"/>
  <c r="U257" i="4"/>
  <c r="R257" i="4"/>
  <c r="M257" i="4"/>
  <c r="L257" i="4"/>
  <c r="E257" i="4"/>
  <c r="E258" i="4" s="1"/>
  <c r="E259" i="4" s="1"/>
  <c r="E260" i="4" s="1"/>
  <c r="E261" i="4" s="1"/>
  <c r="E262" i="4" s="1"/>
  <c r="E263" i="4" s="1"/>
  <c r="E264" i="4" s="1"/>
  <c r="E265" i="4" s="1"/>
  <c r="E266" i="4" s="1"/>
  <c r="E267" i="4" s="1"/>
  <c r="AF256" i="4"/>
  <c r="U256" i="4"/>
  <c r="AF255" i="4"/>
  <c r="AD255" i="4"/>
  <c r="AC255" i="4"/>
  <c r="U255" i="4"/>
  <c r="M255" i="4"/>
  <c r="L255" i="4"/>
  <c r="E255" i="4"/>
  <c r="AF254" i="4"/>
  <c r="AD254" i="4"/>
  <c r="AC254" i="4"/>
  <c r="U254" i="4"/>
  <c r="M254" i="4"/>
  <c r="L254" i="4"/>
  <c r="AF253" i="4"/>
  <c r="AD253" i="4"/>
  <c r="AC253" i="4"/>
  <c r="U253" i="4"/>
  <c r="M253" i="4"/>
  <c r="L253" i="4"/>
  <c r="AF252" i="4"/>
  <c r="AD252" i="4"/>
  <c r="AC252" i="4"/>
  <c r="U252" i="4"/>
  <c r="M252" i="4"/>
  <c r="L252" i="4"/>
  <c r="AF251" i="4"/>
  <c r="AD251" i="4"/>
  <c r="AC251" i="4"/>
  <c r="U251" i="4"/>
  <c r="M251" i="4"/>
  <c r="L251" i="4"/>
  <c r="AF250" i="4"/>
  <c r="AD250" i="4"/>
  <c r="AC250" i="4"/>
  <c r="U250" i="4"/>
  <c r="M250" i="4"/>
  <c r="L250" i="4"/>
  <c r="AF249" i="4"/>
  <c r="AD249" i="4"/>
  <c r="AC249" i="4"/>
  <c r="U249" i="4"/>
  <c r="M249" i="4"/>
  <c r="L249" i="4"/>
  <c r="AF248" i="4"/>
  <c r="AD248" i="4"/>
  <c r="AC248" i="4"/>
  <c r="U248" i="4"/>
  <c r="M248" i="4"/>
  <c r="L248" i="4"/>
  <c r="AF247" i="4"/>
  <c r="AD247" i="4"/>
  <c r="AC247" i="4"/>
  <c r="U247" i="4"/>
  <c r="M247" i="4"/>
  <c r="L247" i="4"/>
  <c r="AF246" i="4"/>
  <c r="AD246" i="4"/>
  <c r="AC246" i="4"/>
  <c r="U246" i="4"/>
  <c r="R246" i="4"/>
  <c r="R247" i="4" s="1"/>
  <c r="R248" i="4" s="1"/>
  <c r="R249" i="4" s="1"/>
  <c r="R250" i="4" s="1"/>
  <c r="R251" i="4" s="1"/>
  <c r="R252" i="4" s="1"/>
  <c r="R253" i="4" s="1"/>
  <c r="R254" i="4" s="1"/>
  <c r="R255" i="4" s="1"/>
  <c r="M246" i="4"/>
  <c r="L246" i="4"/>
  <c r="AF245" i="4"/>
  <c r="AD245" i="4"/>
  <c r="AC245" i="4"/>
  <c r="U245" i="4"/>
  <c r="R245" i="4"/>
  <c r="M245" i="4"/>
  <c r="L245" i="4"/>
  <c r="E245" i="4"/>
  <c r="E246" i="4" s="1"/>
  <c r="E247" i="4" s="1"/>
  <c r="E248" i="4" s="1"/>
  <c r="E249" i="4" s="1"/>
  <c r="E250" i="4" s="1"/>
  <c r="E251" i="4" s="1"/>
  <c r="E252" i="4" s="1"/>
  <c r="E253" i="4" s="1"/>
  <c r="E254" i="4" s="1"/>
  <c r="AF244" i="4"/>
  <c r="U244" i="4"/>
  <c r="AF243" i="4"/>
  <c r="AD243" i="4"/>
  <c r="AC243" i="4"/>
  <c r="U243" i="4"/>
  <c r="M243" i="4"/>
  <c r="L243" i="4"/>
  <c r="AF242" i="4"/>
  <c r="AD242" i="4"/>
  <c r="AC242" i="4"/>
  <c r="U242" i="4"/>
  <c r="M242" i="4"/>
  <c r="L242" i="4"/>
  <c r="AF241" i="4"/>
  <c r="AD241" i="4"/>
  <c r="AC241" i="4"/>
  <c r="U241" i="4"/>
  <c r="M241" i="4"/>
  <c r="L241" i="4"/>
  <c r="AF240" i="4"/>
  <c r="AD240" i="4"/>
  <c r="AC240" i="4"/>
  <c r="U240" i="4"/>
  <c r="M240" i="4"/>
  <c r="L240" i="4"/>
  <c r="AF239" i="4"/>
  <c r="AD239" i="4"/>
  <c r="AC239" i="4"/>
  <c r="U239" i="4"/>
  <c r="M239" i="4"/>
  <c r="L239" i="4"/>
  <c r="AF238" i="4"/>
  <c r="AD238" i="4"/>
  <c r="AC238" i="4"/>
  <c r="U238" i="4"/>
  <c r="M238" i="4"/>
  <c r="L238" i="4"/>
  <c r="AF237" i="4"/>
  <c r="AD237" i="4"/>
  <c r="AC237" i="4"/>
  <c r="U237" i="4"/>
  <c r="R237" i="4"/>
  <c r="R238" i="4" s="1"/>
  <c r="R239" i="4" s="1"/>
  <c r="R240" i="4" s="1"/>
  <c r="R241" i="4" s="1"/>
  <c r="R242" i="4" s="1"/>
  <c r="R243" i="4" s="1"/>
  <c r="M237" i="4"/>
  <c r="L237" i="4"/>
  <c r="E237" i="4"/>
  <c r="E238" i="4" s="1"/>
  <c r="E239" i="4" s="1"/>
  <c r="E240" i="4" s="1"/>
  <c r="E241" i="4" s="1"/>
  <c r="E242" i="4" s="1"/>
  <c r="E243" i="4" s="1"/>
  <c r="AF236" i="4"/>
  <c r="AD236" i="4"/>
  <c r="AC236" i="4"/>
  <c r="U236" i="4"/>
  <c r="M236" i="4"/>
  <c r="L236" i="4"/>
  <c r="AF235" i="4"/>
  <c r="AD235" i="4"/>
  <c r="AC235" i="4"/>
  <c r="U235" i="4"/>
  <c r="R235" i="4"/>
  <c r="R236" i="4" s="1"/>
  <c r="M235" i="4"/>
  <c r="L235" i="4"/>
  <c r="AF234" i="4"/>
  <c r="AD234" i="4"/>
  <c r="AC234" i="4"/>
  <c r="U234" i="4"/>
  <c r="M234" i="4"/>
  <c r="L234" i="4"/>
  <c r="AF233" i="4"/>
  <c r="AD233" i="4"/>
  <c r="AC233" i="4"/>
  <c r="U233" i="4"/>
  <c r="R233" i="4"/>
  <c r="R234" i="4" s="1"/>
  <c r="M233" i="4"/>
  <c r="L233" i="4"/>
  <c r="E233" i="4"/>
  <c r="E234" i="4" s="1"/>
  <c r="E235" i="4" s="1"/>
  <c r="E236" i="4" s="1"/>
  <c r="AF232" i="4"/>
  <c r="U232" i="4"/>
  <c r="AF231" i="4"/>
  <c r="AD231" i="4"/>
  <c r="AC231" i="4"/>
  <c r="U231" i="4"/>
  <c r="M231" i="4"/>
  <c r="L231" i="4"/>
  <c r="AF230" i="4"/>
  <c r="AD230" i="4"/>
  <c r="AC230" i="4"/>
  <c r="U230" i="4"/>
  <c r="M230" i="4"/>
  <c r="L230" i="4"/>
  <c r="AF229" i="4"/>
  <c r="AD229" i="4"/>
  <c r="AC229" i="4"/>
  <c r="U229" i="4"/>
  <c r="M229" i="4"/>
  <c r="L229" i="4"/>
  <c r="AF228" i="4"/>
  <c r="AD228" i="4"/>
  <c r="AC228" i="4"/>
  <c r="U228" i="4"/>
  <c r="M228" i="4"/>
  <c r="L228" i="4"/>
  <c r="AF227" i="4"/>
  <c r="AD227" i="4"/>
  <c r="AC227" i="4"/>
  <c r="U227" i="4"/>
  <c r="M227" i="4"/>
  <c r="L227" i="4"/>
  <c r="AF226" i="4"/>
  <c r="AD226" i="4"/>
  <c r="AC226" i="4"/>
  <c r="U226" i="4"/>
  <c r="R226" i="4"/>
  <c r="R227" i="4" s="1"/>
  <c r="R228" i="4" s="1"/>
  <c r="R229" i="4" s="1"/>
  <c r="R230" i="4" s="1"/>
  <c r="R231" i="4" s="1"/>
  <c r="M226" i="4"/>
  <c r="L226" i="4"/>
  <c r="AF225" i="4"/>
  <c r="AD225" i="4"/>
  <c r="AC225" i="4"/>
  <c r="U225" i="4"/>
  <c r="M225" i="4"/>
  <c r="L225" i="4"/>
  <c r="AF224" i="4"/>
  <c r="AD224" i="4"/>
  <c r="AC224" i="4"/>
  <c r="U224" i="4"/>
  <c r="M224" i="4"/>
  <c r="L224" i="4"/>
  <c r="AF223" i="4"/>
  <c r="AD223" i="4"/>
  <c r="AC223" i="4"/>
  <c r="U223" i="4"/>
  <c r="M223" i="4"/>
  <c r="L223" i="4"/>
  <c r="AF222" i="4"/>
  <c r="AD222" i="4"/>
  <c r="AC222" i="4"/>
  <c r="U222" i="4"/>
  <c r="R222" i="4"/>
  <c r="R223" i="4" s="1"/>
  <c r="R224" i="4" s="1"/>
  <c r="R225" i="4" s="1"/>
  <c r="M222" i="4"/>
  <c r="L222" i="4"/>
  <c r="AF221" i="4"/>
  <c r="AD221" i="4"/>
  <c r="AC221" i="4"/>
  <c r="U221" i="4"/>
  <c r="R221" i="4"/>
  <c r="M221" i="4"/>
  <c r="L221" i="4"/>
  <c r="E221" i="4"/>
  <c r="E222" i="4" s="1"/>
  <c r="E223" i="4" s="1"/>
  <c r="E224" i="4" s="1"/>
  <c r="E225" i="4" s="1"/>
  <c r="E226" i="4" s="1"/>
  <c r="E227" i="4" s="1"/>
  <c r="E228" i="4" s="1"/>
  <c r="E229" i="4" s="1"/>
  <c r="E230" i="4" s="1"/>
  <c r="E231" i="4" s="1"/>
  <c r="AF220" i="4"/>
  <c r="U220" i="4"/>
  <c r="AF219" i="4"/>
  <c r="AD219" i="4"/>
  <c r="AC219" i="4"/>
  <c r="U219" i="4"/>
  <c r="R219" i="4"/>
  <c r="M219" i="4"/>
  <c r="L219" i="4"/>
  <c r="AF218" i="4"/>
  <c r="AD218" i="4"/>
  <c r="AC218" i="4"/>
  <c r="U218" i="4"/>
  <c r="M218" i="4"/>
  <c r="L218" i="4"/>
  <c r="AF217" i="4"/>
  <c r="AD217" i="4"/>
  <c r="AC217" i="4"/>
  <c r="U217" i="4"/>
  <c r="M217" i="4"/>
  <c r="L217" i="4"/>
  <c r="AF216" i="4"/>
  <c r="AD216" i="4"/>
  <c r="AC216" i="4"/>
  <c r="U216" i="4"/>
  <c r="M216" i="4"/>
  <c r="L216" i="4"/>
  <c r="AF215" i="4"/>
  <c r="AD215" i="4"/>
  <c r="AC215" i="4"/>
  <c r="U215" i="4"/>
  <c r="M215" i="4"/>
  <c r="L215" i="4"/>
  <c r="AF214" i="4"/>
  <c r="AD214" i="4"/>
  <c r="AC214" i="4"/>
  <c r="U214" i="4"/>
  <c r="M214" i="4"/>
  <c r="L214" i="4"/>
  <c r="AF213" i="4"/>
  <c r="AD213" i="4"/>
  <c r="AC213" i="4"/>
  <c r="U213" i="4"/>
  <c r="R213" i="4"/>
  <c r="R214" i="4" s="1"/>
  <c r="R215" i="4" s="1"/>
  <c r="R216" i="4" s="1"/>
  <c r="R217" i="4" s="1"/>
  <c r="R218" i="4" s="1"/>
  <c r="M213" i="4"/>
  <c r="L213" i="4"/>
  <c r="AF212" i="4"/>
  <c r="AD212" i="4"/>
  <c r="AC212" i="4"/>
  <c r="U212" i="4"/>
  <c r="M212" i="4"/>
  <c r="L212" i="4"/>
  <c r="AF211" i="4"/>
  <c r="AD211" i="4"/>
  <c r="AC211" i="4"/>
  <c r="U211" i="4"/>
  <c r="M211" i="4"/>
  <c r="L211" i="4"/>
  <c r="AF210" i="4"/>
  <c r="AD210" i="4"/>
  <c r="AC210" i="4"/>
  <c r="U210" i="4"/>
  <c r="M210" i="4"/>
  <c r="L210" i="4"/>
  <c r="AF209" i="4"/>
  <c r="AD209" i="4"/>
  <c r="AC209" i="4"/>
  <c r="U209" i="4"/>
  <c r="R209" i="4"/>
  <c r="R210" i="4" s="1"/>
  <c r="R211" i="4" s="1"/>
  <c r="R212" i="4" s="1"/>
  <c r="M209" i="4"/>
  <c r="L209" i="4"/>
  <c r="E209" i="4"/>
  <c r="E210" i="4" s="1"/>
  <c r="E211" i="4" s="1"/>
  <c r="E212" i="4" s="1"/>
  <c r="E213" i="4" s="1"/>
  <c r="E214" i="4" s="1"/>
  <c r="E215" i="4" s="1"/>
  <c r="E216" i="4" s="1"/>
  <c r="E217" i="4" s="1"/>
  <c r="E218" i="4" s="1"/>
  <c r="E219" i="4" s="1"/>
  <c r="AF208" i="4"/>
  <c r="U208" i="4"/>
  <c r="AF207" i="4"/>
  <c r="AD207" i="4"/>
  <c r="AC207" i="4"/>
  <c r="U207" i="4"/>
  <c r="M207" i="4"/>
  <c r="L207" i="4"/>
  <c r="AF206" i="4"/>
  <c r="AD206" i="4"/>
  <c r="AC206" i="4"/>
  <c r="U206" i="4"/>
  <c r="M206" i="4"/>
  <c r="L206" i="4"/>
  <c r="AF205" i="4"/>
  <c r="AD205" i="4"/>
  <c r="AC205" i="4"/>
  <c r="U205" i="4"/>
  <c r="M205" i="4"/>
  <c r="L205" i="4"/>
  <c r="AF204" i="4"/>
  <c r="AD204" i="4"/>
  <c r="AC204" i="4"/>
  <c r="U204" i="4"/>
  <c r="M204" i="4"/>
  <c r="L204" i="4"/>
  <c r="AF203" i="4"/>
  <c r="AD203" i="4"/>
  <c r="AC203" i="4"/>
  <c r="U203" i="4"/>
  <c r="M203" i="4"/>
  <c r="L203" i="4"/>
  <c r="AF202" i="4"/>
  <c r="AD202" i="4"/>
  <c r="AC202" i="4"/>
  <c r="U202" i="4"/>
  <c r="M202" i="4"/>
  <c r="L202" i="4"/>
  <c r="E202" i="4"/>
  <c r="E203" i="4" s="1"/>
  <c r="E204" i="4" s="1"/>
  <c r="E205" i="4" s="1"/>
  <c r="E206" i="4" s="1"/>
  <c r="E207" i="4" s="1"/>
  <c r="AF201" i="4"/>
  <c r="AD201" i="4"/>
  <c r="AC201" i="4"/>
  <c r="U201" i="4"/>
  <c r="M201" i="4"/>
  <c r="L201" i="4"/>
  <c r="AF200" i="4"/>
  <c r="AD200" i="4"/>
  <c r="AC200" i="4"/>
  <c r="U200" i="4"/>
  <c r="M200" i="4"/>
  <c r="L200" i="4"/>
  <c r="AF199" i="4"/>
  <c r="AD199" i="4"/>
  <c r="AC199" i="4"/>
  <c r="U199" i="4"/>
  <c r="R199" i="4"/>
  <c r="R200" i="4" s="1"/>
  <c r="R201" i="4" s="1"/>
  <c r="R202" i="4" s="1"/>
  <c r="R203" i="4" s="1"/>
  <c r="R204" i="4" s="1"/>
  <c r="R205" i="4" s="1"/>
  <c r="R206" i="4" s="1"/>
  <c r="R207" i="4" s="1"/>
  <c r="M199" i="4"/>
  <c r="L199" i="4"/>
  <c r="AF198" i="4"/>
  <c r="AD198" i="4"/>
  <c r="AC198" i="4"/>
  <c r="U198" i="4"/>
  <c r="R198" i="4"/>
  <c r="M198" i="4"/>
  <c r="L198" i="4"/>
  <c r="E198" i="4"/>
  <c r="E199" i="4" s="1"/>
  <c r="E200" i="4" s="1"/>
  <c r="E201" i="4" s="1"/>
  <c r="AF197" i="4"/>
  <c r="AD197" i="4"/>
  <c r="AC197" i="4"/>
  <c r="U197" i="4"/>
  <c r="R197" i="4"/>
  <c r="M197" i="4"/>
  <c r="L197" i="4"/>
  <c r="E197" i="4"/>
  <c r="AF196" i="4"/>
  <c r="U196" i="4"/>
  <c r="AF195" i="4"/>
  <c r="AD195" i="4"/>
  <c r="AC195" i="4"/>
  <c r="U195" i="4"/>
  <c r="M195" i="4"/>
  <c r="L195" i="4"/>
  <c r="AF194" i="4"/>
  <c r="AD194" i="4"/>
  <c r="AC194" i="4"/>
  <c r="U194" i="4"/>
  <c r="M194" i="4"/>
  <c r="L194" i="4"/>
  <c r="AF193" i="4"/>
  <c r="AD193" i="4"/>
  <c r="AC193" i="4"/>
  <c r="U193" i="4"/>
  <c r="M193" i="4"/>
  <c r="L193" i="4"/>
  <c r="AF192" i="4"/>
  <c r="AD192" i="4"/>
  <c r="AC192" i="4"/>
  <c r="U192" i="4"/>
  <c r="M192" i="4"/>
  <c r="L192" i="4"/>
  <c r="AF191" i="4"/>
  <c r="AD191" i="4"/>
  <c r="AC191" i="4"/>
  <c r="U191" i="4"/>
  <c r="M191" i="4"/>
  <c r="L191" i="4"/>
  <c r="AF190" i="4"/>
  <c r="AD190" i="4"/>
  <c r="AC190" i="4"/>
  <c r="U190" i="4"/>
  <c r="M190" i="4"/>
  <c r="L190" i="4"/>
  <c r="AF189" i="4"/>
  <c r="AD189" i="4"/>
  <c r="AC189" i="4"/>
  <c r="U189" i="4"/>
  <c r="M189" i="4"/>
  <c r="L189" i="4"/>
  <c r="AF188" i="4"/>
  <c r="AD188" i="4"/>
  <c r="AC188" i="4"/>
  <c r="U188" i="4"/>
  <c r="M188" i="4"/>
  <c r="L188" i="4"/>
  <c r="AF187" i="4"/>
  <c r="AD187" i="4"/>
  <c r="AC187" i="4"/>
  <c r="U187" i="4"/>
  <c r="M187" i="4"/>
  <c r="L187" i="4"/>
  <c r="AF186" i="4"/>
  <c r="AD186" i="4"/>
  <c r="AC186" i="4"/>
  <c r="U186" i="4"/>
  <c r="R186" i="4"/>
  <c r="R187" i="4" s="1"/>
  <c r="R188" i="4" s="1"/>
  <c r="R189" i="4" s="1"/>
  <c r="R190" i="4" s="1"/>
  <c r="R191" i="4" s="1"/>
  <c r="R192" i="4" s="1"/>
  <c r="R193" i="4" s="1"/>
  <c r="R194" i="4" s="1"/>
  <c r="R195" i="4" s="1"/>
  <c r="M186" i="4"/>
  <c r="L186" i="4"/>
  <c r="E186" i="4"/>
  <c r="E187" i="4" s="1"/>
  <c r="E188" i="4" s="1"/>
  <c r="E189" i="4" s="1"/>
  <c r="E190" i="4" s="1"/>
  <c r="E191" i="4" s="1"/>
  <c r="E192" i="4" s="1"/>
  <c r="E193" i="4" s="1"/>
  <c r="E194" i="4" s="1"/>
  <c r="E195" i="4" s="1"/>
  <c r="AF185" i="4"/>
  <c r="AD185" i="4"/>
  <c r="AC185" i="4"/>
  <c r="U185" i="4"/>
  <c r="R185" i="4"/>
  <c r="M185" i="4"/>
  <c r="L185" i="4"/>
  <c r="E185" i="4"/>
  <c r="AF184" i="4"/>
  <c r="U184" i="4"/>
  <c r="AF183" i="4"/>
  <c r="AD183" i="4"/>
  <c r="AC183" i="4"/>
  <c r="U183" i="4"/>
  <c r="M183" i="4"/>
  <c r="L183" i="4"/>
  <c r="AF182" i="4"/>
  <c r="AD182" i="4"/>
  <c r="AC182" i="4"/>
  <c r="U182" i="4"/>
  <c r="M182" i="4"/>
  <c r="L182" i="4"/>
  <c r="AF181" i="4"/>
  <c r="AD181" i="4"/>
  <c r="AC181" i="4"/>
  <c r="U181" i="4"/>
  <c r="M181" i="4"/>
  <c r="L181" i="4"/>
  <c r="AF180" i="4"/>
  <c r="AD180" i="4"/>
  <c r="AC180" i="4"/>
  <c r="U180" i="4"/>
  <c r="R180" i="4"/>
  <c r="R181" i="4" s="1"/>
  <c r="R182" i="4" s="1"/>
  <c r="R183" i="4" s="1"/>
  <c r="M180" i="4"/>
  <c r="L180" i="4"/>
  <c r="AF179" i="4"/>
  <c r="AD179" i="4"/>
  <c r="AC179" i="4"/>
  <c r="U179" i="4"/>
  <c r="M179" i="4"/>
  <c r="L179" i="4"/>
  <c r="AF178" i="4"/>
  <c r="AD178" i="4"/>
  <c r="AC178" i="4"/>
  <c r="U178" i="4"/>
  <c r="M178" i="4"/>
  <c r="L178" i="4"/>
  <c r="E178" i="4"/>
  <c r="E179" i="4" s="1"/>
  <c r="E180" i="4" s="1"/>
  <c r="E181" i="4" s="1"/>
  <c r="E182" i="4" s="1"/>
  <c r="E183" i="4" s="1"/>
  <c r="AF177" i="4"/>
  <c r="AD177" i="4"/>
  <c r="AC177" i="4"/>
  <c r="U177" i="4"/>
  <c r="M177" i="4"/>
  <c r="L177" i="4"/>
  <c r="AF176" i="4"/>
  <c r="AD176" i="4"/>
  <c r="AC176" i="4"/>
  <c r="U176" i="4"/>
  <c r="M176" i="4"/>
  <c r="L176" i="4"/>
  <c r="AF175" i="4"/>
  <c r="AD175" i="4"/>
  <c r="AC175" i="4"/>
  <c r="U175" i="4"/>
  <c r="M175" i="4"/>
  <c r="L175" i="4"/>
  <c r="AF174" i="4"/>
  <c r="AD174" i="4"/>
  <c r="AC174" i="4"/>
  <c r="U174" i="4"/>
  <c r="M174" i="4"/>
  <c r="L174" i="4"/>
  <c r="E174" i="4"/>
  <c r="E175" i="4" s="1"/>
  <c r="E176" i="4" s="1"/>
  <c r="E177" i="4" s="1"/>
  <c r="AF173" i="4"/>
  <c r="AD173" i="4"/>
  <c r="AC173" i="4"/>
  <c r="U173" i="4"/>
  <c r="R173" i="4"/>
  <c r="R174" i="4" s="1"/>
  <c r="R175" i="4" s="1"/>
  <c r="R176" i="4" s="1"/>
  <c r="R177" i="4" s="1"/>
  <c r="R178" i="4" s="1"/>
  <c r="R179" i="4" s="1"/>
  <c r="M173" i="4"/>
  <c r="L173" i="4"/>
  <c r="E173" i="4"/>
  <c r="AF172" i="4"/>
  <c r="U172" i="4"/>
  <c r="AF171" i="4"/>
  <c r="AD171" i="4"/>
  <c r="AC171" i="4"/>
  <c r="U171" i="4"/>
  <c r="M171" i="4"/>
  <c r="L171" i="4"/>
  <c r="AF170" i="4"/>
  <c r="AD170" i="4"/>
  <c r="AC170" i="4"/>
  <c r="U170" i="4"/>
  <c r="M170" i="4"/>
  <c r="L170" i="4"/>
  <c r="AF169" i="4"/>
  <c r="AD169" i="4"/>
  <c r="AC169" i="4"/>
  <c r="U169" i="4"/>
  <c r="M169" i="4"/>
  <c r="L169" i="4"/>
  <c r="AF168" i="4"/>
  <c r="AD168" i="4"/>
  <c r="AC168" i="4"/>
  <c r="U168" i="4"/>
  <c r="M168" i="4"/>
  <c r="L168" i="4"/>
  <c r="AF167" i="4"/>
  <c r="AD167" i="4"/>
  <c r="AC167" i="4"/>
  <c r="U167" i="4"/>
  <c r="M167" i="4"/>
  <c r="L167" i="4"/>
  <c r="AF166" i="4"/>
  <c r="AD166" i="4"/>
  <c r="AC166" i="4"/>
  <c r="U166" i="4"/>
  <c r="M166" i="4"/>
  <c r="L166" i="4"/>
  <c r="AF165" i="4"/>
  <c r="AD165" i="4"/>
  <c r="AC165" i="4"/>
  <c r="U165" i="4"/>
  <c r="M165" i="4"/>
  <c r="L165" i="4"/>
  <c r="E165" i="4"/>
  <c r="E166" i="4" s="1"/>
  <c r="E167" i="4" s="1"/>
  <c r="E168" i="4" s="1"/>
  <c r="E169" i="4" s="1"/>
  <c r="E170" i="4" s="1"/>
  <c r="E171" i="4" s="1"/>
  <c r="AF164" i="4"/>
  <c r="AD164" i="4"/>
  <c r="AC164" i="4"/>
  <c r="U164" i="4"/>
  <c r="M164" i="4"/>
  <c r="L164" i="4"/>
  <c r="E164" i="4"/>
  <c r="AF163" i="4"/>
  <c r="AD163" i="4"/>
  <c r="AC163" i="4"/>
  <c r="U163" i="4"/>
  <c r="M163" i="4"/>
  <c r="L163" i="4"/>
  <c r="AF162" i="4"/>
  <c r="AD162" i="4"/>
  <c r="AC162" i="4"/>
  <c r="U162" i="4"/>
  <c r="M162" i="4"/>
  <c r="L162" i="4"/>
  <c r="AF161" i="4"/>
  <c r="AD161" i="4"/>
  <c r="AC161" i="4"/>
  <c r="U161" i="4"/>
  <c r="R161" i="4"/>
  <c r="R162" i="4" s="1"/>
  <c r="R163" i="4" s="1"/>
  <c r="R164" i="4" s="1"/>
  <c r="R165" i="4" s="1"/>
  <c r="R166" i="4" s="1"/>
  <c r="R167" i="4" s="1"/>
  <c r="R168" i="4" s="1"/>
  <c r="R169" i="4" s="1"/>
  <c r="R170" i="4" s="1"/>
  <c r="R171" i="4" s="1"/>
  <c r="M161" i="4"/>
  <c r="L161" i="4"/>
  <c r="E161" i="4"/>
  <c r="E162" i="4" s="1"/>
  <c r="E163" i="4" s="1"/>
  <c r="AF160" i="4"/>
  <c r="U160" i="4"/>
  <c r="AF159" i="4"/>
  <c r="AD159" i="4"/>
  <c r="AC159" i="4"/>
  <c r="U159" i="4"/>
  <c r="M159" i="4"/>
  <c r="L159" i="4"/>
  <c r="AF158" i="4"/>
  <c r="AD158" i="4"/>
  <c r="AC158" i="4"/>
  <c r="U158" i="4"/>
  <c r="M158" i="4"/>
  <c r="L158" i="4"/>
  <c r="AF157" i="4"/>
  <c r="AD157" i="4"/>
  <c r="AC157" i="4"/>
  <c r="U157" i="4"/>
  <c r="M157" i="4"/>
  <c r="L157" i="4"/>
  <c r="E157" i="4"/>
  <c r="E158" i="4" s="1"/>
  <c r="E159" i="4" s="1"/>
  <c r="AF156" i="4"/>
  <c r="AD156" i="4"/>
  <c r="AC156" i="4"/>
  <c r="U156" i="4"/>
  <c r="M156" i="4"/>
  <c r="L156" i="4"/>
  <c r="AF155" i="4"/>
  <c r="AD155" i="4"/>
  <c r="AC155" i="4"/>
  <c r="U155" i="4"/>
  <c r="M155" i="4"/>
  <c r="L155" i="4"/>
  <c r="AF154" i="4"/>
  <c r="AD154" i="4"/>
  <c r="AC154" i="4"/>
  <c r="U154" i="4"/>
  <c r="M154" i="4"/>
  <c r="L154" i="4"/>
  <c r="AF153" i="4"/>
  <c r="AD153" i="4"/>
  <c r="AC153" i="4"/>
  <c r="U153" i="4"/>
  <c r="R153" i="4"/>
  <c r="R154" i="4" s="1"/>
  <c r="R155" i="4" s="1"/>
  <c r="R156" i="4" s="1"/>
  <c r="R157" i="4" s="1"/>
  <c r="R158" i="4" s="1"/>
  <c r="R159" i="4" s="1"/>
  <c r="M153" i="4"/>
  <c r="L153" i="4"/>
  <c r="AF152" i="4"/>
  <c r="AD152" i="4"/>
  <c r="AC152" i="4"/>
  <c r="U152" i="4"/>
  <c r="R152" i="4"/>
  <c r="M152" i="4"/>
  <c r="L152" i="4"/>
  <c r="AF151" i="4"/>
  <c r="AD151" i="4"/>
  <c r="AC151" i="4"/>
  <c r="U151" i="4"/>
  <c r="M151" i="4"/>
  <c r="L151" i="4"/>
  <c r="E151" i="4"/>
  <c r="E152" i="4" s="1"/>
  <c r="E153" i="4" s="1"/>
  <c r="E154" i="4" s="1"/>
  <c r="E155" i="4" s="1"/>
  <c r="E156" i="4" s="1"/>
  <c r="AF150" i="4"/>
  <c r="AD150" i="4"/>
  <c r="AC150" i="4"/>
  <c r="U150" i="4"/>
  <c r="M150" i="4"/>
  <c r="L150" i="4"/>
  <c r="AF149" i="4"/>
  <c r="AD149" i="4"/>
  <c r="AC149" i="4"/>
  <c r="U149" i="4"/>
  <c r="R149" i="4"/>
  <c r="R150" i="4" s="1"/>
  <c r="R151" i="4" s="1"/>
  <c r="M149" i="4"/>
  <c r="L149" i="4"/>
  <c r="E149" i="4"/>
  <c r="E150" i="4" s="1"/>
  <c r="AF148" i="4"/>
  <c r="U148" i="4"/>
  <c r="AF147" i="4"/>
  <c r="AD147" i="4"/>
  <c r="AC147" i="4"/>
  <c r="U147" i="4"/>
  <c r="M147" i="4"/>
  <c r="L147" i="4"/>
  <c r="AF146" i="4"/>
  <c r="AD146" i="4"/>
  <c r="AC146" i="4"/>
  <c r="U146" i="4"/>
  <c r="M146" i="4"/>
  <c r="L146" i="4"/>
  <c r="AF145" i="4"/>
  <c r="AD145" i="4"/>
  <c r="AC145" i="4"/>
  <c r="U145" i="4"/>
  <c r="M145" i="4"/>
  <c r="L145" i="4"/>
  <c r="AF144" i="4"/>
  <c r="AD144" i="4"/>
  <c r="AC144" i="4"/>
  <c r="U144" i="4"/>
  <c r="M144" i="4"/>
  <c r="L144" i="4"/>
  <c r="AF143" i="4"/>
  <c r="AD143" i="4"/>
  <c r="AC143" i="4"/>
  <c r="U143" i="4"/>
  <c r="M143" i="4"/>
  <c r="L143" i="4"/>
  <c r="AF142" i="4"/>
  <c r="AD142" i="4"/>
  <c r="AC142" i="4"/>
  <c r="U142" i="4"/>
  <c r="M142" i="4"/>
  <c r="L142" i="4"/>
  <c r="AF141" i="4"/>
  <c r="AD141" i="4"/>
  <c r="AC141" i="4"/>
  <c r="U141" i="4"/>
  <c r="M141" i="4"/>
  <c r="L141" i="4"/>
  <c r="AF140" i="4"/>
  <c r="AD140" i="4"/>
  <c r="AC140" i="4"/>
  <c r="U140" i="4"/>
  <c r="M140" i="4"/>
  <c r="L140" i="4"/>
  <c r="AF139" i="4"/>
  <c r="AD139" i="4"/>
  <c r="AC139" i="4"/>
  <c r="U139" i="4"/>
  <c r="M139" i="4"/>
  <c r="L139" i="4"/>
  <c r="AF138" i="4"/>
  <c r="AD138" i="4"/>
  <c r="AC138" i="4"/>
  <c r="U138" i="4"/>
  <c r="M138" i="4"/>
  <c r="L138" i="4"/>
  <c r="AF137" i="4"/>
  <c r="AD137" i="4"/>
  <c r="AC137" i="4"/>
  <c r="U137" i="4"/>
  <c r="R137" i="4"/>
  <c r="R138" i="4" s="1"/>
  <c r="R139" i="4" s="1"/>
  <c r="R140" i="4" s="1"/>
  <c r="R141" i="4" s="1"/>
  <c r="R142" i="4" s="1"/>
  <c r="R143" i="4" s="1"/>
  <c r="R144" i="4" s="1"/>
  <c r="R145" i="4" s="1"/>
  <c r="R146" i="4" s="1"/>
  <c r="R147" i="4" s="1"/>
  <c r="M137" i="4"/>
  <c r="L137" i="4"/>
  <c r="E137" i="4"/>
  <c r="E138" i="4" s="1"/>
  <c r="E139" i="4" s="1"/>
  <c r="E140" i="4" s="1"/>
  <c r="E141" i="4" s="1"/>
  <c r="E142" i="4" s="1"/>
  <c r="E143" i="4" s="1"/>
  <c r="E144" i="4" s="1"/>
  <c r="E145" i="4" s="1"/>
  <c r="E146" i="4" s="1"/>
  <c r="E147" i="4" s="1"/>
  <c r="AF136" i="4"/>
  <c r="U136" i="4"/>
  <c r="AF135" i="4"/>
  <c r="AD135" i="4"/>
  <c r="AC135" i="4"/>
  <c r="U135" i="4"/>
  <c r="M135" i="4"/>
  <c r="L135" i="4"/>
  <c r="AF134" i="4"/>
  <c r="AD134" i="4"/>
  <c r="AC134" i="4"/>
  <c r="U134" i="4"/>
  <c r="M134" i="4"/>
  <c r="L134" i="4"/>
  <c r="AF133" i="4"/>
  <c r="AD133" i="4"/>
  <c r="AC133" i="4"/>
  <c r="U133" i="4"/>
  <c r="M133" i="4"/>
  <c r="L133" i="4"/>
  <c r="AF132" i="4"/>
  <c r="AD132" i="4"/>
  <c r="AC132" i="4"/>
  <c r="U132" i="4"/>
  <c r="M132" i="4"/>
  <c r="L132" i="4"/>
  <c r="AF131" i="4"/>
  <c r="AD131" i="4"/>
  <c r="AC131" i="4"/>
  <c r="U131" i="4"/>
  <c r="M131" i="4"/>
  <c r="L131" i="4"/>
  <c r="AF130" i="4"/>
  <c r="AD130" i="4"/>
  <c r="AC130" i="4"/>
  <c r="U130" i="4"/>
  <c r="M130" i="4"/>
  <c r="L130" i="4"/>
  <c r="E130" i="4"/>
  <c r="E131" i="4" s="1"/>
  <c r="E132" i="4" s="1"/>
  <c r="E133" i="4" s="1"/>
  <c r="E134" i="4" s="1"/>
  <c r="E135" i="4" s="1"/>
  <c r="AF129" i="4"/>
  <c r="AD129" i="4"/>
  <c r="AC129" i="4"/>
  <c r="U129" i="4"/>
  <c r="M129" i="4"/>
  <c r="L129" i="4"/>
  <c r="AF128" i="4"/>
  <c r="AD128" i="4"/>
  <c r="AC128" i="4"/>
  <c r="U128" i="4"/>
  <c r="M128" i="4"/>
  <c r="L128" i="4"/>
  <c r="AF127" i="4"/>
  <c r="AD127" i="4"/>
  <c r="AC127" i="4"/>
  <c r="U127" i="4"/>
  <c r="M127" i="4"/>
  <c r="L127" i="4"/>
  <c r="AF126" i="4"/>
  <c r="AD126" i="4"/>
  <c r="AC126" i="4"/>
  <c r="U126" i="4"/>
  <c r="M126" i="4"/>
  <c r="L126" i="4"/>
  <c r="E126" i="4"/>
  <c r="E127" i="4" s="1"/>
  <c r="E128" i="4" s="1"/>
  <c r="E129" i="4" s="1"/>
  <c r="AF125" i="4"/>
  <c r="AD125" i="4"/>
  <c r="AC125" i="4"/>
  <c r="U125" i="4"/>
  <c r="R125" i="4"/>
  <c r="R126" i="4" s="1"/>
  <c r="R127" i="4" s="1"/>
  <c r="R128" i="4" s="1"/>
  <c r="R129" i="4" s="1"/>
  <c r="R130" i="4" s="1"/>
  <c r="R131" i="4" s="1"/>
  <c r="R132" i="4" s="1"/>
  <c r="R133" i="4" s="1"/>
  <c r="R134" i="4" s="1"/>
  <c r="R135" i="4" s="1"/>
  <c r="M125" i="4"/>
  <c r="L125" i="4"/>
  <c r="E125" i="4"/>
  <c r="AF124" i="4"/>
  <c r="U124" i="4"/>
  <c r="AF123" i="4"/>
  <c r="AD123" i="4"/>
  <c r="AC123" i="4"/>
  <c r="U123" i="4"/>
  <c r="M123" i="4"/>
  <c r="L123" i="4"/>
  <c r="AF122" i="4"/>
  <c r="AD122" i="4"/>
  <c r="AC122" i="4"/>
  <c r="U122" i="4"/>
  <c r="M122" i="4"/>
  <c r="L122" i="4"/>
  <c r="AF121" i="4"/>
  <c r="AD121" i="4"/>
  <c r="AC121" i="4"/>
  <c r="U121" i="4"/>
  <c r="M121" i="4"/>
  <c r="L121" i="4"/>
  <c r="AF120" i="4"/>
  <c r="AD120" i="4"/>
  <c r="AC120" i="4"/>
  <c r="U120" i="4"/>
  <c r="M120" i="4"/>
  <c r="L120" i="4"/>
  <c r="AF119" i="4"/>
  <c r="AD119" i="4"/>
  <c r="AC119" i="4"/>
  <c r="U119" i="4"/>
  <c r="M119" i="4"/>
  <c r="L119" i="4"/>
  <c r="AF118" i="4"/>
  <c r="AD118" i="4"/>
  <c r="AC118" i="4"/>
  <c r="U118" i="4"/>
  <c r="R118" i="4"/>
  <c r="R119" i="4" s="1"/>
  <c r="R120" i="4" s="1"/>
  <c r="R121" i="4" s="1"/>
  <c r="R122" i="4" s="1"/>
  <c r="R123" i="4" s="1"/>
  <c r="M118" i="4"/>
  <c r="L118" i="4"/>
  <c r="AF117" i="4"/>
  <c r="AD117" i="4"/>
  <c r="AC117" i="4"/>
  <c r="U117" i="4"/>
  <c r="M117" i="4"/>
  <c r="L117" i="4"/>
  <c r="AF116" i="4"/>
  <c r="AD116" i="4"/>
  <c r="AC116" i="4"/>
  <c r="U116" i="4"/>
  <c r="M116" i="4"/>
  <c r="L116" i="4"/>
  <c r="E116" i="4"/>
  <c r="E117" i="4" s="1"/>
  <c r="E118" i="4" s="1"/>
  <c r="E119" i="4" s="1"/>
  <c r="E120" i="4" s="1"/>
  <c r="E121" i="4" s="1"/>
  <c r="E122" i="4" s="1"/>
  <c r="E123" i="4" s="1"/>
  <c r="AF115" i="4"/>
  <c r="AD115" i="4"/>
  <c r="AC115" i="4"/>
  <c r="U115" i="4"/>
  <c r="M115" i="4"/>
  <c r="L115" i="4"/>
  <c r="AF114" i="4"/>
  <c r="AD114" i="4"/>
  <c r="AC114" i="4"/>
  <c r="U114" i="4"/>
  <c r="R114" i="4"/>
  <c r="R115" i="4" s="1"/>
  <c r="R116" i="4" s="1"/>
  <c r="R117" i="4" s="1"/>
  <c r="M114" i="4"/>
  <c r="L114" i="4"/>
  <c r="AF113" i="4"/>
  <c r="AD113" i="4"/>
  <c r="AC113" i="4"/>
  <c r="U113" i="4"/>
  <c r="R113" i="4"/>
  <c r="M113" i="4"/>
  <c r="L113" i="4"/>
  <c r="E113" i="4"/>
  <c r="E114" i="4" s="1"/>
  <c r="E115" i="4" s="1"/>
  <c r="AF112" i="4"/>
  <c r="U112" i="4"/>
  <c r="AF111" i="4"/>
  <c r="AD111" i="4"/>
  <c r="AC111" i="4"/>
  <c r="U111" i="4"/>
  <c r="M111" i="4"/>
  <c r="L111" i="4"/>
  <c r="AF110" i="4"/>
  <c r="AD110" i="4"/>
  <c r="AC110" i="4"/>
  <c r="U110" i="4"/>
  <c r="M110" i="4"/>
  <c r="L110" i="4"/>
  <c r="AF109" i="4"/>
  <c r="AD109" i="4"/>
  <c r="AC109" i="4"/>
  <c r="U109" i="4"/>
  <c r="M109" i="4"/>
  <c r="L109" i="4"/>
  <c r="AF108" i="4"/>
  <c r="AD108" i="4"/>
  <c r="AC108" i="4"/>
  <c r="U108" i="4"/>
  <c r="M108" i="4"/>
  <c r="L108" i="4"/>
  <c r="AF107" i="4"/>
  <c r="AD107" i="4"/>
  <c r="AC107" i="4"/>
  <c r="U107" i="4"/>
  <c r="M107" i="4"/>
  <c r="L107" i="4"/>
  <c r="AF106" i="4"/>
  <c r="AD106" i="4"/>
  <c r="AC106" i="4"/>
  <c r="U106" i="4"/>
  <c r="M106" i="4"/>
  <c r="L106" i="4"/>
  <c r="E106" i="4"/>
  <c r="E107" i="4" s="1"/>
  <c r="E108" i="4" s="1"/>
  <c r="E109" i="4" s="1"/>
  <c r="E110" i="4" s="1"/>
  <c r="E111" i="4" s="1"/>
  <c r="AF105" i="4"/>
  <c r="AD105" i="4"/>
  <c r="AC105" i="4"/>
  <c r="U105" i="4"/>
  <c r="M105" i="4"/>
  <c r="L105" i="4"/>
  <c r="AF104" i="4"/>
  <c r="AD104" i="4"/>
  <c r="AC104" i="4"/>
  <c r="U104" i="4"/>
  <c r="M104" i="4"/>
  <c r="L104" i="4"/>
  <c r="AF103" i="4"/>
  <c r="AD103" i="4"/>
  <c r="AC103" i="4"/>
  <c r="U103" i="4"/>
  <c r="M103" i="4"/>
  <c r="L103" i="4"/>
  <c r="E103" i="4"/>
  <c r="E104" i="4" s="1"/>
  <c r="E105" i="4" s="1"/>
  <c r="AF102" i="4"/>
  <c r="AD102" i="4"/>
  <c r="AC102" i="4"/>
  <c r="U102" i="4"/>
  <c r="M102" i="4"/>
  <c r="L102" i="4"/>
  <c r="AF101" i="4"/>
  <c r="AD101" i="4"/>
  <c r="AC101" i="4"/>
  <c r="U101" i="4"/>
  <c r="R101" i="4"/>
  <c r="R102" i="4" s="1"/>
  <c r="R103" i="4" s="1"/>
  <c r="R104" i="4" s="1"/>
  <c r="R105" i="4" s="1"/>
  <c r="R106" i="4" s="1"/>
  <c r="R107" i="4" s="1"/>
  <c r="R108" i="4" s="1"/>
  <c r="R109" i="4" s="1"/>
  <c r="R110" i="4" s="1"/>
  <c r="R111" i="4" s="1"/>
  <c r="M101" i="4"/>
  <c r="L101" i="4"/>
  <c r="E101" i="4"/>
  <c r="E102" i="4" s="1"/>
  <c r="AF100" i="4"/>
  <c r="U100" i="4"/>
  <c r="AF99" i="4"/>
  <c r="AD99" i="4"/>
  <c r="AC99" i="4"/>
  <c r="U99" i="4"/>
  <c r="M99" i="4"/>
  <c r="L99" i="4"/>
  <c r="AF98" i="4"/>
  <c r="AD98" i="4"/>
  <c r="AC98" i="4"/>
  <c r="U98" i="4"/>
  <c r="M98" i="4"/>
  <c r="L98" i="4"/>
  <c r="AF97" i="4"/>
  <c r="AD97" i="4"/>
  <c r="AC97" i="4"/>
  <c r="U97" i="4"/>
  <c r="M97" i="4"/>
  <c r="L97" i="4"/>
  <c r="AF96" i="4"/>
  <c r="AD96" i="4"/>
  <c r="AC96" i="4"/>
  <c r="U96" i="4"/>
  <c r="M96" i="4"/>
  <c r="L96" i="4"/>
  <c r="AF95" i="4"/>
  <c r="AD95" i="4"/>
  <c r="AC95" i="4"/>
  <c r="U95" i="4"/>
  <c r="M95" i="4"/>
  <c r="L95" i="4"/>
  <c r="AF94" i="4"/>
  <c r="AD94" i="4"/>
  <c r="AC94" i="4"/>
  <c r="U94" i="4"/>
  <c r="R94" i="4"/>
  <c r="R95" i="4" s="1"/>
  <c r="R96" i="4" s="1"/>
  <c r="R97" i="4" s="1"/>
  <c r="R98" i="4" s="1"/>
  <c r="R99" i="4" s="1"/>
  <c r="M94" i="4"/>
  <c r="L94" i="4"/>
  <c r="AF93" i="4"/>
  <c r="AD93" i="4"/>
  <c r="AC93" i="4"/>
  <c r="U93" i="4"/>
  <c r="M93" i="4"/>
  <c r="L93" i="4"/>
  <c r="AF92" i="4"/>
  <c r="AD92" i="4"/>
  <c r="AC92" i="4"/>
  <c r="U92" i="4"/>
  <c r="M92" i="4"/>
  <c r="L92" i="4"/>
  <c r="AF91" i="4"/>
  <c r="AD91" i="4"/>
  <c r="AC91" i="4"/>
  <c r="U91" i="4"/>
  <c r="M91" i="4"/>
  <c r="L91" i="4"/>
  <c r="E91" i="4"/>
  <c r="E92" i="4" s="1"/>
  <c r="E93" i="4" s="1"/>
  <c r="E94" i="4" s="1"/>
  <c r="E95" i="4" s="1"/>
  <c r="E96" i="4" s="1"/>
  <c r="E97" i="4" s="1"/>
  <c r="E98" i="4" s="1"/>
  <c r="E99" i="4" s="1"/>
  <c r="AF90" i="4"/>
  <c r="AD90" i="4"/>
  <c r="AC90" i="4"/>
  <c r="U90" i="4"/>
  <c r="R90" i="4"/>
  <c r="R91" i="4" s="1"/>
  <c r="R92" i="4" s="1"/>
  <c r="R93" i="4" s="1"/>
  <c r="M90" i="4"/>
  <c r="L90" i="4"/>
  <c r="E90" i="4"/>
  <c r="AF89" i="4"/>
  <c r="AD89" i="4"/>
  <c r="AC89" i="4"/>
  <c r="U89" i="4"/>
  <c r="R89" i="4"/>
  <c r="M89" i="4"/>
  <c r="L89" i="4"/>
  <c r="E89" i="4"/>
  <c r="AF88" i="4"/>
  <c r="U88" i="4"/>
  <c r="AF87" i="4"/>
  <c r="AD87" i="4"/>
  <c r="AC87" i="4"/>
  <c r="U87" i="4"/>
  <c r="M87" i="4"/>
  <c r="L87" i="4"/>
  <c r="AF86" i="4"/>
  <c r="AD86" i="4"/>
  <c r="AC86" i="4"/>
  <c r="U86" i="4"/>
  <c r="M86" i="4"/>
  <c r="L86" i="4"/>
  <c r="AF85" i="4"/>
  <c r="AD85" i="4"/>
  <c r="AC85" i="4"/>
  <c r="U85" i="4"/>
  <c r="M85" i="4"/>
  <c r="L85" i="4"/>
  <c r="AF84" i="4"/>
  <c r="AD84" i="4"/>
  <c r="AC84" i="4"/>
  <c r="U84" i="4"/>
  <c r="M84" i="4"/>
  <c r="L84" i="4"/>
  <c r="E84" i="4"/>
  <c r="E85" i="4" s="1"/>
  <c r="E86" i="4" s="1"/>
  <c r="E87" i="4" s="1"/>
  <c r="AF83" i="4"/>
  <c r="AD83" i="4"/>
  <c r="AC83" i="4"/>
  <c r="U83" i="4"/>
  <c r="M83" i="4"/>
  <c r="L83" i="4"/>
  <c r="AF82" i="4"/>
  <c r="AD82" i="4"/>
  <c r="AC82" i="4"/>
  <c r="U82" i="4"/>
  <c r="M82" i="4"/>
  <c r="L82" i="4"/>
  <c r="AF81" i="4"/>
  <c r="AD81" i="4"/>
  <c r="AC81" i="4"/>
  <c r="U81" i="4"/>
  <c r="M81" i="4"/>
  <c r="L81" i="4"/>
  <c r="AF80" i="4"/>
  <c r="AD80" i="4"/>
  <c r="AC80" i="4"/>
  <c r="U80" i="4"/>
  <c r="M80" i="4"/>
  <c r="L80" i="4"/>
  <c r="AF79" i="4"/>
  <c r="AD79" i="4"/>
  <c r="AC79" i="4"/>
  <c r="U79" i="4"/>
  <c r="M79" i="4"/>
  <c r="L79" i="4"/>
  <c r="AF78" i="4"/>
  <c r="AD78" i="4"/>
  <c r="AC78" i="4"/>
  <c r="U78" i="4"/>
  <c r="M78" i="4"/>
  <c r="L78" i="4"/>
  <c r="AF77" i="4"/>
  <c r="AD77" i="4"/>
  <c r="AC77" i="4"/>
  <c r="U77" i="4"/>
  <c r="R77" i="4"/>
  <c r="R78" i="4" s="1"/>
  <c r="R79" i="4" s="1"/>
  <c r="R80" i="4" s="1"/>
  <c r="R81" i="4" s="1"/>
  <c r="R82" i="4" s="1"/>
  <c r="R83" i="4" s="1"/>
  <c r="R84" i="4" s="1"/>
  <c r="R85" i="4" s="1"/>
  <c r="R86" i="4" s="1"/>
  <c r="R87" i="4" s="1"/>
  <c r="M77" i="4"/>
  <c r="L77" i="4"/>
  <c r="E77" i="4"/>
  <c r="E78" i="4" s="1"/>
  <c r="E79" i="4" s="1"/>
  <c r="E80" i="4" s="1"/>
  <c r="E81" i="4" s="1"/>
  <c r="E82" i="4" s="1"/>
  <c r="E83" i="4" s="1"/>
  <c r="AF76" i="4"/>
  <c r="U76" i="4"/>
  <c r="AF75" i="4"/>
  <c r="AD75" i="4"/>
  <c r="AC75" i="4"/>
  <c r="U75" i="4"/>
  <c r="M75" i="4"/>
  <c r="L75" i="4"/>
  <c r="AF74" i="4"/>
  <c r="AD74" i="4"/>
  <c r="AC74" i="4"/>
  <c r="U74" i="4"/>
  <c r="M74" i="4"/>
  <c r="L74" i="4"/>
  <c r="AF73" i="4"/>
  <c r="AD73" i="4"/>
  <c r="AC73" i="4"/>
  <c r="U73" i="4"/>
  <c r="M73" i="4"/>
  <c r="L73" i="4"/>
  <c r="AF72" i="4"/>
  <c r="AD72" i="4"/>
  <c r="AC72" i="4"/>
  <c r="U72" i="4"/>
  <c r="M72" i="4"/>
  <c r="L72" i="4"/>
  <c r="AF71" i="4"/>
  <c r="AD71" i="4"/>
  <c r="AC71" i="4"/>
  <c r="U71" i="4"/>
  <c r="M71" i="4"/>
  <c r="L71" i="4"/>
  <c r="AF70" i="4"/>
  <c r="AD70" i="4"/>
  <c r="AC70" i="4"/>
  <c r="U70" i="4"/>
  <c r="M70" i="4"/>
  <c r="L70" i="4"/>
  <c r="AF69" i="4"/>
  <c r="AD69" i="4"/>
  <c r="AC69" i="4"/>
  <c r="U69" i="4"/>
  <c r="M69" i="4"/>
  <c r="L69" i="4"/>
  <c r="AF68" i="4"/>
  <c r="AD68" i="4"/>
  <c r="AC68" i="4"/>
  <c r="U68" i="4"/>
  <c r="M68" i="4"/>
  <c r="L68" i="4"/>
  <c r="AF67" i="4"/>
  <c r="AD67" i="4"/>
  <c r="AC67" i="4"/>
  <c r="U67" i="4"/>
  <c r="M67" i="4"/>
  <c r="L67" i="4"/>
  <c r="E67" i="4"/>
  <c r="E68" i="4" s="1"/>
  <c r="E69" i="4" s="1"/>
  <c r="E70" i="4" s="1"/>
  <c r="E71" i="4" s="1"/>
  <c r="E72" i="4" s="1"/>
  <c r="E73" i="4" s="1"/>
  <c r="E74" i="4" s="1"/>
  <c r="E75" i="4" s="1"/>
  <c r="AF66" i="4"/>
  <c r="AD66" i="4"/>
  <c r="AC66" i="4"/>
  <c r="U66" i="4"/>
  <c r="M66" i="4"/>
  <c r="L66" i="4"/>
  <c r="AF65" i="4"/>
  <c r="AD65" i="4"/>
  <c r="AC65" i="4"/>
  <c r="U65" i="4"/>
  <c r="R65" i="4"/>
  <c r="R66" i="4" s="1"/>
  <c r="R67" i="4" s="1"/>
  <c r="R68" i="4" s="1"/>
  <c r="R69" i="4" s="1"/>
  <c r="R70" i="4" s="1"/>
  <c r="R71" i="4" s="1"/>
  <c r="R72" i="4" s="1"/>
  <c r="R73" i="4" s="1"/>
  <c r="R74" i="4" s="1"/>
  <c r="R75" i="4" s="1"/>
  <c r="M65" i="4"/>
  <c r="L65" i="4"/>
  <c r="E65" i="4"/>
  <c r="E66" i="4" s="1"/>
  <c r="AF64" i="4"/>
  <c r="U64" i="4"/>
  <c r="AF63" i="4"/>
  <c r="AD63" i="4"/>
  <c r="AC63" i="4"/>
  <c r="U63" i="4"/>
  <c r="M63" i="4"/>
  <c r="L63" i="4"/>
  <c r="AF62" i="4"/>
  <c r="AD62" i="4"/>
  <c r="AC62" i="4"/>
  <c r="U62" i="4"/>
  <c r="M62" i="4"/>
  <c r="L62" i="4"/>
  <c r="AF61" i="4"/>
  <c r="AD61" i="4"/>
  <c r="AC61" i="4"/>
  <c r="U61" i="4"/>
  <c r="M61" i="4"/>
  <c r="L61" i="4"/>
  <c r="AF60" i="4"/>
  <c r="AD60" i="4"/>
  <c r="AC60" i="4"/>
  <c r="U60" i="4"/>
  <c r="M60" i="4"/>
  <c r="L60" i="4"/>
  <c r="AF59" i="4"/>
  <c r="AD59" i="4"/>
  <c r="AC59" i="4"/>
  <c r="U59" i="4"/>
  <c r="M59" i="4"/>
  <c r="L59" i="4"/>
  <c r="AF58" i="4"/>
  <c r="AD58" i="4"/>
  <c r="AC58" i="4"/>
  <c r="U58" i="4"/>
  <c r="M58" i="4"/>
  <c r="L58" i="4"/>
  <c r="AF57" i="4"/>
  <c r="AD57" i="4"/>
  <c r="AC57" i="4"/>
  <c r="U57" i="4"/>
  <c r="M57" i="4"/>
  <c r="L57" i="4"/>
  <c r="AF56" i="4"/>
  <c r="AD56" i="4"/>
  <c r="AC56" i="4"/>
  <c r="U56" i="4"/>
  <c r="M56" i="4"/>
  <c r="L56" i="4"/>
  <c r="AF55" i="4"/>
  <c r="AD55" i="4"/>
  <c r="AC55" i="4"/>
  <c r="U55" i="4"/>
  <c r="M55" i="4"/>
  <c r="L55" i="4"/>
  <c r="AF54" i="4"/>
  <c r="AD54" i="4"/>
  <c r="AC54" i="4"/>
  <c r="U54" i="4"/>
  <c r="M54" i="4"/>
  <c r="L54" i="4"/>
  <c r="E54" i="4"/>
  <c r="E55" i="4" s="1"/>
  <c r="E56" i="4" s="1"/>
  <c r="E57" i="4" s="1"/>
  <c r="E58" i="4" s="1"/>
  <c r="E59" i="4" s="1"/>
  <c r="E60" i="4" s="1"/>
  <c r="E61" i="4" s="1"/>
  <c r="E62" i="4" s="1"/>
  <c r="E63" i="4" s="1"/>
  <c r="AF53" i="4"/>
  <c r="AD53" i="4"/>
  <c r="AC53" i="4"/>
  <c r="U53" i="4"/>
  <c r="R53" i="4"/>
  <c r="R54" i="4" s="1"/>
  <c r="R55" i="4" s="1"/>
  <c r="R56" i="4" s="1"/>
  <c r="R57" i="4" s="1"/>
  <c r="R58" i="4" s="1"/>
  <c r="R59" i="4" s="1"/>
  <c r="R60" i="4" s="1"/>
  <c r="R61" i="4" s="1"/>
  <c r="R62" i="4" s="1"/>
  <c r="R63" i="4" s="1"/>
  <c r="M53" i="4"/>
  <c r="L53" i="4"/>
  <c r="E53" i="4"/>
  <c r="AF52" i="4"/>
  <c r="U52" i="4"/>
  <c r="AF51" i="4"/>
  <c r="AD51" i="4"/>
  <c r="AC51" i="4"/>
  <c r="U51" i="4"/>
  <c r="M51" i="4"/>
  <c r="L51" i="4"/>
  <c r="AF50" i="4"/>
  <c r="AD50" i="4"/>
  <c r="AC50" i="4"/>
  <c r="U50" i="4"/>
  <c r="M50" i="4"/>
  <c r="L50" i="4"/>
  <c r="AF49" i="4"/>
  <c r="AD49" i="4"/>
  <c r="AC49" i="4"/>
  <c r="U49" i="4"/>
  <c r="M49" i="4"/>
  <c r="L49" i="4"/>
  <c r="AF48" i="4"/>
  <c r="AD48" i="4"/>
  <c r="AC48" i="4"/>
  <c r="U48" i="4"/>
  <c r="M48" i="4"/>
  <c r="L48" i="4"/>
  <c r="AF47" i="4"/>
  <c r="AD47" i="4"/>
  <c r="AC47" i="4"/>
  <c r="U47" i="4"/>
  <c r="M47" i="4"/>
  <c r="L47" i="4"/>
  <c r="AF46" i="4"/>
  <c r="AD46" i="4"/>
  <c r="AC46" i="4"/>
  <c r="U46" i="4"/>
  <c r="M46" i="4"/>
  <c r="L46" i="4"/>
  <c r="AF45" i="4"/>
  <c r="AD45" i="4"/>
  <c r="AC45" i="4"/>
  <c r="U45" i="4"/>
  <c r="M45" i="4"/>
  <c r="L45" i="4"/>
  <c r="AF44" i="4"/>
  <c r="AD44" i="4"/>
  <c r="AC44" i="4"/>
  <c r="U44" i="4"/>
  <c r="M44" i="4"/>
  <c r="L44" i="4"/>
  <c r="E44" i="4"/>
  <c r="E45" i="4" s="1"/>
  <c r="E46" i="4" s="1"/>
  <c r="E47" i="4" s="1"/>
  <c r="E48" i="4" s="1"/>
  <c r="E49" i="4" s="1"/>
  <c r="E50" i="4" s="1"/>
  <c r="E51" i="4" s="1"/>
  <c r="AF43" i="4"/>
  <c r="AD43" i="4"/>
  <c r="AC43" i="4"/>
  <c r="U43" i="4"/>
  <c r="M43" i="4"/>
  <c r="L43" i="4"/>
  <c r="AF42" i="4"/>
  <c r="AD42" i="4"/>
  <c r="AC42" i="4"/>
  <c r="U42" i="4"/>
  <c r="R42" i="4"/>
  <c r="R43" i="4" s="1"/>
  <c r="R44" i="4" s="1"/>
  <c r="R45" i="4" s="1"/>
  <c r="R46" i="4" s="1"/>
  <c r="R47" i="4" s="1"/>
  <c r="R48" i="4" s="1"/>
  <c r="R49" i="4" s="1"/>
  <c r="R50" i="4" s="1"/>
  <c r="R51" i="4" s="1"/>
  <c r="M42" i="4"/>
  <c r="L42" i="4"/>
  <c r="AF41" i="4"/>
  <c r="AD41" i="4"/>
  <c r="AC41" i="4"/>
  <c r="U41" i="4"/>
  <c r="R41" i="4"/>
  <c r="M41" i="4"/>
  <c r="L41" i="4"/>
  <c r="E41" i="4"/>
  <c r="E42" i="4" s="1"/>
  <c r="E43" i="4" s="1"/>
  <c r="AF40" i="4"/>
  <c r="U40" i="4"/>
  <c r="AF39" i="4"/>
  <c r="AD39" i="4"/>
  <c r="AC39" i="4"/>
  <c r="U39" i="4"/>
  <c r="M39" i="4"/>
  <c r="L39" i="4"/>
  <c r="AF38" i="4"/>
  <c r="AD38" i="4"/>
  <c r="AC38" i="4"/>
  <c r="U38" i="4"/>
  <c r="M38" i="4"/>
  <c r="L38" i="4"/>
  <c r="AF37" i="4"/>
  <c r="AD37" i="4"/>
  <c r="AC37" i="4"/>
  <c r="U37" i="4"/>
  <c r="M37" i="4"/>
  <c r="L37" i="4"/>
  <c r="AF36" i="4"/>
  <c r="AD36" i="4"/>
  <c r="AC36" i="4"/>
  <c r="U36" i="4"/>
  <c r="M36" i="4"/>
  <c r="L36" i="4"/>
  <c r="AF35" i="4"/>
  <c r="AD35" i="4"/>
  <c r="AC35" i="4"/>
  <c r="U35" i="4"/>
  <c r="M35" i="4"/>
  <c r="L35" i="4"/>
  <c r="AF34" i="4"/>
  <c r="AD34" i="4"/>
  <c r="AC34" i="4"/>
  <c r="U34" i="4"/>
  <c r="M34" i="4"/>
  <c r="L34" i="4"/>
  <c r="E34" i="4"/>
  <c r="E35" i="4" s="1"/>
  <c r="E36" i="4" s="1"/>
  <c r="E37" i="4" s="1"/>
  <c r="E38" i="4" s="1"/>
  <c r="E39" i="4" s="1"/>
  <c r="AF33" i="4"/>
  <c r="AD33" i="4"/>
  <c r="AC33" i="4"/>
  <c r="U33" i="4"/>
  <c r="M33" i="4"/>
  <c r="L33" i="4"/>
  <c r="AF32" i="4"/>
  <c r="AD32" i="4"/>
  <c r="AC32" i="4"/>
  <c r="U32" i="4"/>
  <c r="M32" i="4"/>
  <c r="L32" i="4"/>
  <c r="AF31" i="4"/>
  <c r="AD31" i="4"/>
  <c r="AC31" i="4"/>
  <c r="U31" i="4"/>
  <c r="M31" i="4"/>
  <c r="L31" i="4"/>
  <c r="E31" i="4"/>
  <c r="E32" i="4" s="1"/>
  <c r="E33" i="4" s="1"/>
  <c r="AF30" i="4"/>
  <c r="AD30" i="4"/>
  <c r="AC30" i="4"/>
  <c r="U30" i="4"/>
  <c r="M30" i="4"/>
  <c r="L30" i="4"/>
  <c r="AF29" i="4"/>
  <c r="AD29" i="4"/>
  <c r="AC29" i="4"/>
  <c r="U29" i="4"/>
  <c r="R29" i="4"/>
  <c r="R30" i="4" s="1"/>
  <c r="R31" i="4" s="1"/>
  <c r="R32" i="4" s="1"/>
  <c r="R33" i="4" s="1"/>
  <c r="R34" i="4" s="1"/>
  <c r="R35" i="4" s="1"/>
  <c r="R36" i="4" s="1"/>
  <c r="R37" i="4" s="1"/>
  <c r="R38" i="4" s="1"/>
  <c r="R39" i="4" s="1"/>
  <c r="M29" i="4"/>
  <c r="L29" i="4"/>
  <c r="E29" i="4"/>
  <c r="E30" i="4" s="1"/>
  <c r="AF28" i="4"/>
  <c r="U28" i="4"/>
  <c r="AF27" i="4"/>
  <c r="AD27" i="4"/>
  <c r="AC27" i="4"/>
  <c r="U27" i="4"/>
  <c r="M27" i="4"/>
  <c r="L27" i="4"/>
  <c r="AF26" i="4"/>
  <c r="AD26" i="4"/>
  <c r="AC26" i="4"/>
  <c r="U26" i="4"/>
  <c r="M26" i="4"/>
  <c r="L26" i="4"/>
  <c r="AF25" i="4"/>
  <c r="AD25" i="4"/>
  <c r="AC25" i="4"/>
  <c r="U25" i="4"/>
  <c r="M25" i="4"/>
  <c r="L25" i="4"/>
  <c r="AF24" i="4"/>
  <c r="AD24" i="4"/>
  <c r="AC24" i="4"/>
  <c r="U24" i="4"/>
  <c r="M24" i="4"/>
  <c r="L24" i="4"/>
  <c r="AF23" i="4"/>
  <c r="AD23" i="4"/>
  <c r="AC23" i="4"/>
  <c r="U23" i="4"/>
  <c r="M23" i="4"/>
  <c r="L23" i="4"/>
  <c r="AF22" i="4"/>
  <c r="AD22" i="4"/>
  <c r="AC22" i="4"/>
  <c r="U22" i="4"/>
  <c r="M22" i="4"/>
  <c r="L22" i="4"/>
  <c r="AF21" i="4"/>
  <c r="AD21" i="4"/>
  <c r="AC21" i="4"/>
  <c r="U21" i="4"/>
  <c r="M21" i="4"/>
  <c r="L21" i="4"/>
  <c r="AF20" i="4"/>
  <c r="AD20" i="4"/>
  <c r="AC20" i="4"/>
  <c r="U20" i="4"/>
  <c r="M20" i="4"/>
  <c r="L20" i="4"/>
  <c r="E20" i="4"/>
  <c r="E21" i="4" s="1"/>
  <c r="E22" i="4" s="1"/>
  <c r="E23" i="4" s="1"/>
  <c r="E24" i="4" s="1"/>
  <c r="E25" i="4" s="1"/>
  <c r="E26" i="4" s="1"/>
  <c r="E27" i="4" s="1"/>
  <c r="AF19" i="4"/>
  <c r="AD19" i="4"/>
  <c r="AC19" i="4"/>
  <c r="U19" i="4"/>
  <c r="M19" i="4"/>
  <c r="L19" i="4"/>
  <c r="AF18" i="4"/>
  <c r="AD18" i="4"/>
  <c r="AC18" i="4"/>
  <c r="U18" i="4"/>
  <c r="M18" i="4"/>
  <c r="L18" i="4"/>
  <c r="E18" i="4"/>
  <c r="E19" i="4" s="1"/>
  <c r="AF17" i="4"/>
  <c r="AD17" i="4"/>
  <c r="AC17" i="4"/>
  <c r="U17" i="4"/>
  <c r="R17" i="4"/>
  <c r="R18" i="4" s="1"/>
  <c r="R19" i="4" s="1"/>
  <c r="R20" i="4" s="1"/>
  <c r="R21" i="4" s="1"/>
  <c r="R22" i="4" s="1"/>
  <c r="R23" i="4" s="1"/>
  <c r="R24" i="4" s="1"/>
  <c r="R25" i="4" s="1"/>
  <c r="R26" i="4" s="1"/>
  <c r="R27" i="4" s="1"/>
  <c r="M17" i="4"/>
  <c r="L17" i="4"/>
  <c r="E17" i="4"/>
  <c r="B17" i="4"/>
  <c r="B18" i="4" s="1"/>
  <c r="AF16" i="4"/>
  <c r="U16" i="4"/>
  <c r="S16" i="4"/>
  <c r="AA16" i="4" s="1"/>
  <c r="Q16" i="4"/>
  <c r="O16" i="4"/>
  <c r="O17" i="4" s="1"/>
  <c r="O18" i="4" s="1"/>
  <c r="O19" i="4" s="1"/>
  <c r="O20" i="4" s="1"/>
  <c r="O21" i="4" s="1"/>
  <c r="O22" i="4" s="1"/>
  <c r="O23" i="4" s="1"/>
  <c r="O24" i="4" s="1"/>
  <c r="O25" i="4" s="1"/>
  <c r="O26" i="4" s="1"/>
  <c r="O27" i="4" s="1"/>
  <c r="O28" i="4" s="1"/>
  <c r="O29" i="4" s="1"/>
  <c r="O30" i="4" s="1"/>
  <c r="O31" i="4" s="1"/>
  <c r="O32" i="4" s="1"/>
  <c r="O33" i="4" s="1"/>
  <c r="O34" i="4" s="1"/>
  <c r="O35" i="4" s="1"/>
  <c r="O36" i="4" s="1"/>
  <c r="O37" i="4" s="1"/>
  <c r="O38" i="4" s="1"/>
  <c r="O39" i="4" s="1"/>
  <c r="O40" i="4" s="1"/>
  <c r="O41" i="4" s="1"/>
  <c r="O42" i="4" s="1"/>
  <c r="O43" i="4" s="1"/>
  <c r="O44" i="4" s="1"/>
  <c r="O45" i="4" s="1"/>
  <c r="O46" i="4" s="1"/>
  <c r="O47" i="4" s="1"/>
  <c r="O48" i="4" s="1"/>
  <c r="O49" i="4" s="1"/>
  <c r="O50" i="4" s="1"/>
  <c r="O51" i="4" s="1"/>
  <c r="O52" i="4" s="1"/>
  <c r="O53" i="4" s="1"/>
  <c r="O54" i="4" s="1"/>
  <c r="O55" i="4" s="1"/>
  <c r="O56" i="4" s="1"/>
  <c r="O57" i="4" s="1"/>
  <c r="O58" i="4" s="1"/>
  <c r="O59" i="4" s="1"/>
  <c r="O60" i="4" s="1"/>
  <c r="O61" i="4" s="1"/>
  <c r="O62" i="4" s="1"/>
  <c r="O63" i="4" s="1"/>
  <c r="O64" i="4" s="1"/>
  <c r="O65" i="4" s="1"/>
  <c r="O66" i="4" s="1"/>
  <c r="O67" i="4" s="1"/>
  <c r="O68" i="4" s="1"/>
  <c r="O69" i="4" s="1"/>
  <c r="O70" i="4" s="1"/>
  <c r="O71" i="4" s="1"/>
  <c r="O72" i="4" s="1"/>
  <c r="O73" i="4" s="1"/>
  <c r="O74" i="4" s="1"/>
  <c r="O75" i="4" s="1"/>
  <c r="O76" i="4" s="1"/>
  <c r="O77" i="4" s="1"/>
  <c r="O78" i="4" s="1"/>
  <c r="O79" i="4" s="1"/>
  <c r="O80" i="4" s="1"/>
  <c r="O81" i="4" s="1"/>
  <c r="O82" i="4" s="1"/>
  <c r="O83" i="4" s="1"/>
  <c r="O84" i="4" s="1"/>
  <c r="O85" i="4" s="1"/>
  <c r="O86" i="4" s="1"/>
  <c r="O87" i="4" s="1"/>
  <c r="O88" i="4" s="1"/>
  <c r="O89" i="4" s="1"/>
  <c r="O90" i="4" s="1"/>
  <c r="O91" i="4" s="1"/>
  <c r="O92" i="4" s="1"/>
  <c r="O93" i="4" s="1"/>
  <c r="O94" i="4" s="1"/>
  <c r="O95" i="4" s="1"/>
  <c r="O96" i="4" s="1"/>
  <c r="O97" i="4" s="1"/>
  <c r="O98" i="4" s="1"/>
  <c r="O99" i="4" s="1"/>
  <c r="O100" i="4" s="1"/>
  <c r="O101" i="4" s="1"/>
  <c r="O102" i="4" s="1"/>
  <c r="O103" i="4" s="1"/>
  <c r="O104" i="4" s="1"/>
  <c r="O105" i="4" s="1"/>
  <c r="O106" i="4" s="1"/>
  <c r="O107" i="4" s="1"/>
  <c r="O108" i="4" s="1"/>
  <c r="O109" i="4" s="1"/>
  <c r="O110" i="4" s="1"/>
  <c r="O111" i="4" s="1"/>
  <c r="O112" i="4" s="1"/>
  <c r="O113" i="4" s="1"/>
  <c r="O114" i="4" s="1"/>
  <c r="O115" i="4" s="1"/>
  <c r="O116" i="4" s="1"/>
  <c r="O117" i="4" s="1"/>
  <c r="O118" i="4" s="1"/>
  <c r="O119" i="4" s="1"/>
  <c r="O120" i="4" s="1"/>
  <c r="O121" i="4" s="1"/>
  <c r="O122" i="4" s="1"/>
  <c r="O123" i="4" s="1"/>
  <c r="O124" i="4" s="1"/>
  <c r="O125" i="4" s="1"/>
  <c r="O126" i="4" s="1"/>
  <c r="O127" i="4" s="1"/>
  <c r="O128" i="4" s="1"/>
  <c r="O129" i="4" s="1"/>
  <c r="O130" i="4" s="1"/>
  <c r="O131" i="4" s="1"/>
  <c r="O132" i="4" s="1"/>
  <c r="O133" i="4" s="1"/>
  <c r="O134" i="4" s="1"/>
  <c r="O135" i="4" s="1"/>
  <c r="O136" i="4" s="1"/>
  <c r="O137" i="4" s="1"/>
  <c r="O138" i="4" s="1"/>
  <c r="O139" i="4" s="1"/>
  <c r="O140" i="4" s="1"/>
  <c r="O141" i="4" s="1"/>
  <c r="O142" i="4" s="1"/>
  <c r="O143" i="4" s="1"/>
  <c r="O144" i="4" s="1"/>
  <c r="O145" i="4" s="1"/>
  <c r="O146" i="4" s="1"/>
  <c r="O147" i="4" s="1"/>
  <c r="O148" i="4" s="1"/>
  <c r="O149" i="4" s="1"/>
  <c r="O150" i="4" s="1"/>
  <c r="O151" i="4" s="1"/>
  <c r="O152" i="4" s="1"/>
  <c r="O153" i="4" s="1"/>
  <c r="O154" i="4" s="1"/>
  <c r="O155" i="4" s="1"/>
  <c r="O156" i="4" s="1"/>
  <c r="O157" i="4" s="1"/>
  <c r="O158" i="4" s="1"/>
  <c r="O159" i="4" s="1"/>
  <c r="O160" i="4" s="1"/>
  <c r="O161" i="4" s="1"/>
  <c r="O162" i="4" s="1"/>
  <c r="O163" i="4" s="1"/>
  <c r="O164" i="4" s="1"/>
  <c r="O165" i="4" s="1"/>
  <c r="O166" i="4" s="1"/>
  <c r="O167" i="4" s="1"/>
  <c r="O168" i="4" s="1"/>
  <c r="O169" i="4" s="1"/>
  <c r="O170" i="4" s="1"/>
  <c r="O171" i="4" s="1"/>
  <c r="O172" i="4" s="1"/>
  <c r="O173" i="4" s="1"/>
  <c r="O174" i="4" s="1"/>
  <c r="O175" i="4" s="1"/>
  <c r="O176" i="4" s="1"/>
  <c r="O177" i="4" s="1"/>
  <c r="O178" i="4" s="1"/>
  <c r="O179" i="4" s="1"/>
  <c r="O180" i="4" s="1"/>
  <c r="O181" i="4" s="1"/>
  <c r="O182" i="4" s="1"/>
  <c r="O183" i="4" s="1"/>
  <c r="O184" i="4" s="1"/>
  <c r="O185" i="4" s="1"/>
  <c r="O186" i="4" s="1"/>
  <c r="O187" i="4" s="1"/>
  <c r="O188" i="4" s="1"/>
  <c r="O189" i="4" s="1"/>
  <c r="O190" i="4" s="1"/>
  <c r="O191" i="4" s="1"/>
  <c r="O192" i="4" s="1"/>
  <c r="O193" i="4" s="1"/>
  <c r="O194" i="4" s="1"/>
  <c r="O195" i="4" s="1"/>
  <c r="O196" i="4" s="1"/>
  <c r="O197" i="4" s="1"/>
  <c r="O198" i="4" s="1"/>
  <c r="O199" i="4" s="1"/>
  <c r="O200" i="4" s="1"/>
  <c r="O201" i="4" s="1"/>
  <c r="O202" i="4" s="1"/>
  <c r="O203" i="4" s="1"/>
  <c r="O204" i="4" s="1"/>
  <c r="O205" i="4" s="1"/>
  <c r="O206" i="4" s="1"/>
  <c r="O207" i="4" s="1"/>
  <c r="O208" i="4" s="1"/>
  <c r="O209" i="4" s="1"/>
  <c r="O210" i="4" s="1"/>
  <c r="O211" i="4" s="1"/>
  <c r="O212" i="4" s="1"/>
  <c r="O213" i="4" s="1"/>
  <c r="O214" i="4" s="1"/>
  <c r="O215" i="4" s="1"/>
  <c r="O216" i="4" s="1"/>
  <c r="O217" i="4" s="1"/>
  <c r="O218" i="4" s="1"/>
  <c r="O219" i="4" s="1"/>
  <c r="O220" i="4" s="1"/>
  <c r="O221" i="4" s="1"/>
  <c r="O222" i="4" s="1"/>
  <c r="O223" i="4" s="1"/>
  <c r="O224" i="4" s="1"/>
  <c r="O225" i="4" s="1"/>
  <c r="O226" i="4" s="1"/>
  <c r="O227" i="4" s="1"/>
  <c r="O228" i="4" s="1"/>
  <c r="O229" i="4" s="1"/>
  <c r="O230" i="4" s="1"/>
  <c r="O231" i="4" s="1"/>
  <c r="O232" i="4" s="1"/>
  <c r="O233" i="4" s="1"/>
  <c r="O234" i="4" s="1"/>
  <c r="O235" i="4" s="1"/>
  <c r="O236" i="4" s="1"/>
  <c r="O237" i="4" s="1"/>
  <c r="O238" i="4" s="1"/>
  <c r="O239" i="4" s="1"/>
  <c r="O240" i="4" s="1"/>
  <c r="O241" i="4" s="1"/>
  <c r="O242" i="4" s="1"/>
  <c r="O243" i="4" s="1"/>
  <c r="O244" i="4" s="1"/>
  <c r="O245" i="4" s="1"/>
  <c r="O246" i="4" s="1"/>
  <c r="O247" i="4" s="1"/>
  <c r="O248" i="4" s="1"/>
  <c r="O249" i="4" s="1"/>
  <c r="O250" i="4" s="1"/>
  <c r="O251" i="4" s="1"/>
  <c r="O252" i="4" s="1"/>
  <c r="O253" i="4" s="1"/>
  <c r="O254" i="4" s="1"/>
  <c r="O255" i="4" s="1"/>
  <c r="O256" i="4" s="1"/>
  <c r="O257" i="4" s="1"/>
  <c r="O258" i="4" s="1"/>
  <c r="O259" i="4" s="1"/>
  <c r="O260" i="4" s="1"/>
  <c r="O261" i="4" s="1"/>
  <c r="O262" i="4" s="1"/>
  <c r="O263" i="4" s="1"/>
  <c r="O264" i="4" s="1"/>
  <c r="O265" i="4" s="1"/>
  <c r="O266" i="4" s="1"/>
  <c r="O267" i="4" s="1"/>
  <c r="O268" i="4" s="1"/>
  <c r="O269" i="4" s="1"/>
  <c r="O270" i="4" s="1"/>
  <c r="O271" i="4" s="1"/>
  <c r="O272" i="4" s="1"/>
  <c r="O273" i="4" s="1"/>
  <c r="O274" i="4" s="1"/>
  <c r="O275" i="4" s="1"/>
  <c r="O276" i="4" s="1"/>
  <c r="O277" i="4" s="1"/>
  <c r="O278" i="4" s="1"/>
  <c r="O279" i="4" s="1"/>
  <c r="O280" i="4" s="1"/>
  <c r="O281" i="4" s="1"/>
  <c r="O282" i="4" s="1"/>
  <c r="O283" i="4" s="1"/>
  <c r="O284" i="4" s="1"/>
  <c r="O285" i="4" s="1"/>
  <c r="O286" i="4" s="1"/>
  <c r="O287" i="4" s="1"/>
  <c r="O288" i="4" s="1"/>
  <c r="O289" i="4" s="1"/>
  <c r="O290" i="4" s="1"/>
  <c r="O291" i="4" s="1"/>
  <c r="O292" i="4" s="1"/>
  <c r="O293" i="4" s="1"/>
  <c r="O294" i="4" s="1"/>
  <c r="O295" i="4" s="1"/>
  <c r="O296" i="4" s="1"/>
  <c r="O297" i="4" s="1"/>
  <c r="O298" i="4" s="1"/>
  <c r="O299" i="4" s="1"/>
  <c r="O300" i="4" s="1"/>
  <c r="O301" i="4" s="1"/>
  <c r="O302" i="4" s="1"/>
  <c r="O303" i="4" s="1"/>
  <c r="O304" i="4" s="1"/>
  <c r="O305" i="4" s="1"/>
  <c r="O306" i="4" s="1"/>
  <c r="O307" i="4" s="1"/>
  <c r="O308" i="4" s="1"/>
  <c r="O309" i="4" s="1"/>
  <c r="O310" i="4" s="1"/>
  <c r="O311" i="4" s="1"/>
  <c r="O312" i="4" s="1"/>
  <c r="O313" i="4" s="1"/>
  <c r="O314" i="4" s="1"/>
  <c r="O315" i="4" s="1"/>
  <c r="O316" i="4" s="1"/>
  <c r="O317" i="4" s="1"/>
  <c r="O318" i="4" s="1"/>
  <c r="O319" i="4" s="1"/>
  <c r="O320" i="4" s="1"/>
  <c r="O321" i="4" s="1"/>
  <c r="O322" i="4" s="1"/>
  <c r="O323" i="4" s="1"/>
  <c r="O324" i="4" s="1"/>
  <c r="O325" i="4" s="1"/>
  <c r="O326" i="4" s="1"/>
  <c r="O327" i="4" s="1"/>
  <c r="O328" i="4" s="1"/>
  <c r="O329" i="4" s="1"/>
  <c r="O330" i="4" s="1"/>
  <c r="O331" i="4" s="1"/>
  <c r="O332" i="4" s="1"/>
  <c r="O333" i="4" s="1"/>
  <c r="O334" i="4" s="1"/>
  <c r="O335" i="4" s="1"/>
  <c r="O336" i="4" s="1"/>
  <c r="O337" i="4" s="1"/>
  <c r="O338" i="4" s="1"/>
  <c r="O339" i="4" s="1"/>
  <c r="O340" i="4" s="1"/>
  <c r="O341" i="4" s="1"/>
  <c r="O342" i="4" s="1"/>
  <c r="O343" i="4" s="1"/>
  <c r="O344" i="4" s="1"/>
  <c r="O345" i="4" s="1"/>
  <c r="O346" i="4" s="1"/>
  <c r="O347" i="4" s="1"/>
  <c r="O348" i="4" s="1"/>
  <c r="O349" i="4" s="1"/>
  <c r="O350" i="4" s="1"/>
  <c r="O351" i="4" s="1"/>
  <c r="O352" i="4" s="1"/>
  <c r="O353" i="4" s="1"/>
  <c r="O354" i="4" s="1"/>
  <c r="O355" i="4" s="1"/>
  <c r="O356" i="4" s="1"/>
  <c r="O357" i="4" s="1"/>
  <c r="O358" i="4" s="1"/>
  <c r="O359" i="4" s="1"/>
  <c r="O360" i="4" s="1"/>
  <c r="O361" i="4" s="1"/>
  <c r="O362" i="4" s="1"/>
  <c r="O363" i="4" s="1"/>
  <c r="O364" i="4" s="1"/>
  <c r="O365" i="4" s="1"/>
  <c r="O366" i="4" s="1"/>
  <c r="O367" i="4" s="1"/>
  <c r="O368" i="4" s="1"/>
  <c r="O369" i="4" s="1"/>
  <c r="O370" i="4" s="1"/>
  <c r="O371" i="4" s="1"/>
  <c r="O372" i="4" s="1"/>
  <c r="O373" i="4" s="1"/>
  <c r="O374" i="4" s="1"/>
  <c r="O375" i="4" s="1"/>
  <c r="H16" i="4"/>
  <c r="I16" i="4" s="1"/>
  <c r="F16" i="4"/>
  <c r="B16" i="4"/>
  <c r="C10" i="4"/>
  <c r="D10" i="4" s="1"/>
  <c r="C8" i="4"/>
  <c r="P7" i="4"/>
  <c r="T16" i="4" s="1"/>
  <c r="C7" i="4"/>
  <c r="C6" i="4"/>
  <c r="C5" i="4"/>
  <c r="C4" i="4"/>
  <c r="C3" i="4"/>
  <c r="U7" i="1"/>
  <c r="T7" i="1"/>
  <c r="U6" i="1"/>
  <c r="T6" i="1"/>
  <c r="U5" i="1"/>
  <c r="T5" i="1"/>
  <c r="U4" i="1"/>
  <c r="T4" i="1"/>
  <c r="U3" i="1"/>
  <c r="T3" i="1"/>
  <c r="AF375" i="3"/>
  <c r="AD375" i="3"/>
  <c r="AC375" i="3"/>
  <c r="U375" i="3"/>
  <c r="M375" i="3"/>
  <c r="L375" i="3"/>
  <c r="AF374" i="3"/>
  <c r="AD374" i="3"/>
  <c r="AC374" i="3"/>
  <c r="U374" i="3"/>
  <c r="M374" i="3"/>
  <c r="L374" i="3"/>
  <c r="AF373" i="3"/>
  <c r="AD373" i="3"/>
  <c r="AC373" i="3"/>
  <c r="U373" i="3"/>
  <c r="M373" i="3"/>
  <c r="L373" i="3"/>
  <c r="AF372" i="3"/>
  <c r="AD372" i="3"/>
  <c r="AC372" i="3"/>
  <c r="U372" i="3"/>
  <c r="M372" i="3"/>
  <c r="L372" i="3"/>
  <c r="AF371" i="3"/>
  <c r="AD371" i="3"/>
  <c r="AC371" i="3"/>
  <c r="U371" i="3"/>
  <c r="M371" i="3"/>
  <c r="L371" i="3"/>
  <c r="AF370" i="3"/>
  <c r="AD370" i="3"/>
  <c r="AC370" i="3"/>
  <c r="U370" i="3"/>
  <c r="M370" i="3"/>
  <c r="L370" i="3"/>
  <c r="AF369" i="3"/>
  <c r="AD369" i="3"/>
  <c r="AC369" i="3"/>
  <c r="U369" i="3"/>
  <c r="M369" i="3"/>
  <c r="L369" i="3"/>
  <c r="AF368" i="3"/>
  <c r="AD368" i="3"/>
  <c r="AC368" i="3"/>
  <c r="U368" i="3"/>
  <c r="M368" i="3"/>
  <c r="L368" i="3"/>
  <c r="AF367" i="3"/>
  <c r="AD367" i="3"/>
  <c r="AC367" i="3"/>
  <c r="U367" i="3"/>
  <c r="M367" i="3"/>
  <c r="L367" i="3"/>
  <c r="AF366" i="3"/>
  <c r="AD366" i="3"/>
  <c r="AC366" i="3"/>
  <c r="U366" i="3"/>
  <c r="R366" i="3"/>
  <c r="R367" i="3" s="1"/>
  <c r="R368" i="3" s="1"/>
  <c r="R369" i="3" s="1"/>
  <c r="R370" i="3" s="1"/>
  <c r="R371" i="3" s="1"/>
  <c r="R372" i="3" s="1"/>
  <c r="R373" i="3" s="1"/>
  <c r="R374" i="3" s="1"/>
  <c r="R375" i="3" s="1"/>
  <c r="M366" i="3"/>
  <c r="L366" i="3"/>
  <c r="AF365" i="3"/>
  <c r="AD365" i="3"/>
  <c r="AC365" i="3"/>
  <c r="U365" i="3"/>
  <c r="R365" i="3"/>
  <c r="M365" i="3"/>
  <c r="L365" i="3"/>
  <c r="E365" i="3"/>
  <c r="E366" i="3" s="1"/>
  <c r="E367" i="3" s="1"/>
  <c r="E368" i="3" s="1"/>
  <c r="E369" i="3" s="1"/>
  <c r="E370" i="3" s="1"/>
  <c r="E371" i="3" s="1"/>
  <c r="E372" i="3" s="1"/>
  <c r="E373" i="3" s="1"/>
  <c r="E374" i="3" s="1"/>
  <c r="E375" i="3" s="1"/>
  <c r="AF364" i="3"/>
  <c r="U364" i="3"/>
  <c r="AF363" i="3"/>
  <c r="AD363" i="3"/>
  <c r="AC363" i="3"/>
  <c r="U363" i="3"/>
  <c r="M363" i="3"/>
  <c r="L363" i="3"/>
  <c r="AF362" i="3"/>
  <c r="AD362" i="3"/>
  <c r="AC362" i="3"/>
  <c r="U362" i="3"/>
  <c r="M362" i="3"/>
  <c r="L362" i="3"/>
  <c r="AF361" i="3"/>
  <c r="AD361" i="3"/>
  <c r="AC361" i="3"/>
  <c r="U361" i="3"/>
  <c r="M361" i="3"/>
  <c r="L361" i="3"/>
  <c r="AF360" i="3"/>
  <c r="AD360" i="3"/>
  <c r="AC360" i="3"/>
  <c r="U360" i="3"/>
  <c r="M360" i="3"/>
  <c r="L360" i="3"/>
  <c r="AF359" i="3"/>
  <c r="AD359" i="3"/>
  <c r="AC359" i="3"/>
  <c r="U359" i="3"/>
  <c r="M359" i="3"/>
  <c r="L359" i="3"/>
  <c r="AF358" i="3"/>
  <c r="AD358" i="3"/>
  <c r="AC358" i="3"/>
  <c r="U358" i="3"/>
  <c r="M358" i="3"/>
  <c r="L358" i="3"/>
  <c r="AF357" i="3"/>
  <c r="AD357" i="3"/>
  <c r="AC357" i="3"/>
  <c r="U357" i="3"/>
  <c r="M357" i="3"/>
  <c r="L357" i="3"/>
  <c r="AF356" i="3"/>
  <c r="AD356" i="3"/>
  <c r="AC356" i="3"/>
  <c r="U356" i="3"/>
  <c r="M356" i="3"/>
  <c r="L356" i="3"/>
  <c r="AF355" i="3"/>
  <c r="AD355" i="3"/>
  <c r="AC355" i="3"/>
  <c r="U355" i="3"/>
  <c r="M355" i="3"/>
  <c r="L355" i="3"/>
  <c r="AF354" i="3"/>
  <c r="AD354" i="3"/>
  <c r="AC354" i="3"/>
  <c r="U354" i="3"/>
  <c r="M354" i="3"/>
  <c r="L354" i="3"/>
  <c r="AF353" i="3"/>
  <c r="AD353" i="3"/>
  <c r="AC353" i="3"/>
  <c r="U353" i="3"/>
  <c r="R353" i="3"/>
  <c r="R354" i="3" s="1"/>
  <c r="R355" i="3" s="1"/>
  <c r="R356" i="3" s="1"/>
  <c r="R357" i="3" s="1"/>
  <c r="R358" i="3" s="1"/>
  <c r="R359" i="3" s="1"/>
  <c r="R360" i="3" s="1"/>
  <c r="R361" i="3" s="1"/>
  <c r="R362" i="3" s="1"/>
  <c r="R363" i="3" s="1"/>
  <c r="M353" i="3"/>
  <c r="L353" i="3"/>
  <c r="E353" i="3"/>
  <c r="E354" i="3" s="1"/>
  <c r="E355" i="3" s="1"/>
  <c r="E356" i="3" s="1"/>
  <c r="E357" i="3" s="1"/>
  <c r="E358" i="3" s="1"/>
  <c r="E359" i="3" s="1"/>
  <c r="E360" i="3" s="1"/>
  <c r="E361" i="3" s="1"/>
  <c r="E362" i="3" s="1"/>
  <c r="E363" i="3" s="1"/>
  <c r="AF352" i="3"/>
  <c r="U352" i="3"/>
  <c r="AF351" i="3"/>
  <c r="AD351" i="3"/>
  <c r="AC351" i="3"/>
  <c r="U351" i="3"/>
  <c r="M351" i="3"/>
  <c r="L351" i="3"/>
  <c r="AF350" i="3"/>
  <c r="AD350" i="3"/>
  <c r="AC350" i="3"/>
  <c r="U350" i="3"/>
  <c r="M350" i="3"/>
  <c r="L350" i="3"/>
  <c r="AF349" i="3"/>
  <c r="AD349" i="3"/>
  <c r="AC349" i="3"/>
  <c r="U349" i="3"/>
  <c r="M349" i="3"/>
  <c r="L349" i="3"/>
  <c r="AF348" i="3"/>
  <c r="AD348" i="3"/>
  <c r="AC348" i="3"/>
  <c r="U348" i="3"/>
  <c r="M348" i="3"/>
  <c r="L348" i="3"/>
  <c r="AF347" i="3"/>
  <c r="AD347" i="3"/>
  <c r="AC347" i="3"/>
  <c r="U347" i="3"/>
  <c r="M347" i="3"/>
  <c r="L347" i="3"/>
  <c r="AF346" i="3"/>
  <c r="AD346" i="3"/>
  <c r="AC346" i="3"/>
  <c r="U346" i="3"/>
  <c r="M346" i="3"/>
  <c r="L346" i="3"/>
  <c r="AF345" i="3"/>
  <c r="AD345" i="3"/>
  <c r="AC345" i="3"/>
  <c r="U345" i="3"/>
  <c r="M345" i="3"/>
  <c r="L345" i="3"/>
  <c r="AF344" i="3"/>
  <c r="AD344" i="3"/>
  <c r="AC344" i="3"/>
  <c r="U344" i="3"/>
  <c r="M344" i="3"/>
  <c r="L344" i="3"/>
  <c r="AF343" i="3"/>
  <c r="AD343" i="3"/>
  <c r="AC343" i="3"/>
  <c r="U343" i="3"/>
  <c r="M343" i="3"/>
  <c r="L343" i="3"/>
  <c r="AF342" i="3"/>
  <c r="AD342" i="3"/>
  <c r="AC342" i="3"/>
  <c r="U342" i="3"/>
  <c r="M342" i="3"/>
  <c r="L342" i="3"/>
  <c r="AF341" i="3"/>
  <c r="AD341" i="3"/>
  <c r="AC341" i="3"/>
  <c r="U341" i="3"/>
  <c r="R341" i="3"/>
  <c r="R342" i="3" s="1"/>
  <c r="R343" i="3" s="1"/>
  <c r="R344" i="3" s="1"/>
  <c r="R345" i="3" s="1"/>
  <c r="R346" i="3" s="1"/>
  <c r="R347" i="3" s="1"/>
  <c r="R348" i="3" s="1"/>
  <c r="R349" i="3" s="1"/>
  <c r="R350" i="3" s="1"/>
  <c r="R351" i="3" s="1"/>
  <c r="M341" i="3"/>
  <c r="L341" i="3"/>
  <c r="E341" i="3"/>
  <c r="E342" i="3" s="1"/>
  <c r="E343" i="3" s="1"/>
  <c r="E344" i="3" s="1"/>
  <c r="E345" i="3" s="1"/>
  <c r="E346" i="3" s="1"/>
  <c r="E347" i="3" s="1"/>
  <c r="E348" i="3" s="1"/>
  <c r="E349" i="3" s="1"/>
  <c r="E350" i="3" s="1"/>
  <c r="E351" i="3" s="1"/>
  <c r="AF340" i="3"/>
  <c r="U340" i="3"/>
  <c r="AF339" i="3"/>
  <c r="AD339" i="3"/>
  <c r="AC339" i="3"/>
  <c r="U339" i="3"/>
  <c r="M339" i="3"/>
  <c r="L339" i="3"/>
  <c r="AF338" i="3"/>
  <c r="AD338" i="3"/>
  <c r="AC338" i="3"/>
  <c r="U338" i="3"/>
  <c r="M338" i="3"/>
  <c r="L338" i="3"/>
  <c r="AF337" i="3"/>
  <c r="AD337" i="3"/>
  <c r="AC337" i="3"/>
  <c r="U337" i="3"/>
  <c r="M337" i="3"/>
  <c r="L337" i="3"/>
  <c r="AF336" i="3"/>
  <c r="AD336" i="3"/>
  <c r="AC336" i="3"/>
  <c r="U336" i="3"/>
  <c r="M336" i="3"/>
  <c r="L336" i="3"/>
  <c r="AF335" i="3"/>
  <c r="AD335" i="3"/>
  <c r="AC335" i="3"/>
  <c r="U335" i="3"/>
  <c r="M335" i="3"/>
  <c r="L335" i="3"/>
  <c r="AF334" i="3"/>
  <c r="AD334" i="3"/>
  <c r="AC334" i="3"/>
  <c r="U334" i="3"/>
  <c r="M334" i="3"/>
  <c r="L334" i="3"/>
  <c r="AF333" i="3"/>
  <c r="AD333" i="3"/>
  <c r="AC333" i="3"/>
  <c r="U333" i="3"/>
  <c r="M333" i="3"/>
  <c r="L333" i="3"/>
  <c r="AF332" i="3"/>
  <c r="AD332" i="3"/>
  <c r="AC332" i="3"/>
  <c r="U332" i="3"/>
  <c r="M332" i="3"/>
  <c r="L332" i="3"/>
  <c r="AF331" i="3"/>
  <c r="AD331" i="3"/>
  <c r="AC331" i="3"/>
  <c r="U331" i="3"/>
  <c r="M331" i="3"/>
  <c r="L331" i="3"/>
  <c r="AF330" i="3"/>
  <c r="AD330" i="3"/>
  <c r="AC330" i="3"/>
  <c r="U330" i="3"/>
  <c r="M330" i="3"/>
  <c r="L330" i="3"/>
  <c r="E330" i="3"/>
  <c r="E331" i="3" s="1"/>
  <c r="E332" i="3" s="1"/>
  <c r="E333" i="3" s="1"/>
  <c r="E334" i="3" s="1"/>
  <c r="E335" i="3" s="1"/>
  <c r="E336" i="3" s="1"/>
  <c r="E337" i="3" s="1"/>
  <c r="E338" i="3" s="1"/>
  <c r="E339" i="3" s="1"/>
  <c r="AF329" i="3"/>
  <c r="AD329" i="3"/>
  <c r="AC329" i="3"/>
  <c r="U329" i="3"/>
  <c r="R329" i="3"/>
  <c r="R330" i="3" s="1"/>
  <c r="R331" i="3" s="1"/>
  <c r="R332" i="3" s="1"/>
  <c r="R333" i="3" s="1"/>
  <c r="R334" i="3" s="1"/>
  <c r="R335" i="3" s="1"/>
  <c r="R336" i="3" s="1"/>
  <c r="R337" i="3" s="1"/>
  <c r="R338" i="3" s="1"/>
  <c r="R339" i="3" s="1"/>
  <c r="M329" i="3"/>
  <c r="L329" i="3"/>
  <c r="E329" i="3"/>
  <c r="AF328" i="3"/>
  <c r="U328" i="3"/>
  <c r="AF327" i="3"/>
  <c r="AD327" i="3"/>
  <c r="AC327" i="3"/>
  <c r="U327" i="3"/>
  <c r="M327" i="3"/>
  <c r="L327" i="3"/>
  <c r="AF326" i="3"/>
  <c r="AD326" i="3"/>
  <c r="AC326" i="3"/>
  <c r="U326" i="3"/>
  <c r="M326" i="3"/>
  <c r="L326" i="3"/>
  <c r="AF325" i="3"/>
  <c r="AD325" i="3"/>
  <c r="AC325" i="3"/>
  <c r="U325" i="3"/>
  <c r="M325" i="3"/>
  <c r="L325" i="3"/>
  <c r="AF324" i="3"/>
  <c r="AD324" i="3"/>
  <c r="AC324" i="3"/>
  <c r="U324" i="3"/>
  <c r="M324" i="3"/>
  <c r="L324" i="3"/>
  <c r="AF323" i="3"/>
  <c r="AD323" i="3"/>
  <c r="AC323" i="3"/>
  <c r="U323" i="3"/>
  <c r="M323" i="3"/>
  <c r="L323" i="3"/>
  <c r="E323" i="3"/>
  <c r="E324" i="3" s="1"/>
  <c r="E325" i="3" s="1"/>
  <c r="E326" i="3" s="1"/>
  <c r="E327" i="3" s="1"/>
  <c r="AF322" i="3"/>
  <c r="AD322" i="3"/>
  <c r="AC322" i="3"/>
  <c r="U322" i="3"/>
  <c r="M322" i="3"/>
  <c r="L322" i="3"/>
  <c r="AF321" i="3"/>
  <c r="AD321" i="3"/>
  <c r="AC321" i="3"/>
  <c r="U321" i="3"/>
  <c r="M321" i="3"/>
  <c r="L321" i="3"/>
  <c r="AF320" i="3"/>
  <c r="AD320" i="3"/>
  <c r="AC320" i="3"/>
  <c r="U320" i="3"/>
  <c r="M320" i="3"/>
  <c r="L320" i="3"/>
  <c r="AF319" i="3"/>
  <c r="AD319" i="3"/>
  <c r="AC319" i="3"/>
  <c r="U319" i="3"/>
  <c r="M319" i="3"/>
  <c r="L319" i="3"/>
  <c r="AF318" i="3"/>
  <c r="AD318" i="3"/>
  <c r="AC318" i="3"/>
  <c r="U318" i="3"/>
  <c r="M318" i="3"/>
  <c r="L318" i="3"/>
  <c r="AF317" i="3"/>
  <c r="AD317" i="3"/>
  <c r="AC317" i="3"/>
  <c r="U317" i="3"/>
  <c r="R317" i="3"/>
  <c r="R318" i="3" s="1"/>
  <c r="R319" i="3" s="1"/>
  <c r="R320" i="3" s="1"/>
  <c r="R321" i="3" s="1"/>
  <c r="R322" i="3" s="1"/>
  <c r="R323" i="3" s="1"/>
  <c r="R324" i="3" s="1"/>
  <c r="R325" i="3" s="1"/>
  <c r="R326" i="3" s="1"/>
  <c r="R327" i="3" s="1"/>
  <c r="M317" i="3"/>
  <c r="L317" i="3"/>
  <c r="E317" i="3"/>
  <c r="E318" i="3" s="1"/>
  <c r="E319" i="3" s="1"/>
  <c r="E320" i="3" s="1"/>
  <c r="E321" i="3" s="1"/>
  <c r="E322" i="3" s="1"/>
  <c r="AF316" i="3"/>
  <c r="U316" i="3"/>
  <c r="AF315" i="3"/>
  <c r="AD315" i="3"/>
  <c r="AC315" i="3"/>
  <c r="U315" i="3"/>
  <c r="M315" i="3"/>
  <c r="L315" i="3"/>
  <c r="AF314" i="3"/>
  <c r="AD314" i="3"/>
  <c r="AC314" i="3"/>
  <c r="U314" i="3"/>
  <c r="M314" i="3"/>
  <c r="L314" i="3"/>
  <c r="AF313" i="3"/>
  <c r="AD313" i="3"/>
  <c r="AC313" i="3"/>
  <c r="U313" i="3"/>
  <c r="M313" i="3"/>
  <c r="L313" i="3"/>
  <c r="AF312" i="3"/>
  <c r="AD312" i="3"/>
  <c r="AC312" i="3"/>
  <c r="U312" i="3"/>
  <c r="M312" i="3"/>
  <c r="L312" i="3"/>
  <c r="AF311" i="3"/>
  <c r="AD311" i="3"/>
  <c r="AC311" i="3"/>
  <c r="U311" i="3"/>
  <c r="M311" i="3"/>
  <c r="L311" i="3"/>
  <c r="AF310" i="3"/>
  <c r="AD310" i="3"/>
  <c r="AC310" i="3"/>
  <c r="U310" i="3"/>
  <c r="M310" i="3"/>
  <c r="L310" i="3"/>
  <c r="AF309" i="3"/>
  <c r="AD309" i="3"/>
  <c r="AC309" i="3"/>
  <c r="U309" i="3"/>
  <c r="M309" i="3"/>
  <c r="L309" i="3"/>
  <c r="AF308" i="3"/>
  <c r="AD308" i="3"/>
  <c r="AC308" i="3"/>
  <c r="U308" i="3"/>
  <c r="M308" i="3"/>
  <c r="L308" i="3"/>
  <c r="AF307" i="3"/>
  <c r="AD307" i="3"/>
  <c r="AC307" i="3"/>
  <c r="U307" i="3"/>
  <c r="M307" i="3"/>
  <c r="L307" i="3"/>
  <c r="AF306" i="3"/>
  <c r="AD306" i="3"/>
  <c r="AC306" i="3"/>
  <c r="U306" i="3"/>
  <c r="R306" i="3"/>
  <c r="R307" i="3" s="1"/>
  <c r="R308" i="3" s="1"/>
  <c r="R309" i="3" s="1"/>
  <c r="R310" i="3" s="1"/>
  <c r="R311" i="3" s="1"/>
  <c r="R312" i="3" s="1"/>
  <c r="R313" i="3" s="1"/>
  <c r="R314" i="3" s="1"/>
  <c r="R315" i="3" s="1"/>
  <c r="M306" i="3"/>
  <c r="L306" i="3"/>
  <c r="E306" i="3"/>
  <c r="E307" i="3" s="1"/>
  <c r="E308" i="3" s="1"/>
  <c r="E309" i="3" s="1"/>
  <c r="E310" i="3" s="1"/>
  <c r="E311" i="3" s="1"/>
  <c r="E312" i="3" s="1"/>
  <c r="E313" i="3" s="1"/>
  <c r="E314" i="3" s="1"/>
  <c r="E315" i="3" s="1"/>
  <c r="AF305" i="3"/>
  <c r="AD305" i="3"/>
  <c r="AC305" i="3"/>
  <c r="U305" i="3"/>
  <c r="R305" i="3"/>
  <c r="M305" i="3"/>
  <c r="L305" i="3"/>
  <c r="E305" i="3"/>
  <c r="AF304" i="3"/>
  <c r="U304" i="3"/>
  <c r="AF303" i="3"/>
  <c r="AD303" i="3"/>
  <c r="AC303" i="3"/>
  <c r="U303" i="3"/>
  <c r="M303" i="3"/>
  <c r="L303" i="3"/>
  <c r="AF302" i="3"/>
  <c r="AD302" i="3"/>
  <c r="AC302" i="3"/>
  <c r="U302" i="3"/>
  <c r="M302" i="3"/>
  <c r="L302" i="3"/>
  <c r="AF301" i="3"/>
  <c r="AD301" i="3"/>
  <c r="AC301" i="3"/>
  <c r="U301" i="3"/>
  <c r="M301" i="3"/>
  <c r="L301" i="3"/>
  <c r="AF300" i="3"/>
  <c r="AD300" i="3"/>
  <c r="AC300" i="3"/>
  <c r="U300" i="3"/>
  <c r="M300" i="3"/>
  <c r="L300" i="3"/>
  <c r="AF299" i="3"/>
  <c r="AD299" i="3"/>
  <c r="AC299" i="3"/>
  <c r="U299" i="3"/>
  <c r="M299" i="3"/>
  <c r="L299" i="3"/>
  <c r="AF298" i="3"/>
  <c r="AD298" i="3"/>
  <c r="AC298" i="3"/>
  <c r="U298" i="3"/>
  <c r="M298" i="3"/>
  <c r="L298" i="3"/>
  <c r="AF297" i="3"/>
  <c r="AD297" i="3"/>
  <c r="AC297" i="3"/>
  <c r="U297" i="3"/>
  <c r="M297" i="3"/>
  <c r="L297" i="3"/>
  <c r="AF296" i="3"/>
  <c r="AD296" i="3"/>
  <c r="AC296" i="3"/>
  <c r="U296" i="3"/>
  <c r="M296" i="3"/>
  <c r="L296" i="3"/>
  <c r="AF295" i="3"/>
  <c r="AD295" i="3"/>
  <c r="AC295" i="3"/>
  <c r="U295" i="3"/>
  <c r="M295" i="3"/>
  <c r="L295" i="3"/>
  <c r="AF294" i="3"/>
  <c r="AD294" i="3"/>
  <c r="AC294" i="3"/>
  <c r="U294" i="3"/>
  <c r="R294" i="3"/>
  <c r="R295" i="3" s="1"/>
  <c r="R296" i="3" s="1"/>
  <c r="R297" i="3" s="1"/>
  <c r="R298" i="3" s="1"/>
  <c r="R299" i="3" s="1"/>
  <c r="R300" i="3" s="1"/>
  <c r="R301" i="3" s="1"/>
  <c r="R302" i="3" s="1"/>
  <c r="R303" i="3" s="1"/>
  <c r="M294" i="3"/>
  <c r="L294" i="3"/>
  <c r="AF293" i="3"/>
  <c r="AD293" i="3"/>
  <c r="AC293" i="3"/>
  <c r="U293" i="3"/>
  <c r="R293" i="3"/>
  <c r="M293" i="3"/>
  <c r="L293" i="3"/>
  <c r="E293" i="3"/>
  <c r="E294" i="3" s="1"/>
  <c r="E295" i="3" s="1"/>
  <c r="E296" i="3" s="1"/>
  <c r="E297" i="3" s="1"/>
  <c r="E298" i="3" s="1"/>
  <c r="E299" i="3" s="1"/>
  <c r="E300" i="3" s="1"/>
  <c r="E301" i="3" s="1"/>
  <c r="E302" i="3" s="1"/>
  <c r="E303" i="3" s="1"/>
  <c r="AF292" i="3"/>
  <c r="U292" i="3"/>
  <c r="AF291" i="3"/>
  <c r="AD291" i="3"/>
  <c r="AC291" i="3"/>
  <c r="U291" i="3"/>
  <c r="M291" i="3"/>
  <c r="L291" i="3"/>
  <c r="AF290" i="3"/>
  <c r="AD290" i="3"/>
  <c r="AC290" i="3"/>
  <c r="U290" i="3"/>
  <c r="M290" i="3"/>
  <c r="L290" i="3"/>
  <c r="AF289" i="3"/>
  <c r="AD289" i="3"/>
  <c r="AC289" i="3"/>
  <c r="U289" i="3"/>
  <c r="M289" i="3"/>
  <c r="L289" i="3"/>
  <c r="AF288" i="3"/>
  <c r="AD288" i="3"/>
  <c r="AC288" i="3"/>
  <c r="U288" i="3"/>
  <c r="M288" i="3"/>
  <c r="L288" i="3"/>
  <c r="AF287" i="3"/>
  <c r="AD287" i="3"/>
  <c r="AC287" i="3"/>
  <c r="U287" i="3"/>
  <c r="M287" i="3"/>
  <c r="L287" i="3"/>
  <c r="AF286" i="3"/>
  <c r="AD286" i="3"/>
  <c r="AC286" i="3"/>
  <c r="U286" i="3"/>
  <c r="M286" i="3"/>
  <c r="L286" i="3"/>
  <c r="AF285" i="3"/>
  <c r="AD285" i="3"/>
  <c r="AC285" i="3"/>
  <c r="U285" i="3"/>
  <c r="M285" i="3"/>
  <c r="L285" i="3"/>
  <c r="AF284" i="3"/>
  <c r="AD284" i="3"/>
  <c r="AC284" i="3"/>
  <c r="U284" i="3"/>
  <c r="M284" i="3"/>
  <c r="L284" i="3"/>
  <c r="AF283" i="3"/>
  <c r="AD283" i="3"/>
  <c r="AC283" i="3"/>
  <c r="U283" i="3"/>
  <c r="M283" i="3"/>
  <c r="L283" i="3"/>
  <c r="AF282" i="3"/>
  <c r="AD282" i="3"/>
  <c r="AC282" i="3"/>
  <c r="U282" i="3"/>
  <c r="M282" i="3"/>
  <c r="L282" i="3"/>
  <c r="AF281" i="3"/>
  <c r="AD281" i="3"/>
  <c r="AC281" i="3"/>
  <c r="U281" i="3"/>
  <c r="R281" i="3"/>
  <c r="R282" i="3" s="1"/>
  <c r="R283" i="3" s="1"/>
  <c r="R284" i="3" s="1"/>
  <c r="R285" i="3" s="1"/>
  <c r="R286" i="3" s="1"/>
  <c r="R287" i="3" s="1"/>
  <c r="R288" i="3" s="1"/>
  <c r="R289" i="3" s="1"/>
  <c r="R290" i="3" s="1"/>
  <c r="R291" i="3" s="1"/>
  <c r="M281" i="3"/>
  <c r="L281" i="3"/>
  <c r="E281" i="3"/>
  <c r="E282" i="3" s="1"/>
  <c r="E283" i="3" s="1"/>
  <c r="E284" i="3" s="1"/>
  <c r="E285" i="3" s="1"/>
  <c r="E286" i="3" s="1"/>
  <c r="E287" i="3" s="1"/>
  <c r="E288" i="3" s="1"/>
  <c r="E289" i="3" s="1"/>
  <c r="E290" i="3" s="1"/>
  <c r="E291" i="3" s="1"/>
  <c r="AF280" i="3"/>
  <c r="U280" i="3"/>
  <c r="AF279" i="3"/>
  <c r="AD279" i="3"/>
  <c r="AC279" i="3"/>
  <c r="U279" i="3"/>
  <c r="M279" i="3"/>
  <c r="L279" i="3"/>
  <c r="AF278" i="3"/>
  <c r="AD278" i="3"/>
  <c r="AC278" i="3"/>
  <c r="U278" i="3"/>
  <c r="M278" i="3"/>
  <c r="L278" i="3"/>
  <c r="AF277" i="3"/>
  <c r="AD277" i="3"/>
  <c r="AC277" i="3"/>
  <c r="U277" i="3"/>
  <c r="M277" i="3"/>
  <c r="L277" i="3"/>
  <c r="AF276" i="3"/>
  <c r="AD276" i="3"/>
  <c r="AC276" i="3"/>
  <c r="U276" i="3"/>
  <c r="M276" i="3"/>
  <c r="L276" i="3"/>
  <c r="AF275" i="3"/>
  <c r="AD275" i="3"/>
  <c r="AC275" i="3"/>
  <c r="U275" i="3"/>
  <c r="M275" i="3"/>
  <c r="L275" i="3"/>
  <c r="AF274" i="3"/>
  <c r="AD274" i="3"/>
  <c r="AC274" i="3"/>
  <c r="U274" i="3"/>
  <c r="M274" i="3"/>
  <c r="L274" i="3"/>
  <c r="AF273" i="3"/>
  <c r="AD273" i="3"/>
  <c r="AC273" i="3"/>
  <c r="U273" i="3"/>
  <c r="M273" i="3"/>
  <c r="L273" i="3"/>
  <c r="AF272" i="3"/>
  <c r="AD272" i="3"/>
  <c r="AC272" i="3"/>
  <c r="U272" i="3"/>
  <c r="M272" i="3"/>
  <c r="L272" i="3"/>
  <c r="AF271" i="3"/>
  <c r="AD271" i="3"/>
  <c r="AC271" i="3"/>
  <c r="U271" i="3"/>
  <c r="M271" i="3"/>
  <c r="L271" i="3"/>
  <c r="AF270" i="3"/>
  <c r="AD270" i="3"/>
  <c r="AC270" i="3"/>
  <c r="U270" i="3"/>
  <c r="M270" i="3"/>
  <c r="L270" i="3"/>
  <c r="AF269" i="3"/>
  <c r="AD269" i="3"/>
  <c r="AC269" i="3"/>
  <c r="U269" i="3"/>
  <c r="R269" i="3"/>
  <c r="R270" i="3" s="1"/>
  <c r="R271" i="3" s="1"/>
  <c r="R272" i="3" s="1"/>
  <c r="R273" i="3" s="1"/>
  <c r="R274" i="3" s="1"/>
  <c r="R275" i="3" s="1"/>
  <c r="R276" i="3" s="1"/>
  <c r="R277" i="3" s="1"/>
  <c r="R278" i="3" s="1"/>
  <c r="R279" i="3" s="1"/>
  <c r="M269" i="3"/>
  <c r="L269" i="3"/>
  <c r="E269" i="3"/>
  <c r="E270" i="3" s="1"/>
  <c r="E271" i="3" s="1"/>
  <c r="E272" i="3" s="1"/>
  <c r="E273" i="3" s="1"/>
  <c r="E274" i="3" s="1"/>
  <c r="E275" i="3" s="1"/>
  <c r="E276" i="3" s="1"/>
  <c r="E277" i="3" s="1"/>
  <c r="E278" i="3" s="1"/>
  <c r="E279" i="3" s="1"/>
  <c r="AF268" i="3"/>
  <c r="U268" i="3"/>
  <c r="AF267" i="3"/>
  <c r="AD267" i="3"/>
  <c r="AC267" i="3"/>
  <c r="U267" i="3"/>
  <c r="M267" i="3"/>
  <c r="L267" i="3"/>
  <c r="AF266" i="3"/>
  <c r="AD266" i="3"/>
  <c r="AC266" i="3"/>
  <c r="U266" i="3"/>
  <c r="M266" i="3"/>
  <c r="L266" i="3"/>
  <c r="AF265" i="3"/>
  <c r="AD265" i="3"/>
  <c r="AC265" i="3"/>
  <c r="U265" i="3"/>
  <c r="M265" i="3"/>
  <c r="L265" i="3"/>
  <c r="AF264" i="3"/>
  <c r="AD264" i="3"/>
  <c r="AC264" i="3"/>
  <c r="U264" i="3"/>
  <c r="M264" i="3"/>
  <c r="L264" i="3"/>
  <c r="AF263" i="3"/>
  <c r="AD263" i="3"/>
  <c r="AC263" i="3"/>
  <c r="U263" i="3"/>
  <c r="M263" i="3"/>
  <c r="L263" i="3"/>
  <c r="AF262" i="3"/>
  <c r="AD262" i="3"/>
  <c r="AC262" i="3"/>
  <c r="U262" i="3"/>
  <c r="M262" i="3"/>
  <c r="L262" i="3"/>
  <c r="AF261" i="3"/>
  <c r="AD261" i="3"/>
  <c r="AC261" i="3"/>
  <c r="U261" i="3"/>
  <c r="M261" i="3"/>
  <c r="L261" i="3"/>
  <c r="AF260" i="3"/>
  <c r="AD260" i="3"/>
  <c r="AC260" i="3"/>
  <c r="U260" i="3"/>
  <c r="M260" i="3"/>
  <c r="L260" i="3"/>
  <c r="AF259" i="3"/>
  <c r="AD259" i="3"/>
  <c r="AC259" i="3"/>
  <c r="U259" i="3"/>
  <c r="M259" i="3"/>
  <c r="L259" i="3"/>
  <c r="E259" i="3"/>
  <c r="E260" i="3" s="1"/>
  <c r="E261" i="3" s="1"/>
  <c r="E262" i="3" s="1"/>
  <c r="E263" i="3" s="1"/>
  <c r="E264" i="3" s="1"/>
  <c r="E265" i="3" s="1"/>
  <c r="E266" i="3" s="1"/>
  <c r="E267" i="3" s="1"/>
  <c r="AF258" i="3"/>
  <c r="AD258" i="3"/>
  <c r="AC258" i="3"/>
  <c r="U258" i="3"/>
  <c r="M258" i="3"/>
  <c r="L258" i="3"/>
  <c r="AF257" i="3"/>
  <c r="AD257" i="3"/>
  <c r="AC257" i="3"/>
  <c r="U257" i="3"/>
  <c r="R257" i="3"/>
  <c r="R258" i="3" s="1"/>
  <c r="R259" i="3" s="1"/>
  <c r="R260" i="3" s="1"/>
  <c r="R261" i="3" s="1"/>
  <c r="R262" i="3" s="1"/>
  <c r="R263" i="3" s="1"/>
  <c r="R264" i="3" s="1"/>
  <c r="R265" i="3" s="1"/>
  <c r="R266" i="3" s="1"/>
  <c r="R267" i="3" s="1"/>
  <c r="M257" i="3"/>
  <c r="L257" i="3"/>
  <c r="E257" i="3"/>
  <c r="E258" i="3" s="1"/>
  <c r="AF256" i="3"/>
  <c r="U256" i="3"/>
  <c r="AF255" i="3"/>
  <c r="AD255" i="3"/>
  <c r="AC255" i="3"/>
  <c r="U255" i="3"/>
  <c r="M255" i="3"/>
  <c r="L255" i="3"/>
  <c r="AF254" i="3"/>
  <c r="AD254" i="3"/>
  <c r="AC254" i="3"/>
  <c r="U254" i="3"/>
  <c r="M254" i="3"/>
  <c r="L254" i="3"/>
  <c r="AF253" i="3"/>
  <c r="AD253" i="3"/>
  <c r="AC253" i="3"/>
  <c r="U253" i="3"/>
  <c r="M253" i="3"/>
  <c r="L253" i="3"/>
  <c r="AF252" i="3"/>
  <c r="AD252" i="3"/>
  <c r="AC252" i="3"/>
  <c r="U252" i="3"/>
  <c r="M252" i="3"/>
  <c r="L252" i="3"/>
  <c r="AF251" i="3"/>
  <c r="AD251" i="3"/>
  <c r="AC251" i="3"/>
  <c r="U251" i="3"/>
  <c r="M251" i="3"/>
  <c r="L251" i="3"/>
  <c r="AF250" i="3"/>
  <c r="AD250" i="3"/>
  <c r="AC250" i="3"/>
  <c r="U250" i="3"/>
  <c r="M250" i="3"/>
  <c r="L250" i="3"/>
  <c r="AF249" i="3"/>
  <c r="AD249" i="3"/>
  <c r="AC249" i="3"/>
  <c r="U249" i="3"/>
  <c r="R249" i="3"/>
  <c r="R250" i="3" s="1"/>
  <c r="R251" i="3" s="1"/>
  <c r="R252" i="3" s="1"/>
  <c r="R253" i="3" s="1"/>
  <c r="R254" i="3" s="1"/>
  <c r="R255" i="3" s="1"/>
  <c r="M249" i="3"/>
  <c r="L249" i="3"/>
  <c r="AF248" i="3"/>
  <c r="AD248" i="3"/>
  <c r="AC248" i="3"/>
  <c r="U248" i="3"/>
  <c r="M248" i="3"/>
  <c r="L248" i="3"/>
  <c r="AF247" i="3"/>
  <c r="AD247" i="3"/>
  <c r="AC247" i="3"/>
  <c r="U247" i="3"/>
  <c r="M247" i="3"/>
  <c r="L247" i="3"/>
  <c r="AF246" i="3"/>
  <c r="AD246" i="3"/>
  <c r="AC246" i="3"/>
  <c r="U246" i="3"/>
  <c r="R246" i="3"/>
  <c r="R247" i="3" s="1"/>
  <c r="R248" i="3" s="1"/>
  <c r="M246" i="3"/>
  <c r="L246" i="3"/>
  <c r="E246" i="3"/>
  <c r="E247" i="3" s="1"/>
  <c r="E248" i="3" s="1"/>
  <c r="E249" i="3" s="1"/>
  <c r="E250" i="3" s="1"/>
  <c r="E251" i="3" s="1"/>
  <c r="E252" i="3" s="1"/>
  <c r="E253" i="3" s="1"/>
  <c r="E254" i="3" s="1"/>
  <c r="E255" i="3" s="1"/>
  <c r="AF245" i="3"/>
  <c r="AD245" i="3"/>
  <c r="AC245" i="3"/>
  <c r="U245" i="3"/>
  <c r="R245" i="3"/>
  <c r="M245" i="3"/>
  <c r="L245" i="3"/>
  <c r="E245" i="3"/>
  <c r="AF244" i="3"/>
  <c r="U244" i="3"/>
  <c r="AF243" i="3"/>
  <c r="AD243" i="3"/>
  <c r="AC243" i="3"/>
  <c r="U243" i="3"/>
  <c r="M243" i="3"/>
  <c r="L243" i="3"/>
  <c r="AF242" i="3"/>
  <c r="AD242" i="3"/>
  <c r="AC242" i="3"/>
  <c r="U242" i="3"/>
  <c r="M242" i="3"/>
  <c r="L242" i="3"/>
  <c r="AF241" i="3"/>
  <c r="AD241" i="3"/>
  <c r="AC241" i="3"/>
  <c r="U241" i="3"/>
  <c r="M241" i="3"/>
  <c r="L241" i="3"/>
  <c r="AF240" i="3"/>
  <c r="AD240" i="3"/>
  <c r="AC240" i="3"/>
  <c r="U240" i="3"/>
  <c r="M240" i="3"/>
  <c r="L240" i="3"/>
  <c r="AF239" i="3"/>
  <c r="AD239" i="3"/>
  <c r="AC239" i="3"/>
  <c r="U239" i="3"/>
  <c r="M239" i="3"/>
  <c r="L239" i="3"/>
  <c r="AF238" i="3"/>
  <c r="AD238" i="3"/>
  <c r="AC238" i="3"/>
  <c r="U238" i="3"/>
  <c r="M238" i="3"/>
  <c r="L238" i="3"/>
  <c r="AF237" i="3"/>
  <c r="AD237" i="3"/>
  <c r="AC237" i="3"/>
  <c r="U237" i="3"/>
  <c r="M237" i="3"/>
  <c r="L237" i="3"/>
  <c r="AF236" i="3"/>
  <c r="AD236" i="3"/>
  <c r="AC236" i="3"/>
  <c r="U236" i="3"/>
  <c r="M236" i="3"/>
  <c r="L236" i="3"/>
  <c r="AF235" i="3"/>
  <c r="AD235" i="3"/>
  <c r="AC235" i="3"/>
  <c r="U235" i="3"/>
  <c r="M235" i="3"/>
  <c r="L235" i="3"/>
  <c r="AF234" i="3"/>
  <c r="AD234" i="3"/>
  <c r="AC234" i="3"/>
  <c r="U234" i="3"/>
  <c r="M234" i="3"/>
  <c r="L234" i="3"/>
  <c r="E234" i="3"/>
  <c r="E235" i="3" s="1"/>
  <c r="E236" i="3" s="1"/>
  <c r="E237" i="3" s="1"/>
  <c r="E238" i="3" s="1"/>
  <c r="E239" i="3" s="1"/>
  <c r="E240" i="3" s="1"/>
  <c r="E241" i="3" s="1"/>
  <c r="E242" i="3" s="1"/>
  <c r="E243" i="3" s="1"/>
  <c r="AF233" i="3"/>
  <c r="AD233" i="3"/>
  <c r="AC233" i="3"/>
  <c r="U233" i="3"/>
  <c r="R233" i="3"/>
  <c r="R234" i="3" s="1"/>
  <c r="R235" i="3" s="1"/>
  <c r="R236" i="3" s="1"/>
  <c r="R237" i="3" s="1"/>
  <c r="R238" i="3" s="1"/>
  <c r="R239" i="3" s="1"/>
  <c r="R240" i="3" s="1"/>
  <c r="R241" i="3" s="1"/>
  <c r="R242" i="3" s="1"/>
  <c r="R243" i="3" s="1"/>
  <c r="M233" i="3"/>
  <c r="L233" i="3"/>
  <c r="E233" i="3"/>
  <c r="AF232" i="3"/>
  <c r="U232" i="3"/>
  <c r="AF231" i="3"/>
  <c r="AD231" i="3"/>
  <c r="AC231" i="3"/>
  <c r="U231" i="3"/>
  <c r="M231" i="3"/>
  <c r="L231" i="3"/>
  <c r="AF230" i="3"/>
  <c r="AD230" i="3"/>
  <c r="AC230" i="3"/>
  <c r="U230" i="3"/>
  <c r="M230" i="3"/>
  <c r="L230" i="3"/>
  <c r="AF229" i="3"/>
  <c r="AD229" i="3"/>
  <c r="AC229" i="3"/>
  <c r="U229" i="3"/>
  <c r="M229" i="3"/>
  <c r="L229" i="3"/>
  <c r="AF228" i="3"/>
  <c r="AD228" i="3"/>
  <c r="AC228" i="3"/>
  <c r="U228" i="3"/>
  <c r="M228" i="3"/>
  <c r="L228" i="3"/>
  <c r="AF227" i="3"/>
  <c r="AD227" i="3"/>
  <c r="AC227" i="3"/>
  <c r="U227" i="3"/>
  <c r="M227" i="3"/>
  <c r="L227" i="3"/>
  <c r="AF226" i="3"/>
  <c r="AD226" i="3"/>
  <c r="AC226" i="3"/>
  <c r="U226" i="3"/>
  <c r="M226" i="3"/>
  <c r="L226" i="3"/>
  <c r="AF225" i="3"/>
  <c r="AD225" i="3"/>
  <c r="AC225" i="3"/>
  <c r="U225" i="3"/>
  <c r="M225" i="3"/>
  <c r="L225" i="3"/>
  <c r="AF224" i="3"/>
  <c r="AD224" i="3"/>
  <c r="AC224" i="3"/>
  <c r="U224" i="3"/>
  <c r="M224" i="3"/>
  <c r="L224" i="3"/>
  <c r="AF223" i="3"/>
  <c r="AD223" i="3"/>
  <c r="AC223" i="3"/>
  <c r="U223" i="3"/>
  <c r="M223" i="3"/>
  <c r="L223" i="3"/>
  <c r="AF222" i="3"/>
  <c r="AD222" i="3"/>
  <c r="AC222" i="3"/>
  <c r="U222" i="3"/>
  <c r="R222" i="3"/>
  <c r="R223" i="3" s="1"/>
  <c r="R224" i="3" s="1"/>
  <c r="R225" i="3" s="1"/>
  <c r="R226" i="3" s="1"/>
  <c r="R227" i="3" s="1"/>
  <c r="R228" i="3" s="1"/>
  <c r="R229" i="3" s="1"/>
  <c r="R230" i="3" s="1"/>
  <c r="R231" i="3" s="1"/>
  <c r="M222" i="3"/>
  <c r="L222" i="3"/>
  <c r="AF221" i="3"/>
  <c r="AD221" i="3"/>
  <c r="AC221" i="3"/>
  <c r="U221" i="3"/>
  <c r="R221" i="3"/>
  <c r="M221" i="3"/>
  <c r="L221" i="3"/>
  <c r="E221" i="3"/>
  <c r="E222" i="3" s="1"/>
  <c r="E223" i="3" s="1"/>
  <c r="E224" i="3" s="1"/>
  <c r="E225" i="3" s="1"/>
  <c r="E226" i="3" s="1"/>
  <c r="E227" i="3" s="1"/>
  <c r="E228" i="3" s="1"/>
  <c r="E229" i="3" s="1"/>
  <c r="E230" i="3" s="1"/>
  <c r="E231" i="3" s="1"/>
  <c r="AF220" i="3"/>
  <c r="U220" i="3"/>
  <c r="AF219" i="3"/>
  <c r="AD219" i="3"/>
  <c r="AC219" i="3"/>
  <c r="U219" i="3"/>
  <c r="M219" i="3"/>
  <c r="L219" i="3"/>
  <c r="AF218" i="3"/>
  <c r="AD218" i="3"/>
  <c r="AC218" i="3"/>
  <c r="U218" i="3"/>
  <c r="M218" i="3"/>
  <c r="L218" i="3"/>
  <c r="AF217" i="3"/>
  <c r="AD217" i="3"/>
  <c r="AC217" i="3"/>
  <c r="U217" i="3"/>
  <c r="M217" i="3"/>
  <c r="L217" i="3"/>
  <c r="AF216" i="3"/>
  <c r="AD216" i="3"/>
  <c r="AC216" i="3"/>
  <c r="U216" i="3"/>
  <c r="M216" i="3"/>
  <c r="L216" i="3"/>
  <c r="AF215" i="3"/>
  <c r="AD215" i="3"/>
  <c r="AC215" i="3"/>
  <c r="U215" i="3"/>
  <c r="M215" i="3"/>
  <c r="L215" i="3"/>
  <c r="AF214" i="3"/>
  <c r="AD214" i="3"/>
  <c r="AC214" i="3"/>
  <c r="U214" i="3"/>
  <c r="M214" i="3"/>
  <c r="L214" i="3"/>
  <c r="AF213" i="3"/>
  <c r="AD213" i="3"/>
  <c r="AC213" i="3"/>
  <c r="U213" i="3"/>
  <c r="M213" i="3"/>
  <c r="L213" i="3"/>
  <c r="AF212" i="3"/>
  <c r="AD212" i="3"/>
  <c r="AC212" i="3"/>
  <c r="U212" i="3"/>
  <c r="M212" i="3"/>
  <c r="L212" i="3"/>
  <c r="AF211" i="3"/>
  <c r="AD211" i="3"/>
  <c r="AC211" i="3"/>
  <c r="U211" i="3"/>
  <c r="R211" i="3"/>
  <c r="R212" i="3" s="1"/>
  <c r="R213" i="3" s="1"/>
  <c r="R214" i="3" s="1"/>
  <c r="R215" i="3" s="1"/>
  <c r="R216" i="3" s="1"/>
  <c r="R217" i="3" s="1"/>
  <c r="R218" i="3" s="1"/>
  <c r="R219" i="3" s="1"/>
  <c r="M211" i="3"/>
  <c r="L211" i="3"/>
  <c r="AF210" i="3"/>
  <c r="AD210" i="3"/>
  <c r="AC210" i="3"/>
  <c r="U210" i="3"/>
  <c r="M210" i="3"/>
  <c r="L210" i="3"/>
  <c r="E210" i="3"/>
  <c r="E211" i="3" s="1"/>
  <c r="E212" i="3" s="1"/>
  <c r="E213" i="3" s="1"/>
  <c r="E214" i="3" s="1"/>
  <c r="E215" i="3" s="1"/>
  <c r="E216" i="3" s="1"/>
  <c r="E217" i="3" s="1"/>
  <c r="E218" i="3" s="1"/>
  <c r="E219" i="3" s="1"/>
  <c r="AF209" i="3"/>
  <c r="AD209" i="3"/>
  <c r="AC209" i="3"/>
  <c r="U209" i="3"/>
  <c r="R209" i="3"/>
  <c r="R210" i="3" s="1"/>
  <c r="M209" i="3"/>
  <c r="L209" i="3"/>
  <c r="E209" i="3"/>
  <c r="AF208" i="3"/>
  <c r="U208" i="3"/>
  <c r="AF207" i="3"/>
  <c r="AD207" i="3"/>
  <c r="AC207" i="3"/>
  <c r="U207" i="3"/>
  <c r="M207" i="3"/>
  <c r="L207" i="3"/>
  <c r="AF206" i="3"/>
  <c r="AD206" i="3"/>
  <c r="AC206" i="3"/>
  <c r="U206" i="3"/>
  <c r="M206" i="3"/>
  <c r="L206" i="3"/>
  <c r="AF205" i="3"/>
  <c r="AD205" i="3"/>
  <c r="AC205" i="3"/>
  <c r="U205" i="3"/>
  <c r="M205" i="3"/>
  <c r="L205" i="3"/>
  <c r="AF204" i="3"/>
  <c r="AD204" i="3"/>
  <c r="AC204" i="3"/>
  <c r="U204" i="3"/>
  <c r="M204" i="3"/>
  <c r="L204" i="3"/>
  <c r="E204" i="3"/>
  <c r="E205" i="3" s="1"/>
  <c r="E206" i="3" s="1"/>
  <c r="E207" i="3" s="1"/>
  <c r="AF203" i="3"/>
  <c r="AD203" i="3"/>
  <c r="AC203" i="3"/>
  <c r="U203" i="3"/>
  <c r="M203" i="3"/>
  <c r="L203" i="3"/>
  <c r="AF202" i="3"/>
  <c r="AD202" i="3"/>
  <c r="AC202" i="3"/>
  <c r="U202" i="3"/>
  <c r="M202" i="3"/>
  <c r="L202" i="3"/>
  <c r="AF201" i="3"/>
  <c r="AD201" i="3"/>
  <c r="AC201" i="3"/>
  <c r="U201" i="3"/>
  <c r="M201" i="3"/>
  <c r="L201" i="3"/>
  <c r="AF200" i="3"/>
  <c r="AD200" i="3"/>
  <c r="AC200" i="3"/>
  <c r="U200" i="3"/>
  <c r="M200" i="3"/>
  <c r="L200" i="3"/>
  <c r="AF199" i="3"/>
  <c r="AD199" i="3"/>
  <c r="AC199" i="3"/>
  <c r="U199" i="3"/>
  <c r="R199" i="3"/>
  <c r="R200" i="3" s="1"/>
  <c r="R201" i="3" s="1"/>
  <c r="R202" i="3" s="1"/>
  <c r="R203" i="3" s="1"/>
  <c r="R204" i="3" s="1"/>
  <c r="R205" i="3" s="1"/>
  <c r="R206" i="3" s="1"/>
  <c r="R207" i="3" s="1"/>
  <c r="M199" i="3"/>
  <c r="L199" i="3"/>
  <c r="AF198" i="3"/>
  <c r="AD198" i="3"/>
  <c r="AC198" i="3"/>
  <c r="U198" i="3"/>
  <c r="R198" i="3"/>
  <c r="M198" i="3"/>
  <c r="L198" i="3"/>
  <c r="AF197" i="3"/>
  <c r="AD197" i="3"/>
  <c r="AC197" i="3"/>
  <c r="U197" i="3"/>
  <c r="R197" i="3"/>
  <c r="M197" i="3"/>
  <c r="L197" i="3"/>
  <c r="E197" i="3"/>
  <c r="E198" i="3" s="1"/>
  <c r="E199" i="3" s="1"/>
  <c r="E200" i="3" s="1"/>
  <c r="E201" i="3" s="1"/>
  <c r="E202" i="3" s="1"/>
  <c r="E203" i="3" s="1"/>
  <c r="AF196" i="3"/>
  <c r="U196" i="3"/>
  <c r="AF195" i="3"/>
  <c r="AD195" i="3"/>
  <c r="AC195" i="3"/>
  <c r="U195" i="3"/>
  <c r="M195" i="3"/>
  <c r="L195" i="3"/>
  <c r="AF194" i="3"/>
  <c r="AD194" i="3"/>
  <c r="AC194" i="3"/>
  <c r="U194" i="3"/>
  <c r="M194" i="3"/>
  <c r="L194" i="3"/>
  <c r="AF193" i="3"/>
  <c r="AD193" i="3"/>
  <c r="AC193" i="3"/>
  <c r="U193" i="3"/>
  <c r="M193" i="3"/>
  <c r="L193" i="3"/>
  <c r="AF192" i="3"/>
  <c r="AD192" i="3"/>
  <c r="AC192" i="3"/>
  <c r="U192" i="3"/>
  <c r="M192" i="3"/>
  <c r="L192" i="3"/>
  <c r="AF191" i="3"/>
  <c r="AD191" i="3"/>
  <c r="AC191" i="3"/>
  <c r="U191" i="3"/>
  <c r="M191" i="3"/>
  <c r="L191" i="3"/>
  <c r="AF190" i="3"/>
  <c r="AD190" i="3"/>
  <c r="AC190" i="3"/>
  <c r="U190" i="3"/>
  <c r="M190" i="3"/>
  <c r="L190" i="3"/>
  <c r="AF189" i="3"/>
  <c r="AD189" i="3"/>
  <c r="AC189" i="3"/>
  <c r="U189" i="3"/>
  <c r="M189" i="3"/>
  <c r="L189" i="3"/>
  <c r="AF188" i="3"/>
  <c r="AD188" i="3"/>
  <c r="AC188" i="3"/>
  <c r="U188" i="3"/>
  <c r="M188" i="3"/>
  <c r="L188" i="3"/>
  <c r="AF187" i="3"/>
  <c r="AD187" i="3"/>
  <c r="AC187" i="3"/>
  <c r="U187" i="3"/>
  <c r="M187" i="3"/>
  <c r="L187" i="3"/>
  <c r="AF186" i="3"/>
  <c r="AD186" i="3"/>
  <c r="AC186" i="3"/>
  <c r="U186" i="3"/>
  <c r="M186" i="3"/>
  <c r="L186" i="3"/>
  <c r="E186" i="3"/>
  <c r="E187" i="3" s="1"/>
  <c r="E188" i="3" s="1"/>
  <c r="E189" i="3" s="1"/>
  <c r="E190" i="3" s="1"/>
  <c r="E191" i="3" s="1"/>
  <c r="E192" i="3" s="1"/>
  <c r="E193" i="3" s="1"/>
  <c r="E194" i="3" s="1"/>
  <c r="E195" i="3" s="1"/>
  <c r="AF185" i="3"/>
  <c r="AD185" i="3"/>
  <c r="AC185" i="3"/>
  <c r="U185" i="3"/>
  <c r="R185" i="3"/>
  <c r="R186" i="3" s="1"/>
  <c r="R187" i="3" s="1"/>
  <c r="R188" i="3" s="1"/>
  <c r="R189" i="3" s="1"/>
  <c r="R190" i="3" s="1"/>
  <c r="R191" i="3" s="1"/>
  <c r="R192" i="3" s="1"/>
  <c r="R193" i="3" s="1"/>
  <c r="R194" i="3" s="1"/>
  <c r="R195" i="3" s="1"/>
  <c r="M185" i="3"/>
  <c r="L185" i="3"/>
  <c r="E185" i="3"/>
  <c r="AF184" i="3"/>
  <c r="U184" i="3"/>
  <c r="AF183" i="3"/>
  <c r="AD183" i="3"/>
  <c r="AC183" i="3"/>
  <c r="U183" i="3"/>
  <c r="M183" i="3"/>
  <c r="L183" i="3"/>
  <c r="AF182" i="3"/>
  <c r="AD182" i="3"/>
  <c r="AC182" i="3"/>
  <c r="U182" i="3"/>
  <c r="M182" i="3"/>
  <c r="L182" i="3"/>
  <c r="AF181" i="3"/>
  <c r="AD181" i="3"/>
  <c r="AC181" i="3"/>
  <c r="U181" i="3"/>
  <c r="M181" i="3"/>
  <c r="L181" i="3"/>
  <c r="AF180" i="3"/>
  <c r="AD180" i="3"/>
  <c r="AC180" i="3"/>
  <c r="U180" i="3"/>
  <c r="M180" i="3"/>
  <c r="L180" i="3"/>
  <c r="AF179" i="3"/>
  <c r="AD179" i="3"/>
  <c r="AC179" i="3"/>
  <c r="U179" i="3"/>
  <c r="M179" i="3"/>
  <c r="L179" i="3"/>
  <c r="AF178" i="3"/>
  <c r="AD178" i="3"/>
  <c r="AC178" i="3"/>
  <c r="U178" i="3"/>
  <c r="M178" i="3"/>
  <c r="L178" i="3"/>
  <c r="AF177" i="3"/>
  <c r="AD177" i="3"/>
  <c r="AC177" i="3"/>
  <c r="U177" i="3"/>
  <c r="M177" i="3"/>
  <c r="L177" i="3"/>
  <c r="AF176" i="3"/>
  <c r="AD176" i="3"/>
  <c r="AC176" i="3"/>
  <c r="U176" i="3"/>
  <c r="M176" i="3"/>
  <c r="L176" i="3"/>
  <c r="AF175" i="3"/>
  <c r="AD175" i="3"/>
  <c r="AC175" i="3"/>
  <c r="U175" i="3"/>
  <c r="M175" i="3"/>
  <c r="L175" i="3"/>
  <c r="AF174" i="3"/>
  <c r="AD174" i="3"/>
  <c r="AC174" i="3"/>
  <c r="U174" i="3"/>
  <c r="R174" i="3"/>
  <c r="R175" i="3" s="1"/>
  <c r="R176" i="3" s="1"/>
  <c r="R177" i="3" s="1"/>
  <c r="R178" i="3" s="1"/>
  <c r="R179" i="3" s="1"/>
  <c r="R180" i="3" s="1"/>
  <c r="R181" i="3" s="1"/>
  <c r="R182" i="3" s="1"/>
  <c r="R183" i="3" s="1"/>
  <c r="M174" i="3"/>
  <c r="L174" i="3"/>
  <c r="E174" i="3"/>
  <c r="E175" i="3" s="1"/>
  <c r="E176" i="3" s="1"/>
  <c r="E177" i="3" s="1"/>
  <c r="E178" i="3" s="1"/>
  <c r="E179" i="3" s="1"/>
  <c r="E180" i="3" s="1"/>
  <c r="E181" i="3" s="1"/>
  <c r="E182" i="3" s="1"/>
  <c r="E183" i="3" s="1"/>
  <c r="AF173" i="3"/>
  <c r="AD173" i="3"/>
  <c r="AC173" i="3"/>
  <c r="U173" i="3"/>
  <c r="R173" i="3"/>
  <c r="M173" i="3"/>
  <c r="L173" i="3"/>
  <c r="E173" i="3"/>
  <c r="AF172" i="3"/>
  <c r="U172" i="3"/>
  <c r="AF171" i="3"/>
  <c r="AD171" i="3"/>
  <c r="AC171" i="3"/>
  <c r="U171" i="3"/>
  <c r="M171" i="3"/>
  <c r="L171" i="3"/>
  <c r="AF170" i="3"/>
  <c r="AD170" i="3"/>
  <c r="AC170" i="3"/>
  <c r="U170" i="3"/>
  <c r="M170" i="3"/>
  <c r="L170" i="3"/>
  <c r="AF169" i="3"/>
  <c r="AD169" i="3"/>
  <c r="AC169" i="3"/>
  <c r="U169" i="3"/>
  <c r="M169" i="3"/>
  <c r="L169" i="3"/>
  <c r="AF168" i="3"/>
  <c r="AD168" i="3"/>
  <c r="AC168" i="3"/>
  <c r="U168" i="3"/>
  <c r="M168" i="3"/>
  <c r="L168" i="3"/>
  <c r="AF167" i="3"/>
  <c r="AD167" i="3"/>
  <c r="AC167" i="3"/>
  <c r="U167" i="3"/>
  <c r="M167" i="3"/>
  <c r="L167" i="3"/>
  <c r="AF166" i="3"/>
  <c r="AD166" i="3"/>
  <c r="AC166" i="3"/>
  <c r="U166" i="3"/>
  <c r="M166" i="3"/>
  <c r="L166" i="3"/>
  <c r="AF165" i="3"/>
  <c r="AD165" i="3"/>
  <c r="AC165" i="3"/>
  <c r="U165" i="3"/>
  <c r="M165" i="3"/>
  <c r="L165" i="3"/>
  <c r="AF164" i="3"/>
  <c r="AD164" i="3"/>
  <c r="AC164" i="3"/>
  <c r="U164" i="3"/>
  <c r="M164" i="3"/>
  <c r="L164" i="3"/>
  <c r="AF163" i="3"/>
  <c r="AD163" i="3"/>
  <c r="AC163" i="3"/>
  <c r="U163" i="3"/>
  <c r="M163" i="3"/>
  <c r="L163" i="3"/>
  <c r="AF162" i="3"/>
  <c r="AD162" i="3"/>
  <c r="AC162" i="3"/>
  <c r="U162" i="3"/>
  <c r="R162" i="3"/>
  <c r="R163" i="3" s="1"/>
  <c r="R164" i="3" s="1"/>
  <c r="R165" i="3" s="1"/>
  <c r="R166" i="3" s="1"/>
  <c r="R167" i="3" s="1"/>
  <c r="R168" i="3" s="1"/>
  <c r="R169" i="3" s="1"/>
  <c r="R170" i="3" s="1"/>
  <c r="R171" i="3" s="1"/>
  <c r="M162" i="3"/>
  <c r="L162" i="3"/>
  <c r="AF161" i="3"/>
  <c r="AD161" i="3"/>
  <c r="AC161" i="3"/>
  <c r="U161" i="3"/>
  <c r="R161" i="3"/>
  <c r="M161" i="3"/>
  <c r="L161" i="3"/>
  <c r="E161" i="3"/>
  <c r="E162" i="3" s="1"/>
  <c r="E163" i="3" s="1"/>
  <c r="E164" i="3" s="1"/>
  <c r="E165" i="3" s="1"/>
  <c r="E166" i="3" s="1"/>
  <c r="E167" i="3" s="1"/>
  <c r="E168" i="3" s="1"/>
  <c r="E169" i="3" s="1"/>
  <c r="E170" i="3" s="1"/>
  <c r="E171" i="3" s="1"/>
  <c r="AF160" i="3"/>
  <c r="U160" i="3"/>
  <c r="AF159" i="3"/>
  <c r="AD159" i="3"/>
  <c r="AC159" i="3"/>
  <c r="U159" i="3"/>
  <c r="M159" i="3"/>
  <c r="L159" i="3"/>
  <c r="AF158" i="3"/>
  <c r="AD158" i="3"/>
  <c r="AC158" i="3"/>
  <c r="U158" i="3"/>
  <c r="M158" i="3"/>
  <c r="L158" i="3"/>
  <c r="AF157" i="3"/>
  <c r="AD157" i="3"/>
  <c r="AC157" i="3"/>
  <c r="U157" i="3"/>
  <c r="M157" i="3"/>
  <c r="L157" i="3"/>
  <c r="AF156" i="3"/>
  <c r="AD156" i="3"/>
  <c r="AC156" i="3"/>
  <c r="U156" i="3"/>
  <c r="M156" i="3"/>
  <c r="L156" i="3"/>
  <c r="AF155" i="3"/>
  <c r="AD155" i="3"/>
  <c r="AC155" i="3"/>
  <c r="U155" i="3"/>
  <c r="M155" i="3"/>
  <c r="L155" i="3"/>
  <c r="AF154" i="3"/>
  <c r="AD154" i="3"/>
  <c r="AC154" i="3"/>
  <c r="U154" i="3"/>
  <c r="M154" i="3"/>
  <c r="L154" i="3"/>
  <c r="AF153" i="3"/>
  <c r="AD153" i="3"/>
  <c r="AC153" i="3"/>
  <c r="U153" i="3"/>
  <c r="M153" i="3"/>
  <c r="L153" i="3"/>
  <c r="AF152" i="3"/>
  <c r="AD152" i="3"/>
  <c r="AC152" i="3"/>
  <c r="U152" i="3"/>
  <c r="M152" i="3"/>
  <c r="L152" i="3"/>
  <c r="AF151" i="3"/>
  <c r="AD151" i="3"/>
  <c r="AC151" i="3"/>
  <c r="U151" i="3"/>
  <c r="M151" i="3"/>
  <c r="L151" i="3"/>
  <c r="AF150" i="3"/>
  <c r="AD150" i="3"/>
  <c r="AC150" i="3"/>
  <c r="U150" i="3"/>
  <c r="M150" i="3"/>
  <c r="L150" i="3"/>
  <c r="E150" i="3"/>
  <c r="E151" i="3" s="1"/>
  <c r="E152" i="3" s="1"/>
  <c r="E153" i="3" s="1"/>
  <c r="E154" i="3" s="1"/>
  <c r="E155" i="3" s="1"/>
  <c r="E156" i="3" s="1"/>
  <c r="E157" i="3" s="1"/>
  <c r="E158" i="3" s="1"/>
  <c r="E159" i="3" s="1"/>
  <c r="AF149" i="3"/>
  <c r="AD149" i="3"/>
  <c r="AC149" i="3"/>
  <c r="U149" i="3"/>
  <c r="R149" i="3"/>
  <c r="R150" i="3" s="1"/>
  <c r="R151" i="3" s="1"/>
  <c r="R152" i="3" s="1"/>
  <c r="R153" i="3" s="1"/>
  <c r="R154" i="3" s="1"/>
  <c r="R155" i="3" s="1"/>
  <c r="R156" i="3" s="1"/>
  <c r="R157" i="3" s="1"/>
  <c r="R158" i="3" s="1"/>
  <c r="R159" i="3" s="1"/>
  <c r="M149" i="3"/>
  <c r="L149" i="3"/>
  <c r="E149" i="3"/>
  <c r="AF148" i="3"/>
  <c r="U148" i="3"/>
  <c r="AF147" i="3"/>
  <c r="AD147" i="3"/>
  <c r="AC147" i="3"/>
  <c r="U147" i="3"/>
  <c r="M147" i="3"/>
  <c r="L147" i="3"/>
  <c r="AF146" i="3"/>
  <c r="AD146" i="3"/>
  <c r="AC146" i="3"/>
  <c r="U146" i="3"/>
  <c r="M146" i="3"/>
  <c r="L146" i="3"/>
  <c r="AF145" i="3"/>
  <c r="AD145" i="3"/>
  <c r="AC145" i="3"/>
  <c r="U145" i="3"/>
  <c r="M145" i="3"/>
  <c r="L145" i="3"/>
  <c r="AF144" i="3"/>
  <c r="AD144" i="3"/>
  <c r="AC144" i="3"/>
  <c r="U144" i="3"/>
  <c r="M144" i="3"/>
  <c r="L144" i="3"/>
  <c r="AF143" i="3"/>
  <c r="AD143" i="3"/>
  <c r="AC143" i="3"/>
  <c r="U143" i="3"/>
  <c r="M143" i="3"/>
  <c r="L143" i="3"/>
  <c r="AF142" i="3"/>
  <c r="AD142" i="3"/>
  <c r="AC142" i="3"/>
  <c r="U142" i="3"/>
  <c r="M142" i="3"/>
  <c r="L142" i="3"/>
  <c r="AF141" i="3"/>
  <c r="AD141" i="3"/>
  <c r="AC141" i="3"/>
  <c r="U141" i="3"/>
  <c r="M141" i="3"/>
  <c r="L141" i="3"/>
  <c r="AF140" i="3"/>
  <c r="AD140" i="3"/>
  <c r="AC140" i="3"/>
  <c r="U140" i="3"/>
  <c r="M140" i="3"/>
  <c r="L140" i="3"/>
  <c r="AF139" i="3"/>
  <c r="AD139" i="3"/>
  <c r="AC139" i="3"/>
  <c r="U139" i="3"/>
  <c r="M139" i="3"/>
  <c r="L139" i="3"/>
  <c r="AF138" i="3"/>
  <c r="AD138" i="3"/>
  <c r="AC138" i="3"/>
  <c r="U138" i="3"/>
  <c r="R138" i="3"/>
  <c r="R139" i="3" s="1"/>
  <c r="R140" i="3" s="1"/>
  <c r="R141" i="3" s="1"/>
  <c r="R142" i="3" s="1"/>
  <c r="R143" i="3" s="1"/>
  <c r="R144" i="3" s="1"/>
  <c r="R145" i="3" s="1"/>
  <c r="R146" i="3" s="1"/>
  <c r="R147" i="3" s="1"/>
  <c r="M138" i="3"/>
  <c r="L138" i="3"/>
  <c r="E138" i="3"/>
  <c r="E139" i="3" s="1"/>
  <c r="E140" i="3" s="1"/>
  <c r="E141" i="3" s="1"/>
  <c r="E142" i="3" s="1"/>
  <c r="E143" i="3" s="1"/>
  <c r="E144" i="3" s="1"/>
  <c r="E145" i="3" s="1"/>
  <c r="E146" i="3" s="1"/>
  <c r="E147" i="3" s="1"/>
  <c r="AF137" i="3"/>
  <c r="AD137" i="3"/>
  <c r="AC137" i="3"/>
  <c r="U137" i="3"/>
  <c r="R137" i="3"/>
  <c r="M137" i="3"/>
  <c r="L137" i="3"/>
  <c r="E137" i="3"/>
  <c r="AF136" i="3"/>
  <c r="U136" i="3"/>
  <c r="AF135" i="3"/>
  <c r="AD135" i="3"/>
  <c r="AC135" i="3"/>
  <c r="U135" i="3"/>
  <c r="M135" i="3"/>
  <c r="L135" i="3"/>
  <c r="AF134" i="3"/>
  <c r="AD134" i="3"/>
  <c r="AC134" i="3"/>
  <c r="U134" i="3"/>
  <c r="M134" i="3"/>
  <c r="L134" i="3"/>
  <c r="AF133" i="3"/>
  <c r="AD133" i="3"/>
  <c r="AC133" i="3"/>
  <c r="U133" i="3"/>
  <c r="M133" i="3"/>
  <c r="L133" i="3"/>
  <c r="AF132" i="3"/>
  <c r="AD132" i="3"/>
  <c r="AC132" i="3"/>
  <c r="U132" i="3"/>
  <c r="M132" i="3"/>
  <c r="L132" i="3"/>
  <c r="E132" i="3"/>
  <c r="E133" i="3" s="1"/>
  <c r="E134" i="3" s="1"/>
  <c r="E135" i="3" s="1"/>
  <c r="AF131" i="3"/>
  <c r="AD131" i="3"/>
  <c r="AC131" i="3"/>
  <c r="U131" i="3"/>
  <c r="M131" i="3"/>
  <c r="L131" i="3"/>
  <c r="AF130" i="3"/>
  <c r="AD130" i="3"/>
  <c r="AC130" i="3"/>
  <c r="U130" i="3"/>
  <c r="M130" i="3"/>
  <c r="L130" i="3"/>
  <c r="AF129" i="3"/>
  <c r="AD129" i="3"/>
  <c r="AC129" i="3"/>
  <c r="U129" i="3"/>
  <c r="M129" i="3"/>
  <c r="L129" i="3"/>
  <c r="AF128" i="3"/>
  <c r="AD128" i="3"/>
  <c r="AC128" i="3"/>
  <c r="U128" i="3"/>
  <c r="M128" i="3"/>
  <c r="L128" i="3"/>
  <c r="AF127" i="3"/>
  <c r="AD127" i="3"/>
  <c r="AC127" i="3"/>
  <c r="U127" i="3"/>
  <c r="M127" i="3"/>
  <c r="L127" i="3"/>
  <c r="AF126" i="3"/>
  <c r="AD126" i="3"/>
  <c r="AC126" i="3"/>
  <c r="U126" i="3"/>
  <c r="M126" i="3"/>
  <c r="L126" i="3"/>
  <c r="AF125" i="3"/>
  <c r="AD125" i="3"/>
  <c r="AC125" i="3"/>
  <c r="U125" i="3"/>
  <c r="R125" i="3"/>
  <c r="R126" i="3" s="1"/>
  <c r="R127" i="3" s="1"/>
  <c r="R128" i="3" s="1"/>
  <c r="R129" i="3" s="1"/>
  <c r="R130" i="3" s="1"/>
  <c r="R131" i="3" s="1"/>
  <c r="R132" i="3" s="1"/>
  <c r="R133" i="3" s="1"/>
  <c r="R134" i="3" s="1"/>
  <c r="R135" i="3" s="1"/>
  <c r="M125" i="3"/>
  <c r="L125" i="3"/>
  <c r="E125" i="3"/>
  <c r="E126" i="3" s="1"/>
  <c r="E127" i="3" s="1"/>
  <c r="E128" i="3" s="1"/>
  <c r="E129" i="3" s="1"/>
  <c r="E130" i="3" s="1"/>
  <c r="E131" i="3" s="1"/>
  <c r="AF124" i="3"/>
  <c r="U124" i="3"/>
  <c r="AF123" i="3"/>
  <c r="AD123" i="3"/>
  <c r="AC123" i="3"/>
  <c r="U123" i="3"/>
  <c r="M123" i="3"/>
  <c r="L123" i="3"/>
  <c r="AF122" i="3"/>
  <c r="AD122" i="3"/>
  <c r="AC122" i="3"/>
  <c r="U122" i="3"/>
  <c r="M122" i="3"/>
  <c r="L122" i="3"/>
  <c r="AF121" i="3"/>
  <c r="AD121" i="3"/>
  <c r="AC121" i="3"/>
  <c r="U121" i="3"/>
  <c r="M121" i="3"/>
  <c r="L121" i="3"/>
  <c r="AF120" i="3"/>
  <c r="AD120" i="3"/>
  <c r="AC120" i="3"/>
  <c r="U120" i="3"/>
  <c r="M120" i="3"/>
  <c r="L120" i="3"/>
  <c r="AF119" i="3"/>
  <c r="AD119" i="3"/>
  <c r="AC119" i="3"/>
  <c r="U119" i="3"/>
  <c r="M119" i="3"/>
  <c r="L119" i="3"/>
  <c r="AF118" i="3"/>
  <c r="AD118" i="3"/>
  <c r="AC118" i="3"/>
  <c r="U118" i="3"/>
  <c r="M118" i="3"/>
  <c r="L118" i="3"/>
  <c r="AF117" i="3"/>
  <c r="AD117" i="3"/>
  <c r="AC117" i="3"/>
  <c r="U117" i="3"/>
  <c r="M117" i="3"/>
  <c r="L117" i="3"/>
  <c r="AF116" i="3"/>
  <c r="AD116" i="3"/>
  <c r="AC116" i="3"/>
  <c r="U116" i="3"/>
  <c r="M116" i="3"/>
  <c r="L116" i="3"/>
  <c r="AF115" i="3"/>
  <c r="AD115" i="3"/>
  <c r="AC115" i="3"/>
  <c r="U115" i="3"/>
  <c r="M115" i="3"/>
  <c r="L115" i="3"/>
  <c r="AF114" i="3"/>
  <c r="AD114" i="3"/>
  <c r="AC114" i="3"/>
  <c r="U114" i="3"/>
  <c r="M114" i="3"/>
  <c r="L114" i="3"/>
  <c r="AF113" i="3"/>
  <c r="AD113" i="3"/>
  <c r="AC113" i="3"/>
  <c r="U113" i="3"/>
  <c r="R113" i="3"/>
  <c r="R114" i="3" s="1"/>
  <c r="R115" i="3" s="1"/>
  <c r="R116" i="3" s="1"/>
  <c r="R117" i="3" s="1"/>
  <c r="R118" i="3" s="1"/>
  <c r="R119" i="3" s="1"/>
  <c r="R120" i="3" s="1"/>
  <c r="R121" i="3" s="1"/>
  <c r="R122" i="3" s="1"/>
  <c r="R123" i="3" s="1"/>
  <c r="M113" i="3"/>
  <c r="L113" i="3"/>
  <c r="E113" i="3"/>
  <c r="E114" i="3" s="1"/>
  <c r="E115" i="3" s="1"/>
  <c r="E116" i="3" s="1"/>
  <c r="E117" i="3" s="1"/>
  <c r="E118" i="3" s="1"/>
  <c r="E119" i="3" s="1"/>
  <c r="E120" i="3" s="1"/>
  <c r="E121" i="3" s="1"/>
  <c r="E122" i="3" s="1"/>
  <c r="E123" i="3" s="1"/>
  <c r="AF112" i="3"/>
  <c r="U112" i="3"/>
  <c r="AF111" i="3"/>
  <c r="AD111" i="3"/>
  <c r="AC111" i="3"/>
  <c r="U111" i="3"/>
  <c r="M111" i="3"/>
  <c r="L111" i="3"/>
  <c r="AF110" i="3"/>
  <c r="AD110" i="3"/>
  <c r="AC110" i="3"/>
  <c r="U110" i="3"/>
  <c r="M110" i="3"/>
  <c r="L110" i="3"/>
  <c r="AF109" i="3"/>
  <c r="AD109" i="3"/>
  <c r="AC109" i="3"/>
  <c r="U109" i="3"/>
  <c r="M109" i="3"/>
  <c r="L109" i="3"/>
  <c r="AF108" i="3"/>
  <c r="AD108" i="3"/>
  <c r="AC108" i="3"/>
  <c r="U108" i="3"/>
  <c r="M108" i="3"/>
  <c r="L108" i="3"/>
  <c r="AF107" i="3"/>
  <c r="AD107" i="3"/>
  <c r="AC107" i="3"/>
  <c r="U107" i="3"/>
  <c r="M107" i="3"/>
  <c r="L107" i="3"/>
  <c r="AF106" i="3"/>
  <c r="AD106" i="3"/>
  <c r="AC106" i="3"/>
  <c r="U106" i="3"/>
  <c r="M106" i="3"/>
  <c r="L106" i="3"/>
  <c r="AF105" i="3"/>
  <c r="AD105" i="3"/>
  <c r="AC105" i="3"/>
  <c r="U105" i="3"/>
  <c r="M105" i="3"/>
  <c r="L105" i="3"/>
  <c r="AF104" i="3"/>
  <c r="AD104" i="3"/>
  <c r="AC104" i="3"/>
  <c r="U104" i="3"/>
  <c r="M104" i="3"/>
  <c r="L104" i="3"/>
  <c r="AF103" i="3"/>
  <c r="AD103" i="3"/>
  <c r="AC103" i="3"/>
  <c r="U103" i="3"/>
  <c r="M103" i="3"/>
  <c r="L103" i="3"/>
  <c r="AF102" i="3"/>
  <c r="AD102" i="3"/>
  <c r="AC102" i="3"/>
  <c r="U102" i="3"/>
  <c r="M102" i="3"/>
  <c r="L102" i="3"/>
  <c r="AF101" i="3"/>
  <c r="AD101" i="3"/>
  <c r="AC101" i="3"/>
  <c r="U101" i="3"/>
  <c r="R101" i="3"/>
  <c r="R102" i="3" s="1"/>
  <c r="R103" i="3" s="1"/>
  <c r="R104" i="3" s="1"/>
  <c r="R105" i="3" s="1"/>
  <c r="R106" i="3" s="1"/>
  <c r="R107" i="3" s="1"/>
  <c r="R108" i="3" s="1"/>
  <c r="R109" i="3" s="1"/>
  <c r="R110" i="3" s="1"/>
  <c r="R111" i="3" s="1"/>
  <c r="M101" i="3"/>
  <c r="L101" i="3"/>
  <c r="E101" i="3"/>
  <c r="E102" i="3" s="1"/>
  <c r="E103" i="3" s="1"/>
  <c r="E104" i="3" s="1"/>
  <c r="E105" i="3" s="1"/>
  <c r="E106" i="3" s="1"/>
  <c r="E107" i="3" s="1"/>
  <c r="E108" i="3" s="1"/>
  <c r="E109" i="3" s="1"/>
  <c r="E110" i="3" s="1"/>
  <c r="E111" i="3" s="1"/>
  <c r="AF100" i="3"/>
  <c r="U100" i="3"/>
  <c r="AF99" i="3"/>
  <c r="AD99" i="3"/>
  <c r="AC99" i="3"/>
  <c r="U99" i="3"/>
  <c r="M99" i="3"/>
  <c r="L99" i="3"/>
  <c r="AF98" i="3"/>
  <c r="AD98" i="3"/>
  <c r="AC98" i="3"/>
  <c r="U98" i="3"/>
  <c r="M98" i="3"/>
  <c r="L98" i="3"/>
  <c r="AF97" i="3"/>
  <c r="AD97" i="3"/>
  <c r="AC97" i="3"/>
  <c r="U97" i="3"/>
  <c r="M97" i="3"/>
  <c r="L97" i="3"/>
  <c r="AF96" i="3"/>
  <c r="AD96" i="3"/>
  <c r="AC96" i="3"/>
  <c r="U96" i="3"/>
  <c r="M96" i="3"/>
  <c r="L96" i="3"/>
  <c r="AF95" i="3"/>
  <c r="AD95" i="3"/>
  <c r="AC95" i="3"/>
  <c r="U95" i="3"/>
  <c r="M95" i="3"/>
  <c r="L95" i="3"/>
  <c r="AF94" i="3"/>
  <c r="AD94" i="3"/>
  <c r="AC94" i="3"/>
  <c r="U94" i="3"/>
  <c r="M94" i="3"/>
  <c r="L94" i="3"/>
  <c r="AF93" i="3"/>
  <c r="AD93" i="3"/>
  <c r="AC93" i="3"/>
  <c r="U93" i="3"/>
  <c r="M93" i="3"/>
  <c r="L93" i="3"/>
  <c r="AF92" i="3"/>
  <c r="AD92" i="3"/>
  <c r="AC92" i="3"/>
  <c r="U92" i="3"/>
  <c r="M92" i="3"/>
  <c r="L92" i="3"/>
  <c r="AF91" i="3"/>
  <c r="AD91" i="3"/>
  <c r="AC91" i="3"/>
  <c r="U91" i="3"/>
  <c r="M91" i="3"/>
  <c r="L91" i="3"/>
  <c r="AF90" i="3"/>
  <c r="AD90" i="3"/>
  <c r="AC90" i="3"/>
  <c r="U90" i="3"/>
  <c r="M90" i="3"/>
  <c r="L90" i="3"/>
  <c r="AF89" i="3"/>
  <c r="AD89" i="3"/>
  <c r="AC89" i="3"/>
  <c r="U89" i="3"/>
  <c r="R89" i="3"/>
  <c r="R90" i="3" s="1"/>
  <c r="R91" i="3" s="1"/>
  <c r="R92" i="3" s="1"/>
  <c r="R93" i="3" s="1"/>
  <c r="R94" i="3" s="1"/>
  <c r="R95" i="3" s="1"/>
  <c r="R96" i="3" s="1"/>
  <c r="R97" i="3" s="1"/>
  <c r="R98" i="3" s="1"/>
  <c r="R99" i="3" s="1"/>
  <c r="M89" i="3"/>
  <c r="L89" i="3"/>
  <c r="E89" i="3"/>
  <c r="E90" i="3" s="1"/>
  <c r="E91" i="3" s="1"/>
  <c r="E92" i="3" s="1"/>
  <c r="E93" i="3" s="1"/>
  <c r="E94" i="3" s="1"/>
  <c r="E95" i="3" s="1"/>
  <c r="E96" i="3" s="1"/>
  <c r="E97" i="3" s="1"/>
  <c r="E98" i="3" s="1"/>
  <c r="E99" i="3" s="1"/>
  <c r="AF88" i="3"/>
  <c r="U88" i="3"/>
  <c r="AF87" i="3"/>
  <c r="AD87" i="3"/>
  <c r="AC87" i="3"/>
  <c r="U87" i="3"/>
  <c r="M87" i="3"/>
  <c r="L87" i="3"/>
  <c r="AF86" i="3"/>
  <c r="AD86" i="3"/>
  <c r="AC86" i="3"/>
  <c r="U86" i="3"/>
  <c r="M86" i="3"/>
  <c r="L86" i="3"/>
  <c r="AF85" i="3"/>
  <c r="AD85" i="3"/>
  <c r="AC85" i="3"/>
  <c r="U85" i="3"/>
  <c r="M85" i="3"/>
  <c r="L85" i="3"/>
  <c r="AF84" i="3"/>
  <c r="AD84" i="3"/>
  <c r="AC84" i="3"/>
  <c r="U84" i="3"/>
  <c r="M84" i="3"/>
  <c r="L84" i="3"/>
  <c r="AF83" i="3"/>
  <c r="AD83" i="3"/>
  <c r="AC83" i="3"/>
  <c r="U83" i="3"/>
  <c r="M83" i="3"/>
  <c r="L83" i="3"/>
  <c r="AF82" i="3"/>
  <c r="AD82" i="3"/>
  <c r="AC82" i="3"/>
  <c r="U82" i="3"/>
  <c r="M82" i="3"/>
  <c r="L82" i="3"/>
  <c r="AF81" i="3"/>
  <c r="AD81" i="3"/>
  <c r="AC81" i="3"/>
  <c r="U81" i="3"/>
  <c r="M81" i="3"/>
  <c r="L81" i="3"/>
  <c r="AF80" i="3"/>
  <c r="AD80" i="3"/>
  <c r="AC80" i="3"/>
  <c r="U80" i="3"/>
  <c r="M80" i="3"/>
  <c r="L80" i="3"/>
  <c r="AF79" i="3"/>
  <c r="AD79" i="3"/>
  <c r="AC79" i="3"/>
  <c r="U79" i="3"/>
  <c r="M79" i="3"/>
  <c r="L79" i="3"/>
  <c r="AF78" i="3"/>
  <c r="AD78" i="3"/>
  <c r="AC78" i="3"/>
  <c r="U78" i="3"/>
  <c r="M78" i="3"/>
  <c r="L78" i="3"/>
  <c r="E78" i="3"/>
  <c r="E79" i="3" s="1"/>
  <c r="E80" i="3" s="1"/>
  <c r="E81" i="3" s="1"/>
  <c r="E82" i="3" s="1"/>
  <c r="E83" i="3" s="1"/>
  <c r="E84" i="3" s="1"/>
  <c r="E85" i="3" s="1"/>
  <c r="E86" i="3" s="1"/>
  <c r="E87" i="3" s="1"/>
  <c r="AF77" i="3"/>
  <c r="AD77" i="3"/>
  <c r="AC77" i="3"/>
  <c r="U77" i="3"/>
  <c r="R77" i="3"/>
  <c r="R78" i="3" s="1"/>
  <c r="R79" i="3" s="1"/>
  <c r="R80" i="3" s="1"/>
  <c r="R81" i="3" s="1"/>
  <c r="R82" i="3" s="1"/>
  <c r="R83" i="3" s="1"/>
  <c r="R84" i="3" s="1"/>
  <c r="R85" i="3" s="1"/>
  <c r="R86" i="3" s="1"/>
  <c r="R87" i="3" s="1"/>
  <c r="M77" i="3"/>
  <c r="L77" i="3"/>
  <c r="E77" i="3"/>
  <c r="AF76" i="3"/>
  <c r="U76" i="3"/>
  <c r="AF75" i="3"/>
  <c r="AD75" i="3"/>
  <c r="AC75" i="3"/>
  <c r="U75" i="3"/>
  <c r="M75" i="3"/>
  <c r="L75" i="3"/>
  <c r="AF74" i="3"/>
  <c r="AD74" i="3"/>
  <c r="AC74" i="3"/>
  <c r="U74" i="3"/>
  <c r="M74" i="3"/>
  <c r="L74" i="3"/>
  <c r="AF73" i="3"/>
  <c r="AD73" i="3"/>
  <c r="AC73" i="3"/>
  <c r="U73" i="3"/>
  <c r="M73" i="3"/>
  <c r="L73" i="3"/>
  <c r="AF72" i="3"/>
  <c r="AD72" i="3"/>
  <c r="AC72" i="3"/>
  <c r="U72" i="3"/>
  <c r="M72" i="3"/>
  <c r="L72" i="3"/>
  <c r="AF71" i="3"/>
  <c r="AD71" i="3"/>
  <c r="AC71" i="3"/>
  <c r="U71" i="3"/>
  <c r="M71" i="3"/>
  <c r="L71" i="3"/>
  <c r="AF70" i="3"/>
  <c r="AD70" i="3"/>
  <c r="AC70" i="3"/>
  <c r="U70" i="3"/>
  <c r="M70" i="3"/>
  <c r="L70" i="3"/>
  <c r="AF69" i="3"/>
  <c r="AD69" i="3"/>
  <c r="AC69" i="3"/>
  <c r="U69" i="3"/>
  <c r="M69" i="3"/>
  <c r="L69" i="3"/>
  <c r="AF68" i="3"/>
  <c r="AD68" i="3"/>
  <c r="AC68" i="3"/>
  <c r="U68" i="3"/>
  <c r="M68" i="3"/>
  <c r="L68" i="3"/>
  <c r="AF67" i="3"/>
  <c r="AD67" i="3"/>
  <c r="AC67" i="3"/>
  <c r="U67" i="3"/>
  <c r="M67" i="3"/>
  <c r="L67" i="3"/>
  <c r="E67" i="3"/>
  <c r="E68" i="3" s="1"/>
  <c r="E69" i="3" s="1"/>
  <c r="E70" i="3" s="1"/>
  <c r="E71" i="3" s="1"/>
  <c r="E72" i="3" s="1"/>
  <c r="E73" i="3" s="1"/>
  <c r="E74" i="3" s="1"/>
  <c r="E75" i="3" s="1"/>
  <c r="AF66" i="3"/>
  <c r="AD66" i="3"/>
  <c r="AC66" i="3"/>
  <c r="U66" i="3"/>
  <c r="M66" i="3"/>
  <c r="L66" i="3"/>
  <c r="E66" i="3"/>
  <c r="AF65" i="3"/>
  <c r="AD65" i="3"/>
  <c r="AC65" i="3"/>
  <c r="U65" i="3"/>
  <c r="R65" i="3"/>
  <c r="R66" i="3" s="1"/>
  <c r="R67" i="3" s="1"/>
  <c r="R68" i="3" s="1"/>
  <c r="R69" i="3" s="1"/>
  <c r="R70" i="3" s="1"/>
  <c r="R71" i="3" s="1"/>
  <c r="R72" i="3" s="1"/>
  <c r="R73" i="3" s="1"/>
  <c r="R74" i="3" s="1"/>
  <c r="R75" i="3" s="1"/>
  <c r="M65" i="3"/>
  <c r="L65" i="3"/>
  <c r="E65" i="3"/>
  <c r="AF64" i="3"/>
  <c r="U64" i="3"/>
  <c r="AF63" i="3"/>
  <c r="AD63" i="3"/>
  <c r="AC63" i="3"/>
  <c r="U63" i="3"/>
  <c r="M63" i="3"/>
  <c r="L63" i="3"/>
  <c r="AF62" i="3"/>
  <c r="AD62" i="3"/>
  <c r="AC62" i="3"/>
  <c r="U62" i="3"/>
  <c r="M62" i="3"/>
  <c r="L62" i="3"/>
  <c r="AF61" i="3"/>
  <c r="AD61" i="3"/>
  <c r="AC61" i="3"/>
  <c r="U61" i="3"/>
  <c r="M61" i="3"/>
  <c r="L61" i="3"/>
  <c r="AF60" i="3"/>
  <c r="AD60" i="3"/>
  <c r="AC60" i="3"/>
  <c r="U60" i="3"/>
  <c r="M60" i="3"/>
  <c r="L60" i="3"/>
  <c r="AF59" i="3"/>
  <c r="AD59" i="3"/>
  <c r="AC59" i="3"/>
  <c r="U59" i="3"/>
  <c r="M59" i="3"/>
  <c r="L59" i="3"/>
  <c r="AF58" i="3"/>
  <c r="AD58" i="3"/>
  <c r="AC58" i="3"/>
  <c r="U58" i="3"/>
  <c r="M58" i="3"/>
  <c r="L58" i="3"/>
  <c r="AF57" i="3"/>
  <c r="AD57" i="3"/>
  <c r="AC57" i="3"/>
  <c r="U57" i="3"/>
  <c r="M57" i="3"/>
  <c r="L57" i="3"/>
  <c r="AF56" i="3"/>
  <c r="AD56" i="3"/>
  <c r="AC56" i="3"/>
  <c r="U56" i="3"/>
  <c r="M56" i="3"/>
  <c r="L56" i="3"/>
  <c r="AF55" i="3"/>
  <c r="AD55" i="3"/>
  <c r="AC55" i="3"/>
  <c r="U55" i="3"/>
  <c r="M55" i="3"/>
  <c r="L55" i="3"/>
  <c r="AF54" i="3"/>
  <c r="AD54" i="3"/>
  <c r="AC54" i="3"/>
  <c r="U54" i="3"/>
  <c r="M54" i="3"/>
  <c r="L54" i="3"/>
  <c r="AF53" i="3"/>
  <c r="AD53" i="3"/>
  <c r="AC53" i="3"/>
  <c r="U53" i="3"/>
  <c r="R53" i="3"/>
  <c r="R54" i="3" s="1"/>
  <c r="R55" i="3" s="1"/>
  <c r="R56" i="3" s="1"/>
  <c r="R57" i="3" s="1"/>
  <c r="R58" i="3" s="1"/>
  <c r="R59" i="3" s="1"/>
  <c r="R60" i="3" s="1"/>
  <c r="R61" i="3" s="1"/>
  <c r="R62" i="3" s="1"/>
  <c r="R63" i="3" s="1"/>
  <c r="M53" i="3"/>
  <c r="L53" i="3"/>
  <c r="E53" i="3"/>
  <c r="E54" i="3" s="1"/>
  <c r="E55" i="3" s="1"/>
  <c r="E56" i="3" s="1"/>
  <c r="E57" i="3" s="1"/>
  <c r="E58" i="3" s="1"/>
  <c r="E59" i="3" s="1"/>
  <c r="E60" i="3" s="1"/>
  <c r="E61" i="3" s="1"/>
  <c r="E62" i="3" s="1"/>
  <c r="E63" i="3" s="1"/>
  <c r="AF52" i="3"/>
  <c r="U52" i="3"/>
  <c r="AF51" i="3"/>
  <c r="AD51" i="3"/>
  <c r="AC51" i="3"/>
  <c r="U51" i="3"/>
  <c r="M51" i="3"/>
  <c r="L51" i="3"/>
  <c r="AF50" i="3"/>
  <c r="AD50" i="3"/>
  <c r="AC50" i="3"/>
  <c r="U50" i="3"/>
  <c r="M50" i="3"/>
  <c r="L50" i="3"/>
  <c r="AF49" i="3"/>
  <c r="AD49" i="3"/>
  <c r="AC49" i="3"/>
  <c r="U49" i="3"/>
  <c r="M49" i="3"/>
  <c r="L49" i="3"/>
  <c r="AF48" i="3"/>
  <c r="AD48" i="3"/>
  <c r="AC48" i="3"/>
  <c r="U48" i="3"/>
  <c r="M48" i="3"/>
  <c r="L48" i="3"/>
  <c r="AF47" i="3"/>
  <c r="AD47" i="3"/>
  <c r="AC47" i="3"/>
  <c r="U47" i="3"/>
  <c r="M47" i="3"/>
  <c r="L47" i="3"/>
  <c r="AF46" i="3"/>
  <c r="AD46" i="3"/>
  <c r="AC46" i="3"/>
  <c r="U46" i="3"/>
  <c r="M46" i="3"/>
  <c r="L46" i="3"/>
  <c r="AF45" i="3"/>
  <c r="AD45" i="3"/>
  <c r="AC45" i="3"/>
  <c r="U45" i="3"/>
  <c r="M45" i="3"/>
  <c r="L45" i="3"/>
  <c r="AF44" i="3"/>
  <c r="AD44" i="3"/>
  <c r="AC44" i="3"/>
  <c r="U44" i="3"/>
  <c r="M44" i="3"/>
  <c r="L44" i="3"/>
  <c r="AF43" i="3"/>
  <c r="AD43" i="3"/>
  <c r="AC43" i="3"/>
  <c r="U43" i="3"/>
  <c r="M43" i="3"/>
  <c r="L43" i="3"/>
  <c r="AF42" i="3"/>
  <c r="AD42" i="3"/>
  <c r="AC42" i="3"/>
  <c r="U42" i="3"/>
  <c r="M42" i="3"/>
  <c r="L42" i="3"/>
  <c r="AF41" i="3"/>
  <c r="AD41" i="3"/>
  <c r="AC41" i="3"/>
  <c r="U41" i="3"/>
  <c r="R41" i="3"/>
  <c r="R42" i="3" s="1"/>
  <c r="R43" i="3" s="1"/>
  <c r="R44" i="3" s="1"/>
  <c r="R45" i="3" s="1"/>
  <c r="R46" i="3" s="1"/>
  <c r="R47" i="3" s="1"/>
  <c r="R48" i="3" s="1"/>
  <c r="R49" i="3" s="1"/>
  <c r="R50" i="3" s="1"/>
  <c r="R51" i="3" s="1"/>
  <c r="M41" i="3"/>
  <c r="L41" i="3"/>
  <c r="E41" i="3"/>
  <c r="E42" i="3" s="1"/>
  <c r="E43" i="3" s="1"/>
  <c r="E44" i="3" s="1"/>
  <c r="E45" i="3" s="1"/>
  <c r="E46" i="3" s="1"/>
  <c r="E47" i="3" s="1"/>
  <c r="E48" i="3" s="1"/>
  <c r="E49" i="3" s="1"/>
  <c r="E50" i="3" s="1"/>
  <c r="E51" i="3" s="1"/>
  <c r="AF40" i="3"/>
  <c r="U40" i="3"/>
  <c r="AF39" i="3"/>
  <c r="AD39" i="3"/>
  <c r="AC39" i="3"/>
  <c r="U39" i="3"/>
  <c r="M39" i="3"/>
  <c r="L39" i="3"/>
  <c r="AF38" i="3"/>
  <c r="AD38" i="3"/>
  <c r="AC38" i="3"/>
  <c r="U38" i="3"/>
  <c r="M38" i="3"/>
  <c r="L38" i="3"/>
  <c r="AF37" i="3"/>
  <c r="AD37" i="3"/>
  <c r="AC37" i="3"/>
  <c r="U37" i="3"/>
  <c r="M37" i="3"/>
  <c r="L37" i="3"/>
  <c r="AF36" i="3"/>
  <c r="AD36" i="3"/>
  <c r="AC36" i="3"/>
  <c r="U36" i="3"/>
  <c r="M36" i="3"/>
  <c r="L36" i="3"/>
  <c r="AF35" i="3"/>
  <c r="AD35" i="3"/>
  <c r="AC35" i="3"/>
  <c r="U35" i="3"/>
  <c r="M35" i="3"/>
  <c r="L35" i="3"/>
  <c r="AF34" i="3"/>
  <c r="AD34" i="3"/>
  <c r="AC34" i="3"/>
  <c r="U34" i="3"/>
  <c r="M34" i="3"/>
  <c r="L34" i="3"/>
  <c r="AF33" i="3"/>
  <c r="AD33" i="3"/>
  <c r="AC33" i="3"/>
  <c r="U33" i="3"/>
  <c r="M33" i="3"/>
  <c r="L33" i="3"/>
  <c r="AF32" i="3"/>
  <c r="AD32" i="3"/>
  <c r="AC32" i="3"/>
  <c r="U32" i="3"/>
  <c r="M32" i="3"/>
  <c r="L32" i="3"/>
  <c r="AF31" i="3"/>
  <c r="AD31" i="3"/>
  <c r="AC31" i="3"/>
  <c r="U31" i="3"/>
  <c r="M31" i="3"/>
  <c r="L31" i="3"/>
  <c r="AF30" i="3"/>
  <c r="AD30" i="3"/>
  <c r="AC30" i="3"/>
  <c r="U30" i="3"/>
  <c r="M30" i="3"/>
  <c r="L30" i="3"/>
  <c r="E30" i="3"/>
  <c r="E31" i="3" s="1"/>
  <c r="E32" i="3" s="1"/>
  <c r="E33" i="3" s="1"/>
  <c r="E34" i="3" s="1"/>
  <c r="E35" i="3" s="1"/>
  <c r="E36" i="3" s="1"/>
  <c r="E37" i="3" s="1"/>
  <c r="E38" i="3" s="1"/>
  <c r="E39" i="3" s="1"/>
  <c r="AF29" i="3"/>
  <c r="AD29" i="3"/>
  <c r="AC29" i="3"/>
  <c r="U29" i="3"/>
  <c r="R29" i="3"/>
  <c r="R30" i="3" s="1"/>
  <c r="R31" i="3" s="1"/>
  <c r="R32" i="3" s="1"/>
  <c r="R33" i="3" s="1"/>
  <c r="R34" i="3" s="1"/>
  <c r="R35" i="3" s="1"/>
  <c r="R36" i="3" s="1"/>
  <c r="R37" i="3" s="1"/>
  <c r="R38" i="3" s="1"/>
  <c r="R39" i="3" s="1"/>
  <c r="M29" i="3"/>
  <c r="L29" i="3"/>
  <c r="E29" i="3"/>
  <c r="AF28" i="3"/>
  <c r="U28" i="3"/>
  <c r="AF27" i="3"/>
  <c r="AD27" i="3"/>
  <c r="AC27" i="3"/>
  <c r="U27" i="3"/>
  <c r="M27" i="3"/>
  <c r="L27" i="3"/>
  <c r="AF26" i="3"/>
  <c r="AD26" i="3"/>
  <c r="AC26" i="3"/>
  <c r="U26" i="3"/>
  <c r="M26" i="3"/>
  <c r="L26" i="3"/>
  <c r="AF25" i="3"/>
  <c r="AD25" i="3"/>
  <c r="AC25" i="3"/>
  <c r="U25" i="3"/>
  <c r="M25" i="3"/>
  <c r="L25" i="3"/>
  <c r="AF24" i="3"/>
  <c r="AD24" i="3"/>
  <c r="AC24" i="3"/>
  <c r="U24" i="3"/>
  <c r="M24" i="3"/>
  <c r="L24" i="3"/>
  <c r="AF23" i="3"/>
  <c r="AD23" i="3"/>
  <c r="AC23" i="3"/>
  <c r="U23" i="3"/>
  <c r="M23" i="3"/>
  <c r="L23" i="3"/>
  <c r="AF22" i="3"/>
  <c r="AD22" i="3"/>
  <c r="AC22" i="3"/>
  <c r="U22" i="3"/>
  <c r="M22" i="3"/>
  <c r="L22" i="3"/>
  <c r="AF21" i="3"/>
  <c r="AD21" i="3"/>
  <c r="AC21" i="3"/>
  <c r="U21" i="3"/>
  <c r="M21" i="3"/>
  <c r="L21" i="3"/>
  <c r="AF20" i="3"/>
  <c r="AD20" i="3"/>
  <c r="AC20" i="3"/>
  <c r="U20" i="3"/>
  <c r="M20" i="3"/>
  <c r="L20" i="3"/>
  <c r="AF19" i="3"/>
  <c r="AD19" i="3"/>
  <c r="AC19" i="3"/>
  <c r="U19" i="3"/>
  <c r="R19" i="3"/>
  <c r="R20" i="3" s="1"/>
  <c r="R21" i="3" s="1"/>
  <c r="R22" i="3" s="1"/>
  <c r="R23" i="3" s="1"/>
  <c r="R24" i="3" s="1"/>
  <c r="R25" i="3" s="1"/>
  <c r="R26" i="3" s="1"/>
  <c r="R27" i="3" s="1"/>
  <c r="M19" i="3"/>
  <c r="L19" i="3"/>
  <c r="AF18" i="3"/>
  <c r="AD18" i="3"/>
  <c r="AC18" i="3"/>
  <c r="U18" i="3"/>
  <c r="R18" i="3"/>
  <c r="M18" i="3"/>
  <c r="L18" i="3"/>
  <c r="B18" i="3"/>
  <c r="AF17" i="3"/>
  <c r="AD17" i="3"/>
  <c r="AC17" i="3"/>
  <c r="U17" i="3"/>
  <c r="R17" i="3"/>
  <c r="M17" i="3"/>
  <c r="L17" i="3"/>
  <c r="E17" i="3"/>
  <c r="E18" i="3" s="1"/>
  <c r="E19" i="3" s="1"/>
  <c r="E20" i="3" s="1"/>
  <c r="E21" i="3" s="1"/>
  <c r="E22" i="3" s="1"/>
  <c r="E23" i="3" s="1"/>
  <c r="E24" i="3" s="1"/>
  <c r="E25" i="3" s="1"/>
  <c r="E26" i="3" s="1"/>
  <c r="E27" i="3" s="1"/>
  <c r="AF16" i="3"/>
  <c r="U16" i="3"/>
  <c r="S16" i="3"/>
  <c r="O16" i="3"/>
  <c r="O17" i="3" s="1"/>
  <c r="O18" i="3" s="1"/>
  <c r="O19" i="3" s="1"/>
  <c r="O20" i="3" s="1"/>
  <c r="O21" i="3" s="1"/>
  <c r="O22" i="3" s="1"/>
  <c r="O23" i="3" s="1"/>
  <c r="O24" i="3" s="1"/>
  <c r="O25" i="3" s="1"/>
  <c r="O26" i="3" s="1"/>
  <c r="O27" i="3" s="1"/>
  <c r="O28" i="3" s="1"/>
  <c r="O29" i="3" s="1"/>
  <c r="O30" i="3" s="1"/>
  <c r="O31" i="3" s="1"/>
  <c r="O32" i="3" s="1"/>
  <c r="O33" i="3" s="1"/>
  <c r="O34" i="3" s="1"/>
  <c r="O35" i="3" s="1"/>
  <c r="O36" i="3" s="1"/>
  <c r="O37" i="3" s="1"/>
  <c r="O38" i="3" s="1"/>
  <c r="O39" i="3" s="1"/>
  <c r="O40" i="3" s="1"/>
  <c r="O41" i="3" s="1"/>
  <c r="O42" i="3" s="1"/>
  <c r="O43" i="3" s="1"/>
  <c r="O44" i="3" s="1"/>
  <c r="O45" i="3" s="1"/>
  <c r="O46" i="3" s="1"/>
  <c r="O47" i="3" s="1"/>
  <c r="O48" i="3" s="1"/>
  <c r="O49" i="3" s="1"/>
  <c r="O50" i="3" s="1"/>
  <c r="O51" i="3" s="1"/>
  <c r="O52" i="3" s="1"/>
  <c r="O53" i="3" s="1"/>
  <c r="O54" i="3" s="1"/>
  <c r="O55" i="3" s="1"/>
  <c r="O56" i="3" s="1"/>
  <c r="O57" i="3" s="1"/>
  <c r="O58" i="3" s="1"/>
  <c r="O59" i="3" s="1"/>
  <c r="O60" i="3" s="1"/>
  <c r="O61" i="3" s="1"/>
  <c r="O62" i="3" s="1"/>
  <c r="O63" i="3" s="1"/>
  <c r="O64" i="3" s="1"/>
  <c r="O65" i="3" s="1"/>
  <c r="O66" i="3" s="1"/>
  <c r="O67" i="3" s="1"/>
  <c r="O68" i="3" s="1"/>
  <c r="O69" i="3" s="1"/>
  <c r="O70" i="3" s="1"/>
  <c r="O71" i="3" s="1"/>
  <c r="O72" i="3" s="1"/>
  <c r="O73" i="3" s="1"/>
  <c r="O74" i="3" s="1"/>
  <c r="O75" i="3" s="1"/>
  <c r="O76" i="3" s="1"/>
  <c r="O77" i="3" s="1"/>
  <c r="O78" i="3" s="1"/>
  <c r="O79" i="3" s="1"/>
  <c r="O80" i="3" s="1"/>
  <c r="O81" i="3" s="1"/>
  <c r="O82" i="3" s="1"/>
  <c r="O83" i="3" s="1"/>
  <c r="O84" i="3" s="1"/>
  <c r="O85" i="3" s="1"/>
  <c r="O86" i="3" s="1"/>
  <c r="O87" i="3" s="1"/>
  <c r="O88" i="3" s="1"/>
  <c r="O89" i="3" s="1"/>
  <c r="O90" i="3" s="1"/>
  <c r="O91" i="3" s="1"/>
  <c r="O92" i="3" s="1"/>
  <c r="O93" i="3" s="1"/>
  <c r="O94" i="3" s="1"/>
  <c r="O95" i="3" s="1"/>
  <c r="O96" i="3" s="1"/>
  <c r="O97" i="3" s="1"/>
  <c r="O98" i="3" s="1"/>
  <c r="O99" i="3" s="1"/>
  <c r="O100" i="3" s="1"/>
  <c r="O101" i="3" s="1"/>
  <c r="O102" i="3" s="1"/>
  <c r="O103" i="3" s="1"/>
  <c r="O104" i="3" s="1"/>
  <c r="O105" i="3" s="1"/>
  <c r="O106" i="3" s="1"/>
  <c r="O107" i="3" s="1"/>
  <c r="O108" i="3" s="1"/>
  <c r="O109" i="3" s="1"/>
  <c r="O110" i="3" s="1"/>
  <c r="O111" i="3" s="1"/>
  <c r="O112" i="3" s="1"/>
  <c r="O113" i="3" s="1"/>
  <c r="O114" i="3" s="1"/>
  <c r="O115" i="3" s="1"/>
  <c r="O116" i="3" s="1"/>
  <c r="O117" i="3" s="1"/>
  <c r="O118" i="3" s="1"/>
  <c r="O119" i="3" s="1"/>
  <c r="O120" i="3" s="1"/>
  <c r="O121" i="3" s="1"/>
  <c r="O122" i="3" s="1"/>
  <c r="O123" i="3" s="1"/>
  <c r="O124" i="3" s="1"/>
  <c r="O125" i="3" s="1"/>
  <c r="O126" i="3" s="1"/>
  <c r="O127" i="3" s="1"/>
  <c r="O128" i="3" s="1"/>
  <c r="O129" i="3" s="1"/>
  <c r="O130" i="3" s="1"/>
  <c r="O131" i="3" s="1"/>
  <c r="O132" i="3" s="1"/>
  <c r="O133" i="3" s="1"/>
  <c r="O134" i="3" s="1"/>
  <c r="O135" i="3" s="1"/>
  <c r="O136" i="3" s="1"/>
  <c r="O137" i="3" s="1"/>
  <c r="O138" i="3" s="1"/>
  <c r="O139" i="3" s="1"/>
  <c r="O140" i="3" s="1"/>
  <c r="O141" i="3" s="1"/>
  <c r="O142" i="3" s="1"/>
  <c r="O143" i="3" s="1"/>
  <c r="O144" i="3" s="1"/>
  <c r="O145" i="3" s="1"/>
  <c r="O146" i="3" s="1"/>
  <c r="O147" i="3" s="1"/>
  <c r="O148" i="3" s="1"/>
  <c r="O149" i="3" s="1"/>
  <c r="O150" i="3" s="1"/>
  <c r="O151" i="3" s="1"/>
  <c r="O152" i="3" s="1"/>
  <c r="O153" i="3" s="1"/>
  <c r="O154" i="3" s="1"/>
  <c r="O155" i="3" s="1"/>
  <c r="O156" i="3" s="1"/>
  <c r="O157" i="3" s="1"/>
  <c r="O158" i="3" s="1"/>
  <c r="O159" i="3" s="1"/>
  <c r="O160" i="3" s="1"/>
  <c r="O161" i="3" s="1"/>
  <c r="O162" i="3" s="1"/>
  <c r="O163" i="3" s="1"/>
  <c r="O164" i="3" s="1"/>
  <c r="O165" i="3" s="1"/>
  <c r="O166" i="3" s="1"/>
  <c r="O167" i="3" s="1"/>
  <c r="O168" i="3" s="1"/>
  <c r="O169" i="3" s="1"/>
  <c r="O170" i="3" s="1"/>
  <c r="O171" i="3" s="1"/>
  <c r="O172" i="3" s="1"/>
  <c r="O173" i="3" s="1"/>
  <c r="O174" i="3" s="1"/>
  <c r="O175" i="3" s="1"/>
  <c r="O176" i="3" s="1"/>
  <c r="O177" i="3" s="1"/>
  <c r="O178" i="3" s="1"/>
  <c r="O179" i="3" s="1"/>
  <c r="O180" i="3" s="1"/>
  <c r="O181" i="3" s="1"/>
  <c r="O182" i="3" s="1"/>
  <c r="O183" i="3" s="1"/>
  <c r="O184" i="3" s="1"/>
  <c r="O185" i="3" s="1"/>
  <c r="O186" i="3" s="1"/>
  <c r="O187" i="3" s="1"/>
  <c r="O188" i="3" s="1"/>
  <c r="O189" i="3" s="1"/>
  <c r="O190" i="3" s="1"/>
  <c r="O191" i="3" s="1"/>
  <c r="O192" i="3" s="1"/>
  <c r="O193" i="3" s="1"/>
  <c r="O194" i="3" s="1"/>
  <c r="O195" i="3" s="1"/>
  <c r="O196" i="3" s="1"/>
  <c r="O197" i="3" s="1"/>
  <c r="O198" i="3" s="1"/>
  <c r="O199" i="3" s="1"/>
  <c r="O200" i="3" s="1"/>
  <c r="O201" i="3" s="1"/>
  <c r="O202" i="3" s="1"/>
  <c r="O203" i="3" s="1"/>
  <c r="O204" i="3" s="1"/>
  <c r="O205" i="3" s="1"/>
  <c r="O206" i="3" s="1"/>
  <c r="O207" i="3" s="1"/>
  <c r="O208" i="3" s="1"/>
  <c r="O209" i="3" s="1"/>
  <c r="O210" i="3" s="1"/>
  <c r="O211" i="3" s="1"/>
  <c r="O212" i="3" s="1"/>
  <c r="O213" i="3" s="1"/>
  <c r="O214" i="3" s="1"/>
  <c r="O215" i="3" s="1"/>
  <c r="O216" i="3" s="1"/>
  <c r="O217" i="3" s="1"/>
  <c r="O218" i="3" s="1"/>
  <c r="O219" i="3" s="1"/>
  <c r="O220" i="3" s="1"/>
  <c r="O221" i="3" s="1"/>
  <c r="O222" i="3" s="1"/>
  <c r="O223" i="3" s="1"/>
  <c r="O224" i="3" s="1"/>
  <c r="O225" i="3" s="1"/>
  <c r="O226" i="3" s="1"/>
  <c r="O227" i="3" s="1"/>
  <c r="O228" i="3" s="1"/>
  <c r="O229" i="3" s="1"/>
  <c r="O230" i="3" s="1"/>
  <c r="O231" i="3" s="1"/>
  <c r="O232" i="3" s="1"/>
  <c r="O233" i="3" s="1"/>
  <c r="O234" i="3" s="1"/>
  <c r="O235" i="3" s="1"/>
  <c r="O236" i="3" s="1"/>
  <c r="O237" i="3" s="1"/>
  <c r="O238" i="3" s="1"/>
  <c r="O239" i="3" s="1"/>
  <c r="O240" i="3" s="1"/>
  <c r="O241" i="3" s="1"/>
  <c r="O242" i="3" s="1"/>
  <c r="O243" i="3" s="1"/>
  <c r="O244" i="3" s="1"/>
  <c r="O245" i="3" s="1"/>
  <c r="O246" i="3" s="1"/>
  <c r="O247" i="3" s="1"/>
  <c r="O248" i="3" s="1"/>
  <c r="O249" i="3" s="1"/>
  <c r="O250" i="3" s="1"/>
  <c r="O251" i="3" s="1"/>
  <c r="O252" i="3" s="1"/>
  <c r="O253" i="3" s="1"/>
  <c r="O254" i="3" s="1"/>
  <c r="O255" i="3" s="1"/>
  <c r="O256" i="3" s="1"/>
  <c r="O257" i="3" s="1"/>
  <c r="O258" i="3" s="1"/>
  <c r="O259" i="3" s="1"/>
  <c r="O260" i="3" s="1"/>
  <c r="O261" i="3" s="1"/>
  <c r="O262" i="3" s="1"/>
  <c r="O263" i="3" s="1"/>
  <c r="O264" i="3" s="1"/>
  <c r="O265" i="3" s="1"/>
  <c r="O266" i="3" s="1"/>
  <c r="O267" i="3" s="1"/>
  <c r="O268" i="3" s="1"/>
  <c r="O269" i="3" s="1"/>
  <c r="O270" i="3" s="1"/>
  <c r="O271" i="3" s="1"/>
  <c r="O272" i="3" s="1"/>
  <c r="O273" i="3" s="1"/>
  <c r="O274" i="3" s="1"/>
  <c r="O275" i="3" s="1"/>
  <c r="O276" i="3" s="1"/>
  <c r="O277" i="3" s="1"/>
  <c r="O278" i="3" s="1"/>
  <c r="O279" i="3" s="1"/>
  <c r="O280" i="3" s="1"/>
  <c r="O281" i="3" s="1"/>
  <c r="O282" i="3" s="1"/>
  <c r="O283" i="3" s="1"/>
  <c r="O284" i="3" s="1"/>
  <c r="O285" i="3" s="1"/>
  <c r="O286" i="3" s="1"/>
  <c r="O287" i="3" s="1"/>
  <c r="O288" i="3" s="1"/>
  <c r="O289" i="3" s="1"/>
  <c r="O290" i="3" s="1"/>
  <c r="O291" i="3" s="1"/>
  <c r="O292" i="3" s="1"/>
  <c r="O293" i="3" s="1"/>
  <c r="O294" i="3" s="1"/>
  <c r="O295" i="3" s="1"/>
  <c r="O296" i="3" s="1"/>
  <c r="O297" i="3" s="1"/>
  <c r="O298" i="3" s="1"/>
  <c r="O299" i="3" s="1"/>
  <c r="O300" i="3" s="1"/>
  <c r="O301" i="3" s="1"/>
  <c r="O302" i="3" s="1"/>
  <c r="O303" i="3" s="1"/>
  <c r="O304" i="3" s="1"/>
  <c r="O305" i="3" s="1"/>
  <c r="O306" i="3" s="1"/>
  <c r="O307" i="3" s="1"/>
  <c r="O308" i="3" s="1"/>
  <c r="O309" i="3" s="1"/>
  <c r="O310" i="3" s="1"/>
  <c r="O311" i="3" s="1"/>
  <c r="O312" i="3" s="1"/>
  <c r="O313" i="3" s="1"/>
  <c r="O314" i="3" s="1"/>
  <c r="O315" i="3" s="1"/>
  <c r="O316" i="3" s="1"/>
  <c r="O317" i="3" s="1"/>
  <c r="O318" i="3" s="1"/>
  <c r="O319" i="3" s="1"/>
  <c r="O320" i="3" s="1"/>
  <c r="O321" i="3" s="1"/>
  <c r="O322" i="3" s="1"/>
  <c r="O323" i="3" s="1"/>
  <c r="O324" i="3" s="1"/>
  <c r="O325" i="3" s="1"/>
  <c r="O326" i="3" s="1"/>
  <c r="O327" i="3" s="1"/>
  <c r="O328" i="3" s="1"/>
  <c r="O329" i="3" s="1"/>
  <c r="O330" i="3" s="1"/>
  <c r="O331" i="3" s="1"/>
  <c r="O332" i="3" s="1"/>
  <c r="O333" i="3" s="1"/>
  <c r="O334" i="3" s="1"/>
  <c r="O335" i="3" s="1"/>
  <c r="O336" i="3" s="1"/>
  <c r="O337" i="3" s="1"/>
  <c r="O338" i="3" s="1"/>
  <c r="O339" i="3" s="1"/>
  <c r="O340" i="3" s="1"/>
  <c r="O341" i="3" s="1"/>
  <c r="O342" i="3" s="1"/>
  <c r="O343" i="3" s="1"/>
  <c r="O344" i="3" s="1"/>
  <c r="O345" i="3" s="1"/>
  <c r="O346" i="3" s="1"/>
  <c r="O347" i="3" s="1"/>
  <c r="O348" i="3" s="1"/>
  <c r="O349" i="3" s="1"/>
  <c r="O350" i="3" s="1"/>
  <c r="O351" i="3" s="1"/>
  <c r="O352" i="3" s="1"/>
  <c r="O353" i="3" s="1"/>
  <c r="O354" i="3" s="1"/>
  <c r="O355" i="3" s="1"/>
  <c r="O356" i="3" s="1"/>
  <c r="O357" i="3" s="1"/>
  <c r="O358" i="3" s="1"/>
  <c r="O359" i="3" s="1"/>
  <c r="O360" i="3" s="1"/>
  <c r="O361" i="3" s="1"/>
  <c r="O362" i="3" s="1"/>
  <c r="O363" i="3" s="1"/>
  <c r="O364" i="3" s="1"/>
  <c r="O365" i="3" s="1"/>
  <c r="O366" i="3" s="1"/>
  <c r="O367" i="3" s="1"/>
  <c r="O368" i="3" s="1"/>
  <c r="O369" i="3" s="1"/>
  <c r="O370" i="3" s="1"/>
  <c r="O371" i="3" s="1"/>
  <c r="O372" i="3" s="1"/>
  <c r="O373" i="3" s="1"/>
  <c r="O374" i="3" s="1"/>
  <c r="O375" i="3" s="1"/>
  <c r="H16" i="3"/>
  <c r="I16" i="3" s="1"/>
  <c r="F16" i="3"/>
  <c r="B16" i="3"/>
  <c r="B17" i="3" s="1"/>
  <c r="C10" i="3"/>
  <c r="D10" i="3" s="1"/>
  <c r="C8" i="3"/>
  <c r="P7" i="3"/>
  <c r="C7" i="3"/>
  <c r="C9" i="3" s="1"/>
  <c r="C6" i="3"/>
  <c r="C5" i="3"/>
  <c r="C4" i="3"/>
  <c r="C3" i="3"/>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15" i="1"/>
  <c r="T8" i="2" l="1"/>
  <c r="U8" i="2"/>
  <c r="W8" i="2"/>
  <c r="Q8" i="2"/>
  <c r="R8" i="2"/>
  <c r="V16" i="4"/>
  <c r="W16" i="4" s="1"/>
  <c r="B19" i="4"/>
  <c r="G16" i="4"/>
  <c r="AB16" i="4"/>
  <c r="J16" i="4"/>
  <c r="C9" i="4"/>
  <c r="F18" i="4" s="1"/>
  <c r="H17" i="3"/>
  <c r="I17" i="3" s="1"/>
  <c r="G17" i="3" s="1"/>
  <c r="J17" i="3" s="1"/>
  <c r="K17" i="3" s="1"/>
  <c r="F17" i="3"/>
  <c r="G16" i="3"/>
  <c r="J16" i="3" s="1"/>
  <c r="H18" i="3"/>
  <c r="F18" i="3"/>
  <c r="B19" i="3"/>
  <c r="Q16" i="3"/>
  <c r="V16" i="3"/>
  <c r="AA16" i="3"/>
  <c r="AB16" i="3" s="1"/>
  <c r="K16" i="3"/>
  <c r="Y16" i="4" l="1"/>
  <c r="X16" i="4"/>
  <c r="S17" i="4" s="1"/>
  <c r="Q17" i="4" s="1"/>
  <c r="Z16" i="4"/>
  <c r="K16" i="4"/>
  <c r="F17" i="4"/>
  <c r="H18" i="4"/>
  <c r="I18" i="4" s="1"/>
  <c r="G18" i="4" s="1"/>
  <c r="J18" i="4" s="1"/>
  <c r="K18" i="4" s="1"/>
  <c r="H17" i="4"/>
  <c r="I17" i="4" s="1"/>
  <c r="F19" i="4"/>
  <c r="H19" i="4"/>
  <c r="I19" i="4" s="1"/>
  <c r="G19" i="4" s="1"/>
  <c r="J19" i="4" s="1"/>
  <c r="B20" i="4"/>
  <c r="H19" i="3"/>
  <c r="B20" i="3"/>
  <c r="F19" i="3"/>
  <c r="I18" i="3"/>
  <c r="Y16" i="3"/>
  <c r="T16" i="3"/>
  <c r="W16" i="3" s="1"/>
  <c r="V17" i="4" l="1"/>
  <c r="AA17" i="4"/>
  <c r="AB17" i="4" s="1"/>
  <c r="G17" i="4"/>
  <c r="J17" i="4" s="1"/>
  <c r="Y17" i="4"/>
  <c r="T17" i="4"/>
  <c r="W17" i="4" s="1"/>
  <c r="Z17" i="4" s="1"/>
  <c r="H20" i="4"/>
  <c r="I20" i="4" s="1"/>
  <c r="G20" i="4" s="1"/>
  <c r="J20" i="4" s="1"/>
  <c r="F20" i="4"/>
  <c r="B21" i="4"/>
  <c r="K19" i="4"/>
  <c r="I19" i="3"/>
  <c r="G19" i="3" s="1"/>
  <c r="J19" i="3" s="1"/>
  <c r="G18" i="3"/>
  <c r="J18" i="3" s="1"/>
  <c r="K19" i="3"/>
  <c r="X16" i="3"/>
  <c r="S17" i="3" s="1"/>
  <c r="Z16" i="3"/>
  <c r="H20" i="3"/>
  <c r="B21" i="3"/>
  <c r="F20" i="3"/>
  <c r="X17" i="4" l="1"/>
  <c r="S18" i="4" s="1"/>
  <c r="K20" i="4"/>
  <c r="B22" i="4"/>
  <c r="F21" i="4"/>
  <c r="H21" i="4"/>
  <c r="I21" i="4" s="1"/>
  <c r="G21" i="4" s="1"/>
  <c r="J21" i="4" s="1"/>
  <c r="K17" i="4"/>
  <c r="B22" i="3"/>
  <c r="F21" i="3"/>
  <c r="H21" i="3"/>
  <c r="I21" i="3" s="1"/>
  <c r="G21" i="3" s="1"/>
  <c r="J21" i="3" s="1"/>
  <c r="AA17" i="3"/>
  <c r="V17" i="3"/>
  <c r="Q17" i="3"/>
  <c r="I20" i="3"/>
  <c r="K18" i="3"/>
  <c r="H22" i="4" l="1"/>
  <c r="F22" i="4"/>
  <c r="B23" i="4"/>
  <c r="K21" i="4"/>
  <c r="AA18" i="4"/>
  <c r="Q18" i="4"/>
  <c r="V18" i="4"/>
  <c r="AB17" i="3"/>
  <c r="G20" i="3"/>
  <c r="J20" i="3" s="1"/>
  <c r="T17" i="3"/>
  <c r="W17" i="3" s="1"/>
  <c r="Z17" i="3" s="1"/>
  <c r="Y17" i="3"/>
  <c r="K21" i="3"/>
  <c r="H22" i="3"/>
  <c r="B23" i="3"/>
  <c r="F22" i="3"/>
  <c r="Y18" i="4" l="1"/>
  <c r="T18" i="4"/>
  <c r="W18" i="4" s="1"/>
  <c r="AB18" i="4"/>
  <c r="H23" i="4"/>
  <c r="I23" i="4" s="1"/>
  <c r="G23" i="4" s="1"/>
  <c r="J23" i="4" s="1"/>
  <c r="B24" i="4"/>
  <c r="F23" i="4"/>
  <c r="I22" i="4"/>
  <c r="F23" i="3"/>
  <c r="B24" i="3"/>
  <c r="H23" i="3"/>
  <c r="I23" i="3" s="1"/>
  <c r="G23" i="3" s="1"/>
  <c r="J23" i="3" s="1"/>
  <c r="I22" i="3"/>
  <c r="X17" i="3"/>
  <c r="S18" i="3" s="1"/>
  <c r="K20" i="3"/>
  <c r="B25" i="4" l="1"/>
  <c r="H24" i="4"/>
  <c r="F24" i="4"/>
  <c r="X18" i="4"/>
  <c r="S19" i="4" s="1"/>
  <c r="Z18" i="4"/>
  <c r="K23" i="4"/>
  <c r="G22" i="4"/>
  <c r="J22" i="4" s="1"/>
  <c r="K22" i="4" s="1"/>
  <c r="AA18" i="3"/>
  <c r="V18" i="3"/>
  <c r="Q18" i="3"/>
  <c r="K23" i="3"/>
  <c r="G22" i="3"/>
  <c r="J22" i="3" s="1"/>
  <c r="B25" i="3"/>
  <c r="H24" i="3"/>
  <c r="F24" i="3"/>
  <c r="V19" i="4" l="1"/>
  <c r="AA19" i="4"/>
  <c r="Q19" i="4"/>
  <c r="I24" i="4"/>
  <c r="G24" i="4" s="1"/>
  <c r="J24" i="4" s="1"/>
  <c r="K24" i="4" s="1"/>
  <c r="F25" i="4"/>
  <c r="H25" i="4"/>
  <c r="I25" i="4" s="1"/>
  <c r="G25" i="4" s="1"/>
  <c r="J25" i="4" s="1"/>
  <c r="B26" i="4"/>
  <c r="AB18" i="3"/>
  <c r="I24" i="3"/>
  <c r="G24" i="3" s="1"/>
  <c r="J24" i="3" s="1"/>
  <c r="K24" i="3"/>
  <c r="K22" i="3"/>
  <c r="Y18" i="3"/>
  <c r="T18" i="3"/>
  <c r="W18" i="3" s="1"/>
  <c r="H25" i="3"/>
  <c r="B26" i="3"/>
  <c r="F25" i="3"/>
  <c r="H26" i="4" l="1"/>
  <c r="B27" i="4"/>
  <c r="F26" i="4"/>
  <c r="K25" i="4"/>
  <c r="Y19" i="4"/>
  <c r="T19" i="4"/>
  <c r="W19" i="4" s="1"/>
  <c r="AB19" i="4"/>
  <c r="X18" i="3"/>
  <c r="S19" i="3" s="1"/>
  <c r="Z18" i="3"/>
  <c r="H26" i="3"/>
  <c r="B27" i="3"/>
  <c r="F26" i="3"/>
  <c r="I25" i="3"/>
  <c r="G25" i="3" s="1"/>
  <c r="J25" i="3" s="1"/>
  <c r="K25" i="3" s="1"/>
  <c r="B28" i="4" l="1"/>
  <c r="F27" i="4"/>
  <c r="H27" i="4"/>
  <c r="I27" i="4" s="1"/>
  <c r="X19" i="4"/>
  <c r="S20" i="4" s="1"/>
  <c r="Z19" i="4"/>
  <c r="I26" i="4"/>
  <c r="G26" i="4" s="1"/>
  <c r="J26" i="4" s="1"/>
  <c r="K26" i="4" s="1"/>
  <c r="B28" i="3"/>
  <c r="F27" i="3"/>
  <c r="H27" i="3"/>
  <c r="I26" i="3"/>
  <c r="G26" i="3" s="1"/>
  <c r="J26" i="3" s="1"/>
  <c r="K26" i="3" s="1"/>
  <c r="V19" i="3"/>
  <c r="Q19" i="3"/>
  <c r="AA19" i="3"/>
  <c r="V20" i="4" l="1"/>
  <c r="Q20" i="4"/>
  <c r="AA20" i="4"/>
  <c r="G27" i="4"/>
  <c r="J27" i="4" s="1"/>
  <c r="M16" i="4" s="1"/>
  <c r="L16" i="4"/>
  <c r="F28" i="4"/>
  <c r="B29" i="4"/>
  <c r="H28" i="4"/>
  <c r="I28" i="4" s="1"/>
  <c r="AB19" i="3"/>
  <c r="Y19" i="3"/>
  <c r="T19" i="3"/>
  <c r="W19" i="3" s="1"/>
  <c r="Z19" i="3" s="1"/>
  <c r="I27" i="3"/>
  <c r="B29" i="3"/>
  <c r="H28" i="3"/>
  <c r="F28" i="3"/>
  <c r="B30" i="4" l="1"/>
  <c r="F29" i="4"/>
  <c r="H29" i="4"/>
  <c r="I29" i="4" s="1"/>
  <c r="G29" i="4" s="1"/>
  <c r="J29" i="4" s="1"/>
  <c r="K27" i="4"/>
  <c r="AB20" i="4"/>
  <c r="G28" i="4"/>
  <c r="J28" i="4" s="1"/>
  <c r="Y20" i="4"/>
  <c r="T20" i="4"/>
  <c r="W20" i="4" s="1"/>
  <c r="B30" i="3"/>
  <c r="H29" i="3"/>
  <c r="F29" i="3"/>
  <c r="I28" i="3"/>
  <c r="G27" i="3"/>
  <c r="J27" i="3" s="1"/>
  <c r="L16" i="3"/>
  <c r="X19" i="3"/>
  <c r="S20" i="3" s="1"/>
  <c r="X20" i="4" l="1"/>
  <c r="S21" i="4" s="1"/>
  <c r="Z20" i="4"/>
  <c r="K29" i="4"/>
  <c r="K28" i="4"/>
  <c r="H30" i="4"/>
  <c r="F30" i="4"/>
  <c r="B31" i="4"/>
  <c r="V20" i="3"/>
  <c r="Q20" i="3"/>
  <c r="AA20" i="3"/>
  <c r="M16" i="3"/>
  <c r="K27" i="3"/>
  <c r="G28" i="3"/>
  <c r="J28" i="3" s="1"/>
  <c r="I29" i="3"/>
  <c r="G29" i="3" s="1"/>
  <c r="J29" i="3" s="1"/>
  <c r="K29" i="3" s="1"/>
  <c r="H30" i="3"/>
  <c r="B31" i="3"/>
  <c r="F30" i="3"/>
  <c r="B32" i="4" l="1"/>
  <c r="H31" i="4"/>
  <c r="F31" i="4"/>
  <c r="I30" i="4"/>
  <c r="AA21" i="4"/>
  <c r="Q21" i="4"/>
  <c r="V21" i="4"/>
  <c r="AB20" i="3"/>
  <c r="I30" i="3"/>
  <c r="G30" i="3" s="1"/>
  <c r="J30" i="3" s="1"/>
  <c r="K28" i="3"/>
  <c r="T20" i="3"/>
  <c r="W20" i="3" s="1"/>
  <c r="Y20" i="3"/>
  <c r="F31" i="3"/>
  <c r="H31" i="3"/>
  <c r="I31" i="3" s="1"/>
  <c r="G31" i="3" s="1"/>
  <c r="J31" i="3" s="1"/>
  <c r="B32" i="3"/>
  <c r="K30" i="3"/>
  <c r="T21" i="4" l="1"/>
  <c r="W21" i="4" s="1"/>
  <c r="X21" i="4" s="1"/>
  <c r="S22" i="4" s="1"/>
  <c r="Y21" i="4"/>
  <c r="G30" i="4"/>
  <c r="J30" i="4" s="1"/>
  <c r="AB21" i="4"/>
  <c r="I31" i="4"/>
  <c r="G31" i="4" s="1"/>
  <c r="J31" i="4" s="1"/>
  <c r="K31" i="4" s="1"/>
  <c r="F32" i="4"/>
  <c r="H32" i="4"/>
  <c r="I32" i="4" s="1"/>
  <c r="G32" i="4" s="1"/>
  <c r="J32" i="4" s="1"/>
  <c r="B33" i="4"/>
  <c r="H32" i="3"/>
  <c r="F32" i="3"/>
  <c r="B33" i="3"/>
  <c r="K31" i="3"/>
  <c r="X20" i="3"/>
  <c r="S21" i="3" s="1"/>
  <c r="Z20" i="3"/>
  <c r="K30" i="4" l="1"/>
  <c r="K32" i="4"/>
  <c r="Z21" i="4"/>
  <c r="H33" i="4"/>
  <c r="I33" i="4" s="1"/>
  <c r="G33" i="4" s="1"/>
  <c r="J33" i="4" s="1"/>
  <c r="F33" i="4"/>
  <c r="B34" i="4"/>
  <c r="Q22" i="4"/>
  <c r="AA22" i="4"/>
  <c r="AB22" i="4" s="1"/>
  <c r="V22" i="4"/>
  <c r="V21" i="3"/>
  <c r="AA21" i="3"/>
  <c r="Q21" i="3"/>
  <c r="H33" i="3"/>
  <c r="B34" i="3"/>
  <c r="F33" i="3"/>
  <c r="I32" i="3"/>
  <c r="H34" i="4" l="1"/>
  <c r="B35" i="4"/>
  <c r="F34" i="4"/>
  <c r="Y22" i="4"/>
  <c r="T22" i="4"/>
  <c r="W22" i="4" s="1"/>
  <c r="X22" i="4" s="1"/>
  <c r="S23" i="4" s="1"/>
  <c r="K33" i="4"/>
  <c r="AB21" i="3"/>
  <c r="G32" i="3"/>
  <c r="J32" i="3" s="1"/>
  <c r="B35" i="3"/>
  <c r="F34" i="3"/>
  <c r="H34" i="3"/>
  <c r="I34" i="3" s="1"/>
  <c r="G34" i="3" s="1"/>
  <c r="J34" i="3" s="1"/>
  <c r="I33" i="3"/>
  <c r="G33" i="3" s="1"/>
  <c r="J33" i="3" s="1"/>
  <c r="K33" i="3" s="1"/>
  <c r="T21" i="3"/>
  <c r="W21" i="3" s="1"/>
  <c r="X21" i="3" s="1"/>
  <c r="S22" i="3" s="1"/>
  <c r="Y21" i="3"/>
  <c r="Z22" i="4" l="1"/>
  <c r="Q23" i="4"/>
  <c r="AA23" i="4"/>
  <c r="AB23" i="4" s="1"/>
  <c r="V23" i="4"/>
  <c r="B36" i="4"/>
  <c r="F35" i="4"/>
  <c r="H35" i="4"/>
  <c r="I34" i="4"/>
  <c r="Q22" i="3"/>
  <c r="AA22" i="3"/>
  <c r="AB22" i="3" s="1"/>
  <c r="V22" i="3"/>
  <c r="K34" i="3"/>
  <c r="Z21" i="3"/>
  <c r="F35" i="3"/>
  <c r="H35" i="3"/>
  <c r="I35" i="3" s="1"/>
  <c r="G35" i="3" s="1"/>
  <c r="J35" i="3" s="1"/>
  <c r="B36" i="3"/>
  <c r="K32" i="3"/>
  <c r="G34" i="4" l="1"/>
  <c r="J34" i="4" s="1"/>
  <c r="K34" i="4" s="1"/>
  <c r="I35" i="4"/>
  <c r="G35" i="4" s="1"/>
  <c r="J35" i="4" s="1"/>
  <c r="K35" i="4"/>
  <c r="Y23" i="4"/>
  <c r="T23" i="4"/>
  <c r="W23" i="4" s="1"/>
  <c r="X23" i="4" s="1"/>
  <c r="S24" i="4" s="1"/>
  <c r="B37" i="4"/>
  <c r="F36" i="4"/>
  <c r="H36" i="4"/>
  <c r="I36" i="4" s="1"/>
  <c r="G36" i="4" s="1"/>
  <c r="J36" i="4" s="1"/>
  <c r="H36" i="3"/>
  <c r="F36" i="3"/>
  <c r="B37" i="3"/>
  <c r="K35" i="3"/>
  <c r="Y22" i="3"/>
  <c r="T22" i="3"/>
  <c r="W22" i="3" s="1"/>
  <c r="X22" i="3" s="1"/>
  <c r="S23" i="3" s="1"/>
  <c r="Z23" i="4" l="1"/>
  <c r="AA24" i="4"/>
  <c r="AB24" i="4" s="1"/>
  <c r="Q24" i="4"/>
  <c r="V24" i="4"/>
  <c r="H37" i="4"/>
  <c r="I37" i="4" s="1"/>
  <c r="G37" i="4" s="1"/>
  <c r="J37" i="4" s="1"/>
  <c r="B38" i="4"/>
  <c r="F37" i="4"/>
  <c r="K36" i="4"/>
  <c r="Z22" i="3"/>
  <c r="AA23" i="3"/>
  <c r="AB23" i="3" s="1"/>
  <c r="V23" i="3"/>
  <c r="Q23" i="3"/>
  <c r="H37" i="3"/>
  <c r="F37" i="3"/>
  <c r="B38" i="3"/>
  <c r="I36" i="3"/>
  <c r="G36" i="3" s="1"/>
  <c r="J36" i="3" s="1"/>
  <c r="K37" i="4" l="1"/>
  <c r="H38" i="4"/>
  <c r="F38" i="4"/>
  <c r="B39" i="4"/>
  <c r="Y24" i="4"/>
  <c r="T24" i="4"/>
  <c r="W24" i="4" s="1"/>
  <c r="X24" i="4" s="1"/>
  <c r="S25" i="4" s="1"/>
  <c r="Y23" i="3"/>
  <c r="T23" i="3"/>
  <c r="W23" i="3" s="1"/>
  <c r="X23" i="3" s="1"/>
  <c r="S24" i="3" s="1"/>
  <c r="H38" i="3"/>
  <c r="B39" i="3"/>
  <c r="F38" i="3"/>
  <c r="I37" i="3"/>
  <c r="G37" i="3" s="1"/>
  <c r="J37" i="3" s="1"/>
  <c r="K37" i="3" s="1"/>
  <c r="K36" i="3"/>
  <c r="B40" i="4" l="1"/>
  <c r="F39" i="4"/>
  <c r="H39" i="4"/>
  <c r="I39" i="4" s="1"/>
  <c r="Z24" i="4"/>
  <c r="I38" i="4"/>
  <c r="G38" i="4" s="1"/>
  <c r="J38" i="4" s="1"/>
  <c r="K38" i="4" s="1"/>
  <c r="AA25" i="4"/>
  <c r="AB25" i="4" s="1"/>
  <c r="V25" i="4"/>
  <c r="Q25" i="4"/>
  <c r="H39" i="3"/>
  <c r="B40" i="3"/>
  <c r="F39" i="3"/>
  <c r="I38" i="3"/>
  <c r="G38" i="3" s="1"/>
  <c r="J38" i="3" s="1"/>
  <c r="K38" i="3" s="1"/>
  <c r="V24" i="3"/>
  <c r="Q24" i="3"/>
  <c r="AA24" i="3"/>
  <c r="AB24" i="3" s="1"/>
  <c r="Z23" i="3"/>
  <c r="G39" i="4" l="1"/>
  <c r="J39" i="4" s="1"/>
  <c r="M28" i="4" s="1"/>
  <c r="L28" i="4"/>
  <c r="Y25" i="4"/>
  <c r="T25" i="4"/>
  <c r="W25" i="4" s="1"/>
  <c r="X25" i="4" s="1"/>
  <c r="S26" i="4" s="1"/>
  <c r="H40" i="4"/>
  <c r="I40" i="4" s="1"/>
  <c r="F40" i="4"/>
  <c r="B41" i="4"/>
  <c r="Y24" i="3"/>
  <c r="T24" i="3"/>
  <c r="W24" i="3" s="1"/>
  <c r="X24" i="3" s="1"/>
  <c r="S25" i="3" s="1"/>
  <c r="F40" i="3"/>
  <c r="B41" i="3"/>
  <c r="H40" i="3"/>
  <c r="I40" i="3" s="1"/>
  <c r="I39" i="3"/>
  <c r="H41" i="4" l="1"/>
  <c r="B42" i="4"/>
  <c r="F41" i="4"/>
  <c r="V26" i="4"/>
  <c r="Q26" i="4"/>
  <c r="AA26" i="4"/>
  <c r="AB26" i="4" s="1"/>
  <c r="K39" i="4"/>
  <c r="G40" i="4"/>
  <c r="J40" i="4" s="1"/>
  <c r="K40" i="4" s="1"/>
  <c r="Z25" i="4"/>
  <c r="G40" i="3"/>
  <c r="J40" i="3" s="1"/>
  <c r="B42" i="3"/>
  <c r="F41" i="3"/>
  <c r="H41" i="3"/>
  <c r="I41" i="3" s="1"/>
  <c r="G41" i="3" s="1"/>
  <c r="J41" i="3" s="1"/>
  <c r="K40" i="3"/>
  <c r="G39" i="3"/>
  <c r="J39" i="3" s="1"/>
  <c r="L28" i="3"/>
  <c r="V25" i="3"/>
  <c r="AA25" i="3"/>
  <c r="AB25" i="3" s="1"/>
  <c r="Q25" i="3"/>
  <c r="Z24" i="3"/>
  <c r="Y26" i="4" l="1"/>
  <c r="T26" i="4"/>
  <c r="W26" i="4" s="1"/>
  <c r="X26" i="4" s="1"/>
  <c r="S27" i="4" s="1"/>
  <c r="B43" i="4"/>
  <c r="F42" i="4"/>
  <c r="H42" i="4"/>
  <c r="I41" i="4"/>
  <c r="T25" i="3"/>
  <c r="W25" i="3" s="1"/>
  <c r="X25" i="3" s="1"/>
  <c r="S26" i="3" s="1"/>
  <c r="Y25" i="3"/>
  <c r="B43" i="3"/>
  <c r="H42" i="3"/>
  <c r="F42" i="3"/>
  <c r="M28" i="3"/>
  <c r="K39" i="3"/>
  <c r="K41" i="3"/>
  <c r="Z26" i="4" l="1"/>
  <c r="I42" i="4"/>
  <c r="G42" i="4" s="1"/>
  <c r="J42" i="4" s="1"/>
  <c r="H43" i="4"/>
  <c r="B44" i="4"/>
  <c r="F43" i="4"/>
  <c r="AA27" i="4"/>
  <c r="V27" i="4"/>
  <c r="AC16" i="4" s="1"/>
  <c r="Q27" i="4"/>
  <c r="G41" i="4"/>
  <c r="J41" i="4" s="1"/>
  <c r="K42" i="4"/>
  <c r="Z25" i="3"/>
  <c r="I42" i="3"/>
  <c r="F43" i="3"/>
  <c r="H43" i="3"/>
  <c r="I43" i="3" s="1"/>
  <c r="G43" i="3" s="1"/>
  <c r="J43" i="3" s="1"/>
  <c r="B44" i="3"/>
  <c r="V26" i="3"/>
  <c r="AA26" i="3"/>
  <c r="AB26" i="3" s="1"/>
  <c r="Q26" i="3"/>
  <c r="AB27" i="4" l="1"/>
  <c r="K41" i="4"/>
  <c r="T27" i="4"/>
  <c r="W27" i="4" s="1"/>
  <c r="Z27" i="4" s="1"/>
  <c r="Y27" i="4"/>
  <c r="B45" i="4"/>
  <c r="H44" i="4"/>
  <c r="I44" i="4" s="1"/>
  <c r="G44" i="4" s="1"/>
  <c r="J44" i="4" s="1"/>
  <c r="F44" i="4"/>
  <c r="I43" i="4"/>
  <c r="H44" i="3"/>
  <c r="B45" i="3"/>
  <c r="F44" i="3"/>
  <c r="G42" i="3"/>
  <c r="J42" i="3" s="1"/>
  <c r="T26" i="3"/>
  <c r="W26" i="3" s="1"/>
  <c r="X26" i="3" s="1"/>
  <c r="S27" i="3" s="1"/>
  <c r="Y26" i="3"/>
  <c r="K43" i="3"/>
  <c r="H45" i="4" l="1"/>
  <c r="F45" i="4"/>
  <c r="B46" i="4"/>
  <c r="G43" i="4"/>
  <c r="J43" i="4" s="1"/>
  <c r="AD16" i="4"/>
  <c r="X27" i="4"/>
  <c r="S28" i="4" s="1"/>
  <c r="K44" i="4"/>
  <c r="Z26" i="3"/>
  <c r="H45" i="3"/>
  <c r="B46" i="3"/>
  <c r="F45" i="3"/>
  <c r="V27" i="3"/>
  <c r="AC16" i="3" s="1"/>
  <c r="Q27" i="3"/>
  <c r="AA27" i="3"/>
  <c r="K42" i="3"/>
  <c r="I44" i="3"/>
  <c r="AA28" i="4" l="1"/>
  <c r="V28" i="4"/>
  <c r="Q28" i="4"/>
  <c r="K43" i="4"/>
  <c r="H46" i="4"/>
  <c r="F46" i="4"/>
  <c r="B47" i="4"/>
  <c r="I45" i="4"/>
  <c r="AB27" i="3"/>
  <c r="U3" i="3" s="1"/>
  <c r="T3" i="3"/>
  <c r="H46" i="3"/>
  <c r="B47" i="3"/>
  <c r="F46" i="3"/>
  <c r="G44" i="3"/>
  <c r="J44" i="3" s="1"/>
  <c r="T27" i="3"/>
  <c r="W27" i="3" s="1"/>
  <c r="Z27" i="3" s="1"/>
  <c r="Y27" i="3"/>
  <c r="I45" i="3"/>
  <c r="G45" i="3" s="1"/>
  <c r="J45" i="3" s="1"/>
  <c r="K45" i="3" s="1"/>
  <c r="G45" i="4" l="1"/>
  <c r="J45" i="4" s="1"/>
  <c r="I46" i="4"/>
  <c r="G46" i="4" s="1"/>
  <c r="J46" i="4" s="1"/>
  <c r="K46" i="4" s="1"/>
  <c r="T28" i="4"/>
  <c r="W28" i="4" s="1"/>
  <c r="Y28" i="4"/>
  <c r="H47" i="4"/>
  <c r="I47" i="4" s="1"/>
  <c r="G47" i="4" s="1"/>
  <c r="J47" i="4" s="1"/>
  <c r="B48" i="4"/>
  <c r="F47" i="4"/>
  <c r="AB28" i="4"/>
  <c r="B48" i="3"/>
  <c r="F47" i="3"/>
  <c r="H47" i="3"/>
  <c r="I47" i="3" s="1"/>
  <c r="G47" i="3" s="1"/>
  <c r="J47" i="3" s="1"/>
  <c r="AD16" i="3"/>
  <c r="X27" i="3"/>
  <c r="S28" i="3" s="1"/>
  <c r="K44" i="3"/>
  <c r="I46" i="3"/>
  <c r="G46" i="3" s="1"/>
  <c r="J46" i="3" s="1"/>
  <c r="B49" i="4" l="1"/>
  <c r="F48" i="4"/>
  <c r="H48" i="4"/>
  <c r="I48" i="4" s="1"/>
  <c r="G48" i="4" s="1"/>
  <c r="J48" i="4" s="1"/>
  <c r="X28" i="4"/>
  <c r="S29" i="4" s="1"/>
  <c r="K47" i="4"/>
  <c r="Z28" i="4"/>
  <c r="K45" i="4"/>
  <c r="Q28" i="3"/>
  <c r="AA28" i="3"/>
  <c r="V28" i="3"/>
  <c r="B49" i="3"/>
  <c r="F48" i="3"/>
  <c r="H48" i="3"/>
  <c r="K46" i="3"/>
  <c r="K47" i="3"/>
  <c r="AA29" i="4" l="1"/>
  <c r="V29" i="4"/>
  <c r="Q29" i="4"/>
  <c r="K48" i="4"/>
  <c r="F49" i="4"/>
  <c r="B50" i="4"/>
  <c r="H49" i="4"/>
  <c r="AB28" i="3"/>
  <c r="I48" i="3"/>
  <c r="G48" i="3" s="1"/>
  <c r="J48" i="3" s="1"/>
  <c r="K48" i="3" s="1"/>
  <c r="T28" i="3"/>
  <c r="W28" i="3" s="1"/>
  <c r="Y28" i="3"/>
  <c r="F49" i="3"/>
  <c r="B50" i="3"/>
  <c r="H49" i="3"/>
  <c r="H50" i="4" l="1"/>
  <c r="I50" i="4" s="1"/>
  <c r="G50" i="4" s="1"/>
  <c r="J50" i="4" s="1"/>
  <c r="F50" i="4"/>
  <c r="B51" i="4"/>
  <c r="AB29" i="4"/>
  <c r="I49" i="4"/>
  <c r="G49" i="4" s="1"/>
  <c r="J49" i="4" s="1"/>
  <c r="K49" i="4" s="1"/>
  <c r="T29" i="4"/>
  <c r="W29" i="4" s="1"/>
  <c r="Y29" i="4"/>
  <c r="I49" i="3"/>
  <c r="G49" i="3" s="1"/>
  <c r="J49" i="3" s="1"/>
  <c r="X28" i="3"/>
  <c r="S29" i="3" s="1"/>
  <c r="H50" i="3"/>
  <c r="F50" i="3"/>
  <c r="B51" i="3"/>
  <c r="K49" i="3"/>
  <c r="Z28" i="3"/>
  <c r="H51" i="4" l="1"/>
  <c r="I51" i="4" s="1"/>
  <c r="F51" i="4"/>
  <c r="B52" i="4"/>
  <c r="K50" i="4"/>
  <c r="X29" i="4"/>
  <c r="S30" i="4" s="1"/>
  <c r="Z29" i="4"/>
  <c r="I50" i="3"/>
  <c r="G50" i="3" s="1"/>
  <c r="J50" i="3" s="1"/>
  <c r="H51" i="3"/>
  <c r="F51" i="3"/>
  <c r="B52" i="3"/>
  <c r="K50" i="3"/>
  <c r="Q29" i="3"/>
  <c r="AA29" i="3"/>
  <c r="V29" i="3"/>
  <c r="Q30" i="4" l="1"/>
  <c r="V30" i="4"/>
  <c r="AA30" i="4"/>
  <c r="G51" i="4"/>
  <c r="J51" i="4" s="1"/>
  <c r="M40" i="4" s="1"/>
  <c r="L40" i="4"/>
  <c r="F52" i="4"/>
  <c r="B53" i="4"/>
  <c r="H52" i="4"/>
  <c r="I52" i="4" s="1"/>
  <c r="K51" i="4"/>
  <c r="AB29" i="3"/>
  <c r="H52" i="3"/>
  <c r="B53" i="3"/>
  <c r="F52" i="3"/>
  <c r="T29" i="3"/>
  <c r="W29" i="3" s="1"/>
  <c r="Z29" i="3" s="1"/>
  <c r="Y29" i="3"/>
  <c r="I51" i="3"/>
  <c r="G52" i="4" l="1"/>
  <c r="J52" i="4" s="1"/>
  <c r="B54" i="4"/>
  <c r="F53" i="4"/>
  <c r="H53" i="4"/>
  <c r="I53" i="4" s="1"/>
  <c r="G53" i="4" s="1"/>
  <c r="J53" i="4" s="1"/>
  <c r="AB30" i="4"/>
  <c r="Y30" i="4"/>
  <c r="T30" i="4"/>
  <c r="W30" i="4" s="1"/>
  <c r="Z30" i="4" s="1"/>
  <c r="G51" i="3"/>
  <c r="J51" i="3" s="1"/>
  <c r="L40" i="3"/>
  <c r="H53" i="3"/>
  <c r="B54" i="3"/>
  <c r="F53" i="3"/>
  <c r="X29" i="3"/>
  <c r="S30" i="3" s="1"/>
  <c r="I52" i="3"/>
  <c r="X30" i="4" l="1"/>
  <c r="S31" i="4" s="1"/>
  <c r="K53" i="4"/>
  <c r="H54" i="4"/>
  <c r="I54" i="4" s="1"/>
  <c r="G54" i="4" s="1"/>
  <c r="J54" i="4" s="1"/>
  <c r="B55" i="4"/>
  <c r="F54" i="4"/>
  <c r="K52" i="4"/>
  <c r="G52" i="3"/>
  <c r="J52" i="3" s="1"/>
  <c r="AA30" i="3"/>
  <c r="Q30" i="3"/>
  <c r="V30" i="3"/>
  <c r="B55" i="3"/>
  <c r="F54" i="3"/>
  <c r="H54" i="3"/>
  <c r="I54" i="3" s="1"/>
  <c r="G54" i="3" s="1"/>
  <c r="J54" i="3" s="1"/>
  <c r="I53" i="3"/>
  <c r="G53" i="3" s="1"/>
  <c r="J53" i="3" s="1"/>
  <c r="K53" i="3" s="1"/>
  <c r="M40" i="3"/>
  <c r="K51" i="3"/>
  <c r="K54" i="4" l="1"/>
  <c r="B56" i="4"/>
  <c r="F55" i="4"/>
  <c r="H55" i="4"/>
  <c r="I55" i="4" s="1"/>
  <c r="G55" i="4" s="1"/>
  <c r="J55" i="4" s="1"/>
  <c r="Q31" i="4"/>
  <c r="AA31" i="4"/>
  <c r="V31" i="4"/>
  <c r="AB30" i="3"/>
  <c r="K54" i="3"/>
  <c r="K52" i="3"/>
  <c r="B56" i="3"/>
  <c r="H55" i="3"/>
  <c r="F55" i="3"/>
  <c r="Y30" i="3"/>
  <c r="T30" i="3"/>
  <c r="W30" i="3" s="1"/>
  <c r="H56" i="4" l="1"/>
  <c r="F56" i="4"/>
  <c r="B57" i="4"/>
  <c r="AB31" i="4"/>
  <c r="Y31" i="4"/>
  <c r="T31" i="4"/>
  <c r="W31" i="4" s="1"/>
  <c r="K55" i="4"/>
  <c r="I55" i="3"/>
  <c r="X30" i="3"/>
  <c r="S31" i="3" s="1"/>
  <c r="Z30" i="3"/>
  <c r="H56" i="3"/>
  <c r="B57" i="3"/>
  <c r="F56" i="3"/>
  <c r="F57" i="4" l="1"/>
  <c r="H57" i="4"/>
  <c r="I57" i="4" s="1"/>
  <c r="G57" i="4" s="1"/>
  <c r="J57" i="4" s="1"/>
  <c r="B58" i="4"/>
  <c r="X31" i="4"/>
  <c r="S32" i="4" s="1"/>
  <c r="Z31" i="4"/>
  <c r="I56" i="4"/>
  <c r="AA31" i="3"/>
  <c r="Q31" i="3"/>
  <c r="V31" i="3"/>
  <c r="B58" i="3"/>
  <c r="F57" i="3"/>
  <c r="H57" i="3"/>
  <c r="I56" i="3"/>
  <c r="G56" i="3" s="1"/>
  <c r="J56" i="3" s="1"/>
  <c r="K56" i="3" s="1"/>
  <c r="G55" i="3"/>
  <c r="J55" i="3" s="1"/>
  <c r="G56" i="4" l="1"/>
  <c r="J56" i="4" s="1"/>
  <c r="K56" i="4" s="1"/>
  <c r="AA32" i="4"/>
  <c r="V32" i="4"/>
  <c r="Q32" i="4"/>
  <c r="K57" i="4"/>
  <c r="B59" i="4"/>
  <c r="H58" i="4"/>
  <c r="I58" i="4" s="1"/>
  <c r="G58" i="4" s="1"/>
  <c r="J58" i="4" s="1"/>
  <c r="F58" i="4"/>
  <c r="AB31" i="3"/>
  <c r="I57" i="3"/>
  <c r="G57" i="3" s="1"/>
  <c r="J57" i="3" s="1"/>
  <c r="K55" i="3"/>
  <c r="K57" i="3"/>
  <c r="F58" i="3"/>
  <c r="H58" i="3"/>
  <c r="I58" i="3" s="1"/>
  <c r="B59" i="3"/>
  <c r="Y31" i="3"/>
  <c r="T31" i="3"/>
  <c r="W31" i="3" s="1"/>
  <c r="F59" i="4" l="1"/>
  <c r="H59" i="4"/>
  <c r="I59" i="4" s="1"/>
  <c r="G59" i="4" s="1"/>
  <c r="J59" i="4" s="1"/>
  <c r="B60" i="4"/>
  <c r="Y32" i="4"/>
  <c r="T32" i="4"/>
  <c r="W32" i="4" s="1"/>
  <c r="Z32" i="4" s="1"/>
  <c r="K58" i="4"/>
  <c r="AB32" i="4"/>
  <c r="F59" i="3"/>
  <c r="H59" i="3"/>
  <c r="I59" i="3" s="1"/>
  <c r="G59" i="3" s="1"/>
  <c r="J59" i="3" s="1"/>
  <c r="B60" i="3"/>
  <c r="X31" i="3"/>
  <c r="S32" i="3" s="1"/>
  <c r="Z31" i="3"/>
  <c r="G58" i="3"/>
  <c r="J58" i="3" s="1"/>
  <c r="K58" i="3"/>
  <c r="H60" i="4" l="1"/>
  <c r="B61" i="4"/>
  <c r="F60" i="4"/>
  <c r="X32" i="4"/>
  <c r="S33" i="4" s="1"/>
  <c r="K59" i="4"/>
  <c r="H60" i="3"/>
  <c r="F60" i="3"/>
  <c r="B61" i="3"/>
  <c r="V32" i="3"/>
  <c r="AA32" i="3"/>
  <c r="Q32" i="3"/>
  <c r="K59" i="3"/>
  <c r="V33" i="4" l="1"/>
  <c r="Q33" i="4"/>
  <c r="AA33" i="4"/>
  <c r="AB33" i="4" s="1"/>
  <c r="B62" i="4"/>
  <c r="F61" i="4"/>
  <c r="H61" i="4"/>
  <c r="I61" i="4" s="1"/>
  <c r="G61" i="4" s="1"/>
  <c r="J61" i="4" s="1"/>
  <c r="I60" i="4"/>
  <c r="G60" i="4" s="1"/>
  <c r="J60" i="4" s="1"/>
  <c r="K60" i="4" s="1"/>
  <c r="AB32" i="3"/>
  <c r="Y32" i="3"/>
  <c r="T32" i="3"/>
  <c r="W32" i="3" s="1"/>
  <c r="H61" i="3"/>
  <c r="B62" i="3"/>
  <c r="F61" i="3"/>
  <c r="I60" i="3"/>
  <c r="H62" i="4" l="1"/>
  <c r="F62" i="4"/>
  <c r="B63" i="4"/>
  <c r="Y33" i="4"/>
  <c r="T33" i="4"/>
  <c r="W33" i="4" s="1"/>
  <c r="X33" i="4" s="1"/>
  <c r="S34" i="4" s="1"/>
  <c r="K61" i="4"/>
  <c r="G60" i="3"/>
  <c r="J60" i="3" s="1"/>
  <c r="I61" i="3"/>
  <c r="G61" i="3" s="1"/>
  <c r="J61" i="3" s="1"/>
  <c r="K61" i="3" s="1"/>
  <c r="H62" i="3"/>
  <c r="B63" i="3"/>
  <c r="F62" i="3"/>
  <c r="X32" i="3"/>
  <c r="S33" i="3" s="1"/>
  <c r="Z32" i="3"/>
  <c r="Z33" i="4" l="1"/>
  <c r="V34" i="4"/>
  <c r="Q34" i="4"/>
  <c r="AA34" i="4"/>
  <c r="AB34" i="4" s="1"/>
  <c r="B64" i="4"/>
  <c r="H63" i="4"/>
  <c r="I63" i="4" s="1"/>
  <c r="F63" i="4"/>
  <c r="I62" i="4"/>
  <c r="G62" i="4" s="1"/>
  <c r="J62" i="4" s="1"/>
  <c r="K62" i="4" s="1"/>
  <c r="V33" i="3"/>
  <c r="AA33" i="3"/>
  <c r="AB33" i="3" s="1"/>
  <c r="Q33" i="3"/>
  <c r="I62" i="3"/>
  <c r="G62" i="3" s="1"/>
  <c r="J62" i="3" s="1"/>
  <c r="K62" i="3" s="1"/>
  <c r="B64" i="3"/>
  <c r="F63" i="3"/>
  <c r="H63" i="3"/>
  <c r="I63" i="3" s="1"/>
  <c r="K60" i="3"/>
  <c r="G63" i="4" l="1"/>
  <c r="J63" i="4" s="1"/>
  <c r="M52" i="4" s="1"/>
  <c r="L52" i="4"/>
  <c r="T34" i="4"/>
  <c r="W34" i="4" s="1"/>
  <c r="X34" i="4" s="1"/>
  <c r="S35" i="4" s="1"/>
  <c r="Y34" i="4"/>
  <c r="H64" i="4"/>
  <c r="F64" i="4"/>
  <c r="B65" i="4"/>
  <c r="K63" i="4"/>
  <c r="G63" i="3"/>
  <c r="J63" i="3" s="1"/>
  <c r="M52" i="3" s="1"/>
  <c r="L52" i="3"/>
  <c r="B65" i="3"/>
  <c r="F64" i="3"/>
  <c r="H64" i="3"/>
  <c r="T33" i="3"/>
  <c r="W33" i="3" s="1"/>
  <c r="X33" i="3" s="1"/>
  <c r="S34" i="3" s="1"/>
  <c r="Y33" i="3"/>
  <c r="Z34" i="4" l="1"/>
  <c r="B66" i="4"/>
  <c r="H65" i="4"/>
  <c r="F65" i="4"/>
  <c r="AA35" i="4"/>
  <c r="AB35" i="4" s="1"/>
  <c r="V35" i="4"/>
  <c r="Q35" i="4"/>
  <c r="I64" i="4"/>
  <c r="Z33" i="3"/>
  <c r="I64" i="3"/>
  <c r="B66" i="3"/>
  <c r="H65" i="3"/>
  <c r="F65" i="3"/>
  <c r="Q34" i="3"/>
  <c r="V34" i="3"/>
  <c r="AA34" i="3"/>
  <c r="AB34" i="3" s="1"/>
  <c r="G64" i="3"/>
  <c r="J64" i="3" s="1"/>
  <c r="K64" i="3" s="1"/>
  <c r="K63" i="3"/>
  <c r="G64" i="4" l="1"/>
  <c r="J64" i="4" s="1"/>
  <c r="T35" i="4"/>
  <c r="W35" i="4" s="1"/>
  <c r="X35" i="4" s="1"/>
  <c r="S36" i="4" s="1"/>
  <c r="Y35" i="4"/>
  <c r="I65" i="4"/>
  <c r="G65" i="4" s="1"/>
  <c r="J65" i="4" s="1"/>
  <c r="K65" i="4" s="1"/>
  <c r="B67" i="4"/>
  <c r="F66" i="4"/>
  <c r="H66" i="4"/>
  <c r="I66" i="4" s="1"/>
  <c r="G66" i="4" s="1"/>
  <c r="J66" i="4" s="1"/>
  <c r="T34" i="3"/>
  <c r="W34" i="3" s="1"/>
  <c r="X34" i="3" s="1"/>
  <c r="S35" i="3" s="1"/>
  <c r="Y34" i="3"/>
  <c r="I65" i="3"/>
  <c r="F66" i="3"/>
  <c r="H66" i="3"/>
  <c r="B67" i="3"/>
  <c r="K66" i="4" l="1"/>
  <c r="Q36" i="4"/>
  <c r="V36" i="4"/>
  <c r="AA36" i="4"/>
  <c r="AB36" i="4" s="1"/>
  <c r="H67" i="4"/>
  <c r="B68" i="4"/>
  <c r="F67" i="4"/>
  <c r="Z35" i="4"/>
  <c r="K64" i="4"/>
  <c r="H67" i="3"/>
  <c r="F67" i="3"/>
  <c r="B68" i="3"/>
  <c r="I66" i="3"/>
  <c r="G66" i="3" s="1"/>
  <c r="J66" i="3" s="1"/>
  <c r="K66" i="3" s="1"/>
  <c r="G65" i="3"/>
  <c r="J65" i="3" s="1"/>
  <c r="Z34" i="3"/>
  <c r="Q35" i="3"/>
  <c r="V35" i="3"/>
  <c r="AA35" i="3"/>
  <c r="AB35" i="3" s="1"/>
  <c r="B69" i="4" l="1"/>
  <c r="F68" i="4"/>
  <c r="H68" i="4"/>
  <c r="I68" i="4" s="1"/>
  <c r="G68" i="4" s="1"/>
  <c r="J68" i="4" s="1"/>
  <c r="I67" i="4"/>
  <c r="Y36" i="4"/>
  <c r="T36" i="4"/>
  <c r="W36" i="4" s="1"/>
  <c r="X36" i="4" s="1"/>
  <c r="S37" i="4" s="1"/>
  <c r="Y35" i="3"/>
  <c r="T35" i="3"/>
  <c r="W35" i="3" s="1"/>
  <c r="X35" i="3" s="1"/>
  <c r="S36" i="3" s="1"/>
  <c r="K65" i="3"/>
  <c r="H68" i="3"/>
  <c r="F68" i="3"/>
  <c r="B69" i="3"/>
  <c r="I67" i="3"/>
  <c r="Z36" i="4" l="1"/>
  <c r="Q37" i="4"/>
  <c r="AA37" i="4"/>
  <c r="AB37" i="4" s="1"/>
  <c r="V37" i="4"/>
  <c r="G67" i="4"/>
  <c r="J67" i="4" s="1"/>
  <c r="K68" i="4"/>
  <c r="H69" i="4"/>
  <c r="I69" i="4" s="1"/>
  <c r="G69" i="4" s="1"/>
  <c r="J69" i="4" s="1"/>
  <c r="F69" i="4"/>
  <c r="B70" i="4"/>
  <c r="G67" i="3"/>
  <c r="J67" i="3" s="1"/>
  <c r="AA36" i="3"/>
  <c r="AB36" i="3" s="1"/>
  <c r="V36" i="3"/>
  <c r="Q36" i="3"/>
  <c r="H69" i="3"/>
  <c r="B70" i="3"/>
  <c r="F69" i="3"/>
  <c r="I68" i="3"/>
  <c r="G68" i="3" s="1"/>
  <c r="J68" i="3" s="1"/>
  <c r="K68" i="3" s="1"/>
  <c r="Z35" i="3"/>
  <c r="F70" i="4" l="1"/>
  <c r="H70" i="4"/>
  <c r="I70" i="4" s="1"/>
  <c r="G70" i="4" s="1"/>
  <c r="J70" i="4" s="1"/>
  <c r="B71" i="4"/>
  <c r="K69" i="4"/>
  <c r="K67" i="4"/>
  <c r="T37" i="4"/>
  <c r="W37" i="4" s="1"/>
  <c r="X37" i="4" s="1"/>
  <c r="S38" i="4" s="1"/>
  <c r="Y37" i="4"/>
  <c r="B71" i="3"/>
  <c r="F70" i="3"/>
  <c r="H70" i="3"/>
  <c r="I70" i="3" s="1"/>
  <c r="G70" i="3" s="1"/>
  <c r="J70" i="3" s="1"/>
  <c r="Y36" i="3"/>
  <c r="T36" i="3"/>
  <c r="W36" i="3" s="1"/>
  <c r="X36" i="3" s="1"/>
  <c r="S37" i="3" s="1"/>
  <c r="I69" i="3"/>
  <c r="G69" i="3" s="1"/>
  <c r="J69" i="3" s="1"/>
  <c r="K69" i="3" s="1"/>
  <c r="K67" i="3"/>
  <c r="Z37" i="4" l="1"/>
  <c r="AA38" i="4"/>
  <c r="AB38" i="4" s="1"/>
  <c r="V38" i="4"/>
  <c r="Q38" i="4"/>
  <c r="B72" i="4"/>
  <c r="H71" i="4"/>
  <c r="F71" i="4"/>
  <c r="K70" i="4"/>
  <c r="V37" i="3"/>
  <c r="AA37" i="3"/>
  <c r="AB37" i="3" s="1"/>
  <c r="Q37" i="3"/>
  <c r="K70" i="3"/>
  <c r="Z36" i="3"/>
  <c r="F71" i="3"/>
  <c r="B72" i="3"/>
  <c r="H71" i="3"/>
  <c r="I71" i="3" s="1"/>
  <c r="G71" i="3" s="1"/>
  <c r="J71" i="3" s="1"/>
  <c r="F72" i="4" l="1"/>
  <c r="H72" i="4"/>
  <c r="I72" i="4" s="1"/>
  <c r="G72" i="4" s="1"/>
  <c r="J72" i="4" s="1"/>
  <c r="B73" i="4"/>
  <c r="I71" i="4"/>
  <c r="Y38" i="4"/>
  <c r="T38" i="4"/>
  <c r="W38" i="4" s="1"/>
  <c r="X38" i="4" s="1"/>
  <c r="S39" i="4" s="1"/>
  <c r="K71" i="3"/>
  <c r="B73" i="3"/>
  <c r="H72" i="3"/>
  <c r="F72" i="3"/>
  <c r="Y37" i="3"/>
  <c r="T37" i="3"/>
  <c r="W37" i="3" s="1"/>
  <c r="X37" i="3" s="1"/>
  <c r="S38" i="3" s="1"/>
  <c r="Z38" i="4" l="1"/>
  <c r="Q39" i="4"/>
  <c r="AA39" i="4"/>
  <c r="V39" i="4"/>
  <c r="AC28" i="4" s="1"/>
  <c r="H73" i="4"/>
  <c r="I73" i="4" s="1"/>
  <c r="G73" i="4" s="1"/>
  <c r="J73" i="4" s="1"/>
  <c r="B74" i="4"/>
  <c r="F73" i="4"/>
  <c r="K72" i="4"/>
  <c r="G71" i="4"/>
  <c r="J71" i="4" s="1"/>
  <c r="V38" i="3"/>
  <c r="Q38" i="3"/>
  <c r="AA38" i="3"/>
  <c r="AB38" i="3" s="1"/>
  <c r="Z37" i="3"/>
  <c r="I72" i="3"/>
  <c r="G72" i="3" s="1"/>
  <c r="J72" i="3" s="1"/>
  <c r="K72" i="3" s="1"/>
  <c r="B74" i="3"/>
  <c r="H73" i="3"/>
  <c r="F73" i="3"/>
  <c r="K71" i="4" l="1"/>
  <c r="AB39" i="4"/>
  <c r="B75" i="4"/>
  <c r="F74" i="4"/>
  <c r="H74" i="4"/>
  <c r="I74" i="4" s="1"/>
  <c r="G74" i="4" s="1"/>
  <c r="J74" i="4" s="1"/>
  <c r="Y39" i="4"/>
  <c r="T39" i="4"/>
  <c r="W39" i="4" s="1"/>
  <c r="K73" i="4"/>
  <c r="H74" i="3"/>
  <c r="F74" i="3"/>
  <c r="B75" i="3"/>
  <c r="T38" i="3"/>
  <c r="W38" i="3" s="1"/>
  <c r="X38" i="3" s="1"/>
  <c r="S39" i="3" s="1"/>
  <c r="Y38" i="3"/>
  <c r="I73" i="3"/>
  <c r="G73" i="3" s="1"/>
  <c r="J73" i="3" s="1"/>
  <c r="K73" i="3" s="1"/>
  <c r="AD28" i="4" l="1"/>
  <c r="X39" i="4"/>
  <c r="S40" i="4" s="1"/>
  <c r="Z39" i="4"/>
  <c r="H75" i="4"/>
  <c r="I75" i="4" s="1"/>
  <c r="F75" i="4"/>
  <c r="B76" i="4"/>
  <c r="K74" i="4"/>
  <c r="Z38" i="3"/>
  <c r="V39" i="3"/>
  <c r="AC28" i="3" s="1"/>
  <c r="AA39" i="3"/>
  <c r="Q39" i="3"/>
  <c r="H75" i="3"/>
  <c r="B76" i="3"/>
  <c r="F75" i="3"/>
  <c r="I74" i="3"/>
  <c r="G74" i="3" s="1"/>
  <c r="J74" i="3" s="1"/>
  <c r="K74" i="3" s="1"/>
  <c r="H76" i="4" l="1"/>
  <c r="B77" i="4"/>
  <c r="F76" i="4"/>
  <c r="G75" i="4"/>
  <c r="J75" i="4" s="1"/>
  <c r="M64" i="4" s="1"/>
  <c r="L64" i="4"/>
  <c r="AA40" i="4"/>
  <c r="Q40" i="4"/>
  <c r="V40" i="4"/>
  <c r="AB39" i="3"/>
  <c r="U4" i="3" s="1"/>
  <c r="T4" i="3"/>
  <c r="F76" i="3"/>
  <c r="B77" i="3"/>
  <c r="H76" i="3"/>
  <c r="I76" i="3" s="1"/>
  <c r="T39" i="3"/>
  <c r="W39" i="3" s="1"/>
  <c r="Z39" i="3" s="1"/>
  <c r="Y39" i="3"/>
  <c r="I75" i="3"/>
  <c r="Y40" i="4" l="1"/>
  <c r="T40" i="4"/>
  <c r="W40" i="4" s="1"/>
  <c r="AB40" i="4"/>
  <c r="H77" i="4"/>
  <c r="I77" i="4" s="1"/>
  <c r="G77" i="4" s="1"/>
  <c r="J77" i="4" s="1"/>
  <c r="F77" i="4"/>
  <c r="B78" i="4"/>
  <c r="I76" i="4"/>
  <c r="K75" i="4"/>
  <c r="B78" i="3"/>
  <c r="F77" i="3"/>
  <c r="H77" i="3"/>
  <c r="I77" i="3" s="1"/>
  <c r="G77" i="3" s="1"/>
  <c r="J77" i="3" s="1"/>
  <c r="G75" i="3"/>
  <c r="J75" i="3" s="1"/>
  <c r="L64" i="3"/>
  <c r="AD28" i="3"/>
  <c r="X39" i="3"/>
  <c r="S40" i="3" s="1"/>
  <c r="G76" i="3"/>
  <c r="J76" i="3" s="1"/>
  <c r="G76" i="4" l="1"/>
  <c r="J76" i="4" s="1"/>
  <c r="F78" i="4"/>
  <c r="B79" i="4"/>
  <c r="H78" i="4"/>
  <c r="I78" i="4" s="1"/>
  <c r="G78" i="4" s="1"/>
  <c r="J78" i="4" s="1"/>
  <c r="K77" i="4"/>
  <c r="X40" i="4"/>
  <c r="S41" i="4" s="1"/>
  <c r="Z40" i="4"/>
  <c r="K76" i="3"/>
  <c r="M64" i="3"/>
  <c r="K75" i="3"/>
  <c r="K77" i="3"/>
  <c r="V40" i="3"/>
  <c r="AA40" i="3"/>
  <c r="Q40" i="3"/>
  <c r="H78" i="3"/>
  <c r="F78" i="3"/>
  <c r="B79" i="3"/>
  <c r="V41" i="4" l="1"/>
  <c r="Q41" i="4"/>
  <c r="AA41" i="4"/>
  <c r="K78" i="4"/>
  <c r="K76" i="4"/>
  <c r="F79" i="4"/>
  <c r="B80" i="4"/>
  <c r="H79" i="4"/>
  <c r="I79" i="4" s="1"/>
  <c r="G79" i="4" s="1"/>
  <c r="J79" i="4" s="1"/>
  <c r="AB40" i="3"/>
  <c r="T40" i="3"/>
  <c r="W40" i="3" s="1"/>
  <c r="Z40" i="3" s="1"/>
  <c r="Y40" i="3"/>
  <c r="B80" i="3"/>
  <c r="H79" i="3"/>
  <c r="F79" i="3"/>
  <c r="I78" i="3"/>
  <c r="H80" i="4" l="1"/>
  <c r="B81" i="4"/>
  <c r="F80" i="4"/>
  <c r="K79" i="4"/>
  <c r="AB41" i="4"/>
  <c r="T41" i="4"/>
  <c r="W41" i="4" s="1"/>
  <c r="Y41" i="4"/>
  <c r="I79" i="3"/>
  <c r="G79" i="3" s="1"/>
  <c r="J79" i="3" s="1"/>
  <c r="B81" i="3"/>
  <c r="F80" i="3"/>
  <c r="H80" i="3"/>
  <c r="I80" i="3" s="1"/>
  <c r="G80" i="3" s="1"/>
  <c r="J80" i="3" s="1"/>
  <c r="G78" i="3"/>
  <c r="J78" i="3" s="1"/>
  <c r="K79" i="3"/>
  <c r="X40" i="3"/>
  <c r="S41" i="3" s="1"/>
  <c r="B82" i="4" l="1"/>
  <c r="F81" i="4"/>
  <c r="H81" i="4"/>
  <c r="I81" i="4" s="1"/>
  <c r="G81" i="4" s="1"/>
  <c r="J81" i="4" s="1"/>
  <c r="I80" i="4"/>
  <c r="X41" i="4"/>
  <c r="S42" i="4" s="1"/>
  <c r="Z41" i="4"/>
  <c r="Q41" i="3"/>
  <c r="V41" i="3"/>
  <c r="AA41" i="3"/>
  <c r="K78" i="3"/>
  <c r="K80" i="3"/>
  <c r="H81" i="3"/>
  <c r="B82" i="3"/>
  <c r="F81" i="3"/>
  <c r="AA42" i="4" l="1"/>
  <c r="V42" i="4"/>
  <c r="Q42" i="4"/>
  <c r="G80" i="4"/>
  <c r="J80" i="4" s="1"/>
  <c r="K81" i="4"/>
  <c r="F82" i="4"/>
  <c r="B83" i="4"/>
  <c r="H82" i="4"/>
  <c r="I82" i="4" s="1"/>
  <c r="G82" i="4" s="1"/>
  <c r="J82" i="4" s="1"/>
  <c r="AB41" i="3"/>
  <c r="H82" i="3"/>
  <c r="B83" i="3"/>
  <c r="F82" i="3"/>
  <c r="I81" i="3"/>
  <c r="T41" i="3"/>
  <c r="W41" i="3" s="1"/>
  <c r="Z41" i="3" s="1"/>
  <c r="Y41" i="3"/>
  <c r="K82" i="4" l="1"/>
  <c r="K80" i="4"/>
  <c r="T42" i="4"/>
  <c r="W42" i="4" s="1"/>
  <c r="Y42" i="4"/>
  <c r="H83" i="4"/>
  <c r="I83" i="4" s="1"/>
  <c r="G83" i="4" s="1"/>
  <c r="J83" i="4" s="1"/>
  <c r="F83" i="4"/>
  <c r="B84" i="4"/>
  <c r="AB42" i="4"/>
  <c r="B84" i="3"/>
  <c r="F83" i="3"/>
  <c r="H83" i="3"/>
  <c r="X41" i="3"/>
  <c r="S42" i="3" s="1"/>
  <c r="G81" i="3"/>
  <c r="J81" i="3" s="1"/>
  <c r="I82" i="3"/>
  <c r="G82" i="3" s="1"/>
  <c r="J82" i="3" s="1"/>
  <c r="K82" i="3" s="1"/>
  <c r="X42" i="4" l="1"/>
  <c r="S43" i="4" s="1"/>
  <c r="B85" i="4"/>
  <c r="H84" i="4"/>
  <c r="F84" i="4"/>
  <c r="Z42" i="4"/>
  <c r="K83" i="4"/>
  <c r="K81" i="3"/>
  <c r="I83" i="3"/>
  <c r="G83" i="3" s="1"/>
  <c r="J83" i="3" s="1"/>
  <c r="Q42" i="3"/>
  <c r="AA42" i="3"/>
  <c r="V42" i="3"/>
  <c r="K83" i="3"/>
  <c r="B85" i="3"/>
  <c r="H84" i="3"/>
  <c r="F84" i="3"/>
  <c r="I84" i="4" l="1"/>
  <c r="G84" i="4" s="1"/>
  <c r="J84" i="4" s="1"/>
  <c r="F85" i="4"/>
  <c r="H85" i="4"/>
  <c r="I85" i="4" s="1"/>
  <c r="G85" i="4" s="1"/>
  <c r="J85" i="4" s="1"/>
  <c r="B86" i="4"/>
  <c r="Q43" i="4"/>
  <c r="AA43" i="4"/>
  <c r="V43" i="4"/>
  <c r="K84" i="4"/>
  <c r="AB42" i="3"/>
  <c r="I84" i="3"/>
  <c r="F85" i="3"/>
  <c r="H85" i="3"/>
  <c r="I85" i="3" s="1"/>
  <c r="G85" i="3" s="1"/>
  <c r="J85" i="3" s="1"/>
  <c r="B86" i="3"/>
  <c r="T42" i="3"/>
  <c r="W42" i="3" s="1"/>
  <c r="Y42" i="3"/>
  <c r="AB43" i="4" l="1"/>
  <c r="Y43" i="4"/>
  <c r="T43" i="4"/>
  <c r="W43" i="4" s="1"/>
  <c r="H86" i="4"/>
  <c r="I86" i="4" s="1"/>
  <c r="G86" i="4" s="1"/>
  <c r="J86" i="4" s="1"/>
  <c r="B87" i="4"/>
  <c r="F86" i="4"/>
  <c r="K85" i="4"/>
  <c r="X42" i="3"/>
  <c r="S43" i="3" s="1"/>
  <c r="H86" i="3"/>
  <c r="I86" i="3" s="1"/>
  <c r="G86" i="3" s="1"/>
  <c r="J86" i="3" s="1"/>
  <c r="F86" i="3"/>
  <c r="B87" i="3"/>
  <c r="G84" i="3"/>
  <c r="J84" i="3" s="1"/>
  <c r="K84" i="3" s="1"/>
  <c r="Z42" i="3"/>
  <c r="K85" i="3"/>
  <c r="X43" i="4" l="1"/>
  <c r="S44" i="4" s="1"/>
  <c r="Z43" i="4"/>
  <c r="B88" i="4"/>
  <c r="F87" i="4"/>
  <c r="H87" i="4"/>
  <c r="K86" i="4"/>
  <c r="H87" i="3"/>
  <c r="F87" i="3"/>
  <c r="B88" i="3"/>
  <c r="K86" i="3"/>
  <c r="AA43" i="3"/>
  <c r="V43" i="3"/>
  <c r="Q43" i="3"/>
  <c r="F88" i="4" l="1"/>
  <c r="B89" i="4"/>
  <c r="H88" i="4"/>
  <c r="I88" i="4" s="1"/>
  <c r="I87" i="4"/>
  <c r="Q44" i="4"/>
  <c r="AA44" i="4"/>
  <c r="V44" i="4"/>
  <c r="AB43" i="3"/>
  <c r="T43" i="3"/>
  <c r="W43" i="3" s="1"/>
  <c r="Y43" i="3"/>
  <c r="H88" i="3"/>
  <c r="B89" i="3"/>
  <c r="F88" i="3"/>
  <c r="I87" i="3"/>
  <c r="AB44" i="4" l="1"/>
  <c r="G87" i="4"/>
  <c r="J87" i="4" s="1"/>
  <c r="L76" i="4"/>
  <c r="Y44" i="4"/>
  <c r="T44" i="4"/>
  <c r="W44" i="4" s="1"/>
  <c r="Z44" i="4" s="1"/>
  <c r="G88" i="4"/>
  <c r="J88" i="4" s="1"/>
  <c r="B90" i="4"/>
  <c r="H89" i="4"/>
  <c r="I89" i="4" s="1"/>
  <c r="G89" i="4" s="1"/>
  <c r="J89" i="4" s="1"/>
  <c r="F89" i="4"/>
  <c r="G87" i="3"/>
  <c r="J87" i="3" s="1"/>
  <c r="L76" i="3"/>
  <c r="I88" i="3"/>
  <c r="H89" i="3"/>
  <c r="B90" i="3"/>
  <c r="F89" i="3"/>
  <c r="X43" i="3"/>
  <c r="S44" i="3" s="1"/>
  <c r="Z43" i="3"/>
  <c r="K89" i="4" l="1"/>
  <c r="X44" i="4"/>
  <c r="S45" i="4" s="1"/>
  <c r="M76" i="4"/>
  <c r="K87" i="4"/>
  <c r="H90" i="4"/>
  <c r="F90" i="4"/>
  <c r="B91" i="4"/>
  <c r="K88" i="4"/>
  <c r="AA44" i="3"/>
  <c r="V44" i="3"/>
  <c r="Q44" i="3"/>
  <c r="I89" i="3"/>
  <c r="G89" i="3" s="1"/>
  <c r="J89" i="3" s="1"/>
  <c r="K89" i="3" s="1"/>
  <c r="G88" i="3"/>
  <c r="J88" i="3" s="1"/>
  <c r="B91" i="3"/>
  <c r="F90" i="3"/>
  <c r="H90" i="3"/>
  <c r="I90" i="3" s="1"/>
  <c r="G90" i="3" s="1"/>
  <c r="J90" i="3" s="1"/>
  <c r="M76" i="3"/>
  <c r="K87" i="3"/>
  <c r="AA45" i="4" l="1"/>
  <c r="AB45" i="4" s="1"/>
  <c r="V45" i="4"/>
  <c r="Q45" i="4"/>
  <c r="H91" i="4"/>
  <c r="I91" i="4" s="1"/>
  <c r="G91" i="4" s="1"/>
  <c r="J91" i="4" s="1"/>
  <c r="F91" i="4"/>
  <c r="B92" i="4"/>
  <c r="I90" i="4"/>
  <c r="AB44" i="3"/>
  <c r="K90" i="3"/>
  <c r="K88" i="3"/>
  <c r="H91" i="3"/>
  <c r="B92" i="3"/>
  <c r="F91" i="3"/>
  <c r="Y44" i="3"/>
  <c r="T44" i="3"/>
  <c r="W44" i="3" s="1"/>
  <c r="Y45" i="4" l="1"/>
  <c r="T45" i="4"/>
  <c r="W45" i="4" s="1"/>
  <c r="X45" i="4" s="1"/>
  <c r="S46" i="4" s="1"/>
  <c r="K91" i="4"/>
  <c r="G90" i="4"/>
  <c r="J90" i="4" s="1"/>
  <c r="B93" i="4"/>
  <c r="F92" i="4"/>
  <c r="H92" i="4"/>
  <c r="I92" i="4" s="1"/>
  <c r="G92" i="4" s="1"/>
  <c r="J92" i="4" s="1"/>
  <c r="F92" i="3"/>
  <c r="B93" i="3"/>
  <c r="H92" i="3"/>
  <c r="I92" i="3" s="1"/>
  <c r="G92" i="3" s="1"/>
  <c r="J92" i="3" s="1"/>
  <c r="X44" i="3"/>
  <c r="S45" i="3" s="1"/>
  <c r="Z44" i="3"/>
  <c r="I91" i="3"/>
  <c r="K92" i="4" l="1"/>
  <c r="K90" i="4"/>
  <c r="AA46" i="4"/>
  <c r="AB46" i="4" s="1"/>
  <c r="V46" i="4"/>
  <c r="Q46" i="4"/>
  <c r="H93" i="4"/>
  <c r="I93" i="4" s="1"/>
  <c r="G93" i="4" s="1"/>
  <c r="J93" i="4" s="1"/>
  <c r="B94" i="4"/>
  <c r="F93" i="4"/>
  <c r="Z45" i="4"/>
  <c r="G91" i="3"/>
  <c r="J91" i="3" s="1"/>
  <c r="V45" i="3"/>
  <c r="AA45" i="3"/>
  <c r="AB45" i="3" s="1"/>
  <c r="Q45" i="3"/>
  <c r="H93" i="3"/>
  <c r="B94" i="3"/>
  <c r="F93" i="3"/>
  <c r="K92" i="3"/>
  <c r="Y46" i="4" l="1"/>
  <c r="T46" i="4"/>
  <c r="W46" i="4" s="1"/>
  <c r="X46" i="4" s="1"/>
  <c r="S47" i="4" s="1"/>
  <c r="B95" i="4"/>
  <c r="F94" i="4"/>
  <c r="H94" i="4"/>
  <c r="K93" i="4"/>
  <c r="H94" i="3"/>
  <c r="B95" i="3"/>
  <c r="F94" i="3"/>
  <c r="I93" i="3"/>
  <c r="Y45" i="3"/>
  <c r="T45" i="3"/>
  <c r="W45" i="3" s="1"/>
  <c r="X45" i="3" s="1"/>
  <c r="S46" i="3" s="1"/>
  <c r="K91" i="3"/>
  <c r="I94" i="4" l="1"/>
  <c r="G94" i="4" s="1"/>
  <c r="J94" i="4" s="1"/>
  <c r="B96" i="4"/>
  <c r="H95" i="4"/>
  <c r="F95" i="4"/>
  <c r="V47" i="4"/>
  <c r="Q47" i="4"/>
  <c r="AA47" i="4"/>
  <c r="AB47" i="4" s="1"/>
  <c r="Z46" i="4"/>
  <c r="K94" i="4"/>
  <c r="V46" i="3"/>
  <c r="AA46" i="3"/>
  <c r="AB46" i="3" s="1"/>
  <c r="Q46" i="3"/>
  <c r="H95" i="3"/>
  <c r="B96" i="3"/>
  <c r="F95" i="3"/>
  <c r="Z45" i="3"/>
  <c r="G93" i="3"/>
  <c r="J93" i="3" s="1"/>
  <c r="I94" i="3"/>
  <c r="G94" i="3" s="1"/>
  <c r="J94" i="3" s="1"/>
  <c r="K94" i="3" s="1"/>
  <c r="T47" i="4" l="1"/>
  <c r="W47" i="4" s="1"/>
  <c r="X47" i="4" s="1"/>
  <c r="S48" i="4" s="1"/>
  <c r="Y47" i="4"/>
  <c r="I95" i="4"/>
  <c r="G95" i="4" s="1"/>
  <c r="J95" i="4" s="1"/>
  <c r="K95" i="4" s="1"/>
  <c r="F96" i="4"/>
  <c r="B97" i="4"/>
  <c r="H96" i="4"/>
  <c r="K93" i="3"/>
  <c r="T46" i="3"/>
  <c r="W46" i="3" s="1"/>
  <c r="X46" i="3" s="1"/>
  <c r="S47" i="3" s="1"/>
  <c r="Y46" i="3"/>
  <c r="B97" i="3"/>
  <c r="F96" i="3"/>
  <c r="H96" i="3"/>
  <c r="I96" i="3" s="1"/>
  <c r="G96" i="3" s="1"/>
  <c r="J96" i="3" s="1"/>
  <c r="I95" i="3"/>
  <c r="G95" i="3" s="1"/>
  <c r="J95" i="3" s="1"/>
  <c r="Z47" i="4" l="1"/>
  <c r="I96" i="4"/>
  <c r="G96" i="4" s="1"/>
  <c r="J96" i="4" s="1"/>
  <c r="K96" i="4" s="1"/>
  <c r="B98" i="4"/>
  <c r="H97" i="4"/>
  <c r="I97" i="4" s="1"/>
  <c r="G97" i="4" s="1"/>
  <c r="J97" i="4" s="1"/>
  <c r="F97" i="4"/>
  <c r="AA48" i="4"/>
  <c r="AB48" i="4" s="1"/>
  <c r="Q48" i="4"/>
  <c r="V48" i="4"/>
  <c r="K96" i="3"/>
  <c r="F97" i="3"/>
  <c r="B98" i="3"/>
  <c r="H97" i="3"/>
  <c r="I97" i="3" s="1"/>
  <c r="G97" i="3" s="1"/>
  <c r="J97" i="3" s="1"/>
  <c r="Z46" i="3"/>
  <c r="K95" i="3"/>
  <c r="V47" i="3"/>
  <c r="AA47" i="3"/>
  <c r="AB47" i="3" s="1"/>
  <c r="Q47" i="3"/>
  <c r="T48" i="4" l="1"/>
  <c r="W48" i="4" s="1"/>
  <c r="X48" i="4" s="1"/>
  <c r="S49" i="4" s="1"/>
  <c r="Y48" i="4"/>
  <c r="Z48" i="4"/>
  <c r="K97" i="4"/>
  <c r="H98" i="4"/>
  <c r="F98" i="4"/>
  <c r="B99" i="4"/>
  <c r="B99" i="3"/>
  <c r="H98" i="3"/>
  <c r="F98" i="3"/>
  <c r="T47" i="3"/>
  <c r="W47" i="3" s="1"/>
  <c r="X47" i="3" s="1"/>
  <c r="S48" i="3" s="1"/>
  <c r="Y47" i="3"/>
  <c r="K97" i="3"/>
  <c r="I98" i="4" l="1"/>
  <c r="G98" i="4" s="1"/>
  <c r="J98" i="4" s="1"/>
  <c r="K98" i="4" s="1"/>
  <c r="H99" i="4"/>
  <c r="F99" i="4"/>
  <c r="B100" i="4"/>
  <c r="Q49" i="4"/>
  <c r="AA49" i="4"/>
  <c r="AB49" i="4" s="1"/>
  <c r="V49" i="4"/>
  <c r="Z47" i="3"/>
  <c r="I98" i="3"/>
  <c r="G98" i="3" s="1"/>
  <c r="J98" i="3" s="1"/>
  <c r="K98" i="3" s="1"/>
  <c r="Q48" i="3"/>
  <c r="AA48" i="3"/>
  <c r="AB48" i="3" s="1"/>
  <c r="V48" i="3"/>
  <c r="B100" i="3"/>
  <c r="F99" i="3"/>
  <c r="H99" i="3"/>
  <c r="I99" i="3" s="1"/>
  <c r="Y49" i="4" l="1"/>
  <c r="T49" i="4"/>
  <c r="W49" i="4" s="1"/>
  <c r="X49" i="4" s="1"/>
  <c r="S50" i="4" s="1"/>
  <c r="H100" i="4"/>
  <c r="I100" i="4" s="1"/>
  <c r="F100" i="4"/>
  <c r="B101" i="4"/>
  <c r="I99" i="4"/>
  <c r="H100" i="3"/>
  <c r="F100" i="3"/>
  <c r="B101" i="3"/>
  <c r="Y48" i="3"/>
  <c r="T48" i="3"/>
  <c r="W48" i="3" s="1"/>
  <c r="X48" i="3" s="1"/>
  <c r="S49" i="3" s="1"/>
  <c r="G99" i="3"/>
  <c r="J99" i="3" s="1"/>
  <c r="M88" i="3" s="1"/>
  <c r="L88" i="3"/>
  <c r="K99" i="3"/>
  <c r="G99" i="4" l="1"/>
  <c r="J99" i="4" s="1"/>
  <c r="L88" i="4"/>
  <c r="B102" i="4"/>
  <c r="F101" i="4"/>
  <c r="H101" i="4"/>
  <c r="I101" i="4" s="1"/>
  <c r="G101" i="4" s="1"/>
  <c r="J101" i="4" s="1"/>
  <c r="K100" i="4"/>
  <c r="G100" i="4"/>
  <c r="J100" i="4" s="1"/>
  <c r="Q50" i="4"/>
  <c r="AA50" i="4"/>
  <c r="AB50" i="4" s="1"/>
  <c r="V50" i="4"/>
  <c r="Z49" i="4"/>
  <c r="AA49" i="3"/>
  <c r="AB49" i="3" s="1"/>
  <c r="Q49" i="3"/>
  <c r="V49" i="3"/>
  <c r="Z48" i="3"/>
  <c r="H101" i="3"/>
  <c r="B102" i="3"/>
  <c r="F101" i="3"/>
  <c r="I100" i="3"/>
  <c r="K101" i="4" l="1"/>
  <c r="B103" i="4"/>
  <c r="F102" i="4"/>
  <c r="H102" i="4"/>
  <c r="I102" i="4" s="1"/>
  <c r="T50" i="4"/>
  <c r="W50" i="4" s="1"/>
  <c r="X50" i="4" s="1"/>
  <c r="S51" i="4" s="1"/>
  <c r="Y50" i="4"/>
  <c r="M88" i="4"/>
  <c r="K99" i="4"/>
  <c r="G100" i="3"/>
  <c r="J100" i="3" s="1"/>
  <c r="I101" i="3"/>
  <c r="G101" i="3" s="1"/>
  <c r="J101" i="3" s="1"/>
  <c r="K101" i="3" s="1"/>
  <c r="T49" i="3"/>
  <c r="W49" i="3" s="1"/>
  <c r="X49" i="3" s="1"/>
  <c r="S50" i="3" s="1"/>
  <c r="Y49" i="3"/>
  <c r="H102" i="3"/>
  <c r="B103" i="3"/>
  <c r="F102" i="3"/>
  <c r="G102" i="4" l="1"/>
  <c r="J102" i="4" s="1"/>
  <c r="K102" i="4" s="1"/>
  <c r="B104" i="4"/>
  <c r="H103" i="4"/>
  <c r="F103" i="4"/>
  <c r="Z50" i="4"/>
  <c r="AA51" i="4"/>
  <c r="V51" i="4"/>
  <c r="AC40" i="4" s="1"/>
  <c r="Q51" i="4"/>
  <c r="Q50" i="3"/>
  <c r="AA50" i="3"/>
  <c r="AB50" i="3" s="1"/>
  <c r="V50" i="3"/>
  <c r="B104" i="3"/>
  <c r="F103" i="3"/>
  <c r="H103" i="3"/>
  <c r="I103" i="3" s="1"/>
  <c r="G103" i="3" s="1"/>
  <c r="J103" i="3" s="1"/>
  <c r="I102" i="3"/>
  <c r="G102" i="3" s="1"/>
  <c r="J102" i="3" s="1"/>
  <c r="K102" i="3" s="1"/>
  <c r="Z49" i="3"/>
  <c r="K100" i="3"/>
  <c r="AB51" i="4" l="1"/>
  <c r="F104" i="4"/>
  <c r="H104" i="4"/>
  <c r="I104" i="4" s="1"/>
  <c r="G104" i="4" s="1"/>
  <c r="J104" i="4" s="1"/>
  <c r="B105" i="4"/>
  <c r="Y51" i="4"/>
  <c r="T51" i="4"/>
  <c r="W51" i="4" s="1"/>
  <c r="I103" i="4"/>
  <c r="K103" i="3"/>
  <c r="H104" i="3"/>
  <c r="F104" i="3"/>
  <c r="B105" i="3"/>
  <c r="Y50" i="3"/>
  <c r="T50" i="3"/>
  <c r="W50" i="3" s="1"/>
  <c r="X50" i="3" s="1"/>
  <c r="S51" i="3" s="1"/>
  <c r="G103" i="4" l="1"/>
  <c r="J103" i="4" s="1"/>
  <c r="AD40" i="4"/>
  <c r="X51" i="4"/>
  <c r="S52" i="4" s="1"/>
  <c r="Z51" i="4"/>
  <c r="K104" i="4"/>
  <c r="H105" i="4"/>
  <c r="I105" i="4" s="1"/>
  <c r="G105" i="4" s="1"/>
  <c r="J105" i="4" s="1"/>
  <c r="F105" i="4"/>
  <c r="B106" i="4"/>
  <c r="Z50" i="3"/>
  <c r="V51" i="3"/>
  <c r="AC40" i="3" s="1"/>
  <c r="Q51" i="3"/>
  <c r="AA51" i="3"/>
  <c r="B106" i="3"/>
  <c r="H105" i="3"/>
  <c r="F105" i="3"/>
  <c r="I104" i="3"/>
  <c r="H106" i="4" l="1"/>
  <c r="B107" i="4"/>
  <c r="F106" i="4"/>
  <c r="K105" i="4"/>
  <c r="AA52" i="4"/>
  <c r="Q52" i="4"/>
  <c r="V52" i="4"/>
  <c r="K103" i="4"/>
  <c r="AB51" i="3"/>
  <c r="U5" i="3" s="1"/>
  <c r="T5" i="3"/>
  <c r="F106" i="3"/>
  <c r="H106" i="3"/>
  <c r="I106" i="3" s="1"/>
  <c r="G106" i="3" s="1"/>
  <c r="J106" i="3" s="1"/>
  <c r="B107" i="3"/>
  <c r="G104" i="3"/>
  <c r="J104" i="3" s="1"/>
  <c r="I105" i="3"/>
  <c r="G105" i="3" s="1"/>
  <c r="J105" i="3" s="1"/>
  <c r="K105" i="3" s="1"/>
  <c r="Y51" i="3"/>
  <c r="T51" i="3"/>
  <c r="W51" i="3" s="1"/>
  <c r="Z51" i="3" s="1"/>
  <c r="Y52" i="4" l="1"/>
  <c r="T52" i="4"/>
  <c r="W52" i="4" s="1"/>
  <c r="AB52" i="4"/>
  <c r="B108" i="4"/>
  <c r="F107" i="4"/>
  <c r="H107" i="4"/>
  <c r="I107" i="4" s="1"/>
  <c r="G107" i="4" s="1"/>
  <c r="J107" i="4" s="1"/>
  <c r="I106" i="4"/>
  <c r="AD40" i="3"/>
  <c r="X51" i="3"/>
  <c r="S52" i="3" s="1"/>
  <c r="K104" i="3"/>
  <c r="H107" i="3"/>
  <c r="F107" i="3"/>
  <c r="B108" i="3"/>
  <c r="K106" i="3"/>
  <c r="B109" i="4" l="1"/>
  <c r="H108" i="4"/>
  <c r="F108" i="4"/>
  <c r="X52" i="4"/>
  <c r="S53" i="4" s="1"/>
  <c r="G106" i="4"/>
  <c r="J106" i="4" s="1"/>
  <c r="K106" i="4" s="1"/>
  <c r="Z52" i="4"/>
  <c r="K107" i="4"/>
  <c r="H108" i="3"/>
  <c r="B109" i="3"/>
  <c r="F108" i="3"/>
  <c r="I107" i="3"/>
  <c r="G107" i="3" s="1"/>
  <c r="J107" i="3" s="1"/>
  <c r="V52" i="3"/>
  <c r="Q52" i="3"/>
  <c r="AA52" i="3"/>
  <c r="V53" i="4" l="1"/>
  <c r="AA53" i="4"/>
  <c r="Q53" i="4"/>
  <c r="I108" i="4"/>
  <c r="G108" i="4" s="1"/>
  <c r="J108" i="4" s="1"/>
  <c r="K108" i="4" s="1"/>
  <c r="H109" i="4"/>
  <c r="F109" i="4"/>
  <c r="B110" i="4"/>
  <c r="AB52" i="3"/>
  <c r="T52" i="3"/>
  <c r="W52" i="3" s="1"/>
  <c r="Z52" i="3" s="1"/>
  <c r="Y52" i="3"/>
  <c r="B110" i="3"/>
  <c r="F109" i="3"/>
  <c r="H109" i="3"/>
  <c r="I109" i="3" s="1"/>
  <c r="G109" i="3" s="1"/>
  <c r="J109" i="3" s="1"/>
  <c r="I108" i="3"/>
  <c r="G108" i="3" s="1"/>
  <c r="J108" i="3" s="1"/>
  <c r="K107" i="3"/>
  <c r="H110" i="4" l="1"/>
  <c r="F110" i="4"/>
  <c r="B111" i="4"/>
  <c r="Y53" i="4"/>
  <c r="T53" i="4"/>
  <c r="W53" i="4" s="1"/>
  <c r="Z53" i="4" s="1"/>
  <c r="I109" i="4"/>
  <c r="G109" i="4" s="1"/>
  <c r="J109" i="4" s="1"/>
  <c r="K109" i="4" s="1"/>
  <c r="AB53" i="4"/>
  <c r="K109" i="3"/>
  <c r="K108" i="3"/>
  <c r="H110" i="3"/>
  <c r="I110" i="3" s="1"/>
  <c r="G110" i="3" s="1"/>
  <c r="J110" i="3" s="1"/>
  <c r="F110" i="3"/>
  <c r="B111" i="3"/>
  <c r="X52" i="3"/>
  <c r="S53" i="3" s="1"/>
  <c r="B112" i="4" l="1"/>
  <c r="F111" i="4"/>
  <c r="H111" i="4"/>
  <c r="I111" i="4" s="1"/>
  <c r="X53" i="4"/>
  <c r="S54" i="4" s="1"/>
  <c r="I110" i="4"/>
  <c r="G110" i="4" s="1"/>
  <c r="J110" i="4" s="1"/>
  <c r="K110" i="4" s="1"/>
  <c r="H111" i="3"/>
  <c r="B112" i="3"/>
  <c r="F111" i="3"/>
  <c r="K110" i="3"/>
  <c r="V53" i="3"/>
  <c r="AA53" i="3"/>
  <c r="Q53" i="3"/>
  <c r="G111" i="4" l="1"/>
  <c r="J111" i="4" s="1"/>
  <c r="M100" i="4" s="1"/>
  <c r="L100" i="4"/>
  <c r="V54" i="4"/>
  <c r="Q54" i="4"/>
  <c r="AA54" i="4"/>
  <c r="K111" i="4"/>
  <c r="H112" i="4"/>
  <c r="I112" i="4" s="1"/>
  <c r="F112" i="4"/>
  <c r="B113" i="4"/>
  <c r="AB53" i="3"/>
  <c r="T53" i="3"/>
  <c r="W53" i="3" s="1"/>
  <c r="Z53" i="3" s="1"/>
  <c r="Y53" i="3"/>
  <c r="B113" i="3"/>
  <c r="H112" i="3"/>
  <c r="F112" i="3"/>
  <c r="I111" i="3"/>
  <c r="G112" i="4" l="1"/>
  <c r="J112" i="4" s="1"/>
  <c r="H113" i="4"/>
  <c r="B114" i="4"/>
  <c r="F113" i="4"/>
  <c r="K112" i="4"/>
  <c r="AB54" i="4"/>
  <c r="Y54" i="4"/>
  <c r="T54" i="4"/>
  <c r="W54" i="4" s="1"/>
  <c r="Z54" i="4" s="1"/>
  <c r="I112" i="3"/>
  <c r="G111" i="3"/>
  <c r="J111" i="3" s="1"/>
  <c r="L100" i="3"/>
  <c r="G112" i="3"/>
  <c r="J112" i="3" s="1"/>
  <c r="F113" i="3"/>
  <c r="B114" i="3"/>
  <c r="H113" i="3"/>
  <c r="I113" i="3" s="1"/>
  <c r="G113" i="3" s="1"/>
  <c r="J113" i="3" s="1"/>
  <c r="X53" i="3"/>
  <c r="S54" i="3" s="1"/>
  <c r="X54" i="4" l="1"/>
  <c r="S55" i="4" s="1"/>
  <c r="B115" i="4"/>
  <c r="F114" i="4"/>
  <c r="H114" i="4"/>
  <c r="I113" i="4"/>
  <c r="AA54" i="3"/>
  <c r="V54" i="3"/>
  <c r="Q54" i="3"/>
  <c r="H114" i="3"/>
  <c r="F114" i="3"/>
  <c r="B115" i="3"/>
  <c r="K113" i="3"/>
  <c r="K112" i="3"/>
  <c r="M100" i="3"/>
  <c r="K111" i="3"/>
  <c r="H115" i="4" l="1"/>
  <c r="F115" i="4"/>
  <c r="B116" i="4"/>
  <c r="G113" i="4"/>
  <c r="J113" i="4" s="1"/>
  <c r="I114" i="4"/>
  <c r="G114" i="4" s="1"/>
  <c r="J114" i="4" s="1"/>
  <c r="K114" i="4" s="1"/>
  <c r="AA55" i="4"/>
  <c r="Q55" i="4"/>
  <c r="V55" i="4"/>
  <c r="AB54" i="3"/>
  <c r="I114" i="3"/>
  <c r="G114" i="3" s="1"/>
  <c r="J114" i="3" s="1"/>
  <c r="H115" i="3"/>
  <c r="B116" i="3"/>
  <c r="F115" i="3"/>
  <c r="K114" i="3"/>
  <c r="T54" i="3"/>
  <c r="W54" i="3" s="1"/>
  <c r="Y54" i="3"/>
  <c r="AB55" i="4" l="1"/>
  <c r="K113" i="4"/>
  <c r="B117" i="4"/>
  <c r="H116" i="4"/>
  <c r="F116" i="4"/>
  <c r="T55" i="4"/>
  <c r="W55" i="4" s="1"/>
  <c r="Z55" i="4" s="1"/>
  <c r="Y55" i="4"/>
  <c r="I115" i="4"/>
  <c r="X54" i="3"/>
  <c r="S55" i="3" s="1"/>
  <c r="Z54" i="3"/>
  <c r="B117" i="3"/>
  <c r="F116" i="3"/>
  <c r="H116" i="3"/>
  <c r="I116" i="3" s="1"/>
  <c r="G116" i="3" s="1"/>
  <c r="J116" i="3" s="1"/>
  <c r="I115" i="3"/>
  <c r="G115" i="4" l="1"/>
  <c r="J115" i="4" s="1"/>
  <c r="X55" i="4"/>
  <c r="S56" i="4" s="1"/>
  <c r="I116" i="4"/>
  <c r="G116" i="4" s="1"/>
  <c r="J116" i="4" s="1"/>
  <c r="K116" i="4" s="1"/>
  <c r="H117" i="4"/>
  <c r="B118" i="4"/>
  <c r="F117" i="4"/>
  <c r="G115" i="3"/>
  <c r="J115" i="3" s="1"/>
  <c r="K116" i="3"/>
  <c r="H117" i="3"/>
  <c r="B118" i="3"/>
  <c r="F117" i="3"/>
  <c r="Q55" i="3"/>
  <c r="AA55" i="3"/>
  <c r="V55" i="3"/>
  <c r="H118" i="4" l="1"/>
  <c r="I118" i="4" s="1"/>
  <c r="G118" i="4" s="1"/>
  <c r="J118" i="4" s="1"/>
  <c r="F118" i="4"/>
  <c r="B119" i="4"/>
  <c r="I117" i="4"/>
  <c r="G117" i="4" s="1"/>
  <c r="J117" i="4" s="1"/>
  <c r="Q56" i="4"/>
  <c r="AA56" i="4"/>
  <c r="V56" i="4"/>
  <c r="K117" i="4"/>
  <c r="K115" i="4"/>
  <c r="AB55" i="3"/>
  <c r="B119" i="3"/>
  <c r="H118" i="3"/>
  <c r="F118" i="3"/>
  <c r="T55" i="3"/>
  <c r="W55" i="3" s="1"/>
  <c r="Y55" i="3"/>
  <c r="I117" i="3"/>
  <c r="K115" i="3"/>
  <c r="AB56" i="4" l="1"/>
  <c r="Y56" i="4"/>
  <c r="T56" i="4"/>
  <c r="W56" i="4" s="1"/>
  <c r="H119" i="4"/>
  <c r="I119" i="4" s="1"/>
  <c r="B120" i="4"/>
  <c r="F119" i="4"/>
  <c r="K118" i="4"/>
  <c r="X55" i="3"/>
  <c r="S56" i="3" s="1"/>
  <c r="G117" i="3"/>
  <c r="J117" i="3" s="1"/>
  <c r="K117" i="3" s="1"/>
  <c r="Z55" i="3"/>
  <c r="I118" i="3"/>
  <c r="G118" i="3" s="1"/>
  <c r="J118" i="3" s="1"/>
  <c r="K118" i="3" s="1"/>
  <c r="B120" i="3"/>
  <c r="F119" i="3"/>
  <c r="H119" i="3"/>
  <c r="I119" i="3" s="1"/>
  <c r="G119" i="3" s="1"/>
  <c r="J119" i="3" s="1"/>
  <c r="G119" i="4" l="1"/>
  <c r="J119" i="4" s="1"/>
  <c r="X56" i="4"/>
  <c r="S57" i="4" s="1"/>
  <c r="Z56" i="4"/>
  <c r="B121" i="4"/>
  <c r="F120" i="4"/>
  <c r="H120" i="4"/>
  <c r="I120" i="4" s="1"/>
  <c r="G120" i="4" s="1"/>
  <c r="J120" i="4" s="1"/>
  <c r="H120" i="3"/>
  <c r="I120" i="3" s="1"/>
  <c r="G120" i="3" s="1"/>
  <c r="J120" i="3" s="1"/>
  <c r="B121" i="3"/>
  <c r="F120" i="3"/>
  <c r="K119" i="3"/>
  <c r="V56" i="3"/>
  <c r="Q56" i="3"/>
  <c r="AA56" i="3"/>
  <c r="K120" i="4" l="1"/>
  <c r="F121" i="4"/>
  <c r="H121" i="4"/>
  <c r="I121" i="4" s="1"/>
  <c r="G121" i="4" s="1"/>
  <c r="J121" i="4" s="1"/>
  <c r="B122" i="4"/>
  <c r="Q57" i="4"/>
  <c r="AA57" i="4"/>
  <c r="AB57" i="4" s="1"/>
  <c r="V57" i="4"/>
  <c r="K119" i="4"/>
  <c r="AB56" i="3"/>
  <c r="K120" i="3"/>
  <c r="H121" i="3"/>
  <c r="B122" i="3"/>
  <c r="F121" i="3"/>
  <c r="T56" i="3"/>
  <c r="W56" i="3" s="1"/>
  <c r="Y56" i="3"/>
  <c r="B123" i="4" l="1"/>
  <c r="F122" i="4"/>
  <c r="H122" i="4"/>
  <c r="I122" i="4" s="1"/>
  <c r="G122" i="4" s="1"/>
  <c r="J122" i="4" s="1"/>
  <c r="K121" i="4"/>
  <c r="T57" i="4"/>
  <c r="W57" i="4" s="1"/>
  <c r="X57" i="4" s="1"/>
  <c r="S58" i="4" s="1"/>
  <c r="Y57" i="4"/>
  <c r="X56" i="3"/>
  <c r="S57" i="3" s="1"/>
  <c r="B123" i="3"/>
  <c r="F122" i="3"/>
  <c r="H122" i="3"/>
  <c r="I122" i="3" s="1"/>
  <c r="G122" i="3" s="1"/>
  <c r="J122" i="3" s="1"/>
  <c r="Z56" i="3"/>
  <c r="I121" i="3"/>
  <c r="G121" i="3" s="1"/>
  <c r="J121" i="3" s="1"/>
  <c r="K121" i="3" s="1"/>
  <c r="AA58" i="4" l="1"/>
  <c r="AB58" i="4" s="1"/>
  <c r="Q58" i="4"/>
  <c r="V58" i="4"/>
  <c r="Z57" i="4"/>
  <c r="K122" i="4"/>
  <c r="H123" i="4"/>
  <c r="F123" i="4"/>
  <c r="B124" i="4"/>
  <c r="B124" i="3"/>
  <c r="H123" i="3"/>
  <c r="F123" i="3"/>
  <c r="Q57" i="3"/>
  <c r="V57" i="3"/>
  <c r="AA57" i="3"/>
  <c r="AB57" i="3" s="1"/>
  <c r="K122" i="3"/>
  <c r="F124" i="4" l="1"/>
  <c r="B125" i="4"/>
  <c r="H124" i="4"/>
  <c r="I124" i="4" s="1"/>
  <c r="Y58" i="4"/>
  <c r="T58" i="4"/>
  <c r="W58" i="4" s="1"/>
  <c r="X58" i="4" s="1"/>
  <c r="S59" i="4" s="1"/>
  <c r="I123" i="4"/>
  <c r="T57" i="3"/>
  <c r="W57" i="3" s="1"/>
  <c r="X57" i="3" s="1"/>
  <c r="S58" i="3" s="1"/>
  <c r="Y57" i="3"/>
  <c r="I123" i="3"/>
  <c r="F124" i="3"/>
  <c r="H124" i="3"/>
  <c r="I124" i="3" s="1"/>
  <c r="B125" i="3"/>
  <c r="G123" i="4" l="1"/>
  <c r="J123" i="4" s="1"/>
  <c r="L112" i="4"/>
  <c r="G124" i="4"/>
  <c r="J124" i="4" s="1"/>
  <c r="AA59" i="4"/>
  <c r="AB59" i="4" s="1"/>
  <c r="Q59" i="4"/>
  <c r="V59" i="4"/>
  <c r="Z58" i="4"/>
  <c r="K124" i="4"/>
  <c r="B126" i="4"/>
  <c r="F125" i="4"/>
  <c r="H125" i="4"/>
  <c r="B126" i="3"/>
  <c r="H125" i="3"/>
  <c r="F125" i="3"/>
  <c r="G123" i="3"/>
  <c r="J123" i="3" s="1"/>
  <c r="L112" i="3"/>
  <c r="Z57" i="3"/>
  <c r="G124" i="3"/>
  <c r="J124" i="3" s="1"/>
  <c r="K124" i="3" s="1"/>
  <c r="V58" i="3"/>
  <c r="Q58" i="3"/>
  <c r="AA58" i="3"/>
  <c r="AB58" i="3" s="1"/>
  <c r="H126" i="4" l="1"/>
  <c r="B127" i="4"/>
  <c r="F126" i="4"/>
  <c r="Y59" i="4"/>
  <c r="T59" i="4"/>
  <c r="W59" i="4" s="1"/>
  <c r="X59" i="4" s="1"/>
  <c r="S60" i="4" s="1"/>
  <c r="I125" i="4"/>
  <c r="M112" i="4"/>
  <c r="K123" i="4"/>
  <c r="T58" i="3"/>
  <c r="W58" i="3" s="1"/>
  <c r="X58" i="3" s="1"/>
  <c r="S59" i="3" s="1"/>
  <c r="Y58" i="3"/>
  <c r="M112" i="3"/>
  <c r="K123" i="3"/>
  <c r="I125" i="3"/>
  <c r="B127" i="3"/>
  <c r="F126" i="3"/>
  <c r="H126" i="3"/>
  <c r="I126" i="3" s="1"/>
  <c r="G126" i="3" s="1"/>
  <c r="J126" i="3" s="1"/>
  <c r="G125" i="4" l="1"/>
  <c r="J125" i="4" s="1"/>
  <c r="B128" i="4"/>
  <c r="F127" i="4"/>
  <c r="H127" i="4"/>
  <c r="V60" i="4"/>
  <c r="Q60" i="4"/>
  <c r="AA60" i="4"/>
  <c r="AB60" i="4" s="1"/>
  <c r="Z59" i="4"/>
  <c r="I126" i="4"/>
  <c r="G126" i="4" s="1"/>
  <c r="J126" i="4" s="1"/>
  <c r="K126" i="4" s="1"/>
  <c r="Z58" i="3"/>
  <c r="K126" i="3"/>
  <c r="H127" i="3"/>
  <c r="B128" i="3"/>
  <c r="F127" i="3"/>
  <c r="G125" i="3"/>
  <c r="J125" i="3" s="1"/>
  <c r="AA59" i="3"/>
  <c r="AB59" i="3" s="1"/>
  <c r="V59" i="3"/>
  <c r="Q59" i="3"/>
  <c r="H128" i="4" l="1"/>
  <c r="F128" i="4"/>
  <c r="B129" i="4"/>
  <c r="T60" i="4"/>
  <c r="W60" i="4" s="1"/>
  <c r="X60" i="4" s="1"/>
  <c r="S61" i="4" s="1"/>
  <c r="Y60" i="4"/>
  <c r="I127" i="4"/>
  <c r="G127" i="4" s="1"/>
  <c r="J127" i="4" s="1"/>
  <c r="K127" i="4" s="1"/>
  <c r="K125" i="4"/>
  <c r="K125" i="3"/>
  <c r="T59" i="3"/>
  <c r="W59" i="3" s="1"/>
  <c r="X59" i="3" s="1"/>
  <c r="S60" i="3" s="1"/>
  <c r="Y59" i="3"/>
  <c r="I127" i="3"/>
  <c r="H128" i="3"/>
  <c r="B129" i="3"/>
  <c r="F128" i="3"/>
  <c r="H129" i="4" l="1"/>
  <c r="F129" i="4"/>
  <c r="B130" i="4"/>
  <c r="AA61" i="4"/>
  <c r="AB61" i="4" s="1"/>
  <c r="V61" i="4"/>
  <c r="Q61" i="4"/>
  <c r="Z60" i="4"/>
  <c r="I128" i="4"/>
  <c r="G128" i="4" s="1"/>
  <c r="J128" i="4" s="1"/>
  <c r="B130" i="3"/>
  <c r="F129" i="3"/>
  <c r="H129" i="3"/>
  <c r="I129" i="3" s="1"/>
  <c r="G129" i="3" s="1"/>
  <c r="J129" i="3" s="1"/>
  <c r="I128" i="3"/>
  <c r="G128" i="3" s="1"/>
  <c r="J128" i="3" s="1"/>
  <c r="K128" i="3" s="1"/>
  <c r="G127" i="3"/>
  <c r="J127" i="3" s="1"/>
  <c r="AA60" i="3"/>
  <c r="AB60" i="3" s="1"/>
  <c r="Q60" i="3"/>
  <c r="V60" i="3"/>
  <c r="Z59" i="3"/>
  <c r="K128" i="4" l="1"/>
  <c r="B131" i="4"/>
  <c r="H130" i="4"/>
  <c r="F130" i="4"/>
  <c r="I129" i="4"/>
  <c r="G129" i="4" s="1"/>
  <c r="J129" i="4" s="1"/>
  <c r="K129" i="4" s="1"/>
  <c r="T61" i="4"/>
  <c r="W61" i="4" s="1"/>
  <c r="X61" i="4" s="1"/>
  <c r="S62" i="4" s="1"/>
  <c r="Y61" i="4"/>
  <c r="K127" i="3"/>
  <c r="K129" i="3"/>
  <c r="Y60" i="3"/>
  <c r="T60" i="3"/>
  <c r="W60" i="3" s="1"/>
  <c r="X60" i="3" s="1"/>
  <c r="S61" i="3" s="1"/>
  <c r="B131" i="3"/>
  <c r="H130" i="3"/>
  <c r="F130" i="3"/>
  <c r="I130" i="4" l="1"/>
  <c r="G130" i="4" s="1"/>
  <c r="J130" i="4" s="1"/>
  <c r="K130" i="4" s="1"/>
  <c r="F131" i="4"/>
  <c r="H131" i="4"/>
  <c r="I131" i="4" s="1"/>
  <c r="G131" i="4" s="1"/>
  <c r="J131" i="4" s="1"/>
  <c r="B132" i="4"/>
  <c r="Z61" i="4"/>
  <c r="Q62" i="4"/>
  <c r="AA62" i="4"/>
  <c r="AB62" i="4" s="1"/>
  <c r="V62" i="4"/>
  <c r="I130" i="3"/>
  <c r="Z60" i="3"/>
  <c r="V61" i="3"/>
  <c r="Q61" i="3"/>
  <c r="AA61" i="3"/>
  <c r="AB61" i="3" s="1"/>
  <c r="F131" i="3"/>
  <c r="H131" i="3"/>
  <c r="B132" i="3"/>
  <c r="H132" i="4" l="1"/>
  <c r="B133" i="4"/>
  <c r="F132" i="4"/>
  <c r="K131" i="4"/>
  <c r="Y62" i="4"/>
  <c r="T62" i="4"/>
  <c r="W62" i="4" s="1"/>
  <c r="X62" i="4" s="1"/>
  <c r="S63" i="4" s="1"/>
  <c r="H132" i="3"/>
  <c r="B133" i="3"/>
  <c r="F132" i="3"/>
  <c r="I131" i="3"/>
  <c r="G131" i="3" s="1"/>
  <c r="J131" i="3" s="1"/>
  <c r="K131" i="3" s="1"/>
  <c r="Y61" i="3"/>
  <c r="T61" i="3"/>
  <c r="W61" i="3" s="1"/>
  <c r="X61" i="3" s="1"/>
  <c r="S62" i="3" s="1"/>
  <c r="G130" i="3"/>
  <c r="J130" i="3" s="1"/>
  <c r="Z62" i="4" l="1"/>
  <c r="B134" i="4"/>
  <c r="F133" i="4"/>
  <c r="H133" i="4"/>
  <c r="I133" i="4" s="1"/>
  <c r="G133" i="4" s="1"/>
  <c r="J133" i="4" s="1"/>
  <c r="Q63" i="4"/>
  <c r="AA63" i="4"/>
  <c r="V63" i="4"/>
  <c r="AC52" i="4" s="1"/>
  <c r="I132" i="4"/>
  <c r="G132" i="4" s="1"/>
  <c r="J132" i="4" s="1"/>
  <c r="K132" i="4" s="1"/>
  <c r="H133" i="3"/>
  <c r="B134" i="3"/>
  <c r="F133" i="3"/>
  <c r="K130" i="3"/>
  <c r="V62" i="3"/>
  <c r="Q62" i="3"/>
  <c r="AA62" i="3"/>
  <c r="AB62" i="3" s="1"/>
  <c r="Z61" i="3"/>
  <c r="I132" i="3"/>
  <c r="AB63" i="4" l="1"/>
  <c r="Y63" i="4"/>
  <c r="T63" i="4"/>
  <c r="W63" i="4" s="1"/>
  <c r="Z63" i="4" s="1"/>
  <c r="K133" i="4"/>
  <c r="H134" i="4"/>
  <c r="F134" i="4"/>
  <c r="B135" i="4"/>
  <c r="T62" i="3"/>
  <c r="W62" i="3" s="1"/>
  <c r="X62" i="3" s="1"/>
  <c r="S63" i="3" s="1"/>
  <c r="Y62" i="3"/>
  <c r="G132" i="3"/>
  <c r="J132" i="3" s="1"/>
  <c r="K132" i="3" s="1"/>
  <c r="H134" i="3"/>
  <c r="B135" i="3"/>
  <c r="F134" i="3"/>
  <c r="I133" i="3"/>
  <c r="G133" i="3" s="1"/>
  <c r="J133" i="3" s="1"/>
  <c r="K133" i="3" s="1"/>
  <c r="I134" i="4" l="1"/>
  <c r="G134" i="4" s="1"/>
  <c r="J134" i="4" s="1"/>
  <c r="K134" i="4" s="1"/>
  <c r="B136" i="4"/>
  <c r="H135" i="4"/>
  <c r="I135" i="4" s="1"/>
  <c r="F135" i="4"/>
  <c r="AD52" i="4"/>
  <c r="X63" i="4"/>
  <c r="S64" i="4" s="1"/>
  <c r="Z62" i="3"/>
  <c r="I134" i="3"/>
  <c r="G134" i="3" s="1"/>
  <c r="J134" i="3" s="1"/>
  <c r="K134" i="3" s="1"/>
  <c r="B136" i="3"/>
  <c r="F135" i="3"/>
  <c r="H135" i="3"/>
  <c r="I135" i="3" s="1"/>
  <c r="AA63" i="3"/>
  <c r="Q63" i="3"/>
  <c r="V63" i="3"/>
  <c r="AC52" i="3" s="1"/>
  <c r="G135" i="4" l="1"/>
  <c r="J135" i="4" s="1"/>
  <c r="M124" i="4" s="1"/>
  <c r="L124" i="4"/>
  <c r="H136" i="4"/>
  <c r="F136" i="4"/>
  <c r="B137" i="4"/>
  <c r="AA64" i="4"/>
  <c r="V64" i="4"/>
  <c r="Q64" i="4"/>
  <c r="K135" i="4"/>
  <c r="AB63" i="3"/>
  <c r="U6" i="3" s="1"/>
  <c r="T6" i="3"/>
  <c r="G135" i="3"/>
  <c r="J135" i="3" s="1"/>
  <c r="M124" i="3" s="1"/>
  <c r="L124" i="3"/>
  <c r="K135" i="3"/>
  <c r="T63" i="3"/>
  <c r="W63" i="3" s="1"/>
  <c r="Z63" i="3" s="1"/>
  <c r="Y63" i="3"/>
  <c r="B137" i="3"/>
  <c r="H136" i="3"/>
  <c r="F136" i="3"/>
  <c r="Y64" i="4" l="1"/>
  <c r="T64" i="4"/>
  <c r="W64" i="4" s="1"/>
  <c r="I136" i="4"/>
  <c r="AB64" i="4"/>
  <c r="B138" i="4"/>
  <c r="H137" i="4"/>
  <c r="F137" i="4"/>
  <c r="I136" i="3"/>
  <c r="B138" i="3"/>
  <c r="H137" i="3"/>
  <c r="F137" i="3"/>
  <c r="AD52" i="3"/>
  <c r="X63" i="3"/>
  <c r="S64" i="3" s="1"/>
  <c r="G136" i="4" l="1"/>
  <c r="J136" i="4" s="1"/>
  <c r="I137" i="4"/>
  <c r="G137" i="4" s="1"/>
  <c r="J137" i="4" s="1"/>
  <c r="K137" i="4" s="1"/>
  <c r="X64" i="4"/>
  <c r="S65" i="4" s="1"/>
  <c r="B139" i="4"/>
  <c r="H138" i="4"/>
  <c r="F138" i="4"/>
  <c r="Z64" i="4"/>
  <c r="I137" i="3"/>
  <c r="G137" i="3" s="1"/>
  <c r="J137" i="3" s="1"/>
  <c r="K137" i="3" s="1"/>
  <c r="Q64" i="3"/>
  <c r="AA64" i="3"/>
  <c r="V64" i="3"/>
  <c r="F138" i="3"/>
  <c r="H138" i="3"/>
  <c r="I138" i="3" s="1"/>
  <c r="G138" i="3" s="1"/>
  <c r="J138" i="3" s="1"/>
  <c r="B139" i="3"/>
  <c r="G136" i="3"/>
  <c r="J136" i="3" s="1"/>
  <c r="H139" i="4" l="1"/>
  <c r="F139" i="4"/>
  <c r="B140" i="4"/>
  <c r="I138" i="4"/>
  <c r="G138" i="4" s="1"/>
  <c r="J138" i="4" s="1"/>
  <c r="K138" i="4" s="1"/>
  <c r="K136" i="4"/>
  <c r="AA65" i="4"/>
  <c r="Q65" i="4"/>
  <c r="V65" i="4"/>
  <c r="AB64" i="3"/>
  <c r="H139" i="3"/>
  <c r="F139" i="3"/>
  <c r="B140" i="3"/>
  <c r="K138" i="3"/>
  <c r="T64" i="3"/>
  <c r="W64" i="3" s="1"/>
  <c r="Y64" i="3"/>
  <c r="K136" i="3"/>
  <c r="AB65" i="4" l="1"/>
  <c r="B141" i="4"/>
  <c r="F140" i="4"/>
  <c r="H140" i="4"/>
  <c r="I140" i="4" s="1"/>
  <c r="G140" i="4" s="1"/>
  <c r="J140" i="4" s="1"/>
  <c r="I139" i="4"/>
  <c r="Y65" i="4"/>
  <c r="T65" i="4"/>
  <c r="W65" i="4" s="1"/>
  <c r="Z65" i="4" s="1"/>
  <c r="X64" i="3"/>
  <c r="S65" i="3" s="1"/>
  <c r="Z64" i="3"/>
  <c r="H140" i="3"/>
  <c r="B141" i="3"/>
  <c r="F140" i="3"/>
  <c r="I139" i="3"/>
  <c r="X65" i="4" l="1"/>
  <c r="S66" i="4" s="1"/>
  <c r="G139" i="4"/>
  <c r="J139" i="4" s="1"/>
  <c r="K140" i="4"/>
  <c r="H141" i="4"/>
  <c r="I141" i="4" s="1"/>
  <c r="G141" i="4" s="1"/>
  <c r="J141" i="4" s="1"/>
  <c r="F141" i="4"/>
  <c r="B142" i="4"/>
  <c r="I140" i="3"/>
  <c r="G140" i="3" s="1"/>
  <c r="J140" i="3" s="1"/>
  <c r="K140" i="3" s="1"/>
  <c r="G139" i="3"/>
  <c r="J139" i="3" s="1"/>
  <c r="Q65" i="3"/>
  <c r="AA65" i="3"/>
  <c r="V65" i="3"/>
  <c r="H141" i="3"/>
  <c r="B142" i="3"/>
  <c r="F141" i="3"/>
  <c r="H142" i="4" l="1"/>
  <c r="B143" i="4"/>
  <c r="F142" i="4"/>
  <c r="V66" i="4"/>
  <c r="AA66" i="4"/>
  <c r="Q66" i="4"/>
  <c r="K141" i="4"/>
  <c r="K139" i="4"/>
  <c r="AB65" i="3"/>
  <c r="B143" i="3"/>
  <c r="F142" i="3"/>
  <c r="H142" i="3"/>
  <c r="I142" i="3" s="1"/>
  <c r="G142" i="3" s="1"/>
  <c r="J142" i="3" s="1"/>
  <c r="T65" i="3"/>
  <c r="W65" i="3" s="1"/>
  <c r="Z65" i="3" s="1"/>
  <c r="Y65" i="3"/>
  <c r="K139" i="3"/>
  <c r="I141" i="3"/>
  <c r="Y66" i="4" l="1"/>
  <c r="T66" i="4"/>
  <c r="W66" i="4" s="1"/>
  <c r="Z66" i="4" s="1"/>
  <c r="AB66" i="4"/>
  <c r="B144" i="4"/>
  <c r="H143" i="4"/>
  <c r="F143" i="4"/>
  <c r="I142" i="4"/>
  <c r="G141" i="3"/>
  <c r="J141" i="3" s="1"/>
  <c r="X65" i="3"/>
  <c r="S66" i="3" s="1"/>
  <c r="K142" i="3"/>
  <c r="H143" i="3"/>
  <c r="F143" i="3"/>
  <c r="B144" i="3"/>
  <c r="F144" i="4" l="1"/>
  <c r="H144" i="4"/>
  <c r="I144" i="4" s="1"/>
  <c r="G144" i="4" s="1"/>
  <c r="J144" i="4" s="1"/>
  <c r="B145" i="4"/>
  <c r="X66" i="4"/>
  <c r="S67" i="4" s="1"/>
  <c r="G142" i="4"/>
  <c r="J142" i="4" s="1"/>
  <c r="I143" i="4"/>
  <c r="G143" i="4" s="1"/>
  <c r="J143" i="4" s="1"/>
  <c r="K143" i="4" s="1"/>
  <c r="AA66" i="3"/>
  <c r="V66" i="3"/>
  <c r="Q66" i="3"/>
  <c r="B145" i="3"/>
  <c r="H144" i="3"/>
  <c r="F144" i="3"/>
  <c r="I143" i="3"/>
  <c r="K141" i="3"/>
  <c r="K142" i="4" l="1"/>
  <c r="H145" i="4"/>
  <c r="B146" i="4"/>
  <c r="F145" i="4"/>
  <c r="V67" i="4"/>
  <c r="Q67" i="4"/>
  <c r="AA67" i="4"/>
  <c r="K144" i="4"/>
  <c r="AB66" i="3"/>
  <c r="I144" i="3"/>
  <c r="G144" i="3" s="1"/>
  <c r="J144" i="3" s="1"/>
  <c r="K144" i="3" s="1"/>
  <c r="G143" i="3"/>
  <c r="J143" i="3" s="1"/>
  <c r="B146" i="3"/>
  <c r="F145" i="3"/>
  <c r="H145" i="3"/>
  <c r="I145" i="3" s="1"/>
  <c r="G145" i="3" s="1"/>
  <c r="J145" i="3" s="1"/>
  <c r="T66" i="3"/>
  <c r="W66" i="3" s="1"/>
  <c r="Y66" i="3"/>
  <c r="AB67" i="4" l="1"/>
  <c r="B147" i="4"/>
  <c r="F146" i="4"/>
  <c r="H146" i="4"/>
  <c r="I146" i="4" s="1"/>
  <c r="G146" i="4" s="1"/>
  <c r="J146" i="4" s="1"/>
  <c r="Y67" i="4"/>
  <c r="T67" i="4"/>
  <c r="W67" i="4" s="1"/>
  <c r="Z67" i="4" s="1"/>
  <c r="I145" i="4"/>
  <c r="G145" i="4" s="1"/>
  <c r="J145" i="4" s="1"/>
  <c r="H146" i="3"/>
  <c r="F146" i="3"/>
  <c r="B147" i="3"/>
  <c r="K145" i="3"/>
  <c r="X66" i="3"/>
  <c r="S67" i="3" s="1"/>
  <c r="Z66" i="3"/>
  <c r="K143" i="3"/>
  <c r="H147" i="4" l="1"/>
  <c r="F147" i="4"/>
  <c r="B148" i="4"/>
  <c r="K145" i="4"/>
  <c r="X67" i="4"/>
  <c r="S68" i="4" s="1"/>
  <c r="K146" i="4"/>
  <c r="AA67" i="3"/>
  <c r="V67" i="3"/>
  <c r="Q67" i="3"/>
  <c r="H147" i="3"/>
  <c r="B148" i="3"/>
  <c r="F147" i="3"/>
  <c r="I146" i="3"/>
  <c r="G146" i="3" s="1"/>
  <c r="J146" i="3" s="1"/>
  <c r="AA68" i="4" l="1"/>
  <c r="Q68" i="4"/>
  <c r="V68" i="4"/>
  <c r="I147" i="4"/>
  <c r="B149" i="4"/>
  <c r="H148" i="4"/>
  <c r="I148" i="4" s="1"/>
  <c r="F148" i="4"/>
  <c r="AB67" i="3"/>
  <c r="F148" i="3"/>
  <c r="B149" i="3"/>
  <c r="H148" i="3"/>
  <c r="I148" i="3" s="1"/>
  <c r="I147" i="3"/>
  <c r="K146" i="3"/>
  <c r="Y67" i="3"/>
  <c r="T67" i="3"/>
  <c r="W67" i="3" s="1"/>
  <c r="Z67" i="3" s="1"/>
  <c r="B150" i="4" l="1"/>
  <c r="F149" i="4"/>
  <c r="H149" i="4"/>
  <c r="I149" i="4" s="1"/>
  <c r="G149" i="4" s="1"/>
  <c r="J149" i="4" s="1"/>
  <c r="G147" i="4"/>
  <c r="J147" i="4" s="1"/>
  <c r="L136" i="4"/>
  <c r="T68" i="4"/>
  <c r="W68" i="4" s="1"/>
  <c r="Y68" i="4"/>
  <c r="G148" i="4"/>
  <c r="J148" i="4" s="1"/>
  <c r="K148" i="4" s="1"/>
  <c r="AB68" i="4"/>
  <c r="G148" i="3"/>
  <c r="J148" i="3" s="1"/>
  <c r="B150" i="3"/>
  <c r="F149" i="3"/>
  <c r="H149" i="3"/>
  <c r="I149" i="3" s="1"/>
  <c r="G149" i="3" s="1"/>
  <c r="J149" i="3" s="1"/>
  <c r="K148" i="3"/>
  <c r="X67" i="3"/>
  <c r="S68" i="3" s="1"/>
  <c r="G147" i="3"/>
  <c r="J147" i="3" s="1"/>
  <c r="L136" i="3"/>
  <c r="X68" i="4" l="1"/>
  <c r="S69" i="4" s="1"/>
  <c r="Z68" i="4"/>
  <c r="M136" i="4"/>
  <c r="K147" i="4"/>
  <c r="K149" i="4"/>
  <c r="H150" i="4"/>
  <c r="B151" i="4"/>
  <c r="F150" i="4"/>
  <c r="K149" i="3"/>
  <c r="M136" i="3"/>
  <c r="K147" i="3"/>
  <c r="V68" i="3"/>
  <c r="AA68" i="3"/>
  <c r="Q68" i="3"/>
  <c r="H150" i="3"/>
  <c r="F150" i="3"/>
  <c r="B151" i="3"/>
  <c r="I150" i="4" l="1"/>
  <c r="Q69" i="4"/>
  <c r="AA69" i="4"/>
  <c r="AB69" i="4" s="1"/>
  <c r="V69" i="4"/>
  <c r="B152" i="4"/>
  <c r="H151" i="4"/>
  <c r="F151" i="4"/>
  <c r="AB68" i="3"/>
  <c r="I150" i="3"/>
  <c r="G150" i="3" s="1"/>
  <c r="J150" i="3" s="1"/>
  <c r="K150" i="3" s="1"/>
  <c r="F151" i="3"/>
  <c r="H151" i="3"/>
  <c r="I151" i="3" s="1"/>
  <c r="B152" i="3"/>
  <c r="Y68" i="3"/>
  <c r="T68" i="3"/>
  <c r="W68" i="3" s="1"/>
  <c r="H152" i="4" l="1"/>
  <c r="F152" i="4"/>
  <c r="B153" i="4"/>
  <c r="G150" i="4"/>
  <c r="J150" i="4" s="1"/>
  <c r="I151" i="4"/>
  <c r="G151" i="4" s="1"/>
  <c r="J151" i="4" s="1"/>
  <c r="K151" i="4" s="1"/>
  <c r="Y69" i="4"/>
  <c r="T69" i="4"/>
  <c r="W69" i="4" s="1"/>
  <c r="X69" i="4" s="1"/>
  <c r="S70" i="4" s="1"/>
  <c r="X68" i="3"/>
  <c r="S69" i="3" s="1"/>
  <c r="Z68" i="3"/>
  <c r="G151" i="3"/>
  <c r="J151" i="3" s="1"/>
  <c r="B153" i="3"/>
  <c r="H152" i="3"/>
  <c r="F152" i="3"/>
  <c r="K151" i="3"/>
  <c r="Q70" i="4" l="1"/>
  <c r="AA70" i="4"/>
  <c r="AB70" i="4" s="1"/>
  <c r="V70" i="4"/>
  <c r="Z69" i="4"/>
  <c r="K150" i="4"/>
  <c r="K152" i="4"/>
  <c r="H153" i="4"/>
  <c r="I153" i="4" s="1"/>
  <c r="G153" i="4" s="1"/>
  <c r="J153" i="4" s="1"/>
  <c r="B154" i="4"/>
  <c r="F153" i="4"/>
  <c r="I152" i="4"/>
  <c r="G152" i="4" s="1"/>
  <c r="J152" i="4" s="1"/>
  <c r="I152" i="3"/>
  <c r="V69" i="3"/>
  <c r="Q69" i="3"/>
  <c r="AA69" i="3"/>
  <c r="AB69" i="3" s="1"/>
  <c r="H153" i="3"/>
  <c r="F153" i="3"/>
  <c r="B154" i="3"/>
  <c r="H154" i="4" l="1"/>
  <c r="B155" i="4"/>
  <c r="F154" i="4"/>
  <c r="K153" i="4"/>
  <c r="T70" i="4"/>
  <c r="W70" i="4" s="1"/>
  <c r="X70" i="4" s="1"/>
  <c r="S71" i="4" s="1"/>
  <c r="Y70" i="4"/>
  <c r="H154" i="3"/>
  <c r="B155" i="3"/>
  <c r="F154" i="3"/>
  <c r="I153" i="3"/>
  <c r="G153" i="3" s="1"/>
  <c r="J153" i="3" s="1"/>
  <c r="K153" i="3" s="1"/>
  <c r="T69" i="3"/>
  <c r="W69" i="3" s="1"/>
  <c r="X69" i="3" s="1"/>
  <c r="S70" i="3" s="1"/>
  <c r="Y69" i="3"/>
  <c r="G152" i="3"/>
  <c r="J152" i="3" s="1"/>
  <c r="K152" i="3" s="1"/>
  <c r="B156" i="4" l="1"/>
  <c r="F155" i="4"/>
  <c r="H155" i="4"/>
  <c r="I155" i="4" s="1"/>
  <c r="G155" i="4" s="1"/>
  <c r="J155" i="4" s="1"/>
  <c r="Z70" i="4"/>
  <c r="I154" i="4"/>
  <c r="AA71" i="4"/>
  <c r="AB71" i="4" s="1"/>
  <c r="Q71" i="4"/>
  <c r="V71" i="4"/>
  <c r="Z69" i="3"/>
  <c r="I154" i="3"/>
  <c r="Q70" i="3"/>
  <c r="AA70" i="3"/>
  <c r="AB70" i="3" s="1"/>
  <c r="V70" i="3"/>
  <c r="B156" i="3"/>
  <c r="F155" i="3"/>
  <c r="H155" i="3"/>
  <c r="I155" i="3" s="1"/>
  <c r="G155" i="3" s="1"/>
  <c r="J155" i="3" s="1"/>
  <c r="Y71" i="4" l="1"/>
  <c r="T71" i="4"/>
  <c r="W71" i="4" s="1"/>
  <c r="X71" i="4" s="1"/>
  <c r="S72" i="4" s="1"/>
  <c r="G154" i="4"/>
  <c r="J154" i="4" s="1"/>
  <c r="K154" i="4" s="1"/>
  <c r="K155" i="4"/>
  <c r="F156" i="4"/>
  <c r="B157" i="4"/>
  <c r="H156" i="4"/>
  <c r="I156" i="4" s="1"/>
  <c r="G156" i="4" s="1"/>
  <c r="J156" i="4" s="1"/>
  <c r="K155" i="3"/>
  <c r="G154" i="3"/>
  <c r="J154" i="3" s="1"/>
  <c r="K154" i="3" s="1"/>
  <c r="B157" i="3"/>
  <c r="H156" i="3"/>
  <c r="F156" i="3"/>
  <c r="T70" i="3"/>
  <c r="W70" i="3" s="1"/>
  <c r="X70" i="3" s="1"/>
  <c r="S71" i="3" s="1"/>
  <c r="Y70" i="3"/>
  <c r="K156" i="4" l="1"/>
  <c r="B158" i="4"/>
  <c r="H157" i="4"/>
  <c r="F157" i="4"/>
  <c r="AA72" i="4"/>
  <c r="AB72" i="4" s="1"/>
  <c r="V72" i="4"/>
  <c r="Q72" i="4"/>
  <c r="Z71" i="4"/>
  <c r="Z70" i="3"/>
  <c r="F157" i="3"/>
  <c r="H157" i="3"/>
  <c r="I157" i="3" s="1"/>
  <c r="G157" i="3" s="1"/>
  <c r="J157" i="3" s="1"/>
  <c r="B158" i="3"/>
  <c r="Q71" i="3"/>
  <c r="AA71" i="3"/>
  <c r="AB71" i="3" s="1"/>
  <c r="V71" i="3"/>
  <c r="I156" i="3"/>
  <c r="G156" i="3" s="1"/>
  <c r="J156" i="3" s="1"/>
  <c r="K156" i="3" s="1"/>
  <c r="Y72" i="4" l="1"/>
  <c r="T72" i="4"/>
  <c r="W72" i="4" s="1"/>
  <c r="X72" i="4" s="1"/>
  <c r="S73" i="4" s="1"/>
  <c r="H158" i="4"/>
  <c r="F158" i="4"/>
  <c r="B159" i="4"/>
  <c r="I157" i="4"/>
  <c r="G157" i="4" s="1"/>
  <c r="J157" i="4" s="1"/>
  <c r="K157" i="4" s="1"/>
  <c r="H158" i="3"/>
  <c r="F158" i="3"/>
  <c r="B159" i="3"/>
  <c r="Y71" i="3"/>
  <c r="T71" i="3"/>
  <c r="W71" i="3" s="1"/>
  <c r="X71" i="3" s="1"/>
  <c r="S72" i="3" s="1"/>
  <c r="K157" i="3"/>
  <c r="B160" i="4" l="1"/>
  <c r="H159" i="4"/>
  <c r="F159" i="4"/>
  <c r="I158" i="4"/>
  <c r="G158" i="4" s="1"/>
  <c r="J158" i="4" s="1"/>
  <c r="K158" i="4" s="1"/>
  <c r="Z72" i="4"/>
  <c r="V73" i="4"/>
  <c r="Q73" i="4"/>
  <c r="AA73" i="4"/>
  <c r="AB73" i="4" s="1"/>
  <c r="I158" i="3"/>
  <c r="G158" i="3" s="1"/>
  <c r="J158" i="3" s="1"/>
  <c r="K158" i="3" s="1"/>
  <c r="Z71" i="3"/>
  <c r="AA72" i="3"/>
  <c r="AB72" i="3" s="1"/>
  <c r="Q72" i="3"/>
  <c r="V72" i="3"/>
  <c r="H159" i="3"/>
  <c r="B160" i="3"/>
  <c r="F159" i="3"/>
  <c r="H160" i="4" l="1"/>
  <c r="B161" i="4"/>
  <c r="F160" i="4"/>
  <c r="T73" i="4"/>
  <c r="W73" i="4" s="1"/>
  <c r="X73" i="4" s="1"/>
  <c r="S74" i="4" s="1"/>
  <c r="Y73" i="4"/>
  <c r="I159" i="4"/>
  <c r="I159" i="3"/>
  <c r="Y72" i="3"/>
  <c r="T72" i="3"/>
  <c r="W72" i="3" s="1"/>
  <c r="X72" i="3" s="1"/>
  <c r="S73" i="3" s="1"/>
  <c r="H160" i="3"/>
  <c r="B161" i="3"/>
  <c r="F160" i="3"/>
  <c r="G159" i="4" l="1"/>
  <c r="J159" i="4" s="1"/>
  <c r="L148" i="4"/>
  <c r="H161" i="4"/>
  <c r="F161" i="4"/>
  <c r="B162" i="4"/>
  <c r="AA74" i="4"/>
  <c r="AB74" i="4" s="1"/>
  <c r="V74" i="4"/>
  <c r="Q74" i="4"/>
  <c r="Z73" i="4"/>
  <c r="I160" i="4"/>
  <c r="I160" i="3"/>
  <c r="G160" i="3" s="1"/>
  <c r="J160" i="3" s="1"/>
  <c r="Q73" i="3"/>
  <c r="V73" i="3"/>
  <c r="AA73" i="3"/>
  <c r="AB73" i="3" s="1"/>
  <c r="B162" i="3"/>
  <c r="F161" i="3"/>
  <c r="H161" i="3"/>
  <c r="Z72" i="3"/>
  <c r="G159" i="3"/>
  <c r="J159" i="3" s="1"/>
  <c r="L148" i="3"/>
  <c r="B163" i="4" l="1"/>
  <c r="F162" i="4"/>
  <c r="H162" i="4"/>
  <c r="I162" i="4" s="1"/>
  <c r="G162" i="4" s="1"/>
  <c r="J162" i="4" s="1"/>
  <c r="G160" i="4"/>
  <c r="J160" i="4" s="1"/>
  <c r="I161" i="4"/>
  <c r="G161" i="4" s="1"/>
  <c r="J161" i="4" s="1"/>
  <c r="T74" i="4"/>
  <c r="W74" i="4" s="1"/>
  <c r="X74" i="4" s="1"/>
  <c r="S75" i="4" s="1"/>
  <c r="Y74" i="4"/>
  <c r="K161" i="4"/>
  <c r="M148" i="4"/>
  <c r="K159" i="4"/>
  <c r="I161" i="3"/>
  <c r="G161" i="3" s="1"/>
  <c r="J161" i="3" s="1"/>
  <c r="K161" i="3" s="1"/>
  <c r="B163" i="3"/>
  <c r="H162" i="3"/>
  <c r="F162" i="3"/>
  <c r="Y73" i="3"/>
  <c r="T73" i="3"/>
  <c r="W73" i="3" s="1"/>
  <c r="X73" i="3" s="1"/>
  <c r="S74" i="3" s="1"/>
  <c r="M148" i="3"/>
  <c r="K159" i="3"/>
  <c r="K160" i="3"/>
  <c r="Q75" i="4" l="1"/>
  <c r="AA75" i="4"/>
  <c r="V75" i="4"/>
  <c r="AC64" i="4" s="1"/>
  <c r="K162" i="4"/>
  <c r="Z74" i="4"/>
  <c r="K160" i="4"/>
  <c r="H163" i="4"/>
  <c r="B164" i="4"/>
  <c r="F163" i="4"/>
  <c r="I162" i="3"/>
  <c r="G162" i="3" s="1"/>
  <c r="J162" i="3" s="1"/>
  <c r="V74" i="3"/>
  <c r="Q74" i="3"/>
  <c r="AA74" i="3"/>
  <c r="AB74" i="3" s="1"/>
  <c r="Z73" i="3"/>
  <c r="K162" i="3"/>
  <c r="H163" i="3"/>
  <c r="F163" i="3"/>
  <c r="B164" i="3"/>
  <c r="B165" i="4" l="1"/>
  <c r="F164" i="4"/>
  <c r="H164" i="4"/>
  <c r="I164" i="4" s="1"/>
  <c r="G164" i="4" s="1"/>
  <c r="J164" i="4" s="1"/>
  <c r="AB75" i="4"/>
  <c r="I163" i="4"/>
  <c r="Y75" i="4"/>
  <c r="T75" i="4"/>
  <c r="W75" i="4" s="1"/>
  <c r="I163" i="3"/>
  <c r="G163" i="3" s="1"/>
  <c r="J163" i="3" s="1"/>
  <c r="H164" i="3"/>
  <c r="B165" i="3"/>
  <c r="F164" i="3"/>
  <c r="Y74" i="3"/>
  <c r="T74" i="3"/>
  <c r="W74" i="3" s="1"/>
  <c r="X74" i="3" s="1"/>
  <c r="S75" i="3" s="1"/>
  <c r="AD64" i="4" l="1"/>
  <c r="X75" i="4"/>
  <c r="S76" i="4" s="1"/>
  <c r="G163" i="4"/>
  <c r="J163" i="4" s="1"/>
  <c r="B166" i="4"/>
  <c r="H165" i="4"/>
  <c r="F165" i="4"/>
  <c r="Z75" i="4"/>
  <c r="K164" i="4"/>
  <c r="V75" i="3"/>
  <c r="AC64" i="3" s="1"/>
  <c r="AA75" i="3"/>
  <c r="Q75" i="3"/>
  <c r="Z74" i="3"/>
  <c r="I164" i="3"/>
  <c r="H165" i="3"/>
  <c r="F165" i="3"/>
  <c r="B166" i="3"/>
  <c r="K163" i="3"/>
  <c r="K163" i="4" l="1"/>
  <c r="I165" i="4"/>
  <c r="Q76" i="4"/>
  <c r="AA76" i="4"/>
  <c r="AB76" i="4" s="1"/>
  <c r="V76" i="4"/>
  <c r="H166" i="4"/>
  <c r="I166" i="4" s="1"/>
  <c r="G166" i="4" s="1"/>
  <c r="J166" i="4" s="1"/>
  <c r="F166" i="4"/>
  <c r="B167" i="4"/>
  <c r="AB75" i="3"/>
  <c r="U7" i="3" s="1"/>
  <c r="T7" i="3"/>
  <c r="I165" i="3"/>
  <c r="G165" i="3" s="1"/>
  <c r="J165" i="3" s="1"/>
  <c r="H166" i="3"/>
  <c r="F166" i="3"/>
  <c r="B167" i="3"/>
  <c r="K165" i="3"/>
  <c r="G164" i="3"/>
  <c r="J164" i="3" s="1"/>
  <c r="T75" i="3"/>
  <c r="W75" i="3" s="1"/>
  <c r="Y75" i="3"/>
  <c r="H167" i="4" l="1"/>
  <c r="B168" i="4"/>
  <c r="F167" i="4"/>
  <c r="K166" i="4"/>
  <c r="Y76" i="4"/>
  <c r="T76" i="4"/>
  <c r="W76" i="4" s="1"/>
  <c r="Z76" i="4" s="1"/>
  <c r="G165" i="4"/>
  <c r="J165" i="4" s="1"/>
  <c r="AD64" i="3"/>
  <c r="X75" i="3"/>
  <c r="S76" i="3" s="1"/>
  <c r="K164" i="3"/>
  <c r="H167" i="3"/>
  <c r="F167" i="3"/>
  <c r="B168" i="3"/>
  <c r="Z75" i="3"/>
  <c r="I166" i="3"/>
  <c r="K165" i="4" l="1"/>
  <c r="B169" i="4"/>
  <c r="F168" i="4"/>
  <c r="H168" i="4"/>
  <c r="I168" i="4" s="1"/>
  <c r="G168" i="4" s="1"/>
  <c r="J168" i="4" s="1"/>
  <c r="X76" i="4"/>
  <c r="S77" i="4" s="1"/>
  <c r="I167" i="4"/>
  <c r="I167" i="3"/>
  <c r="G167" i="3" s="1"/>
  <c r="J167" i="3" s="1"/>
  <c r="K167" i="3" s="1"/>
  <c r="G166" i="3"/>
  <c r="J166" i="3" s="1"/>
  <c r="K166" i="3" s="1"/>
  <c r="V76" i="3"/>
  <c r="Q76" i="3"/>
  <c r="AA76" i="3"/>
  <c r="AB76" i="3" s="1"/>
  <c r="H168" i="3"/>
  <c r="F168" i="3"/>
  <c r="B169" i="3"/>
  <c r="Q77" i="4" l="1"/>
  <c r="AA77" i="4"/>
  <c r="AB77" i="4" s="1"/>
  <c r="V77" i="4"/>
  <c r="G167" i="4"/>
  <c r="J167" i="4" s="1"/>
  <c r="K168" i="4"/>
  <c r="B170" i="4"/>
  <c r="H169" i="4"/>
  <c r="I169" i="4" s="1"/>
  <c r="G169" i="4" s="1"/>
  <c r="J169" i="4" s="1"/>
  <c r="F169" i="4"/>
  <c r="I168" i="3"/>
  <c r="G168" i="3" s="1"/>
  <c r="J168" i="3" s="1"/>
  <c r="H169" i="3"/>
  <c r="I169" i="3" s="1"/>
  <c r="G169" i="3" s="1"/>
  <c r="J169" i="3" s="1"/>
  <c r="F169" i="3"/>
  <c r="B170" i="3"/>
  <c r="T76" i="3"/>
  <c r="W76" i="3" s="1"/>
  <c r="Z76" i="3" s="1"/>
  <c r="Y76" i="3"/>
  <c r="K168" i="3"/>
  <c r="B171" i="4" l="1"/>
  <c r="H170" i="4"/>
  <c r="I170" i="4" s="1"/>
  <c r="G170" i="4" s="1"/>
  <c r="J170" i="4" s="1"/>
  <c r="F170" i="4"/>
  <c r="K169" i="4"/>
  <c r="K167" i="4"/>
  <c r="Y77" i="4"/>
  <c r="T77" i="4"/>
  <c r="W77" i="4" s="1"/>
  <c r="F170" i="3"/>
  <c r="H170" i="3"/>
  <c r="I170" i="3" s="1"/>
  <c r="G170" i="3" s="1"/>
  <c r="J170" i="3" s="1"/>
  <c r="B171" i="3"/>
  <c r="X76" i="3"/>
  <c r="S77" i="3" s="1"/>
  <c r="K169" i="3"/>
  <c r="X77" i="4" l="1"/>
  <c r="S78" i="4" s="1"/>
  <c r="Z77" i="4"/>
  <c r="K170" i="4"/>
  <c r="F171" i="4"/>
  <c r="B172" i="4"/>
  <c r="H171" i="4"/>
  <c r="I171" i="4" s="1"/>
  <c r="V77" i="3"/>
  <c r="AA77" i="3"/>
  <c r="AB77" i="3" s="1"/>
  <c r="Q77" i="3"/>
  <c r="F171" i="3"/>
  <c r="B172" i="3"/>
  <c r="H171" i="3"/>
  <c r="I171" i="3" s="1"/>
  <c r="K170" i="3"/>
  <c r="F172" i="4" l="1"/>
  <c r="B173" i="4"/>
  <c r="H172" i="4"/>
  <c r="I172" i="4" s="1"/>
  <c r="AA78" i="4"/>
  <c r="AB78" i="4" s="1"/>
  <c r="V78" i="4"/>
  <c r="Q78" i="4"/>
  <c r="G171" i="4"/>
  <c r="J171" i="4" s="1"/>
  <c r="M160" i="4" s="1"/>
  <c r="L160" i="4"/>
  <c r="H172" i="3"/>
  <c r="F172" i="3"/>
  <c r="B173" i="3"/>
  <c r="G171" i="3"/>
  <c r="J171" i="3" s="1"/>
  <c r="M160" i="3" s="1"/>
  <c r="L160" i="3"/>
  <c r="T77" i="3"/>
  <c r="W77" i="3" s="1"/>
  <c r="Z77" i="3" s="1"/>
  <c r="Y77" i="3"/>
  <c r="K171" i="4" l="1"/>
  <c r="Y78" i="4"/>
  <c r="T78" i="4"/>
  <c r="W78" i="4" s="1"/>
  <c r="G172" i="4"/>
  <c r="J172" i="4" s="1"/>
  <c r="H173" i="4"/>
  <c r="I173" i="4" s="1"/>
  <c r="G173" i="4" s="1"/>
  <c r="J173" i="4" s="1"/>
  <c r="F173" i="4"/>
  <c r="B174" i="4"/>
  <c r="K172" i="4"/>
  <c r="I172" i="3"/>
  <c r="F173" i="3"/>
  <c r="B174" i="3"/>
  <c r="H173" i="3"/>
  <c r="I173" i="3" s="1"/>
  <c r="G173" i="3" s="1"/>
  <c r="J173" i="3" s="1"/>
  <c r="X77" i="3"/>
  <c r="S78" i="3" s="1"/>
  <c r="K171" i="3"/>
  <c r="G172" i="3"/>
  <c r="J172" i="3" s="1"/>
  <c r="X78" i="4" l="1"/>
  <c r="S79" i="4" s="1"/>
  <c r="Z78" i="4"/>
  <c r="K173" i="4"/>
  <c r="H174" i="4"/>
  <c r="F174" i="4"/>
  <c r="B175" i="4"/>
  <c r="H174" i="3"/>
  <c r="I174" i="3" s="1"/>
  <c r="F174" i="3"/>
  <c r="B175" i="3"/>
  <c r="Q78" i="3"/>
  <c r="AA78" i="3"/>
  <c r="AB78" i="3" s="1"/>
  <c r="V78" i="3"/>
  <c r="K172" i="3"/>
  <c r="K173" i="3"/>
  <c r="B176" i="4" l="1"/>
  <c r="F175" i="4"/>
  <c r="H175" i="4"/>
  <c r="I175" i="4" s="1"/>
  <c r="G175" i="4" s="1"/>
  <c r="J175" i="4" s="1"/>
  <c r="I174" i="4"/>
  <c r="V79" i="4"/>
  <c r="Q79" i="4"/>
  <c r="AA79" i="4"/>
  <c r="AB79" i="4" s="1"/>
  <c r="B176" i="3"/>
  <c r="F175" i="3"/>
  <c r="H175" i="3"/>
  <c r="I175" i="3" s="1"/>
  <c r="G175" i="3" s="1"/>
  <c r="J175" i="3" s="1"/>
  <c r="Y78" i="3"/>
  <c r="T78" i="3"/>
  <c r="W78" i="3" s="1"/>
  <c r="G174" i="3"/>
  <c r="J174" i="3" s="1"/>
  <c r="Y79" i="4" l="1"/>
  <c r="T79" i="4"/>
  <c r="W79" i="4" s="1"/>
  <c r="Z79" i="4" s="1"/>
  <c r="G174" i="4"/>
  <c r="J174" i="4" s="1"/>
  <c r="K175" i="4"/>
  <c r="F176" i="4"/>
  <c r="B177" i="4"/>
  <c r="H176" i="4"/>
  <c r="I176" i="4" s="1"/>
  <c r="G176" i="4" s="1"/>
  <c r="J176" i="4" s="1"/>
  <c r="X78" i="3"/>
  <c r="S79" i="3" s="1"/>
  <c r="Z78" i="3"/>
  <c r="K175" i="3"/>
  <c r="F176" i="3"/>
  <c r="B177" i="3"/>
  <c r="H176" i="3"/>
  <c r="K174" i="3"/>
  <c r="K176" i="4" l="1"/>
  <c r="K174" i="4"/>
  <c r="H177" i="4"/>
  <c r="F177" i="4"/>
  <c r="B178" i="4"/>
  <c r="X79" i="4"/>
  <c r="S80" i="4" s="1"/>
  <c r="F177" i="3"/>
  <c r="B178" i="3"/>
  <c r="H177" i="3"/>
  <c r="I177" i="3" s="1"/>
  <c r="G177" i="3" s="1"/>
  <c r="J177" i="3" s="1"/>
  <c r="I176" i="3"/>
  <c r="AA79" i="3"/>
  <c r="AB79" i="3" s="1"/>
  <c r="Q79" i="3"/>
  <c r="V79" i="3"/>
  <c r="V80" i="4" l="1"/>
  <c r="Q80" i="4"/>
  <c r="AA80" i="4"/>
  <c r="AB80" i="4" s="1"/>
  <c r="B179" i="4"/>
  <c r="H178" i="4"/>
  <c r="I178" i="4" s="1"/>
  <c r="G178" i="4" s="1"/>
  <c r="J178" i="4" s="1"/>
  <c r="F178" i="4"/>
  <c r="I177" i="4"/>
  <c r="G176" i="3"/>
  <c r="J176" i="3" s="1"/>
  <c r="Y79" i="3"/>
  <c r="T79" i="3"/>
  <c r="W79" i="3" s="1"/>
  <c r="Z79" i="3" s="1"/>
  <c r="F178" i="3"/>
  <c r="B179" i="3"/>
  <c r="H178" i="3"/>
  <c r="K177" i="3"/>
  <c r="K178" i="4" l="1"/>
  <c r="G177" i="4"/>
  <c r="J177" i="4" s="1"/>
  <c r="T80" i="4"/>
  <c r="W80" i="4" s="1"/>
  <c r="Y80" i="4"/>
  <c r="F179" i="4"/>
  <c r="B180" i="4"/>
  <c r="H179" i="4"/>
  <c r="I179" i="4" s="1"/>
  <c r="G179" i="4" s="1"/>
  <c r="J179" i="4" s="1"/>
  <c r="F179" i="3"/>
  <c r="H179" i="3"/>
  <c r="B180" i="3"/>
  <c r="I178" i="3"/>
  <c r="X79" i="3"/>
  <c r="S80" i="3" s="1"/>
  <c r="K176" i="3"/>
  <c r="H180" i="4" l="1"/>
  <c r="B181" i="4"/>
  <c r="F180" i="4"/>
  <c r="X80" i="4"/>
  <c r="S81" i="4" s="1"/>
  <c r="K179" i="4"/>
  <c r="K177" i="4"/>
  <c r="Z80" i="4"/>
  <c r="G178" i="3"/>
  <c r="J178" i="3" s="1"/>
  <c r="K178" i="3" s="1"/>
  <c r="I179" i="3"/>
  <c r="G179" i="3" s="1"/>
  <c r="J179" i="3" s="1"/>
  <c r="Q80" i="3"/>
  <c r="AA80" i="3"/>
  <c r="AB80" i="3" s="1"/>
  <c r="V80" i="3"/>
  <c r="K179" i="3"/>
  <c r="H180" i="3"/>
  <c r="B181" i="3"/>
  <c r="F180" i="3"/>
  <c r="AA81" i="4" l="1"/>
  <c r="AB81" i="4" s="1"/>
  <c r="Q81" i="4"/>
  <c r="V81" i="4"/>
  <c r="B182" i="4"/>
  <c r="F181" i="4"/>
  <c r="H181" i="4"/>
  <c r="I180" i="4"/>
  <c r="G180" i="4" s="1"/>
  <c r="J180" i="4" s="1"/>
  <c r="I180" i="3"/>
  <c r="G180" i="3" s="1"/>
  <c r="J180" i="3" s="1"/>
  <c r="H181" i="3"/>
  <c r="B182" i="3"/>
  <c r="F181" i="3"/>
  <c r="Y80" i="3"/>
  <c r="T80" i="3"/>
  <c r="W80" i="3" s="1"/>
  <c r="Z80" i="3" s="1"/>
  <c r="K180" i="3"/>
  <c r="I181" i="4" l="1"/>
  <c r="G181" i="4" s="1"/>
  <c r="J181" i="4" s="1"/>
  <c r="B183" i="4"/>
  <c r="H182" i="4"/>
  <c r="F182" i="4"/>
  <c r="K180" i="4"/>
  <c r="K181" i="4"/>
  <c r="T81" i="4"/>
  <c r="W81" i="4" s="1"/>
  <c r="X81" i="4" s="1"/>
  <c r="S82" i="4" s="1"/>
  <c r="Y81" i="4"/>
  <c r="X80" i="3"/>
  <c r="S81" i="3" s="1"/>
  <c r="F182" i="3"/>
  <c r="H182" i="3"/>
  <c r="I182" i="3" s="1"/>
  <c r="G182" i="3" s="1"/>
  <c r="J182" i="3" s="1"/>
  <c r="B183" i="3"/>
  <c r="I181" i="3"/>
  <c r="G181" i="3" s="1"/>
  <c r="J181" i="3" s="1"/>
  <c r="K181" i="3" s="1"/>
  <c r="Z81" i="4" l="1"/>
  <c r="Q82" i="4"/>
  <c r="AA82" i="4"/>
  <c r="AB82" i="4" s="1"/>
  <c r="V82" i="4"/>
  <c r="I182" i="4"/>
  <c r="G182" i="4" s="1"/>
  <c r="J182" i="4" s="1"/>
  <c r="K182" i="4" s="1"/>
  <c r="F183" i="4"/>
  <c r="B184" i="4"/>
  <c r="H183" i="4"/>
  <c r="I183" i="4" s="1"/>
  <c r="F183" i="3"/>
  <c r="B184" i="3"/>
  <c r="H183" i="3"/>
  <c r="I183" i="3" s="1"/>
  <c r="K182" i="3"/>
  <c r="V81" i="3"/>
  <c r="Q81" i="3"/>
  <c r="AA81" i="3"/>
  <c r="AB81" i="3" s="1"/>
  <c r="F184" i="4" l="1"/>
  <c r="H184" i="4"/>
  <c r="I184" i="4" s="1"/>
  <c r="B185" i="4"/>
  <c r="G183" i="4"/>
  <c r="J183" i="4" s="1"/>
  <c r="M172" i="4" s="1"/>
  <c r="L172" i="4"/>
  <c r="Y82" i="4"/>
  <c r="T82" i="4"/>
  <c r="W82" i="4" s="1"/>
  <c r="X82" i="4" s="1"/>
  <c r="S83" i="4" s="1"/>
  <c r="F184" i="3"/>
  <c r="B185" i="3"/>
  <c r="H184" i="3"/>
  <c r="I184" i="3" s="1"/>
  <c r="T81" i="3"/>
  <c r="W81" i="3" s="1"/>
  <c r="X81" i="3" s="1"/>
  <c r="S82" i="3" s="1"/>
  <c r="Y81" i="3"/>
  <c r="G183" i="3"/>
  <c r="J183" i="3" s="1"/>
  <c r="M172" i="3" s="1"/>
  <c r="L172" i="3"/>
  <c r="Q83" i="4" l="1"/>
  <c r="AA83" i="4"/>
  <c r="AB83" i="4" s="1"/>
  <c r="V83" i="4"/>
  <c r="Z82" i="4"/>
  <c r="K183" i="4"/>
  <c r="H185" i="4"/>
  <c r="I185" i="4" s="1"/>
  <c r="G185" i="4" s="1"/>
  <c r="J185" i="4" s="1"/>
  <c r="F185" i="4"/>
  <c r="B186" i="4"/>
  <c r="G184" i="4"/>
  <c r="J184" i="4" s="1"/>
  <c r="K183" i="3"/>
  <c r="V82" i="3"/>
  <c r="AA82" i="3"/>
  <c r="AB82" i="3" s="1"/>
  <c r="Q82" i="3"/>
  <c r="F185" i="3"/>
  <c r="H185" i="3"/>
  <c r="I185" i="3" s="1"/>
  <c r="G185" i="3" s="1"/>
  <c r="J185" i="3" s="1"/>
  <c r="B186" i="3"/>
  <c r="Z81" i="3"/>
  <c r="G184" i="3"/>
  <c r="J184" i="3" s="1"/>
  <c r="K185" i="4" l="1"/>
  <c r="K184" i="4"/>
  <c r="H186" i="4"/>
  <c r="B187" i="4"/>
  <c r="F186" i="4"/>
  <c r="T83" i="4"/>
  <c r="W83" i="4" s="1"/>
  <c r="X83" i="4" s="1"/>
  <c r="S84" i="4" s="1"/>
  <c r="Y83" i="4"/>
  <c r="K184" i="3"/>
  <c r="K185" i="3"/>
  <c r="F186" i="3"/>
  <c r="H186" i="3"/>
  <c r="I186" i="3" s="1"/>
  <c r="B187" i="3"/>
  <c r="T82" i="3"/>
  <c r="W82" i="3" s="1"/>
  <c r="X82" i="3" s="1"/>
  <c r="S83" i="3" s="1"/>
  <c r="Y82" i="3"/>
  <c r="AA84" i="4" l="1"/>
  <c r="AB84" i="4" s="1"/>
  <c r="Q84" i="4"/>
  <c r="V84" i="4"/>
  <c r="Z83" i="4"/>
  <c r="B188" i="4"/>
  <c r="F187" i="4"/>
  <c r="H187" i="4"/>
  <c r="I186" i="4"/>
  <c r="Z82" i="3"/>
  <c r="H187" i="3"/>
  <c r="F187" i="3"/>
  <c r="B188" i="3"/>
  <c r="V83" i="3"/>
  <c r="Q83" i="3"/>
  <c r="AA83" i="3"/>
  <c r="AB83" i="3" s="1"/>
  <c r="G186" i="3"/>
  <c r="J186" i="3" s="1"/>
  <c r="K186" i="3" s="1"/>
  <c r="G186" i="4" l="1"/>
  <c r="J186" i="4" s="1"/>
  <c r="I187" i="4"/>
  <c r="G187" i="4" s="1"/>
  <c r="J187" i="4" s="1"/>
  <c r="H188" i="4"/>
  <c r="B189" i="4"/>
  <c r="F188" i="4"/>
  <c r="K187" i="4"/>
  <c r="Y84" i="4"/>
  <c r="T84" i="4"/>
  <c r="W84" i="4" s="1"/>
  <c r="X84" i="4" s="1"/>
  <c r="S85" i="4" s="1"/>
  <c r="F188" i="3"/>
  <c r="H188" i="3"/>
  <c r="I188" i="3" s="1"/>
  <c r="G188" i="3" s="1"/>
  <c r="J188" i="3" s="1"/>
  <c r="B189" i="3"/>
  <c r="T83" i="3"/>
  <c r="W83" i="3" s="1"/>
  <c r="X83" i="3" s="1"/>
  <c r="S84" i="3" s="1"/>
  <c r="Y83" i="3"/>
  <c r="I187" i="3"/>
  <c r="Z84" i="4" l="1"/>
  <c r="H189" i="4"/>
  <c r="B190" i="4"/>
  <c r="F189" i="4"/>
  <c r="I188" i="4"/>
  <c r="G188" i="4" s="1"/>
  <c r="J188" i="4" s="1"/>
  <c r="K188" i="4" s="1"/>
  <c r="AA85" i="4"/>
  <c r="AB85" i="4" s="1"/>
  <c r="V85" i="4"/>
  <c r="Q85" i="4"/>
  <c r="K186" i="4"/>
  <c r="G187" i="3"/>
  <c r="J187" i="3" s="1"/>
  <c r="Z83" i="3"/>
  <c r="Q84" i="3"/>
  <c r="AA84" i="3"/>
  <c r="AB84" i="3" s="1"/>
  <c r="V84" i="3"/>
  <c r="F189" i="3"/>
  <c r="B190" i="3"/>
  <c r="H189" i="3"/>
  <c r="K188" i="3"/>
  <c r="Y85" i="4" l="1"/>
  <c r="T85" i="4"/>
  <c r="W85" i="4" s="1"/>
  <c r="X85" i="4" s="1"/>
  <c r="S86" i="4" s="1"/>
  <c r="B191" i="4"/>
  <c r="F190" i="4"/>
  <c r="H190" i="4"/>
  <c r="I190" i="4" s="1"/>
  <c r="G190" i="4" s="1"/>
  <c r="J190" i="4" s="1"/>
  <c r="I189" i="4"/>
  <c r="T84" i="3"/>
  <c r="W84" i="3" s="1"/>
  <c r="X84" i="3" s="1"/>
  <c r="S85" i="3" s="1"/>
  <c r="Y84" i="3"/>
  <c r="B191" i="3"/>
  <c r="H190" i="3"/>
  <c r="F190" i="3"/>
  <c r="I189" i="3"/>
  <c r="K187" i="3"/>
  <c r="V86" i="4" l="1"/>
  <c r="Q86" i="4"/>
  <c r="AA86" i="4"/>
  <c r="AB86" i="4" s="1"/>
  <c r="G189" i="4"/>
  <c r="J189" i="4" s="1"/>
  <c r="Z85" i="4"/>
  <c r="B192" i="4"/>
  <c r="H191" i="4"/>
  <c r="F191" i="4"/>
  <c r="K190" i="4"/>
  <c r="G189" i="3"/>
  <c r="J189" i="3" s="1"/>
  <c r="K189" i="3" s="1"/>
  <c r="I190" i="3"/>
  <c r="G190" i="3" s="1"/>
  <c r="J190" i="3" s="1"/>
  <c r="K190" i="3" s="1"/>
  <c r="AA85" i="3"/>
  <c r="AB85" i="3" s="1"/>
  <c r="V85" i="3"/>
  <c r="Q85" i="3"/>
  <c r="H191" i="3"/>
  <c r="B192" i="3"/>
  <c r="F191" i="3"/>
  <c r="Z84" i="3"/>
  <c r="H192" i="4" l="1"/>
  <c r="F192" i="4"/>
  <c r="B193" i="4"/>
  <c r="K189" i="4"/>
  <c r="I191" i="4"/>
  <c r="G191" i="4" s="1"/>
  <c r="J191" i="4" s="1"/>
  <c r="K191" i="4" s="1"/>
  <c r="Y86" i="4"/>
  <c r="T86" i="4"/>
  <c r="W86" i="4" s="1"/>
  <c r="X86" i="4" s="1"/>
  <c r="S87" i="4" s="1"/>
  <c r="I191" i="3"/>
  <c r="G191" i="3" s="1"/>
  <c r="J191" i="3" s="1"/>
  <c r="K191" i="3" s="1"/>
  <c r="H192" i="3"/>
  <c r="F192" i="3"/>
  <c r="B193" i="3"/>
  <c r="T85" i="3"/>
  <c r="W85" i="3" s="1"/>
  <c r="X85" i="3" s="1"/>
  <c r="S86" i="3" s="1"/>
  <c r="Y85" i="3"/>
  <c r="Z86" i="4" l="1"/>
  <c r="B194" i="4"/>
  <c r="F193" i="4"/>
  <c r="H193" i="4"/>
  <c r="I193" i="4" s="1"/>
  <c r="G193" i="4" s="1"/>
  <c r="J193" i="4" s="1"/>
  <c r="AA87" i="4"/>
  <c r="AB87" i="4" s="1"/>
  <c r="V87" i="4"/>
  <c r="AC76" i="4" s="1"/>
  <c r="Q87" i="4"/>
  <c r="I192" i="4"/>
  <c r="G192" i="4" s="1"/>
  <c r="J192" i="4" s="1"/>
  <c r="K192" i="4" s="1"/>
  <c r="I192" i="3"/>
  <c r="G192" i="3" s="1"/>
  <c r="J192" i="3" s="1"/>
  <c r="Z85" i="3"/>
  <c r="B194" i="3"/>
  <c r="F193" i="3"/>
  <c r="H193" i="3"/>
  <c r="I193" i="3" s="1"/>
  <c r="G193" i="3" s="1"/>
  <c r="J193" i="3" s="1"/>
  <c r="AA86" i="3"/>
  <c r="AB86" i="3" s="1"/>
  <c r="V86" i="3"/>
  <c r="Q86" i="3"/>
  <c r="K192" i="3"/>
  <c r="T87" i="4" l="1"/>
  <c r="W87" i="4" s="1"/>
  <c r="Z87" i="4" s="1"/>
  <c r="Y87" i="4"/>
  <c r="K193" i="4"/>
  <c r="H194" i="4"/>
  <c r="I194" i="4" s="1"/>
  <c r="G194" i="4" s="1"/>
  <c r="J194" i="4" s="1"/>
  <c r="B195" i="4"/>
  <c r="F194" i="4"/>
  <c r="Y86" i="3"/>
  <c r="T86" i="3"/>
  <c r="W86" i="3" s="1"/>
  <c r="X86" i="3" s="1"/>
  <c r="S87" i="3" s="1"/>
  <c r="K193" i="3"/>
  <c r="F194" i="3"/>
  <c r="H194" i="3"/>
  <c r="I194" i="3" s="1"/>
  <c r="G194" i="3" s="1"/>
  <c r="J194" i="3" s="1"/>
  <c r="B195" i="3"/>
  <c r="H195" i="4" l="1"/>
  <c r="B196" i="4"/>
  <c r="F195" i="4"/>
  <c r="K194" i="4"/>
  <c r="AD76" i="4"/>
  <c r="X87" i="4"/>
  <c r="S88" i="4" s="1"/>
  <c r="V87" i="3"/>
  <c r="AC76" i="3" s="1"/>
  <c r="AA87" i="3"/>
  <c r="AB87" i="3" s="1"/>
  <c r="Q87" i="3"/>
  <c r="F195" i="3"/>
  <c r="H195" i="3"/>
  <c r="B196" i="3"/>
  <c r="K194" i="3"/>
  <c r="Z86" i="3"/>
  <c r="AA88" i="4" l="1"/>
  <c r="AB88" i="4" s="1"/>
  <c r="V88" i="4"/>
  <c r="Q88" i="4"/>
  <c r="F196" i="4"/>
  <c r="B197" i="4"/>
  <c r="H196" i="4"/>
  <c r="I195" i="4"/>
  <c r="I195" i="3"/>
  <c r="Y87" i="3"/>
  <c r="T87" i="3"/>
  <c r="W87" i="3" s="1"/>
  <c r="Z87" i="3" s="1"/>
  <c r="B197" i="3"/>
  <c r="H196" i="3"/>
  <c r="F196" i="3"/>
  <c r="I196" i="4" l="1"/>
  <c r="T88" i="4"/>
  <c r="W88" i="4" s="1"/>
  <c r="Z88" i="4" s="1"/>
  <c r="Y88" i="4"/>
  <c r="B198" i="4"/>
  <c r="F197" i="4"/>
  <c r="H197" i="4"/>
  <c r="I197" i="4" s="1"/>
  <c r="G197" i="4" s="1"/>
  <c r="J197" i="4" s="1"/>
  <c r="G195" i="4"/>
  <c r="J195" i="4" s="1"/>
  <c r="L184" i="4"/>
  <c r="I196" i="3"/>
  <c r="B198" i="3"/>
  <c r="H197" i="3"/>
  <c r="F197" i="3"/>
  <c r="AD76" i="3"/>
  <c r="X87" i="3"/>
  <c r="S88" i="3" s="1"/>
  <c r="G195" i="3"/>
  <c r="J195" i="3" s="1"/>
  <c r="L184" i="3"/>
  <c r="G196" i="3"/>
  <c r="J196" i="3" s="1"/>
  <c r="B199" i="4" l="1"/>
  <c r="H198" i="4"/>
  <c r="F198" i="4"/>
  <c r="K197" i="4"/>
  <c r="X88" i="4"/>
  <c r="S89" i="4" s="1"/>
  <c r="M184" i="4"/>
  <c r="K195" i="4"/>
  <c r="G196" i="4"/>
  <c r="J196" i="4" s="1"/>
  <c r="I197" i="3"/>
  <c r="G197" i="3" s="1"/>
  <c r="J197" i="3" s="1"/>
  <c r="V88" i="3"/>
  <c r="Q88" i="3"/>
  <c r="AA88" i="3"/>
  <c r="AB88" i="3" s="1"/>
  <c r="K197" i="3"/>
  <c r="B199" i="3"/>
  <c r="F198" i="3"/>
  <c r="H198" i="3"/>
  <c r="I198" i="3" s="1"/>
  <c r="M184" i="3"/>
  <c r="K195" i="3"/>
  <c r="K196" i="3"/>
  <c r="Q89" i="4" l="1"/>
  <c r="V89" i="4"/>
  <c r="AA89" i="4"/>
  <c r="AB89" i="4" s="1"/>
  <c r="K196" i="4"/>
  <c r="I198" i="4"/>
  <c r="H199" i="4"/>
  <c r="I199" i="4" s="1"/>
  <c r="G199" i="4" s="1"/>
  <c r="J199" i="4" s="1"/>
  <c r="B200" i="4"/>
  <c r="F199" i="4"/>
  <c r="G198" i="3"/>
  <c r="J198" i="3" s="1"/>
  <c r="K198" i="3" s="1"/>
  <c r="H199" i="3"/>
  <c r="F199" i="3"/>
  <c r="B200" i="3"/>
  <c r="Y88" i="3"/>
  <c r="T88" i="3"/>
  <c r="W88" i="3" s="1"/>
  <c r="B201" i="4" l="1"/>
  <c r="F200" i="4"/>
  <c r="H200" i="4"/>
  <c r="G198" i="4"/>
  <c r="J198" i="4" s="1"/>
  <c r="K199" i="4"/>
  <c r="Y89" i="4"/>
  <c r="T89" i="4"/>
  <c r="W89" i="4" s="1"/>
  <c r="Z89" i="4" s="1"/>
  <c r="I199" i="3"/>
  <c r="G199" i="3" s="1"/>
  <c r="J199" i="3" s="1"/>
  <c r="X88" i="3"/>
  <c r="S89" i="3" s="1"/>
  <c r="B201" i="3"/>
  <c r="F200" i="3"/>
  <c r="H200" i="3"/>
  <c r="I200" i="3" s="1"/>
  <c r="G200" i="3" s="1"/>
  <c r="J200" i="3" s="1"/>
  <c r="K199" i="3"/>
  <c r="Z88" i="3"/>
  <c r="X89" i="4" l="1"/>
  <c r="S90" i="4" s="1"/>
  <c r="K198" i="4"/>
  <c r="I200" i="4"/>
  <c r="H201" i="4"/>
  <c r="B202" i="4"/>
  <c r="F201" i="4"/>
  <c r="K200" i="3"/>
  <c r="V89" i="3"/>
  <c r="AA89" i="3"/>
  <c r="AB89" i="3" s="1"/>
  <c r="Q89" i="3"/>
  <c r="F201" i="3"/>
  <c r="H201" i="3"/>
  <c r="I201" i="3" s="1"/>
  <c r="B202" i="3"/>
  <c r="G200" i="4" l="1"/>
  <c r="J200" i="4" s="1"/>
  <c r="I201" i="4"/>
  <c r="G201" i="4" s="1"/>
  <c r="J201" i="4" s="1"/>
  <c r="K201" i="4" s="1"/>
  <c r="Q90" i="4"/>
  <c r="AA90" i="4"/>
  <c r="AB90" i="4" s="1"/>
  <c r="V90" i="4"/>
  <c r="H202" i="4"/>
  <c r="I202" i="4" s="1"/>
  <c r="G202" i="4" s="1"/>
  <c r="J202" i="4" s="1"/>
  <c r="B203" i="4"/>
  <c r="F202" i="4"/>
  <c r="T89" i="3"/>
  <c r="W89" i="3" s="1"/>
  <c r="Z89" i="3" s="1"/>
  <c r="Y89" i="3"/>
  <c r="G201" i="3"/>
  <c r="J201" i="3" s="1"/>
  <c r="K201" i="3" s="1"/>
  <c r="F202" i="3"/>
  <c r="H202" i="3"/>
  <c r="I202" i="3" s="1"/>
  <c r="G202" i="3" s="1"/>
  <c r="J202" i="3" s="1"/>
  <c r="B203" i="3"/>
  <c r="K202" i="4" l="1"/>
  <c r="T90" i="4"/>
  <c r="W90" i="4" s="1"/>
  <c r="Z90" i="4" s="1"/>
  <c r="Y90" i="4"/>
  <c r="B204" i="4"/>
  <c r="F203" i="4"/>
  <c r="H203" i="4"/>
  <c r="K200" i="4"/>
  <c r="H203" i="3"/>
  <c r="F203" i="3"/>
  <c r="B204" i="3"/>
  <c r="K202" i="3"/>
  <c r="X89" i="3"/>
  <c r="S90" i="3" s="1"/>
  <c r="I203" i="4" l="1"/>
  <c r="X90" i="4"/>
  <c r="S91" i="4" s="1"/>
  <c r="F204" i="4"/>
  <c r="H204" i="4"/>
  <c r="I204" i="4" s="1"/>
  <c r="G204" i="4" s="1"/>
  <c r="J204" i="4" s="1"/>
  <c r="B205" i="4"/>
  <c r="Q90" i="3"/>
  <c r="V90" i="3"/>
  <c r="AA90" i="3"/>
  <c r="AB90" i="3" s="1"/>
  <c r="H204" i="3"/>
  <c r="B205" i="3"/>
  <c r="F204" i="3"/>
  <c r="I203" i="3"/>
  <c r="G203" i="3" s="1"/>
  <c r="J203" i="3" s="1"/>
  <c r="K203" i="3" s="1"/>
  <c r="K204" i="4" l="1"/>
  <c r="AA91" i="4"/>
  <c r="AB91" i="4" s="1"/>
  <c r="V91" i="4"/>
  <c r="Q91" i="4"/>
  <c r="H205" i="4"/>
  <c r="I205" i="4" s="1"/>
  <c r="G205" i="4" s="1"/>
  <c r="J205" i="4" s="1"/>
  <c r="B206" i="4"/>
  <c r="F205" i="4"/>
  <c r="G203" i="4"/>
  <c r="J203" i="4" s="1"/>
  <c r="I204" i="3"/>
  <c r="G204" i="3" s="1"/>
  <c r="J204" i="3" s="1"/>
  <c r="K204" i="3" s="1"/>
  <c r="H205" i="3"/>
  <c r="B206" i="3"/>
  <c r="F205" i="3"/>
  <c r="T90" i="3"/>
  <c r="W90" i="3" s="1"/>
  <c r="Z90" i="3" s="1"/>
  <c r="Y90" i="3"/>
  <c r="Y91" i="4" l="1"/>
  <c r="T91" i="4"/>
  <c r="W91" i="4" s="1"/>
  <c r="K205" i="4"/>
  <c r="B207" i="4"/>
  <c r="F206" i="4"/>
  <c r="H206" i="4"/>
  <c r="K203" i="4"/>
  <c r="X90" i="3"/>
  <c r="S91" i="3" s="1"/>
  <c r="I205" i="3"/>
  <c r="G205" i="3" s="1"/>
  <c r="J205" i="3" s="1"/>
  <c r="K205" i="3" s="1"/>
  <c r="B207" i="3"/>
  <c r="F206" i="3"/>
  <c r="H206" i="3"/>
  <c r="I206" i="3" s="1"/>
  <c r="G206" i="3" s="1"/>
  <c r="J206" i="3" s="1"/>
  <c r="H207" i="4" l="1"/>
  <c r="I207" i="4" s="1"/>
  <c r="F207" i="4"/>
  <c r="B208" i="4"/>
  <c r="I206" i="4"/>
  <c r="G206" i="4" s="1"/>
  <c r="J206" i="4" s="1"/>
  <c r="X91" i="4"/>
  <c r="S92" i="4" s="1"/>
  <c r="K206" i="4"/>
  <c r="Z91" i="4"/>
  <c r="K206" i="3"/>
  <c r="H207" i="3"/>
  <c r="B208" i="3"/>
  <c r="F207" i="3"/>
  <c r="Q91" i="3"/>
  <c r="V91" i="3"/>
  <c r="AA91" i="3"/>
  <c r="AB91" i="3" s="1"/>
  <c r="Q92" i="4" l="1"/>
  <c r="AA92" i="4"/>
  <c r="AB92" i="4" s="1"/>
  <c r="V92" i="4"/>
  <c r="H208" i="4"/>
  <c r="I208" i="4" s="1"/>
  <c r="B209" i="4"/>
  <c r="F208" i="4"/>
  <c r="G207" i="4"/>
  <c r="J207" i="4" s="1"/>
  <c r="K207" i="4" s="1"/>
  <c r="L196" i="4"/>
  <c r="T91" i="3"/>
  <c r="W91" i="3" s="1"/>
  <c r="Z91" i="3" s="1"/>
  <c r="Y91" i="3"/>
  <c r="H208" i="3"/>
  <c r="B209" i="3"/>
  <c r="F208" i="3"/>
  <c r="I207" i="3"/>
  <c r="G208" i="4" l="1"/>
  <c r="J208" i="4" s="1"/>
  <c r="M196" i="4"/>
  <c r="H209" i="4"/>
  <c r="B210" i="4"/>
  <c r="F209" i="4"/>
  <c r="Y92" i="4"/>
  <c r="T92" i="4"/>
  <c r="W92" i="4" s="1"/>
  <c r="K208" i="4"/>
  <c r="G207" i="3"/>
  <c r="J207" i="3" s="1"/>
  <c r="L196" i="3"/>
  <c r="I208" i="3"/>
  <c r="F209" i="3"/>
  <c r="H209" i="3"/>
  <c r="I209" i="3" s="1"/>
  <c r="G209" i="3" s="1"/>
  <c r="J209" i="3" s="1"/>
  <c r="B210" i="3"/>
  <c r="X91" i="3"/>
  <c r="S92" i="3" s="1"/>
  <c r="X92" i="4" l="1"/>
  <c r="S93" i="4" s="1"/>
  <c r="Z92" i="4"/>
  <c r="B211" i="4"/>
  <c r="F210" i="4"/>
  <c r="H210" i="4"/>
  <c r="I210" i="4" s="1"/>
  <c r="G210" i="4" s="1"/>
  <c r="J210" i="4" s="1"/>
  <c r="I209" i="4"/>
  <c r="F210" i="3"/>
  <c r="H210" i="3"/>
  <c r="B211" i="3"/>
  <c r="K209" i="3"/>
  <c r="G208" i="3"/>
  <c r="J208" i="3" s="1"/>
  <c r="AA92" i="3"/>
  <c r="AB92" i="3" s="1"/>
  <c r="V92" i="3"/>
  <c r="Q92" i="3"/>
  <c r="M196" i="3"/>
  <c r="K207" i="3"/>
  <c r="H211" i="4" l="1"/>
  <c r="I211" i="4" s="1"/>
  <c r="G211" i="4" s="1"/>
  <c r="J211" i="4" s="1"/>
  <c r="F211" i="4"/>
  <c r="B212" i="4"/>
  <c r="G209" i="4"/>
  <c r="J209" i="4" s="1"/>
  <c r="V93" i="4"/>
  <c r="Q93" i="4"/>
  <c r="AA93" i="4"/>
  <c r="AB93" i="4" s="1"/>
  <c r="K210" i="4"/>
  <c r="I210" i="3"/>
  <c r="G210" i="3" s="1"/>
  <c r="J210" i="3" s="1"/>
  <c r="F211" i="3"/>
  <c r="H211" i="3"/>
  <c r="I211" i="3" s="1"/>
  <c r="B212" i="3"/>
  <c r="T92" i="3"/>
  <c r="W92" i="3" s="1"/>
  <c r="Y92" i="3"/>
  <c r="K208" i="3"/>
  <c r="K210" i="3"/>
  <c r="Y93" i="4" l="1"/>
  <c r="T93" i="4"/>
  <c r="W93" i="4" s="1"/>
  <c r="X93" i="4" s="1"/>
  <c r="S94" i="4" s="1"/>
  <c r="K209" i="4"/>
  <c r="H212" i="4"/>
  <c r="B213" i="4"/>
  <c r="F212" i="4"/>
  <c r="K211" i="4"/>
  <c r="H212" i="3"/>
  <c r="B213" i="3"/>
  <c r="F212" i="3"/>
  <c r="X92" i="3"/>
  <c r="S93" i="3" s="1"/>
  <c r="G211" i="3"/>
  <c r="J211" i="3" s="1"/>
  <c r="Z92" i="3"/>
  <c r="K211" i="3"/>
  <c r="B214" i="4" l="1"/>
  <c r="F213" i="4"/>
  <c r="H213" i="4"/>
  <c r="I213" i="4" s="1"/>
  <c r="G213" i="4" s="1"/>
  <c r="J213" i="4" s="1"/>
  <c r="Z93" i="4"/>
  <c r="AA94" i="4"/>
  <c r="AB94" i="4" s="1"/>
  <c r="V94" i="4"/>
  <c r="Q94" i="4"/>
  <c r="I212" i="4"/>
  <c r="AA93" i="3"/>
  <c r="AB93" i="3" s="1"/>
  <c r="Q93" i="3"/>
  <c r="V93" i="3"/>
  <c r="B214" i="3"/>
  <c r="F213" i="3"/>
  <c r="H213" i="3"/>
  <c r="I213" i="3" s="1"/>
  <c r="G213" i="3" s="1"/>
  <c r="J213" i="3" s="1"/>
  <c r="I212" i="3"/>
  <c r="G212" i="4" l="1"/>
  <c r="J212" i="4" s="1"/>
  <c r="T94" i="4"/>
  <c r="W94" i="4" s="1"/>
  <c r="X94" i="4" s="1"/>
  <c r="S95" i="4" s="1"/>
  <c r="Y94" i="4"/>
  <c r="K213" i="4"/>
  <c r="H214" i="4"/>
  <c r="B215" i="4"/>
  <c r="F214" i="4"/>
  <c r="G212" i="3"/>
  <c r="J212" i="3" s="1"/>
  <c r="K213" i="3"/>
  <c r="F214" i="3"/>
  <c r="H214" i="3"/>
  <c r="I214" i="3" s="1"/>
  <c r="G214" i="3" s="1"/>
  <c r="J214" i="3" s="1"/>
  <c r="B215" i="3"/>
  <c r="Y93" i="3"/>
  <c r="T93" i="3"/>
  <c r="W93" i="3" s="1"/>
  <c r="X93" i="3" s="1"/>
  <c r="S94" i="3" s="1"/>
  <c r="H215" i="4" l="1"/>
  <c r="B216" i="4"/>
  <c r="F215" i="4"/>
  <c r="Z94" i="4"/>
  <c r="Q95" i="4"/>
  <c r="AA95" i="4"/>
  <c r="AB95" i="4" s="1"/>
  <c r="V95" i="4"/>
  <c r="I214" i="4"/>
  <c r="K212" i="4"/>
  <c r="V94" i="3"/>
  <c r="Q94" i="3"/>
  <c r="AA94" i="3"/>
  <c r="AB94" i="3" s="1"/>
  <c r="Z93" i="3"/>
  <c r="F215" i="3"/>
  <c r="B216" i="3"/>
  <c r="H215" i="3"/>
  <c r="I215" i="3" s="1"/>
  <c r="G215" i="3" s="1"/>
  <c r="J215" i="3" s="1"/>
  <c r="K214" i="3"/>
  <c r="K212" i="3"/>
  <c r="G214" i="4" l="1"/>
  <c r="J214" i="4" s="1"/>
  <c r="Y95" i="4"/>
  <c r="T95" i="4"/>
  <c r="W95" i="4" s="1"/>
  <c r="X95" i="4" s="1"/>
  <c r="S96" i="4" s="1"/>
  <c r="B217" i="4"/>
  <c r="F216" i="4"/>
  <c r="H216" i="4"/>
  <c r="I216" i="4" s="1"/>
  <c r="G216" i="4" s="1"/>
  <c r="J216" i="4" s="1"/>
  <c r="I215" i="4"/>
  <c r="G215" i="4" s="1"/>
  <c r="J215" i="4" s="1"/>
  <c r="K215" i="4" s="1"/>
  <c r="K215" i="3"/>
  <c r="H216" i="3"/>
  <c r="B217" i="3"/>
  <c r="F216" i="3"/>
  <c r="Y94" i="3"/>
  <c r="T94" i="3"/>
  <c r="W94" i="3" s="1"/>
  <c r="X94" i="3" s="1"/>
  <c r="S95" i="3" s="1"/>
  <c r="B218" i="4" l="1"/>
  <c r="H217" i="4"/>
  <c r="F217" i="4"/>
  <c r="K216" i="4"/>
  <c r="Z95" i="4"/>
  <c r="Q96" i="4"/>
  <c r="AA96" i="4"/>
  <c r="AB96" i="4" s="1"/>
  <c r="V96" i="4"/>
  <c r="K214" i="4"/>
  <c r="B218" i="3"/>
  <c r="F217" i="3"/>
  <c r="H217" i="3"/>
  <c r="I217" i="3" s="1"/>
  <c r="G217" i="3" s="1"/>
  <c r="J217" i="3" s="1"/>
  <c r="V95" i="3"/>
  <c r="Q95" i="3"/>
  <c r="AA95" i="3"/>
  <c r="AB95" i="3" s="1"/>
  <c r="Z94" i="3"/>
  <c r="I216" i="3"/>
  <c r="G216" i="3" s="1"/>
  <c r="J216" i="3" s="1"/>
  <c r="K216" i="3" s="1"/>
  <c r="Y96" i="4" l="1"/>
  <c r="T96" i="4"/>
  <c r="W96" i="4" s="1"/>
  <c r="X96" i="4" s="1"/>
  <c r="S97" i="4" s="1"/>
  <c r="I217" i="4"/>
  <c r="G217" i="4" s="1"/>
  <c r="J217" i="4" s="1"/>
  <c r="K217" i="4" s="1"/>
  <c r="H218" i="4"/>
  <c r="I218" i="4" s="1"/>
  <c r="G218" i="4" s="1"/>
  <c r="J218" i="4" s="1"/>
  <c r="F218" i="4"/>
  <c r="B219" i="4"/>
  <c r="K217" i="3"/>
  <c r="T95" i="3"/>
  <c r="W95" i="3" s="1"/>
  <c r="X95" i="3" s="1"/>
  <c r="S96" i="3" s="1"/>
  <c r="Y95" i="3"/>
  <c r="B219" i="3"/>
  <c r="H218" i="3"/>
  <c r="F218" i="3"/>
  <c r="K218" i="4" l="1"/>
  <c r="AA97" i="4"/>
  <c r="AB97" i="4" s="1"/>
  <c r="V97" i="4"/>
  <c r="Q97" i="4"/>
  <c r="B220" i="4"/>
  <c r="F219" i="4"/>
  <c r="H219" i="4"/>
  <c r="I219" i="4" s="1"/>
  <c r="Z96" i="4"/>
  <c r="Z95" i="3"/>
  <c r="F219" i="3"/>
  <c r="B220" i="3"/>
  <c r="H219" i="3"/>
  <c r="I219" i="3" s="1"/>
  <c r="I218" i="3"/>
  <c r="G218" i="3" s="1"/>
  <c r="J218" i="3" s="1"/>
  <c r="K218" i="3" s="1"/>
  <c r="AA96" i="3"/>
  <c r="AB96" i="3" s="1"/>
  <c r="V96" i="3"/>
  <c r="Q96" i="3"/>
  <c r="G219" i="4" l="1"/>
  <c r="J219" i="4" s="1"/>
  <c r="M208" i="4" s="1"/>
  <c r="L208" i="4"/>
  <c r="B221" i="4"/>
  <c r="F220" i="4"/>
  <c r="H220" i="4"/>
  <c r="I220" i="4" s="1"/>
  <c r="Y97" i="4"/>
  <c r="T97" i="4"/>
  <c r="W97" i="4" s="1"/>
  <c r="X97" i="4" s="1"/>
  <c r="S98" i="4" s="1"/>
  <c r="K219" i="4"/>
  <c r="T96" i="3"/>
  <c r="W96" i="3" s="1"/>
  <c r="X96" i="3" s="1"/>
  <c r="S97" i="3" s="1"/>
  <c r="Y96" i="3"/>
  <c r="G219" i="3"/>
  <c r="J219" i="3" s="1"/>
  <c r="M208" i="3" s="1"/>
  <c r="L208" i="3"/>
  <c r="B221" i="3"/>
  <c r="H220" i="3"/>
  <c r="F220" i="3"/>
  <c r="K219" i="3"/>
  <c r="Q98" i="4" l="1"/>
  <c r="V98" i="4"/>
  <c r="AA98" i="4"/>
  <c r="AB98" i="4" s="1"/>
  <c r="G220" i="4"/>
  <c r="J220" i="4" s="1"/>
  <c r="K220" i="4" s="1"/>
  <c r="Z97" i="4"/>
  <c r="H221" i="4"/>
  <c r="I221" i="4" s="1"/>
  <c r="G221" i="4" s="1"/>
  <c r="J221" i="4" s="1"/>
  <c r="B222" i="4"/>
  <c r="F221" i="4"/>
  <c r="F221" i="3"/>
  <c r="B222" i="3"/>
  <c r="H221" i="3"/>
  <c r="I221" i="3" s="1"/>
  <c r="G221" i="3" s="1"/>
  <c r="J221" i="3" s="1"/>
  <c r="I220" i="3"/>
  <c r="Z96" i="3"/>
  <c r="Q97" i="3"/>
  <c r="AA97" i="3"/>
  <c r="AB97" i="3" s="1"/>
  <c r="V97" i="3"/>
  <c r="H222" i="4" l="1"/>
  <c r="B223" i="4"/>
  <c r="F222" i="4"/>
  <c r="Y98" i="4"/>
  <c r="T98" i="4"/>
  <c r="W98" i="4" s="1"/>
  <c r="X98" i="4" s="1"/>
  <c r="S99" i="4" s="1"/>
  <c r="K221" i="4"/>
  <c r="H222" i="3"/>
  <c r="I222" i="3" s="1"/>
  <c r="G222" i="3" s="1"/>
  <c r="J222" i="3" s="1"/>
  <c r="F222" i="3"/>
  <c r="B223" i="3"/>
  <c r="Y97" i="3"/>
  <c r="T97" i="3"/>
  <c r="W97" i="3" s="1"/>
  <c r="X97" i="3" s="1"/>
  <c r="S98" i="3" s="1"/>
  <c r="G220" i="3"/>
  <c r="J220" i="3" s="1"/>
  <c r="K221" i="3"/>
  <c r="B224" i="4" l="1"/>
  <c r="F223" i="4"/>
  <c r="H223" i="4"/>
  <c r="I223" i="4" s="1"/>
  <c r="G223" i="4" s="1"/>
  <c r="J223" i="4" s="1"/>
  <c r="Z98" i="4"/>
  <c r="I222" i="4"/>
  <c r="V99" i="4"/>
  <c r="AC88" i="4" s="1"/>
  <c r="Q99" i="4"/>
  <c r="AA99" i="4"/>
  <c r="AB99" i="4" s="1"/>
  <c r="K220" i="3"/>
  <c r="H223" i="3"/>
  <c r="B224" i="3"/>
  <c r="F223" i="3"/>
  <c r="AA98" i="3"/>
  <c r="AB98" i="3" s="1"/>
  <c r="Q98" i="3"/>
  <c r="V98" i="3"/>
  <c r="Z97" i="3"/>
  <c r="K222" i="3"/>
  <c r="Y99" i="4" l="1"/>
  <c r="T99" i="4"/>
  <c r="W99" i="4" s="1"/>
  <c r="G222" i="4"/>
  <c r="J222" i="4" s="1"/>
  <c r="K223" i="4"/>
  <c r="B225" i="4"/>
  <c r="H224" i="4"/>
  <c r="F224" i="4"/>
  <c r="B225" i="3"/>
  <c r="F224" i="3"/>
  <c r="H224" i="3"/>
  <c r="I224" i="3" s="1"/>
  <c r="G224" i="3" s="1"/>
  <c r="J224" i="3" s="1"/>
  <c r="Y98" i="3"/>
  <c r="T98" i="3"/>
  <c r="W98" i="3" s="1"/>
  <c r="X98" i="3" s="1"/>
  <c r="S99" i="3" s="1"/>
  <c r="I223" i="3"/>
  <c r="K222" i="4" l="1"/>
  <c r="AD88" i="4"/>
  <c r="X99" i="4"/>
  <c r="S100" i="4" s="1"/>
  <c r="I224" i="4"/>
  <c r="H225" i="4"/>
  <c r="I225" i="4" s="1"/>
  <c r="G225" i="4" s="1"/>
  <c r="J225" i="4" s="1"/>
  <c r="B226" i="4"/>
  <c r="F225" i="4"/>
  <c r="Z99" i="4"/>
  <c r="G223" i="3"/>
  <c r="J223" i="3" s="1"/>
  <c r="V99" i="3"/>
  <c r="AC88" i="3" s="1"/>
  <c r="Q99" i="3"/>
  <c r="AA99" i="3"/>
  <c r="AB99" i="3" s="1"/>
  <c r="Z98" i="3"/>
  <c r="K224" i="3"/>
  <c r="H225" i="3"/>
  <c r="F225" i="3"/>
  <c r="B226" i="3"/>
  <c r="B227" i="4" l="1"/>
  <c r="F226" i="4"/>
  <c r="H226" i="4"/>
  <c r="I226" i="4" s="1"/>
  <c r="G226" i="4" s="1"/>
  <c r="J226" i="4" s="1"/>
  <c r="V100" i="4"/>
  <c r="Q100" i="4"/>
  <c r="AA100" i="4"/>
  <c r="AB100" i="4" s="1"/>
  <c r="K225" i="4"/>
  <c r="G224" i="4"/>
  <c r="J224" i="4" s="1"/>
  <c r="I225" i="3"/>
  <c r="G225" i="3" s="1"/>
  <c r="J225" i="3" s="1"/>
  <c r="K225" i="3" s="1"/>
  <c r="H226" i="3"/>
  <c r="F226" i="3"/>
  <c r="B227" i="3"/>
  <c r="Y99" i="3"/>
  <c r="T99" i="3"/>
  <c r="W99" i="3" s="1"/>
  <c r="K223" i="3"/>
  <c r="Y100" i="4" l="1"/>
  <c r="T100" i="4"/>
  <c r="W100" i="4" s="1"/>
  <c r="K224" i="4"/>
  <c r="K226" i="4"/>
  <c r="H227" i="4"/>
  <c r="I227" i="4" s="1"/>
  <c r="B228" i="4"/>
  <c r="F227" i="4"/>
  <c r="AD88" i="3"/>
  <c r="X99" i="3"/>
  <c r="S100" i="3" s="1"/>
  <c r="Z99" i="3"/>
  <c r="B228" i="3"/>
  <c r="H227" i="3"/>
  <c r="F227" i="3"/>
  <c r="I226" i="3"/>
  <c r="B229" i="4" l="1"/>
  <c r="H228" i="4"/>
  <c r="F228" i="4"/>
  <c r="X100" i="4"/>
  <c r="S101" i="4" s="1"/>
  <c r="G227" i="4"/>
  <c r="J227" i="4" s="1"/>
  <c r="K227" i="4" s="1"/>
  <c r="Z100" i="4"/>
  <c r="I227" i="3"/>
  <c r="G227" i="3" s="1"/>
  <c r="J227" i="3" s="1"/>
  <c r="K227" i="3" s="1"/>
  <c r="G226" i="3"/>
  <c r="J226" i="3" s="1"/>
  <c r="B229" i="3"/>
  <c r="F228" i="3"/>
  <c r="H228" i="3"/>
  <c r="I228" i="3" s="1"/>
  <c r="G228" i="3" s="1"/>
  <c r="J228" i="3" s="1"/>
  <c r="AA100" i="3"/>
  <c r="AB100" i="3" s="1"/>
  <c r="Q100" i="3"/>
  <c r="V100" i="3"/>
  <c r="AA101" i="4" l="1"/>
  <c r="AB101" i="4" s="1"/>
  <c r="V101" i="4"/>
  <c r="Q101" i="4"/>
  <c r="I228" i="4"/>
  <c r="G228" i="4" s="1"/>
  <c r="J228" i="4" s="1"/>
  <c r="K228" i="4" s="1"/>
  <c r="H229" i="4"/>
  <c r="I229" i="4" s="1"/>
  <c r="G229" i="4" s="1"/>
  <c r="J229" i="4" s="1"/>
  <c r="B230" i="4"/>
  <c r="F229" i="4"/>
  <c r="H229" i="3"/>
  <c r="I229" i="3" s="1"/>
  <c r="G229" i="3" s="1"/>
  <c r="J229" i="3" s="1"/>
  <c r="F229" i="3"/>
  <c r="B230" i="3"/>
  <c r="Y100" i="3"/>
  <c r="T100" i="3"/>
  <c r="W100" i="3" s="1"/>
  <c r="K228" i="3"/>
  <c r="K226" i="3"/>
  <c r="B231" i="4" l="1"/>
  <c r="F230" i="4"/>
  <c r="H230" i="4"/>
  <c r="I230" i="4" s="1"/>
  <c r="G230" i="4" s="1"/>
  <c r="J230" i="4" s="1"/>
  <c r="T101" i="4"/>
  <c r="W101" i="4" s="1"/>
  <c r="Z101" i="4" s="1"/>
  <c r="Y101" i="4"/>
  <c r="K229" i="4"/>
  <c r="B231" i="3"/>
  <c r="F230" i="3"/>
  <c r="H230" i="3"/>
  <c r="I230" i="3" s="1"/>
  <c r="G230" i="3" s="1"/>
  <c r="J230" i="3" s="1"/>
  <c r="X100" i="3"/>
  <c r="S101" i="3" s="1"/>
  <c r="Z100" i="3"/>
  <c r="K229" i="3"/>
  <c r="X101" i="4" l="1"/>
  <c r="S102" i="4" s="1"/>
  <c r="K230" i="4"/>
  <c r="H231" i="4"/>
  <c r="I231" i="4" s="1"/>
  <c r="B232" i="4"/>
  <c r="F231" i="4"/>
  <c r="V101" i="3"/>
  <c r="Q101" i="3"/>
  <c r="AA101" i="3"/>
  <c r="AB101" i="3" s="1"/>
  <c r="K230" i="3"/>
  <c r="B232" i="3"/>
  <c r="H231" i="3"/>
  <c r="F231" i="3"/>
  <c r="B233" i="4" l="1"/>
  <c r="H232" i="4"/>
  <c r="I232" i="4" s="1"/>
  <c r="F232" i="4"/>
  <c r="G231" i="4"/>
  <c r="J231" i="4" s="1"/>
  <c r="M220" i="4" s="1"/>
  <c r="L220" i="4"/>
  <c r="K231" i="4"/>
  <c r="Q102" i="4"/>
  <c r="AA102" i="4"/>
  <c r="AB102" i="4" s="1"/>
  <c r="V102" i="4"/>
  <c r="B233" i="3"/>
  <c r="H232" i="3"/>
  <c r="F232" i="3"/>
  <c r="I231" i="3"/>
  <c r="Y101" i="3"/>
  <c r="T101" i="3"/>
  <c r="W101" i="3" s="1"/>
  <c r="Y102" i="4" l="1"/>
  <c r="T102" i="4"/>
  <c r="W102" i="4" s="1"/>
  <c r="Z102" i="4" s="1"/>
  <c r="G232" i="4"/>
  <c r="J232" i="4" s="1"/>
  <c r="B234" i="4"/>
  <c r="F233" i="4"/>
  <c r="H233" i="4"/>
  <c r="I233" i="4" s="1"/>
  <c r="G233" i="4" s="1"/>
  <c r="J233" i="4" s="1"/>
  <c r="X101" i="3"/>
  <c r="S102" i="3" s="1"/>
  <c r="G231" i="3"/>
  <c r="J231" i="3" s="1"/>
  <c r="L220" i="3"/>
  <c r="Z101" i="3"/>
  <c r="I232" i="3"/>
  <c r="H233" i="3"/>
  <c r="I233" i="3" s="1"/>
  <c r="G233" i="3" s="1"/>
  <c r="J233" i="3" s="1"/>
  <c r="B234" i="3"/>
  <c r="F233" i="3"/>
  <c r="K233" i="4" l="1"/>
  <c r="B235" i="4"/>
  <c r="H234" i="4"/>
  <c r="F234" i="4"/>
  <c r="X102" i="4"/>
  <c r="S103" i="4" s="1"/>
  <c r="K232" i="4"/>
  <c r="B235" i="3"/>
  <c r="H234" i="3"/>
  <c r="I234" i="3" s="1"/>
  <c r="G234" i="3" s="1"/>
  <c r="J234" i="3" s="1"/>
  <c r="F234" i="3"/>
  <c r="G232" i="3"/>
  <c r="J232" i="3" s="1"/>
  <c r="M220" i="3"/>
  <c r="K231" i="3"/>
  <c r="K233" i="3"/>
  <c r="V102" i="3"/>
  <c r="Q102" i="3"/>
  <c r="AA102" i="3"/>
  <c r="AB102" i="3" s="1"/>
  <c r="I234" i="4" l="1"/>
  <c r="F235" i="4"/>
  <c r="H235" i="4"/>
  <c r="I235" i="4" s="1"/>
  <c r="G235" i="4" s="1"/>
  <c r="J235" i="4" s="1"/>
  <c r="B236" i="4"/>
  <c r="Q103" i="4"/>
  <c r="AA103" i="4"/>
  <c r="AB103" i="4" s="1"/>
  <c r="V103" i="4"/>
  <c r="K234" i="3"/>
  <c r="K232" i="3"/>
  <c r="T102" i="3"/>
  <c r="W102" i="3" s="1"/>
  <c r="Y102" i="3"/>
  <c r="B236" i="3"/>
  <c r="H235" i="3"/>
  <c r="F235" i="3"/>
  <c r="H236" i="4" l="1"/>
  <c r="I236" i="4" s="1"/>
  <c r="G236" i="4" s="1"/>
  <c r="J236" i="4" s="1"/>
  <c r="B237" i="4"/>
  <c r="F236" i="4"/>
  <c r="Y103" i="4"/>
  <c r="T103" i="4"/>
  <c r="W103" i="4" s="1"/>
  <c r="G234" i="4"/>
  <c r="J234" i="4" s="1"/>
  <c r="K235" i="4"/>
  <c r="I235" i="3"/>
  <c r="X102" i="3"/>
  <c r="S103" i="3" s="1"/>
  <c r="H236" i="3"/>
  <c r="I236" i="3" s="1"/>
  <c r="G236" i="3" s="1"/>
  <c r="J236" i="3" s="1"/>
  <c r="F236" i="3"/>
  <c r="B237" i="3"/>
  <c r="Z102" i="3"/>
  <c r="K234" i="4" l="1"/>
  <c r="X103" i="4"/>
  <c r="S104" i="4" s="1"/>
  <c r="Z103" i="4"/>
  <c r="K236" i="4"/>
  <c r="B238" i="4"/>
  <c r="F237" i="4"/>
  <c r="H237" i="4"/>
  <c r="I237" i="4" s="1"/>
  <c r="B238" i="3"/>
  <c r="F237" i="3"/>
  <c r="H237" i="3"/>
  <c r="I237" i="3" s="1"/>
  <c r="G237" i="3" s="1"/>
  <c r="J237" i="3" s="1"/>
  <c r="AA103" i="3"/>
  <c r="AB103" i="3" s="1"/>
  <c r="Q103" i="3"/>
  <c r="V103" i="3"/>
  <c r="K236" i="3"/>
  <c r="G235" i="3"/>
  <c r="J235" i="3" s="1"/>
  <c r="G237" i="4" l="1"/>
  <c r="J237" i="4" s="1"/>
  <c r="AA104" i="4"/>
  <c r="AB104" i="4" s="1"/>
  <c r="V104" i="4"/>
  <c r="Q104" i="4"/>
  <c r="H238" i="4"/>
  <c r="I238" i="4" s="1"/>
  <c r="G238" i="4" s="1"/>
  <c r="J238" i="4" s="1"/>
  <c r="F238" i="4"/>
  <c r="B239" i="4"/>
  <c r="K237" i="4"/>
  <c r="K235" i="3"/>
  <c r="T103" i="3"/>
  <c r="W103" i="3" s="1"/>
  <c r="Z103" i="3" s="1"/>
  <c r="Y103" i="3"/>
  <c r="K237" i="3"/>
  <c r="F238" i="3"/>
  <c r="B239" i="3"/>
  <c r="H238" i="3"/>
  <c r="I238" i="3" s="1"/>
  <c r="B240" i="4" l="1"/>
  <c r="F239" i="4"/>
  <c r="H239" i="4"/>
  <c r="I239" i="4" s="1"/>
  <c r="G239" i="4" s="1"/>
  <c r="J239" i="4" s="1"/>
  <c r="K238" i="4"/>
  <c r="Y104" i="4"/>
  <c r="T104" i="4"/>
  <c r="W104" i="4" s="1"/>
  <c r="G238" i="3"/>
  <c r="J238" i="3" s="1"/>
  <c r="K238" i="3" s="1"/>
  <c r="H239" i="3"/>
  <c r="F239" i="3"/>
  <c r="B240" i="3"/>
  <c r="X103" i="3"/>
  <c r="S104" i="3" s="1"/>
  <c r="X104" i="4" l="1"/>
  <c r="S105" i="4" s="1"/>
  <c r="Z104" i="4"/>
  <c r="K239" i="4"/>
  <c r="H240" i="4"/>
  <c r="B241" i="4"/>
  <c r="F240" i="4"/>
  <c r="Q104" i="3"/>
  <c r="AA104" i="3"/>
  <c r="AB104" i="3" s="1"/>
  <c r="V104" i="3"/>
  <c r="B241" i="3"/>
  <c r="H240" i="3"/>
  <c r="F240" i="3"/>
  <c r="I239" i="3"/>
  <c r="B242" i="4" l="1"/>
  <c r="H241" i="4"/>
  <c r="F241" i="4"/>
  <c r="I240" i="4"/>
  <c r="G240" i="4" s="1"/>
  <c r="J240" i="4" s="1"/>
  <c r="V105" i="4"/>
  <c r="Q105" i="4"/>
  <c r="AA105" i="4"/>
  <c r="AB105" i="4" s="1"/>
  <c r="K240" i="4"/>
  <c r="B242" i="3"/>
  <c r="H241" i="3"/>
  <c r="I241" i="3" s="1"/>
  <c r="G241" i="3" s="1"/>
  <c r="J241" i="3" s="1"/>
  <c r="F241" i="3"/>
  <c r="G239" i="3"/>
  <c r="J239" i="3" s="1"/>
  <c r="I240" i="3"/>
  <c r="G240" i="3" s="1"/>
  <c r="J240" i="3" s="1"/>
  <c r="K240" i="3" s="1"/>
  <c r="Y104" i="3"/>
  <c r="T104" i="3"/>
  <c r="W104" i="3" s="1"/>
  <c r="Z104" i="3" s="1"/>
  <c r="Y105" i="4" l="1"/>
  <c r="T105" i="4"/>
  <c r="W105" i="4" s="1"/>
  <c r="X105" i="4" s="1"/>
  <c r="S106" i="4" s="1"/>
  <c r="I241" i="4"/>
  <c r="G241" i="4" s="1"/>
  <c r="J241" i="4" s="1"/>
  <c r="K241" i="4" s="1"/>
  <c r="H242" i="4"/>
  <c r="B243" i="4"/>
  <c r="F242" i="4"/>
  <c r="K239" i="3"/>
  <c r="K241" i="3"/>
  <c r="X104" i="3"/>
  <c r="S105" i="3" s="1"/>
  <c r="H242" i="3"/>
  <c r="B243" i="3"/>
  <c r="F242" i="3"/>
  <c r="I242" i="4" l="1"/>
  <c r="G242" i="4" s="1"/>
  <c r="J242" i="4" s="1"/>
  <c r="K242" i="4" s="1"/>
  <c r="Z105" i="4"/>
  <c r="B244" i="4"/>
  <c r="F243" i="4"/>
  <c r="H243" i="4"/>
  <c r="I243" i="4" s="1"/>
  <c r="V106" i="4"/>
  <c r="Q106" i="4"/>
  <c r="AA106" i="4"/>
  <c r="AB106" i="4" s="1"/>
  <c r="B244" i="3"/>
  <c r="F243" i="3"/>
  <c r="H243" i="3"/>
  <c r="I243" i="3" s="1"/>
  <c r="AA105" i="3"/>
  <c r="AB105" i="3" s="1"/>
  <c r="Q105" i="3"/>
  <c r="V105" i="3"/>
  <c r="I242" i="3"/>
  <c r="G242" i="3" s="1"/>
  <c r="J242" i="3" s="1"/>
  <c r="K242" i="3" s="1"/>
  <c r="T106" i="4" l="1"/>
  <c r="W106" i="4" s="1"/>
  <c r="X106" i="4" s="1"/>
  <c r="S107" i="4" s="1"/>
  <c r="Y106" i="4"/>
  <c r="G243" i="4"/>
  <c r="J243" i="4" s="1"/>
  <c r="M232" i="4" s="1"/>
  <c r="L232" i="4"/>
  <c r="B245" i="4"/>
  <c r="H244" i="4"/>
  <c r="F244" i="4"/>
  <c r="T105" i="3"/>
  <c r="W105" i="3" s="1"/>
  <c r="X105" i="3" s="1"/>
  <c r="S106" i="3" s="1"/>
  <c r="Y105" i="3"/>
  <c r="G243" i="3"/>
  <c r="J243" i="3" s="1"/>
  <c r="M232" i="3" s="1"/>
  <c r="L232" i="3"/>
  <c r="F244" i="3"/>
  <c r="B245" i="3"/>
  <c r="H244" i="3"/>
  <c r="I244" i="3" s="1"/>
  <c r="Z106" i="4" l="1"/>
  <c r="H245" i="4"/>
  <c r="I245" i="4" s="1"/>
  <c r="G245" i="4" s="1"/>
  <c r="J245" i="4" s="1"/>
  <c r="F245" i="4"/>
  <c r="B246" i="4"/>
  <c r="AA107" i="4"/>
  <c r="AB107" i="4" s="1"/>
  <c r="V107" i="4"/>
  <c r="Q107" i="4"/>
  <c r="I244" i="4"/>
  <c r="K243" i="4"/>
  <c r="H245" i="3"/>
  <c r="B246" i="3"/>
  <c r="F245" i="3"/>
  <c r="K243" i="3"/>
  <c r="G244" i="3"/>
  <c r="J244" i="3" s="1"/>
  <c r="AA106" i="3"/>
  <c r="AB106" i="3" s="1"/>
  <c r="V106" i="3"/>
  <c r="Q106" i="3"/>
  <c r="Z105" i="3"/>
  <c r="B247" i="4" l="1"/>
  <c r="F246" i="4"/>
  <c r="H246" i="4"/>
  <c r="I246" i="4" s="1"/>
  <c r="G246" i="4" s="1"/>
  <c r="J246" i="4" s="1"/>
  <c r="T107" i="4"/>
  <c r="W107" i="4" s="1"/>
  <c r="X107" i="4" s="1"/>
  <c r="S108" i="4" s="1"/>
  <c r="Y107" i="4"/>
  <c r="K245" i="4"/>
  <c r="G244" i="4"/>
  <c r="J244" i="4" s="1"/>
  <c r="Y106" i="3"/>
  <c r="T106" i="3"/>
  <c r="W106" i="3" s="1"/>
  <c r="X106" i="3" s="1"/>
  <c r="S107" i="3" s="1"/>
  <c r="H246" i="3"/>
  <c r="B247" i="3"/>
  <c r="F246" i="3"/>
  <c r="K244" i="3"/>
  <c r="I245" i="3"/>
  <c r="K244" i="4" l="1"/>
  <c r="Z107" i="4"/>
  <c r="Q108" i="4"/>
  <c r="V108" i="4"/>
  <c r="AA108" i="4"/>
  <c r="AB108" i="4" s="1"/>
  <c r="K246" i="4"/>
  <c r="F247" i="4"/>
  <c r="H247" i="4"/>
  <c r="I247" i="4" s="1"/>
  <c r="B248" i="4"/>
  <c r="V107" i="3"/>
  <c r="AA107" i="3"/>
  <c r="AB107" i="3" s="1"/>
  <c r="Q107" i="3"/>
  <c r="H247" i="3"/>
  <c r="I247" i="3" s="1"/>
  <c r="G247" i="3" s="1"/>
  <c r="J247" i="3" s="1"/>
  <c r="B248" i="3"/>
  <c r="F247" i="3"/>
  <c r="G245" i="3"/>
  <c r="J245" i="3" s="1"/>
  <c r="I246" i="3"/>
  <c r="G246" i="3" s="1"/>
  <c r="J246" i="3" s="1"/>
  <c r="K246" i="3" s="1"/>
  <c r="Z106" i="3"/>
  <c r="G247" i="4" l="1"/>
  <c r="J247" i="4" s="1"/>
  <c r="Y108" i="4"/>
  <c r="T108" i="4"/>
  <c r="W108" i="4" s="1"/>
  <c r="X108" i="4" s="1"/>
  <c r="S109" i="4" s="1"/>
  <c r="F248" i="4"/>
  <c r="B249" i="4"/>
  <c r="H248" i="4"/>
  <c r="I248" i="4" s="1"/>
  <c r="G248" i="4" s="1"/>
  <c r="J248" i="4" s="1"/>
  <c r="K247" i="3"/>
  <c r="B249" i="3"/>
  <c r="H248" i="3"/>
  <c r="F248" i="3"/>
  <c r="Y107" i="3"/>
  <c r="T107" i="3"/>
  <c r="W107" i="3" s="1"/>
  <c r="X107" i="3" s="1"/>
  <c r="S108" i="3" s="1"/>
  <c r="K245" i="3"/>
  <c r="K248" i="4" l="1"/>
  <c r="H249" i="4"/>
  <c r="F249" i="4"/>
  <c r="B250" i="4"/>
  <c r="Q109" i="4"/>
  <c r="AA109" i="4"/>
  <c r="AB109" i="4" s="1"/>
  <c r="V109" i="4"/>
  <c r="Z108" i="4"/>
  <c r="K247" i="4"/>
  <c r="I248" i="3"/>
  <c r="G248" i="3" s="1"/>
  <c r="J248" i="3" s="1"/>
  <c r="K248" i="3" s="1"/>
  <c r="H249" i="3"/>
  <c r="F249" i="3"/>
  <c r="B250" i="3"/>
  <c r="V108" i="3"/>
  <c r="Q108" i="3"/>
  <c r="AA108" i="3"/>
  <c r="AB108" i="3" s="1"/>
  <c r="Z107" i="3"/>
  <c r="T109" i="4" l="1"/>
  <c r="W109" i="4" s="1"/>
  <c r="X109" i="4" s="1"/>
  <c r="S110" i="4" s="1"/>
  <c r="Y109" i="4"/>
  <c r="I249" i="4"/>
  <c r="B251" i="4"/>
  <c r="F250" i="4"/>
  <c r="H250" i="4"/>
  <c r="I250" i="4" s="1"/>
  <c r="G250" i="4" s="1"/>
  <c r="J250" i="4" s="1"/>
  <c r="B251" i="3"/>
  <c r="F250" i="3"/>
  <c r="H250" i="3"/>
  <c r="I250" i="3" s="1"/>
  <c r="G250" i="3" s="1"/>
  <c r="J250" i="3" s="1"/>
  <c r="T108" i="3"/>
  <c r="W108" i="3" s="1"/>
  <c r="X108" i="3" s="1"/>
  <c r="S109" i="3" s="1"/>
  <c r="Y108" i="3"/>
  <c r="I249" i="3"/>
  <c r="H251" i="4" l="1"/>
  <c r="F251" i="4"/>
  <c r="B252" i="4"/>
  <c r="G249" i="4"/>
  <c r="J249" i="4" s="1"/>
  <c r="Z109" i="4"/>
  <c r="K250" i="4"/>
  <c r="AA110" i="4"/>
  <c r="AB110" i="4" s="1"/>
  <c r="V110" i="4"/>
  <c r="Q110" i="4"/>
  <c r="G249" i="3"/>
  <c r="J249" i="3" s="1"/>
  <c r="K249" i="3" s="1"/>
  <c r="V109" i="3"/>
  <c r="Q109" i="3"/>
  <c r="AA109" i="3"/>
  <c r="AB109" i="3" s="1"/>
  <c r="Z108" i="3"/>
  <c r="K250" i="3"/>
  <c r="H251" i="3"/>
  <c r="B252" i="3"/>
  <c r="F251" i="3"/>
  <c r="Y110" i="4" l="1"/>
  <c r="T110" i="4"/>
  <c r="W110" i="4" s="1"/>
  <c r="X110" i="4" s="1"/>
  <c r="S111" i="4" s="1"/>
  <c r="K249" i="4"/>
  <c r="B253" i="4"/>
  <c r="F252" i="4"/>
  <c r="H252" i="4"/>
  <c r="I252" i="4" s="1"/>
  <c r="G252" i="4" s="1"/>
  <c r="J252" i="4" s="1"/>
  <c r="I251" i="4"/>
  <c r="I251" i="3"/>
  <c r="G251" i="3" s="1"/>
  <c r="J251" i="3" s="1"/>
  <c r="F252" i="3"/>
  <c r="H252" i="3"/>
  <c r="I252" i="3" s="1"/>
  <c r="G252" i="3" s="1"/>
  <c r="J252" i="3" s="1"/>
  <c r="B253" i="3"/>
  <c r="T109" i="3"/>
  <c r="W109" i="3" s="1"/>
  <c r="X109" i="3" s="1"/>
  <c r="S110" i="3" s="1"/>
  <c r="Y109" i="3"/>
  <c r="K251" i="3"/>
  <c r="F253" i="4" l="1"/>
  <c r="B254" i="4"/>
  <c r="H253" i="4"/>
  <c r="I253" i="4" s="1"/>
  <c r="G253" i="4" s="1"/>
  <c r="J253" i="4" s="1"/>
  <c r="G251" i="4"/>
  <c r="J251" i="4" s="1"/>
  <c r="K252" i="4"/>
  <c r="Q111" i="4"/>
  <c r="AA111" i="4"/>
  <c r="AB111" i="4" s="1"/>
  <c r="V111" i="4"/>
  <c r="AC100" i="4" s="1"/>
  <c r="Z110" i="4"/>
  <c r="Z109" i="3"/>
  <c r="Q110" i="3"/>
  <c r="V110" i="3"/>
  <c r="AA110" i="3"/>
  <c r="AB110" i="3" s="1"/>
  <c r="B254" i="3"/>
  <c r="H253" i="3"/>
  <c r="F253" i="3"/>
  <c r="K252" i="3"/>
  <c r="Y111" i="4" l="1"/>
  <c r="T111" i="4"/>
  <c r="W111" i="4" s="1"/>
  <c r="Z111" i="4" s="1"/>
  <c r="K251" i="4"/>
  <c r="H254" i="4"/>
  <c r="F254" i="4"/>
  <c r="B255" i="4"/>
  <c r="K253" i="4"/>
  <c r="I253" i="3"/>
  <c r="G253" i="3" s="1"/>
  <c r="J253" i="3" s="1"/>
  <c r="K253" i="3" s="1"/>
  <c r="F254" i="3"/>
  <c r="B255" i="3"/>
  <c r="H254" i="3"/>
  <c r="I254" i="3" s="1"/>
  <c r="G254" i="3" s="1"/>
  <c r="J254" i="3" s="1"/>
  <c r="Y110" i="3"/>
  <c r="T110" i="3"/>
  <c r="W110" i="3" s="1"/>
  <c r="X110" i="3" s="1"/>
  <c r="S111" i="3" s="1"/>
  <c r="B256" i="4" l="1"/>
  <c r="F255" i="4"/>
  <c r="H255" i="4"/>
  <c r="I255" i="4" s="1"/>
  <c r="I254" i="4"/>
  <c r="G254" i="4" s="1"/>
  <c r="J254" i="4" s="1"/>
  <c r="K254" i="4" s="1"/>
  <c r="AD100" i="4"/>
  <c r="X111" i="4"/>
  <c r="S112" i="4" s="1"/>
  <c r="Z110" i="3"/>
  <c r="AA111" i="3"/>
  <c r="AB111" i="3" s="1"/>
  <c r="V111" i="3"/>
  <c r="AC100" i="3" s="1"/>
  <c r="Q111" i="3"/>
  <c r="K254" i="3"/>
  <c r="H255" i="3"/>
  <c r="B256" i="3"/>
  <c r="F255" i="3"/>
  <c r="AA112" i="4" l="1"/>
  <c r="AB112" i="4" s="1"/>
  <c r="V112" i="4"/>
  <c r="Q112" i="4"/>
  <c r="G255" i="4"/>
  <c r="J255" i="4" s="1"/>
  <c r="M244" i="4" s="1"/>
  <c r="L244" i="4"/>
  <c r="B257" i="4"/>
  <c r="F256" i="4"/>
  <c r="H256" i="4"/>
  <c r="H256" i="3"/>
  <c r="F256" i="3"/>
  <c r="B257" i="3"/>
  <c r="Y111" i="3"/>
  <c r="T111" i="3"/>
  <c r="W111" i="3" s="1"/>
  <c r="I255" i="3"/>
  <c r="H257" i="4" l="1"/>
  <c r="I257" i="4" s="1"/>
  <c r="G257" i="4" s="1"/>
  <c r="J257" i="4" s="1"/>
  <c r="F257" i="4"/>
  <c r="B258" i="4"/>
  <c r="Y112" i="4"/>
  <c r="T112" i="4"/>
  <c r="W112" i="4" s="1"/>
  <c r="Z112" i="4" s="1"/>
  <c r="I256" i="4"/>
  <c r="K255" i="4"/>
  <c r="B258" i="3"/>
  <c r="F257" i="3"/>
  <c r="H257" i="3"/>
  <c r="I257" i="3" s="1"/>
  <c r="G257" i="3" s="1"/>
  <c r="J257" i="3" s="1"/>
  <c r="G255" i="3"/>
  <c r="J255" i="3" s="1"/>
  <c r="L244" i="3"/>
  <c r="AD100" i="3"/>
  <c r="X111" i="3"/>
  <c r="S112" i="3" s="1"/>
  <c r="Z111" i="3"/>
  <c r="I256" i="3"/>
  <c r="G256" i="4" l="1"/>
  <c r="J256" i="4" s="1"/>
  <c r="X112" i="4"/>
  <c r="S113" i="4" s="1"/>
  <c r="B259" i="4"/>
  <c r="F258" i="4"/>
  <c r="H258" i="4"/>
  <c r="I258" i="4" s="1"/>
  <c r="G258" i="4" s="1"/>
  <c r="J258" i="4" s="1"/>
  <c r="K257" i="4"/>
  <c r="M244" i="3"/>
  <c r="K255" i="3"/>
  <c r="AA112" i="3"/>
  <c r="AB112" i="3" s="1"/>
  <c r="Q112" i="3"/>
  <c r="V112" i="3"/>
  <c r="K257" i="3"/>
  <c r="G256" i="3"/>
  <c r="J256" i="3" s="1"/>
  <c r="H258" i="3"/>
  <c r="B259" i="3"/>
  <c r="F258" i="3"/>
  <c r="K258" i="4" l="1"/>
  <c r="H259" i="4"/>
  <c r="B260" i="4"/>
  <c r="F259" i="4"/>
  <c r="V113" i="4"/>
  <c r="Q113" i="4"/>
  <c r="AA113" i="4"/>
  <c r="AB113" i="4" s="1"/>
  <c r="K256" i="4"/>
  <c r="H259" i="3"/>
  <c r="B260" i="3"/>
  <c r="F259" i="3"/>
  <c r="K256" i="3"/>
  <c r="T112" i="3"/>
  <c r="W112" i="3" s="1"/>
  <c r="Z112" i="3" s="1"/>
  <c r="Y112" i="3"/>
  <c r="I258" i="3"/>
  <c r="H260" i="4" l="1"/>
  <c r="I260" i="4" s="1"/>
  <c r="G260" i="4" s="1"/>
  <c r="J260" i="4" s="1"/>
  <c r="F260" i="4"/>
  <c r="B261" i="4"/>
  <c r="T113" i="4"/>
  <c r="W113" i="4" s="1"/>
  <c r="Y113" i="4"/>
  <c r="I259" i="4"/>
  <c r="G258" i="3"/>
  <c r="J258" i="3" s="1"/>
  <c r="X112" i="3"/>
  <c r="S113" i="3" s="1"/>
  <c r="F260" i="3"/>
  <c r="H260" i="3"/>
  <c r="I260" i="3" s="1"/>
  <c r="G260" i="3" s="1"/>
  <c r="J260" i="3" s="1"/>
  <c r="B261" i="3"/>
  <c r="I259" i="3"/>
  <c r="G259" i="3" s="1"/>
  <c r="J259" i="3" s="1"/>
  <c r="K259" i="3" s="1"/>
  <c r="X113" i="4" l="1"/>
  <c r="S114" i="4" s="1"/>
  <c r="G259" i="4"/>
  <c r="J259" i="4" s="1"/>
  <c r="Z113" i="4"/>
  <c r="K260" i="4"/>
  <c r="H261" i="4"/>
  <c r="I261" i="4" s="1"/>
  <c r="G261" i="4" s="1"/>
  <c r="J261" i="4" s="1"/>
  <c r="F261" i="4"/>
  <c r="B262" i="4"/>
  <c r="H261" i="3"/>
  <c r="I261" i="3" s="1"/>
  <c r="G261" i="3" s="1"/>
  <c r="J261" i="3" s="1"/>
  <c r="F261" i="3"/>
  <c r="B262" i="3"/>
  <c r="V113" i="3"/>
  <c r="AA113" i="3"/>
  <c r="AB113" i="3" s="1"/>
  <c r="Q113" i="3"/>
  <c r="K260" i="3"/>
  <c r="K258" i="3"/>
  <c r="B263" i="4" l="1"/>
  <c r="F262" i="4"/>
  <c r="H262" i="4"/>
  <c r="I262" i="4" s="1"/>
  <c r="G262" i="4" s="1"/>
  <c r="J262" i="4" s="1"/>
  <c r="K261" i="4"/>
  <c r="AA114" i="4"/>
  <c r="AB114" i="4" s="1"/>
  <c r="V114" i="4"/>
  <c r="Q114" i="4"/>
  <c r="K259" i="4"/>
  <c r="H262" i="3"/>
  <c r="F262" i="3"/>
  <c r="B263" i="3"/>
  <c r="K261" i="3"/>
  <c r="Y113" i="3"/>
  <c r="T113" i="3"/>
  <c r="W113" i="3" s="1"/>
  <c r="Z113" i="3" s="1"/>
  <c r="P7" i="1"/>
  <c r="AF374" i="1"/>
  <c r="AD374" i="1"/>
  <c r="AC374" i="1"/>
  <c r="M374" i="1"/>
  <c r="L374" i="1"/>
  <c r="AF373" i="1"/>
  <c r="AD373" i="1"/>
  <c r="AC373" i="1"/>
  <c r="M373" i="1"/>
  <c r="L373" i="1"/>
  <c r="AF372" i="1"/>
  <c r="AD372" i="1"/>
  <c r="AC372" i="1"/>
  <c r="M372" i="1"/>
  <c r="L372" i="1"/>
  <c r="AF371" i="1"/>
  <c r="AD371" i="1"/>
  <c r="AC371" i="1"/>
  <c r="M371" i="1"/>
  <c r="L371" i="1"/>
  <c r="AF370" i="1"/>
  <c r="AD370" i="1"/>
  <c r="AC370" i="1"/>
  <c r="M370" i="1"/>
  <c r="L370" i="1"/>
  <c r="AF369" i="1"/>
  <c r="AD369" i="1"/>
  <c r="AC369" i="1"/>
  <c r="M369" i="1"/>
  <c r="L369" i="1"/>
  <c r="AF368" i="1"/>
  <c r="AD368" i="1"/>
  <c r="AC368" i="1"/>
  <c r="M368" i="1"/>
  <c r="L368" i="1"/>
  <c r="AF367" i="1"/>
  <c r="AD367" i="1"/>
  <c r="AC367" i="1"/>
  <c r="M367" i="1"/>
  <c r="L367" i="1"/>
  <c r="AF366" i="1"/>
  <c r="AD366" i="1"/>
  <c r="AC366" i="1"/>
  <c r="M366" i="1"/>
  <c r="L366" i="1"/>
  <c r="AF365" i="1"/>
  <c r="AD365" i="1"/>
  <c r="AC365" i="1"/>
  <c r="R365" i="1"/>
  <c r="R366" i="1" s="1"/>
  <c r="R367" i="1" s="1"/>
  <c r="R368" i="1" s="1"/>
  <c r="R369" i="1" s="1"/>
  <c r="R370" i="1" s="1"/>
  <c r="R371" i="1" s="1"/>
  <c r="R372" i="1" s="1"/>
  <c r="R373" i="1" s="1"/>
  <c r="R374" i="1" s="1"/>
  <c r="M365" i="1"/>
  <c r="L365" i="1"/>
  <c r="E365" i="1"/>
  <c r="E366" i="1" s="1"/>
  <c r="E367" i="1" s="1"/>
  <c r="E368" i="1" s="1"/>
  <c r="E369" i="1" s="1"/>
  <c r="E370" i="1" s="1"/>
  <c r="E371" i="1" s="1"/>
  <c r="E372" i="1" s="1"/>
  <c r="E373" i="1" s="1"/>
  <c r="E374" i="1" s="1"/>
  <c r="AF364" i="1"/>
  <c r="AD364" i="1"/>
  <c r="AC364" i="1"/>
  <c r="R364" i="1"/>
  <c r="M364" i="1"/>
  <c r="L364" i="1"/>
  <c r="E364" i="1"/>
  <c r="AF363" i="1"/>
  <c r="AF362" i="1"/>
  <c r="AD362" i="1"/>
  <c r="AC362" i="1"/>
  <c r="M362" i="1"/>
  <c r="L362" i="1"/>
  <c r="AF361" i="1"/>
  <c r="AD361" i="1"/>
  <c r="AC361" i="1"/>
  <c r="M361" i="1"/>
  <c r="L361" i="1"/>
  <c r="AF360" i="1"/>
  <c r="AD360" i="1"/>
  <c r="AC360" i="1"/>
  <c r="M360" i="1"/>
  <c r="L360" i="1"/>
  <c r="AF359" i="1"/>
  <c r="AD359" i="1"/>
  <c r="AC359" i="1"/>
  <c r="M359" i="1"/>
  <c r="L359" i="1"/>
  <c r="AF358" i="1"/>
  <c r="AD358" i="1"/>
  <c r="AC358" i="1"/>
  <c r="M358" i="1"/>
  <c r="L358" i="1"/>
  <c r="AF357" i="1"/>
  <c r="AD357" i="1"/>
  <c r="AC357" i="1"/>
  <c r="M357" i="1"/>
  <c r="L357" i="1"/>
  <c r="AF356" i="1"/>
  <c r="AD356" i="1"/>
  <c r="AC356" i="1"/>
  <c r="M356" i="1"/>
  <c r="L356" i="1"/>
  <c r="AF355" i="1"/>
  <c r="AD355" i="1"/>
  <c r="AC355" i="1"/>
  <c r="M355" i="1"/>
  <c r="L355" i="1"/>
  <c r="AF354" i="1"/>
  <c r="AD354" i="1"/>
  <c r="AC354" i="1"/>
  <c r="M354" i="1"/>
  <c r="L354" i="1"/>
  <c r="AF353" i="1"/>
  <c r="AD353" i="1"/>
  <c r="AC353" i="1"/>
  <c r="M353" i="1"/>
  <c r="L353" i="1"/>
  <c r="AF352" i="1"/>
  <c r="AD352" i="1"/>
  <c r="AC352" i="1"/>
  <c r="R352" i="1"/>
  <c r="R353" i="1" s="1"/>
  <c r="R354" i="1" s="1"/>
  <c r="R355" i="1" s="1"/>
  <c r="R356" i="1" s="1"/>
  <c r="R357" i="1" s="1"/>
  <c r="R358" i="1" s="1"/>
  <c r="R359" i="1" s="1"/>
  <c r="R360" i="1" s="1"/>
  <c r="R361" i="1" s="1"/>
  <c r="R362" i="1" s="1"/>
  <c r="M352" i="1"/>
  <c r="L352" i="1"/>
  <c r="E352" i="1"/>
  <c r="E353" i="1" s="1"/>
  <c r="E354" i="1" s="1"/>
  <c r="E355" i="1" s="1"/>
  <c r="E356" i="1" s="1"/>
  <c r="E357" i="1" s="1"/>
  <c r="E358" i="1" s="1"/>
  <c r="E359" i="1" s="1"/>
  <c r="E360" i="1" s="1"/>
  <c r="E361" i="1" s="1"/>
  <c r="E362" i="1" s="1"/>
  <c r="AF351" i="1"/>
  <c r="AF350" i="1"/>
  <c r="AD350" i="1"/>
  <c r="AC350" i="1"/>
  <c r="M350" i="1"/>
  <c r="L350" i="1"/>
  <c r="AF349" i="1"/>
  <c r="AD349" i="1"/>
  <c r="AC349" i="1"/>
  <c r="M349" i="1"/>
  <c r="L349" i="1"/>
  <c r="AF348" i="1"/>
  <c r="AD348" i="1"/>
  <c r="AC348" i="1"/>
  <c r="M348" i="1"/>
  <c r="L348" i="1"/>
  <c r="AF347" i="1"/>
  <c r="AD347" i="1"/>
  <c r="AC347" i="1"/>
  <c r="M347" i="1"/>
  <c r="L347" i="1"/>
  <c r="AF346" i="1"/>
  <c r="AD346" i="1"/>
  <c r="AC346" i="1"/>
  <c r="M346" i="1"/>
  <c r="L346" i="1"/>
  <c r="AF345" i="1"/>
  <c r="AD345" i="1"/>
  <c r="AC345" i="1"/>
  <c r="M345" i="1"/>
  <c r="L345" i="1"/>
  <c r="AF344" i="1"/>
  <c r="AD344" i="1"/>
  <c r="AC344" i="1"/>
  <c r="M344" i="1"/>
  <c r="L344" i="1"/>
  <c r="AF343" i="1"/>
  <c r="AD343" i="1"/>
  <c r="AC343" i="1"/>
  <c r="M343" i="1"/>
  <c r="L343" i="1"/>
  <c r="AF342" i="1"/>
  <c r="AD342" i="1"/>
  <c r="AC342" i="1"/>
  <c r="M342" i="1"/>
  <c r="L342" i="1"/>
  <c r="AF341" i="1"/>
  <c r="AD341" i="1"/>
  <c r="AC341" i="1"/>
  <c r="M341" i="1"/>
  <c r="L341" i="1"/>
  <c r="AF340" i="1"/>
  <c r="AD340" i="1"/>
  <c r="AC340" i="1"/>
  <c r="R340" i="1"/>
  <c r="R341" i="1" s="1"/>
  <c r="R342" i="1" s="1"/>
  <c r="R343" i="1" s="1"/>
  <c r="R344" i="1" s="1"/>
  <c r="R345" i="1" s="1"/>
  <c r="R346" i="1" s="1"/>
  <c r="R347" i="1" s="1"/>
  <c r="R348" i="1" s="1"/>
  <c r="R349" i="1" s="1"/>
  <c r="R350" i="1" s="1"/>
  <c r="M340" i="1"/>
  <c r="L340" i="1"/>
  <c r="E340" i="1"/>
  <c r="E341" i="1" s="1"/>
  <c r="E342" i="1" s="1"/>
  <c r="E343" i="1" s="1"/>
  <c r="E344" i="1" s="1"/>
  <c r="E345" i="1" s="1"/>
  <c r="E346" i="1" s="1"/>
  <c r="E347" i="1" s="1"/>
  <c r="E348" i="1" s="1"/>
  <c r="E349" i="1" s="1"/>
  <c r="E350" i="1" s="1"/>
  <c r="AF339" i="1"/>
  <c r="AF338" i="1"/>
  <c r="AD338" i="1"/>
  <c r="AC338" i="1"/>
  <c r="M338" i="1"/>
  <c r="L338" i="1"/>
  <c r="AF337" i="1"/>
  <c r="AD337" i="1"/>
  <c r="AC337" i="1"/>
  <c r="M337" i="1"/>
  <c r="L337" i="1"/>
  <c r="AF336" i="1"/>
  <c r="AD336" i="1"/>
  <c r="AC336" i="1"/>
  <c r="M336" i="1"/>
  <c r="L336" i="1"/>
  <c r="AF335" i="1"/>
  <c r="AD335" i="1"/>
  <c r="AC335" i="1"/>
  <c r="M335" i="1"/>
  <c r="L335" i="1"/>
  <c r="AF334" i="1"/>
  <c r="AD334" i="1"/>
  <c r="AC334" i="1"/>
  <c r="M334" i="1"/>
  <c r="L334" i="1"/>
  <c r="AF333" i="1"/>
  <c r="AD333" i="1"/>
  <c r="AC333" i="1"/>
  <c r="M333" i="1"/>
  <c r="L333" i="1"/>
  <c r="AF332" i="1"/>
  <c r="AD332" i="1"/>
  <c r="AC332" i="1"/>
  <c r="R332" i="1"/>
  <c r="R333" i="1" s="1"/>
  <c r="R334" i="1" s="1"/>
  <c r="R335" i="1" s="1"/>
  <c r="R336" i="1" s="1"/>
  <c r="R337" i="1" s="1"/>
  <c r="R338" i="1" s="1"/>
  <c r="M332" i="1"/>
  <c r="L332" i="1"/>
  <c r="AF331" i="1"/>
  <c r="AD331" i="1"/>
  <c r="AC331" i="1"/>
  <c r="M331" i="1"/>
  <c r="L331" i="1"/>
  <c r="AF330" i="1"/>
  <c r="AD330" i="1"/>
  <c r="AC330" i="1"/>
  <c r="M330" i="1"/>
  <c r="L330" i="1"/>
  <c r="AF329" i="1"/>
  <c r="AD329" i="1"/>
  <c r="AC329" i="1"/>
  <c r="M329" i="1"/>
  <c r="L329" i="1"/>
  <c r="AF328" i="1"/>
  <c r="AD328" i="1"/>
  <c r="AC328" i="1"/>
  <c r="R328" i="1"/>
  <c r="R329" i="1" s="1"/>
  <c r="R330" i="1" s="1"/>
  <c r="R331" i="1" s="1"/>
  <c r="M328" i="1"/>
  <c r="L328" i="1"/>
  <c r="E328" i="1"/>
  <c r="E329" i="1" s="1"/>
  <c r="E330" i="1" s="1"/>
  <c r="E331" i="1" s="1"/>
  <c r="E332" i="1" s="1"/>
  <c r="E333" i="1" s="1"/>
  <c r="E334" i="1" s="1"/>
  <c r="E335" i="1" s="1"/>
  <c r="E336" i="1" s="1"/>
  <c r="E337" i="1" s="1"/>
  <c r="E338" i="1" s="1"/>
  <c r="AF327" i="1"/>
  <c r="AF326" i="1"/>
  <c r="AD326" i="1"/>
  <c r="AC326" i="1"/>
  <c r="M326" i="1"/>
  <c r="L326" i="1"/>
  <c r="AF325" i="1"/>
  <c r="AD325" i="1"/>
  <c r="AC325" i="1"/>
  <c r="M325" i="1"/>
  <c r="L325" i="1"/>
  <c r="AF324" i="1"/>
  <c r="AD324" i="1"/>
  <c r="AC324" i="1"/>
  <c r="M324" i="1"/>
  <c r="L324" i="1"/>
  <c r="AF323" i="1"/>
  <c r="AD323" i="1"/>
  <c r="AC323" i="1"/>
  <c r="M323" i="1"/>
  <c r="L323" i="1"/>
  <c r="AF322" i="1"/>
  <c r="AD322" i="1"/>
  <c r="AC322" i="1"/>
  <c r="M322" i="1"/>
  <c r="L322" i="1"/>
  <c r="AF321" i="1"/>
  <c r="AD321" i="1"/>
  <c r="AC321" i="1"/>
  <c r="M321" i="1"/>
  <c r="L321" i="1"/>
  <c r="AF320" i="1"/>
  <c r="AD320" i="1"/>
  <c r="AC320" i="1"/>
  <c r="M320" i="1"/>
  <c r="L320" i="1"/>
  <c r="AF319" i="1"/>
  <c r="AD319" i="1"/>
  <c r="AC319" i="1"/>
  <c r="M319" i="1"/>
  <c r="L319" i="1"/>
  <c r="AF318" i="1"/>
  <c r="AD318" i="1"/>
  <c r="AC318" i="1"/>
  <c r="M318" i="1"/>
  <c r="L318" i="1"/>
  <c r="AF317" i="1"/>
  <c r="AD317" i="1"/>
  <c r="AC317" i="1"/>
  <c r="M317" i="1"/>
  <c r="L317" i="1"/>
  <c r="AF316" i="1"/>
  <c r="AD316" i="1"/>
  <c r="AC316" i="1"/>
  <c r="R316" i="1"/>
  <c r="R317" i="1" s="1"/>
  <c r="R318" i="1" s="1"/>
  <c r="R319" i="1" s="1"/>
  <c r="R320" i="1" s="1"/>
  <c r="R321" i="1" s="1"/>
  <c r="R322" i="1" s="1"/>
  <c r="R323" i="1" s="1"/>
  <c r="R324" i="1" s="1"/>
  <c r="R325" i="1" s="1"/>
  <c r="R326" i="1" s="1"/>
  <c r="M316" i="1"/>
  <c r="L316" i="1"/>
  <c r="E316" i="1"/>
  <c r="E317" i="1" s="1"/>
  <c r="E318" i="1" s="1"/>
  <c r="E319" i="1" s="1"/>
  <c r="E320" i="1" s="1"/>
  <c r="E321" i="1" s="1"/>
  <c r="E322" i="1" s="1"/>
  <c r="E323" i="1" s="1"/>
  <c r="E324" i="1" s="1"/>
  <c r="E325" i="1" s="1"/>
  <c r="E326" i="1" s="1"/>
  <c r="AF315" i="1"/>
  <c r="AF314" i="1"/>
  <c r="AD314" i="1"/>
  <c r="AC314" i="1"/>
  <c r="M314" i="1"/>
  <c r="L314" i="1"/>
  <c r="AF313" i="1"/>
  <c r="AD313" i="1"/>
  <c r="AC313" i="1"/>
  <c r="M313" i="1"/>
  <c r="L313" i="1"/>
  <c r="AF312" i="1"/>
  <c r="AD312" i="1"/>
  <c r="AC312" i="1"/>
  <c r="M312" i="1"/>
  <c r="L312" i="1"/>
  <c r="AF311" i="1"/>
  <c r="AD311" i="1"/>
  <c r="AC311" i="1"/>
  <c r="M311" i="1"/>
  <c r="L311" i="1"/>
  <c r="AF310" i="1"/>
  <c r="AD310" i="1"/>
  <c r="AC310" i="1"/>
  <c r="M310" i="1"/>
  <c r="L310" i="1"/>
  <c r="AF309" i="1"/>
  <c r="AD309" i="1"/>
  <c r="AC309" i="1"/>
  <c r="U309" i="1"/>
  <c r="M309" i="1"/>
  <c r="L309" i="1"/>
  <c r="AF308" i="1"/>
  <c r="AD308" i="1"/>
  <c r="AC308" i="1"/>
  <c r="M308" i="1"/>
  <c r="L308" i="1"/>
  <c r="AF307" i="1"/>
  <c r="AD307" i="1"/>
  <c r="AC307" i="1"/>
  <c r="M307" i="1"/>
  <c r="L307" i="1"/>
  <c r="AF306" i="1"/>
  <c r="AD306" i="1"/>
  <c r="AC306" i="1"/>
  <c r="M306" i="1"/>
  <c r="L306" i="1"/>
  <c r="AF305" i="1"/>
  <c r="AD305" i="1"/>
  <c r="AC305" i="1"/>
  <c r="M305" i="1"/>
  <c r="L305" i="1"/>
  <c r="AF304" i="1"/>
  <c r="AD304" i="1"/>
  <c r="AC304" i="1"/>
  <c r="R304" i="1"/>
  <c r="R305" i="1" s="1"/>
  <c r="R306" i="1" s="1"/>
  <c r="R307" i="1" s="1"/>
  <c r="R308" i="1" s="1"/>
  <c r="R309" i="1" s="1"/>
  <c r="R310" i="1" s="1"/>
  <c r="R311" i="1" s="1"/>
  <c r="R312" i="1" s="1"/>
  <c r="R313" i="1" s="1"/>
  <c r="R314" i="1" s="1"/>
  <c r="M304" i="1"/>
  <c r="L304" i="1"/>
  <c r="E304" i="1"/>
  <c r="E305" i="1" s="1"/>
  <c r="E306" i="1" s="1"/>
  <c r="E307" i="1" s="1"/>
  <c r="E308" i="1" s="1"/>
  <c r="E309" i="1" s="1"/>
  <c r="E310" i="1" s="1"/>
  <c r="E311" i="1" s="1"/>
  <c r="E312" i="1" s="1"/>
  <c r="E313" i="1" s="1"/>
  <c r="E314" i="1" s="1"/>
  <c r="AF303" i="1"/>
  <c r="AF302" i="1"/>
  <c r="AD302" i="1"/>
  <c r="AC302" i="1"/>
  <c r="M302" i="1"/>
  <c r="L302" i="1"/>
  <c r="AF301" i="1"/>
  <c r="AD301" i="1"/>
  <c r="AC301" i="1"/>
  <c r="M301" i="1"/>
  <c r="L301" i="1"/>
  <c r="AF300" i="1"/>
  <c r="AD300" i="1"/>
  <c r="AC300" i="1"/>
  <c r="M300" i="1"/>
  <c r="L300" i="1"/>
  <c r="AF299" i="1"/>
  <c r="AD299" i="1"/>
  <c r="AC299" i="1"/>
  <c r="M299" i="1"/>
  <c r="L299" i="1"/>
  <c r="AF298" i="1"/>
  <c r="AD298" i="1"/>
  <c r="AC298" i="1"/>
  <c r="M298" i="1"/>
  <c r="L298" i="1"/>
  <c r="AF297" i="1"/>
  <c r="AD297" i="1"/>
  <c r="AC297" i="1"/>
  <c r="M297" i="1"/>
  <c r="L297" i="1"/>
  <c r="AF296" i="1"/>
  <c r="AD296" i="1"/>
  <c r="AC296" i="1"/>
  <c r="M296" i="1"/>
  <c r="L296" i="1"/>
  <c r="AF295" i="1"/>
  <c r="AD295" i="1"/>
  <c r="AC295" i="1"/>
  <c r="M295" i="1"/>
  <c r="L295" i="1"/>
  <c r="AF294" i="1"/>
  <c r="AD294" i="1"/>
  <c r="AC294" i="1"/>
  <c r="M294" i="1"/>
  <c r="L294" i="1"/>
  <c r="AF293" i="1"/>
  <c r="AD293" i="1"/>
  <c r="AC293" i="1"/>
  <c r="M293" i="1"/>
  <c r="L293" i="1"/>
  <c r="AF292" i="1"/>
  <c r="AD292" i="1"/>
  <c r="AC292" i="1"/>
  <c r="U292" i="1"/>
  <c r="R292" i="1"/>
  <c r="R293" i="1" s="1"/>
  <c r="R294" i="1" s="1"/>
  <c r="R295" i="1" s="1"/>
  <c r="R296" i="1" s="1"/>
  <c r="R297" i="1" s="1"/>
  <c r="R298" i="1" s="1"/>
  <c r="R299" i="1" s="1"/>
  <c r="R300" i="1" s="1"/>
  <c r="R301" i="1" s="1"/>
  <c r="R302" i="1" s="1"/>
  <c r="M292" i="1"/>
  <c r="L292" i="1"/>
  <c r="E292" i="1"/>
  <c r="E293" i="1" s="1"/>
  <c r="E294" i="1" s="1"/>
  <c r="E295" i="1" s="1"/>
  <c r="E296" i="1" s="1"/>
  <c r="E297" i="1" s="1"/>
  <c r="E298" i="1" s="1"/>
  <c r="E299" i="1" s="1"/>
  <c r="E300" i="1" s="1"/>
  <c r="E301" i="1" s="1"/>
  <c r="E302" i="1" s="1"/>
  <c r="AF291" i="1"/>
  <c r="U291" i="1"/>
  <c r="AF290" i="1"/>
  <c r="AD290" i="1"/>
  <c r="AC290" i="1"/>
  <c r="M290" i="1"/>
  <c r="L290" i="1"/>
  <c r="AF289" i="1"/>
  <c r="AD289" i="1"/>
  <c r="AC289" i="1"/>
  <c r="U289" i="1"/>
  <c r="M289" i="1"/>
  <c r="L289" i="1"/>
  <c r="AF288" i="1"/>
  <c r="AD288" i="1"/>
  <c r="AC288" i="1"/>
  <c r="M288" i="1"/>
  <c r="L288" i="1"/>
  <c r="AF287" i="1"/>
  <c r="AD287" i="1"/>
  <c r="AC287" i="1"/>
  <c r="M287" i="1"/>
  <c r="L287" i="1"/>
  <c r="AF286" i="1"/>
  <c r="AD286" i="1"/>
  <c r="AC286" i="1"/>
  <c r="M286" i="1"/>
  <c r="L286" i="1"/>
  <c r="AF285" i="1"/>
  <c r="AD285" i="1"/>
  <c r="AC285" i="1"/>
  <c r="M285" i="1"/>
  <c r="L285" i="1"/>
  <c r="AF284" i="1"/>
  <c r="AD284" i="1"/>
  <c r="AC284" i="1"/>
  <c r="M284" i="1"/>
  <c r="L284" i="1"/>
  <c r="AF283" i="1"/>
  <c r="AD283" i="1"/>
  <c r="AC283" i="1"/>
  <c r="U283" i="1"/>
  <c r="M283" i="1"/>
  <c r="L283" i="1"/>
  <c r="AF282" i="1"/>
  <c r="AD282" i="1"/>
  <c r="AC282" i="1"/>
  <c r="M282" i="1"/>
  <c r="L282" i="1"/>
  <c r="AF281" i="1"/>
  <c r="AD281" i="1"/>
  <c r="AC281" i="1"/>
  <c r="M281" i="1"/>
  <c r="L281" i="1"/>
  <c r="AF280" i="1"/>
  <c r="AD280" i="1"/>
  <c r="AC280" i="1"/>
  <c r="R280" i="1"/>
  <c r="R281" i="1" s="1"/>
  <c r="R282" i="1" s="1"/>
  <c r="R283" i="1" s="1"/>
  <c r="R284" i="1" s="1"/>
  <c r="R285" i="1" s="1"/>
  <c r="R286" i="1" s="1"/>
  <c r="R287" i="1" s="1"/>
  <c r="R288" i="1" s="1"/>
  <c r="R289" i="1" s="1"/>
  <c r="R290" i="1" s="1"/>
  <c r="M280" i="1"/>
  <c r="L280" i="1"/>
  <c r="E280" i="1"/>
  <c r="E281" i="1" s="1"/>
  <c r="E282" i="1" s="1"/>
  <c r="E283" i="1" s="1"/>
  <c r="E284" i="1" s="1"/>
  <c r="E285" i="1" s="1"/>
  <c r="E286" i="1" s="1"/>
  <c r="E287" i="1" s="1"/>
  <c r="E288" i="1" s="1"/>
  <c r="E289" i="1" s="1"/>
  <c r="E290" i="1" s="1"/>
  <c r="AF279" i="1"/>
  <c r="AF278" i="1"/>
  <c r="AD278" i="1"/>
  <c r="AC278" i="1"/>
  <c r="U278" i="1"/>
  <c r="M278" i="1"/>
  <c r="L278" i="1"/>
  <c r="AF277" i="1"/>
  <c r="AD277" i="1"/>
  <c r="AC277" i="1"/>
  <c r="M277" i="1"/>
  <c r="L277" i="1"/>
  <c r="AF276" i="1"/>
  <c r="AD276" i="1"/>
  <c r="AC276" i="1"/>
  <c r="M276" i="1"/>
  <c r="L276" i="1"/>
  <c r="AF275" i="1"/>
  <c r="AD275" i="1"/>
  <c r="AC275" i="1"/>
  <c r="U275" i="1"/>
  <c r="M275" i="1"/>
  <c r="L275" i="1"/>
  <c r="AF274" i="1"/>
  <c r="AD274" i="1"/>
  <c r="AC274" i="1"/>
  <c r="M274" i="1"/>
  <c r="L274" i="1"/>
  <c r="AF273" i="1"/>
  <c r="AD273" i="1"/>
  <c r="AC273" i="1"/>
  <c r="M273" i="1"/>
  <c r="L273" i="1"/>
  <c r="AF272" i="1"/>
  <c r="AD272" i="1"/>
  <c r="AC272" i="1"/>
  <c r="M272" i="1"/>
  <c r="L272" i="1"/>
  <c r="AF271" i="1"/>
  <c r="AD271" i="1"/>
  <c r="AC271" i="1"/>
  <c r="M271" i="1"/>
  <c r="L271" i="1"/>
  <c r="AF270" i="1"/>
  <c r="AD270" i="1"/>
  <c r="AC270" i="1"/>
  <c r="M270" i="1"/>
  <c r="L270" i="1"/>
  <c r="AF269" i="1"/>
  <c r="AD269" i="1"/>
  <c r="AC269" i="1"/>
  <c r="M269" i="1"/>
  <c r="L269" i="1"/>
  <c r="AF268" i="1"/>
  <c r="AD268" i="1"/>
  <c r="AC268" i="1"/>
  <c r="R268" i="1"/>
  <c r="R269" i="1" s="1"/>
  <c r="R270" i="1" s="1"/>
  <c r="R271" i="1" s="1"/>
  <c r="R272" i="1" s="1"/>
  <c r="R273" i="1" s="1"/>
  <c r="R274" i="1" s="1"/>
  <c r="R275" i="1" s="1"/>
  <c r="R276" i="1" s="1"/>
  <c r="R277" i="1" s="1"/>
  <c r="R278" i="1" s="1"/>
  <c r="M268" i="1"/>
  <c r="L268" i="1"/>
  <c r="E268" i="1"/>
  <c r="E269" i="1" s="1"/>
  <c r="E270" i="1" s="1"/>
  <c r="E271" i="1" s="1"/>
  <c r="E272" i="1" s="1"/>
  <c r="E273" i="1" s="1"/>
  <c r="E274" i="1" s="1"/>
  <c r="E275" i="1" s="1"/>
  <c r="E276" i="1" s="1"/>
  <c r="E277" i="1" s="1"/>
  <c r="E278" i="1" s="1"/>
  <c r="AF267" i="1"/>
  <c r="AF266" i="1"/>
  <c r="AD266" i="1"/>
  <c r="AC266" i="1"/>
  <c r="M266" i="1"/>
  <c r="L266" i="1"/>
  <c r="AF265" i="1"/>
  <c r="AD265" i="1"/>
  <c r="AC265" i="1"/>
  <c r="M265" i="1"/>
  <c r="L265" i="1"/>
  <c r="AF264" i="1"/>
  <c r="AD264" i="1"/>
  <c r="AC264" i="1"/>
  <c r="M264" i="1"/>
  <c r="L264" i="1"/>
  <c r="AF263" i="1"/>
  <c r="AD263" i="1"/>
  <c r="AC263" i="1"/>
  <c r="M263" i="1"/>
  <c r="L263" i="1"/>
  <c r="AF262" i="1"/>
  <c r="AD262" i="1"/>
  <c r="AC262" i="1"/>
  <c r="M262" i="1"/>
  <c r="L262" i="1"/>
  <c r="AF261" i="1"/>
  <c r="AD261" i="1"/>
  <c r="AC261" i="1"/>
  <c r="M261" i="1"/>
  <c r="L261" i="1"/>
  <c r="AF260" i="1"/>
  <c r="AD260" i="1"/>
  <c r="AC260" i="1"/>
  <c r="M260" i="1"/>
  <c r="L260" i="1"/>
  <c r="AF259" i="1"/>
  <c r="AD259" i="1"/>
  <c r="AC259" i="1"/>
  <c r="M259" i="1"/>
  <c r="L259" i="1"/>
  <c r="AF258" i="1"/>
  <c r="AD258" i="1"/>
  <c r="AC258" i="1"/>
  <c r="M258" i="1"/>
  <c r="L258" i="1"/>
  <c r="AF257" i="1"/>
  <c r="AD257" i="1"/>
  <c r="AC257" i="1"/>
  <c r="M257" i="1"/>
  <c r="L257" i="1"/>
  <c r="AF256" i="1"/>
  <c r="AD256" i="1"/>
  <c r="AC256" i="1"/>
  <c r="R256" i="1"/>
  <c r="R257" i="1" s="1"/>
  <c r="R258" i="1" s="1"/>
  <c r="R259" i="1" s="1"/>
  <c r="R260" i="1" s="1"/>
  <c r="R261" i="1" s="1"/>
  <c r="R262" i="1" s="1"/>
  <c r="R263" i="1" s="1"/>
  <c r="R264" i="1" s="1"/>
  <c r="R265" i="1" s="1"/>
  <c r="R266" i="1" s="1"/>
  <c r="M256" i="1"/>
  <c r="L256" i="1"/>
  <c r="E256" i="1"/>
  <c r="E257" i="1" s="1"/>
  <c r="E258" i="1" s="1"/>
  <c r="E259" i="1" s="1"/>
  <c r="E260" i="1" s="1"/>
  <c r="E261" i="1" s="1"/>
  <c r="E262" i="1" s="1"/>
  <c r="E263" i="1" s="1"/>
  <c r="E264" i="1" s="1"/>
  <c r="E265" i="1" s="1"/>
  <c r="E266" i="1" s="1"/>
  <c r="AF255" i="1"/>
  <c r="AF254" i="1"/>
  <c r="AD254" i="1"/>
  <c r="AC254" i="1"/>
  <c r="M254" i="1"/>
  <c r="L254" i="1"/>
  <c r="AF253" i="1"/>
  <c r="AD253" i="1"/>
  <c r="AC253" i="1"/>
  <c r="M253" i="1"/>
  <c r="L253" i="1"/>
  <c r="AF252" i="1"/>
  <c r="AD252" i="1"/>
  <c r="AC252" i="1"/>
  <c r="M252" i="1"/>
  <c r="L252" i="1"/>
  <c r="AF251" i="1"/>
  <c r="AD251" i="1"/>
  <c r="AC251" i="1"/>
  <c r="M251" i="1"/>
  <c r="L251" i="1"/>
  <c r="AF250" i="1"/>
  <c r="AD250" i="1"/>
  <c r="AC250" i="1"/>
  <c r="M250" i="1"/>
  <c r="L250" i="1"/>
  <c r="AF249" i="1"/>
  <c r="AD249" i="1"/>
  <c r="AC249" i="1"/>
  <c r="M249" i="1"/>
  <c r="L249" i="1"/>
  <c r="AF248" i="1"/>
  <c r="AD248" i="1"/>
  <c r="AC248" i="1"/>
  <c r="M248" i="1"/>
  <c r="L248" i="1"/>
  <c r="AF247" i="1"/>
  <c r="AD247" i="1"/>
  <c r="AC247" i="1"/>
  <c r="M247" i="1"/>
  <c r="L247" i="1"/>
  <c r="AF246" i="1"/>
  <c r="AD246" i="1"/>
  <c r="AC246" i="1"/>
  <c r="U246" i="1"/>
  <c r="M246" i="1"/>
  <c r="L246" i="1"/>
  <c r="AF245" i="1"/>
  <c r="AD245" i="1"/>
  <c r="AC245" i="1"/>
  <c r="M245" i="1"/>
  <c r="L245" i="1"/>
  <c r="AF244" i="1"/>
  <c r="AD244" i="1"/>
  <c r="AC244" i="1"/>
  <c r="R244" i="1"/>
  <c r="R245" i="1" s="1"/>
  <c r="R246" i="1" s="1"/>
  <c r="R247" i="1" s="1"/>
  <c r="R248" i="1" s="1"/>
  <c r="R249" i="1" s="1"/>
  <c r="R250" i="1" s="1"/>
  <c r="R251" i="1" s="1"/>
  <c r="R252" i="1" s="1"/>
  <c r="R253" i="1" s="1"/>
  <c r="R254" i="1" s="1"/>
  <c r="M244" i="1"/>
  <c r="L244" i="1"/>
  <c r="E244" i="1"/>
  <c r="E245" i="1" s="1"/>
  <c r="E246" i="1" s="1"/>
  <c r="E247" i="1" s="1"/>
  <c r="E248" i="1" s="1"/>
  <c r="E249" i="1" s="1"/>
  <c r="E250" i="1" s="1"/>
  <c r="E251" i="1" s="1"/>
  <c r="E252" i="1" s="1"/>
  <c r="E253" i="1" s="1"/>
  <c r="E254" i="1" s="1"/>
  <c r="AF243" i="1"/>
  <c r="AF242" i="1"/>
  <c r="AD242" i="1"/>
  <c r="AC242" i="1"/>
  <c r="M242" i="1"/>
  <c r="L242" i="1"/>
  <c r="AF241" i="1"/>
  <c r="AD241" i="1"/>
  <c r="AC241" i="1"/>
  <c r="M241" i="1"/>
  <c r="L241" i="1"/>
  <c r="AF240" i="1"/>
  <c r="AD240" i="1"/>
  <c r="AC240" i="1"/>
  <c r="M240" i="1"/>
  <c r="L240" i="1"/>
  <c r="AF239" i="1"/>
  <c r="AD239" i="1"/>
  <c r="AC239" i="1"/>
  <c r="M239" i="1"/>
  <c r="L239" i="1"/>
  <c r="AF238" i="1"/>
  <c r="AD238" i="1"/>
  <c r="AC238" i="1"/>
  <c r="U238" i="1"/>
  <c r="M238" i="1"/>
  <c r="L238" i="1"/>
  <c r="AF237" i="1"/>
  <c r="AD237" i="1"/>
  <c r="AC237" i="1"/>
  <c r="M237" i="1"/>
  <c r="L237" i="1"/>
  <c r="AF236" i="1"/>
  <c r="AD236" i="1"/>
  <c r="AC236" i="1"/>
  <c r="U236" i="1"/>
  <c r="M236" i="1"/>
  <c r="L236" i="1"/>
  <c r="AF235" i="1"/>
  <c r="AD235" i="1"/>
  <c r="AC235" i="1"/>
  <c r="M235" i="1"/>
  <c r="L235" i="1"/>
  <c r="AF234" i="1"/>
  <c r="AD234" i="1"/>
  <c r="AC234" i="1"/>
  <c r="M234" i="1"/>
  <c r="L234" i="1"/>
  <c r="AF233" i="1"/>
  <c r="AD233" i="1"/>
  <c r="AC233" i="1"/>
  <c r="M233" i="1"/>
  <c r="L233" i="1"/>
  <c r="AF232" i="1"/>
  <c r="AD232" i="1"/>
  <c r="AC232" i="1"/>
  <c r="R232" i="1"/>
  <c r="R233" i="1" s="1"/>
  <c r="R234" i="1" s="1"/>
  <c r="R235" i="1" s="1"/>
  <c r="R236" i="1" s="1"/>
  <c r="R237" i="1" s="1"/>
  <c r="R238" i="1" s="1"/>
  <c r="R239" i="1" s="1"/>
  <c r="R240" i="1" s="1"/>
  <c r="R241" i="1" s="1"/>
  <c r="R242" i="1" s="1"/>
  <c r="M232" i="1"/>
  <c r="L232" i="1"/>
  <c r="E232" i="1"/>
  <c r="E233" i="1" s="1"/>
  <c r="E234" i="1" s="1"/>
  <c r="E235" i="1" s="1"/>
  <c r="E236" i="1" s="1"/>
  <c r="E237" i="1" s="1"/>
  <c r="E238" i="1" s="1"/>
  <c r="E239" i="1" s="1"/>
  <c r="E240" i="1" s="1"/>
  <c r="E241" i="1" s="1"/>
  <c r="E242" i="1" s="1"/>
  <c r="AF231" i="1"/>
  <c r="AF230" i="1"/>
  <c r="AD230" i="1"/>
  <c r="AC230" i="1"/>
  <c r="M230" i="1"/>
  <c r="L230" i="1"/>
  <c r="AF229" i="1"/>
  <c r="AD229" i="1"/>
  <c r="AC229" i="1"/>
  <c r="M229" i="1"/>
  <c r="L229" i="1"/>
  <c r="AF228" i="1"/>
  <c r="AD228" i="1"/>
  <c r="AC228" i="1"/>
  <c r="M228" i="1"/>
  <c r="L228" i="1"/>
  <c r="AF227" i="1"/>
  <c r="AD227" i="1"/>
  <c r="AC227" i="1"/>
  <c r="M227" i="1"/>
  <c r="L227" i="1"/>
  <c r="AF226" i="1"/>
  <c r="AD226" i="1"/>
  <c r="AC226" i="1"/>
  <c r="U226" i="1"/>
  <c r="M226" i="1"/>
  <c r="L226" i="1"/>
  <c r="AF225" i="1"/>
  <c r="AD225" i="1"/>
  <c r="AC225" i="1"/>
  <c r="M225" i="1"/>
  <c r="L225" i="1"/>
  <c r="AF224" i="1"/>
  <c r="AD224" i="1"/>
  <c r="AC224" i="1"/>
  <c r="M224" i="1"/>
  <c r="L224" i="1"/>
  <c r="AF223" i="1"/>
  <c r="AD223" i="1"/>
  <c r="AC223" i="1"/>
  <c r="M223" i="1"/>
  <c r="L223" i="1"/>
  <c r="AF222" i="1"/>
  <c r="AD222" i="1"/>
  <c r="AC222" i="1"/>
  <c r="M222" i="1"/>
  <c r="L222" i="1"/>
  <c r="AF221" i="1"/>
  <c r="AD221" i="1"/>
  <c r="AC221" i="1"/>
  <c r="M221" i="1"/>
  <c r="L221" i="1"/>
  <c r="AF220" i="1"/>
  <c r="AD220" i="1"/>
  <c r="AC220" i="1"/>
  <c r="R220" i="1"/>
  <c r="R221" i="1" s="1"/>
  <c r="R222" i="1" s="1"/>
  <c r="R223" i="1" s="1"/>
  <c r="R224" i="1" s="1"/>
  <c r="R225" i="1" s="1"/>
  <c r="R226" i="1" s="1"/>
  <c r="R227" i="1" s="1"/>
  <c r="R228" i="1" s="1"/>
  <c r="R229" i="1" s="1"/>
  <c r="R230" i="1" s="1"/>
  <c r="M220" i="1"/>
  <c r="L220" i="1"/>
  <c r="E220" i="1"/>
  <c r="E221" i="1" s="1"/>
  <c r="E222" i="1" s="1"/>
  <c r="E223" i="1" s="1"/>
  <c r="E224" i="1" s="1"/>
  <c r="E225" i="1" s="1"/>
  <c r="E226" i="1" s="1"/>
  <c r="E227" i="1" s="1"/>
  <c r="E228" i="1" s="1"/>
  <c r="E229" i="1" s="1"/>
  <c r="E230" i="1" s="1"/>
  <c r="AF219" i="1"/>
  <c r="AF218" i="1"/>
  <c r="AD218" i="1"/>
  <c r="AC218" i="1"/>
  <c r="M218" i="1"/>
  <c r="L218" i="1"/>
  <c r="AF217" i="1"/>
  <c r="AD217" i="1"/>
  <c r="AC217" i="1"/>
  <c r="M217" i="1"/>
  <c r="L217" i="1"/>
  <c r="AF216" i="1"/>
  <c r="AD216" i="1"/>
  <c r="AC216" i="1"/>
  <c r="M216" i="1"/>
  <c r="L216" i="1"/>
  <c r="AF215" i="1"/>
  <c r="AD215" i="1"/>
  <c r="AC215" i="1"/>
  <c r="M215" i="1"/>
  <c r="L215" i="1"/>
  <c r="AF214" i="1"/>
  <c r="AD214" i="1"/>
  <c r="AC214" i="1"/>
  <c r="M214" i="1"/>
  <c r="L214" i="1"/>
  <c r="AF213" i="1"/>
  <c r="AD213" i="1"/>
  <c r="AC213" i="1"/>
  <c r="M213" i="1"/>
  <c r="L213" i="1"/>
  <c r="AF212" i="1"/>
  <c r="AD212" i="1"/>
  <c r="AC212" i="1"/>
  <c r="M212" i="1"/>
  <c r="L212" i="1"/>
  <c r="AF211" i="1"/>
  <c r="AD211" i="1"/>
  <c r="AC211" i="1"/>
  <c r="M211" i="1"/>
  <c r="L211" i="1"/>
  <c r="AF210" i="1"/>
  <c r="AD210" i="1"/>
  <c r="AC210" i="1"/>
  <c r="M210" i="1"/>
  <c r="L210" i="1"/>
  <c r="AF209" i="1"/>
  <c r="AD209" i="1"/>
  <c r="AC209" i="1"/>
  <c r="M209" i="1"/>
  <c r="L209" i="1"/>
  <c r="AF208" i="1"/>
  <c r="AD208" i="1"/>
  <c r="AC208" i="1"/>
  <c r="U208" i="1"/>
  <c r="R208" i="1"/>
  <c r="R209" i="1" s="1"/>
  <c r="R210" i="1" s="1"/>
  <c r="R211" i="1" s="1"/>
  <c r="R212" i="1" s="1"/>
  <c r="R213" i="1" s="1"/>
  <c r="R214" i="1" s="1"/>
  <c r="R215" i="1" s="1"/>
  <c r="R216" i="1" s="1"/>
  <c r="R217" i="1" s="1"/>
  <c r="R218" i="1" s="1"/>
  <c r="M208" i="1"/>
  <c r="L208" i="1"/>
  <c r="E208" i="1"/>
  <c r="E209" i="1" s="1"/>
  <c r="E210" i="1" s="1"/>
  <c r="E211" i="1" s="1"/>
  <c r="E212" i="1" s="1"/>
  <c r="E213" i="1" s="1"/>
  <c r="E214" i="1" s="1"/>
  <c r="E215" i="1" s="1"/>
  <c r="E216" i="1" s="1"/>
  <c r="E217" i="1" s="1"/>
  <c r="E218" i="1" s="1"/>
  <c r="AF207" i="1"/>
  <c r="AF206" i="1"/>
  <c r="AD206" i="1"/>
  <c r="AC206" i="1"/>
  <c r="M206" i="1"/>
  <c r="L206" i="1"/>
  <c r="AF205" i="1"/>
  <c r="AD205" i="1"/>
  <c r="AC205" i="1"/>
  <c r="M205" i="1"/>
  <c r="L205" i="1"/>
  <c r="AF204" i="1"/>
  <c r="AD204" i="1"/>
  <c r="AC204" i="1"/>
  <c r="M204" i="1"/>
  <c r="L204" i="1"/>
  <c r="AF203" i="1"/>
  <c r="AD203" i="1"/>
  <c r="AC203" i="1"/>
  <c r="M203" i="1"/>
  <c r="L203" i="1"/>
  <c r="AF202" i="1"/>
  <c r="AD202" i="1"/>
  <c r="AC202" i="1"/>
  <c r="M202" i="1"/>
  <c r="L202" i="1"/>
  <c r="AF201" i="1"/>
  <c r="AD201" i="1"/>
  <c r="AC201" i="1"/>
  <c r="M201" i="1"/>
  <c r="L201" i="1"/>
  <c r="AF200" i="1"/>
  <c r="AD200" i="1"/>
  <c r="AC200" i="1"/>
  <c r="M200" i="1"/>
  <c r="L200" i="1"/>
  <c r="AF199" i="1"/>
  <c r="AD199" i="1"/>
  <c r="AC199" i="1"/>
  <c r="M199" i="1"/>
  <c r="L199" i="1"/>
  <c r="AF198" i="1"/>
  <c r="AD198" i="1"/>
  <c r="AC198" i="1"/>
  <c r="M198" i="1"/>
  <c r="L198" i="1"/>
  <c r="AF197" i="1"/>
  <c r="AD197" i="1"/>
  <c r="AC197" i="1"/>
  <c r="M197" i="1"/>
  <c r="L197" i="1"/>
  <c r="AF196" i="1"/>
  <c r="AD196" i="1"/>
  <c r="AC196" i="1"/>
  <c r="R196" i="1"/>
  <c r="R197" i="1" s="1"/>
  <c r="R198" i="1" s="1"/>
  <c r="R199" i="1" s="1"/>
  <c r="R200" i="1" s="1"/>
  <c r="R201" i="1" s="1"/>
  <c r="R202" i="1" s="1"/>
  <c r="R203" i="1" s="1"/>
  <c r="R204" i="1" s="1"/>
  <c r="R205" i="1" s="1"/>
  <c r="R206" i="1" s="1"/>
  <c r="M196" i="1"/>
  <c r="L196" i="1"/>
  <c r="E196" i="1"/>
  <c r="E197" i="1" s="1"/>
  <c r="E198" i="1" s="1"/>
  <c r="E199" i="1" s="1"/>
  <c r="E200" i="1" s="1"/>
  <c r="E201" i="1" s="1"/>
  <c r="E202" i="1" s="1"/>
  <c r="E203" i="1" s="1"/>
  <c r="E204" i="1" s="1"/>
  <c r="E205" i="1" s="1"/>
  <c r="E206" i="1" s="1"/>
  <c r="AF195" i="1"/>
  <c r="AF194" i="1"/>
  <c r="AD194" i="1"/>
  <c r="AC194" i="1"/>
  <c r="M194" i="1"/>
  <c r="L194" i="1"/>
  <c r="AF193" i="1"/>
  <c r="AD193" i="1"/>
  <c r="AC193" i="1"/>
  <c r="M193" i="1"/>
  <c r="L193" i="1"/>
  <c r="AF192" i="1"/>
  <c r="AD192" i="1"/>
  <c r="AC192" i="1"/>
  <c r="M192" i="1"/>
  <c r="L192" i="1"/>
  <c r="AF191" i="1"/>
  <c r="AD191" i="1"/>
  <c r="AC191" i="1"/>
  <c r="M191" i="1"/>
  <c r="L191" i="1"/>
  <c r="AF190" i="1"/>
  <c r="AD190" i="1"/>
  <c r="AC190" i="1"/>
  <c r="M190" i="1"/>
  <c r="L190" i="1"/>
  <c r="AF189" i="1"/>
  <c r="AD189" i="1"/>
  <c r="AC189" i="1"/>
  <c r="M189" i="1"/>
  <c r="L189" i="1"/>
  <c r="AF188" i="1"/>
  <c r="AD188" i="1"/>
  <c r="AC188" i="1"/>
  <c r="M188" i="1"/>
  <c r="L188" i="1"/>
  <c r="AF187" i="1"/>
  <c r="AD187" i="1"/>
  <c r="AC187" i="1"/>
  <c r="M187" i="1"/>
  <c r="L187" i="1"/>
  <c r="AF186" i="1"/>
  <c r="AD186" i="1"/>
  <c r="AC186" i="1"/>
  <c r="M186" i="1"/>
  <c r="L186" i="1"/>
  <c r="AF185" i="1"/>
  <c r="AD185" i="1"/>
  <c r="AC185" i="1"/>
  <c r="M185" i="1"/>
  <c r="L185" i="1"/>
  <c r="AF184" i="1"/>
  <c r="AD184" i="1"/>
  <c r="AC184" i="1"/>
  <c r="R184" i="1"/>
  <c r="R185" i="1" s="1"/>
  <c r="R186" i="1" s="1"/>
  <c r="R187" i="1" s="1"/>
  <c r="R188" i="1" s="1"/>
  <c r="R189" i="1" s="1"/>
  <c r="R190" i="1" s="1"/>
  <c r="R191" i="1" s="1"/>
  <c r="R192" i="1" s="1"/>
  <c r="R193" i="1" s="1"/>
  <c r="R194" i="1" s="1"/>
  <c r="M184" i="1"/>
  <c r="L184" i="1"/>
  <c r="E184" i="1"/>
  <c r="E185" i="1" s="1"/>
  <c r="E186" i="1" s="1"/>
  <c r="E187" i="1" s="1"/>
  <c r="E188" i="1" s="1"/>
  <c r="E189" i="1" s="1"/>
  <c r="E190" i="1" s="1"/>
  <c r="E191" i="1" s="1"/>
  <c r="E192" i="1" s="1"/>
  <c r="E193" i="1" s="1"/>
  <c r="E194" i="1" s="1"/>
  <c r="AF183" i="1"/>
  <c r="AF182" i="1"/>
  <c r="AD182" i="1"/>
  <c r="AC182" i="1"/>
  <c r="M182" i="1"/>
  <c r="L182" i="1"/>
  <c r="AF181" i="1"/>
  <c r="AD181" i="1"/>
  <c r="AC181" i="1"/>
  <c r="M181" i="1"/>
  <c r="L181" i="1"/>
  <c r="AF180" i="1"/>
  <c r="AD180" i="1"/>
  <c r="AC180" i="1"/>
  <c r="M180" i="1"/>
  <c r="L180" i="1"/>
  <c r="AF179" i="1"/>
  <c r="AD179" i="1"/>
  <c r="AC179" i="1"/>
  <c r="M179" i="1"/>
  <c r="L179" i="1"/>
  <c r="AF178" i="1"/>
  <c r="AD178" i="1"/>
  <c r="AC178" i="1"/>
  <c r="M178" i="1"/>
  <c r="L178" i="1"/>
  <c r="AF177" i="1"/>
  <c r="AD177" i="1"/>
  <c r="AC177" i="1"/>
  <c r="M177" i="1"/>
  <c r="L177" i="1"/>
  <c r="AF176" i="1"/>
  <c r="AD176" i="1"/>
  <c r="AC176" i="1"/>
  <c r="M176" i="1"/>
  <c r="L176" i="1"/>
  <c r="AF175" i="1"/>
  <c r="AD175" i="1"/>
  <c r="AC175" i="1"/>
  <c r="M175" i="1"/>
  <c r="L175" i="1"/>
  <c r="AF174" i="1"/>
  <c r="AD174" i="1"/>
  <c r="AC174" i="1"/>
  <c r="M174" i="1"/>
  <c r="L174" i="1"/>
  <c r="AF173" i="1"/>
  <c r="AD173" i="1"/>
  <c r="AC173" i="1"/>
  <c r="M173" i="1"/>
  <c r="L173" i="1"/>
  <c r="AF172" i="1"/>
  <c r="AD172" i="1"/>
  <c r="AC172" i="1"/>
  <c r="R172" i="1"/>
  <c r="R173" i="1" s="1"/>
  <c r="R174" i="1" s="1"/>
  <c r="R175" i="1" s="1"/>
  <c r="R176" i="1" s="1"/>
  <c r="R177" i="1" s="1"/>
  <c r="R178" i="1" s="1"/>
  <c r="R179" i="1" s="1"/>
  <c r="R180" i="1" s="1"/>
  <c r="R181" i="1" s="1"/>
  <c r="R182" i="1" s="1"/>
  <c r="M172" i="1"/>
  <c r="L172" i="1"/>
  <c r="E172" i="1"/>
  <c r="E173" i="1" s="1"/>
  <c r="E174" i="1" s="1"/>
  <c r="E175" i="1" s="1"/>
  <c r="E176" i="1" s="1"/>
  <c r="E177" i="1" s="1"/>
  <c r="E178" i="1" s="1"/>
  <c r="E179" i="1" s="1"/>
  <c r="E180" i="1" s="1"/>
  <c r="E181" i="1" s="1"/>
  <c r="E182" i="1" s="1"/>
  <c r="AF171" i="1"/>
  <c r="AF170" i="1"/>
  <c r="AD170" i="1"/>
  <c r="AC170" i="1"/>
  <c r="M170" i="1"/>
  <c r="L170" i="1"/>
  <c r="AF169" i="1"/>
  <c r="AD169" i="1"/>
  <c r="AC169" i="1"/>
  <c r="M169" i="1"/>
  <c r="L169" i="1"/>
  <c r="AF168" i="1"/>
  <c r="AD168" i="1"/>
  <c r="AC168" i="1"/>
  <c r="M168" i="1"/>
  <c r="L168" i="1"/>
  <c r="AF167" i="1"/>
  <c r="AD167" i="1"/>
  <c r="AC167" i="1"/>
  <c r="M167" i="1"/>
  <c r="L167" i="1"/>
  <c r="AF166" i="1"/>
  <c r="AD166" i="1"/>
  <c r="AC166" i="1"/>
  <c r="M166" i="1"/>
  <c r="L166" i="1"/>
  <c r="AF165" i="1"/>
  <c r="AD165" i="1"/>
  <c r="AC165" i="1"/>
  <c r="M165" i="1"/>
  <c r="L165" i="1"/>
  <c r="AF164" i="1"/>
  <c r="AD164" i="1"/>
  <c r="AC164" i="1"/>
  <c r="M164" i="1"/>
  <c r="L164" i="1"/>
  <c r="AF163" i="1"/>
  <c r="AD163" i="1"/>
  <c r="AC163" i="1"/>
  <c r="M163" i="1"/>
  <c r="L163" i="1"/>
  <c r="AF162" i="1"/>
  <c r="AD162" i="1"/>
  <c r="AC162" i="1"/>
  <c r="M162" i="1"/>
  <c r="L162" i="1"/>
  <c r="AF161" i="1"/>
  <c r="AD161" i="1"/>
  <c r="AC161" i="1"/>
  <c r="M161" i="1"/>
  <c r="L161" i="1"/>
  <c r="AF160" i="1"/>
  <c r="AD160" i="1"/>
  <c r="AC160" i="1"/>
  <c r="R160" i="1"/>
  <c r="R161" i="1" s="1"/>
  <c r="R162" i="1" s="1"/>
  <c r="R163" i="1" s="1"/>
  <c r="R164" i="1" s="1"/>
  <c r="R165" i="1" s="1"/>
  <c r="R166" i="1" s="1"/>
  <c r="R167" i="1" s="1"/>
  <c r="R168" i="1" s="1"/>
  <c r="R169" i="1" s="1"/>
  <c r="R170" i="1" s="1"/>
  <c r="M160" i="1"/>
  <c r="L160" i="1"/>
  <c r="E160" i="1"/>
  <c r="E161" i="1" s="1"/>
  <c r="E162" i="1" s="1"/>
  <c r="E163" i="1" s="1"/>
  <c r="E164" i="1" s="1"/>
  <c r="E165" i="1" s="1"/>
  <c r="E166" i="1" s="1"/>
  <c r="E167" i="1" s="1"/>
  <c r="E168" i="1" s="1"/>
  <c r="E169" i="1" s="1"/>
  <c r="E170" i="1" s="1"/>
  <c r="AF159" i="1"/>
  <c r="U159" i="1"/>
  <c r="AF158" i="1"/>
  <c r="AD158" i="1"/>
  <c r="AC158" i="1"/>
  <c r="M158" i="1"/>
  <c r="L158" i="1"/>
  <c r="AF157" i="1"/>
  <c r="AD157" i="1"/>
  <c r="AC157" i="1"/>
  <c r="U157" i="1"/>
  <c r="M157" i="1"/>
  <c r="L157" i="1"/>
  <c r="AF156" i="1"/>
  <c r="AD156" i="1"/>
  <c r="AC156" i="1"/>
  <c r="M156" i="1"/>
  <c r="L156" i="1"/>
  <c r="AF155" i="1"/>
  <c r="AD155" i="1"/>
  <c r="AC155" i="1"/>
  <c r="M155" i="1"/>
  <c r="L155" i="1"/>
  <c r="AF154" i="1"/>
  <c r="AD154" i="1"/>
  <c r="AC154" i="1"/>
  <c r="M154" i="1"/>
  <c r="L154" i="1"/>
  <c r="AF153" i="1"/>
  <c r="AD153" i="1"/>
  <c r="AC153" i="1"/>
  <c r="M153" i="1"/>
  <c r="L153" i="1"/>
  <c r="AF152" i="1"/>
  <c r="AD152" i="1"/>
  <c r="AC152" i="1"/>
  <c r="U152" i="1"/>
  <c r="M152" i="1"/>
  <c r="L152" i="1"/>
  <c r="AF151" i="1"/>
  <c r="AD151" i="1"/>
  <c r="AC151" i="1"/>
  <c r="M151" i="1"/>
  <c r="L151" i="1"/>
  <c r="AF150" i="1"/>
  <c r="AD150" i="1"/>
  <c r="AC150" i="1"/>
  <c r="U150" i="1"/>
  <c r="M150" i="1"/>
  <c r="L150" i="1"/>
  <c r="AF149" i="1"/>
  <c r="AD149" i="1"/>
  <c r="AC149" i="1"/>
  <c r="M149" i="1"/>
  <c r="L149" i="1"/>
  <c r="AF148" i="1"/>
  <c r="AD148" i="1"/>
  <c r="AC148" i="1"/>
  <c r="R148" i="1"/>
  <c r="R149" i="1" s="1"/>
  <c r="R150" i="1" s="1"/>
  <c r="R151" i="1" s="1"/>
  <c r="R152" i="1" s="1"/>
  <c r="R153" i="1" s="1"/>
  <c r="R154" i="1" s="1"/>
  <c r="R155" i="1" s="1"/>
  <c r="R156" i="1" s="1"/>
  <c r="R157" i="1" s="1"/>
  <c r="R158" i="1" s="1"/>
  <c r="M148" i="1"/>
  <c r="L148" i="1"/>
  <c r="E148" i="1"/>
  <c r="E149" i="1" s="1"/>
  <c r="E150" i="1" s="1"/>
  <c r="E151" i="1" s="1"/>
  <c r="E152" i="1" s="1"/>
  <c r="E153" i="1" s="1"/>
  <c r="E154" i="1" s="1"/>
  <c r="E155" i="1" s="1"/>
  <c r="E156" i="1" s="1"/>
  <c r="E157" i="1" s="1"/>
  <c r="E158" i="1" s="1"/>
  <c r="AF147" i="1"/>
  <c r="AF146" i="1"/>
  <c r="AD146" i="1"/>
  <c r="AC146" i="1"/>
  <c r="M146" i="1"/>
  <c r="L146" i="1"/>
  <c r="AF145" i="1"/>
  <c r="AD145" i="1"/>
  <c r="AC145" i="1"/>
  <c r="U145" i="1"/>
  <c r="M145" i="1"/>
  <c r="L145" i="1"/>
  <c r="AF144" i="1"/>
  <c r="AD144" i="1"/>
  <c r="AC144" i="1"/>
  <c r="M144" i="1"/>
  <c r="L144" i="1"/>
  <c r="AF143" i="1"/>
  <c r="AD143" i="1"/>
  <c r="AC143" i="1"/>
  <c r="M143" i="1"/>
  <c r="L143" i="1"/>
  <c r="AF142" i="1"/>
  <c r="AD142" i="1"/>
  <c r="AC142" i="1"/>
  <c r="U142" i="1"/>
  <c r="M142" i="1"/>
  <c r="L142" i="1"/>
  <c r="AF141" i="1"/>
  <c r="AD141" i="1"/>
  <c r="AC141" i="1"/>
  <c r="M141" i="1"/>
  <c r="L141" i="1"/>
  <c r="AF140" i="1"/>
  <c r="AD140" i="1"/>
  <c r="AC140" i="1"/>
  <c r="M140" i="1"/>
  <c r="L140" i="1"/>
  <c r="AF139" i="1"/>
  <c r="AD139" i="1"/>
  <c r="AC139" i="1"/>
  <c r="M139" i="1"/>
  <c r="L139" i="1"/>
  <c r="AF138" i="1"/>
  <c r="AD138" i="1"/>
  <c r="AC138" i="1"/>
  <c r="M138" i="1"/>
  <c r="L138" i="1"/>
  <c r="AF137" i="1"/>
  <c r="AD137" i="1"/>
  <c r="AC137" i="1"/>
  <c r="M137" i="1"/>
  <c r="L137" i="1"/>
  <c r="AF136" i="1"/>
  <c r="AD136" i="1"/>
  <c r="AC136" i="1"/>
  <c r="R136" i="1"/>
  <c r="R137" i="1" s="1"/>
  <c r="R138" i="1" s="1"/>
  <c r="R139" i="1" s="1"/>
  <c r="R140" i="1" s="1"/>
  <c r="R141" i="1" s="1"/>
  <c r="R142" i="1" s="1"/>
  <c r="R143" i="1" s="1"/>
  <c r="R144" i="1" s="1"/>
  <c r="R145" i="1" s="1"/>
  <c r="R146" i="1" s="1"/>
  <c r="M136" i="1"/>
  <c r="L136" i="1"/>
  <c r="E136" i="1"/>
  <c r="E137" i="1" s="1"/>
  <c r="E138" i="1" s="1"/>
  <c r="E139" i="1" s="1"/>
  <c r="E140" i="1" s="1"/>
  <c r="E141" i="1" s="1"/>
  <c r="E142" i="1" s="1"/>
  <c r="E143" i="1" s="1"/>
  <c r="E144" i="1" s="1"/>
  <c r="E145" i="1" s="1"/>
  <c r="E146" i="1" s="1"/>
  <c r="AF135" i="1"/>
  <c r="AF134" i="1"/>
  <c r="AD134" i="1"/>
  <c r="AC134" i="1"/>
  <c r="M134" i="1"/>
  <c r="L134" i="1"/>
  <c r="AF133" i="1"/>
  <c r="AD133" i="1"/>
  <c r="AC133" i="1"/>
  <c r="M133" i="1"/>
  <c r="L133" i="1"/>
  <c r="AF132" i="1"/>
  <c r="AD132" i="1"/>
  <c r="AC132" i="1"/>
  <c r="M132" i="1"/>
  <c r="L132" i="1"/>
  <c r="AF131" i="1"/>
  <c r="AD131" i="1"/>
  <c r="AC131" i="1"/>
  <c r="M131" i="1"/>
  <c r="L131" i="1"/>
  <c r="AF130" i="1"/>
  <c r="AD130" i="1"/>
  <c r="AC130" i="1"/>
  <c r="M130" i="1"/>
  <c r="L130" i="1"/>
  <c r="AF129" i="1"/>
  <c r="AD129" i="1"/>
  <c r="AC129" i="1"/>
  <c r="M129" i="1"/>
  <c r="L129" i="1"/>
  <c r="AF128" i="1"/>
  <c r="AD128" i="1"/>
  <c r="AC128" i="1"/>
  <c r="M128" i="1"/>
  <c r="L128" i="1"/>
  <c r="AF127" i="1"/>
  <c r="AD127" i="1"/>
  <c r="AC127" i="1"/>
  <c r="M127" i="1"/>
  <c r="L127" i="1"/>
  <c r="AF126" i="1"/>
  <c r="AD126" i="1"/>
  <c r="AC126" i="1"/>
  <c r="M126" i="1"/>
  <c r="L126" i="1"/>
  <c r="AF125" i="1"/>
  <c r="AD125" i="1"/>
  <c r="AC125" i="1"/>
  <c r="U125" i="1"/>
  <c r="M125" i="1"/>
  <c r="L125" i="1"/>
  <c r="AF124" i="1"/>
  <c r="AD124" i="1"/>
  <c r="AC124" i="1"/>
  <c r="R124" i="1"/>
  <c r="R125" i="1" s="1"/>
  <c r="R126" i="1" s="1"/>
  <c r="R127" i="1" s="1"/>
  <c r="R128" i="1" s="1"/>
  <c r="R129" i="1" s="1"/>
  <c r="R130" i="1" s="1"/>
  <c r="R131" i="1" s="1"/>
  <c r="R132" i="1" s="1"/>
  <c r="R133" i="1" s="1"/>
  <c r="R134" i="1" s="1"/>
  <c r="M124" i="1"/>
  <c r="L124" i="1"/>
  <c r="E124" i="1"/>
  <c r="E125" i="1" s="1"/>
  <c r="E126" i="1" s="1"/>
  <c r="E127" i="1" s="1"/>
  <c r="E128" i="1" s="1"/>
  <c r="E129" i="1" s="1"/>
  <c r="E130" i="1" s="1"/>
  <c r="E131" i="1" s="1"/>
  <c r="E132" i="1" s="1"/>
  <c r="E133" i="1" s="1"/>
  <c r="E134" i="1" s="1"/>
  <c r="AF123" i="1"/>
  <c r="AF122" i="1"/>
  <c r="AD122" i="1"/>
  <c r="AC122" i="1"/>
  <c r="M122" i="1"/>
  <c r="L122" i="1"/>
  <c r="AF121" i="1"/>
  <c r="AD121" i="1"/>
  <c r="AC121" i="1"/>
  <c r="M121" i="1"/>
  <c r="L121" i="1"/>
  <c r="AF120" i="1"/>
  <c r="AD120" i="1"/>
  <c r="AC120" i="1"/>
  <c r="M120" i="1"/>
  <c r="L120" i="1"/>
  <c r="AF119" i="1"/>
  <c r="AD119" i="1"/>
  <c r="AC119" i="1"/>
  <c r="M119" i="1"/>
  <c r="L119" i="1"/>
  <c r="AF118" i="1"/>
  <c r="AD118" i="1"/>
  <c r="AC118" i="1"/>
  <c r="M118" i="1"/>
  <c r="L118" i="1"/>
  <c r="AF117" i="1"/>
  <c r="AD117" i="1"/>
  <c r="AC117" i="1"/>
  <c r="M117" i="1"/>
  <c r="L117" i="1"/>
  <c r="AF116" i="1"/>
  <c r="AD116" i="1"/>
  <c r="AC116" i="1"/>
  <c r="M116" i="1"/>
  <c r="L116" i="1"/>
  <c r="AF115" i="1"/>
  <c r="AD115" i="1"/>
  <c r="AC115" i="1"/>
  <c r="M115" i="1"/>
  <c r="L115" i="1"/>
  <c r="AF114" i="1"/>
  <c r="AD114" i="1"/>
  <c r="AC114" i="1"/>
  <c r="M114" i="1"/>
  <c r="L114" i="1"/>
  <c r="AF113" i="1"/>
  <c r="AD113" i="1"/>
  <c r="AC113" i="1"/>
  <c r="U113" i="1"/>
  <c r="M113" i="1"/>
  <c r="L113" i="1"/>
  <c r="AF112" i="1"/>
  <c r="AD112" i="1"/>
  <c r="AC112" i="1"/>
  <c r="R112" i="1"/>
  <c r="R113" i="1" s="1"/>
  <c r="R114" i="1" s="1"/>
  <c r="R115" i="1" s="1"/>
  <c r="R116" i="1" s="1"/>
  <c r="R117" i="1" s="1"/>
  <c r="R118" i="1" s="1"/>
  <c r="R119" i="1" s="1"/>
  <c r="R120" i="1" s="1"/>
  <c r="R121" i="1" s="1"/>
  <c r="R122" i="1" s="1"/>
  <c r="M112" i="1"/>
  <c r="L112" i="1"/>
  <c r="E112" i="1"/>
  <c r="E113" i="1" s="1"/>
  <c r="E114" i="1" s="1"/>
  <c r="E115" i="1" s="1"/>
  <c r="E116" i="1" s="1"/>
  <c r="E117" i="1" s="1"/>
  <c r="E118" i="1" s="1"/>
  <c r="E119" i="1" s="1"/>
  <c r="E120" i="1" s="1"/>
  <c r="E121" i="1" s="1"/>
  <c r="E122" i="1" s="1"/>
  <c r="AF111" i="1"/>
  <c r="AF110" i="1"/>
  <c r="AD110" i="1"/>
  <c r="AC110" i="1"/>
  <c r="M110" i="1"/>
  <c r="L110" i="1"/>
  <c r="AF109" i="1"/>
  <c r="AD109" i="1"/>
  <c r="AC109" i="1"/>
  <c r="M109" i="1"/>
  <c r="L109" i="1"/>
  <c r="AF108" i="1"/>
  <c r="AD108" i="1"/>
  <c r="AC108" i="1"/>
  <c r="M108" i="1"/>
  <c r="L108" i="1"/>
  <c r="AF107" i="1"/>
  <c r="AD107" i="1"/>
  <c r="AC107" i="1"/>
  <c r="U107" i="1"/>
  <c r="M107" i="1"/>
  <c r="L107" i="1"/>
  <c r="AF106" i="1"/>
  <c r="AD106" i="1"/>
  <c r="AC106" i="1"/>
  <c r="M106" i="1"/>
  <c r="L106" i="1"/>
  <c r="AF105" i="1"/>
  <c r="AD105" i="1"/>
  <c r="AC105" i="1"/>
  <c r="M105" i="1"/>
  <c r="L105" i="1"/>
  <c r="AF104" i="1"/>
  <c r="AD104" i="1"/>
  <c r="AC104" i="1"/>
  <c r="M104" i="1"/>
  <c r="L104" i="1"/>
  <c r="AF103" i="1"/>
  <c r="AD103" i="1"/>
  <c r="AC103" i="1"/>
  <c r="M103" i="1"/>
  <c r="L103" i="1"/>
  <c r="AF102" i="1"/>
  <c r="AD102" i="1"/>
  <c r="AC102" i="1"/>
  <c r="M102" i="1"/>
  <c r="L102" i="1"/>
  <c r="AF101" i="1"/>
  <c r="AD101" i="1"/>
  <c r="AC101" i="1"/>
  <c r="M101" i="1"/>
  <c r="L101" i="1"/>
  <c r="AF100" i="1"/>
  <c r="AD100" i="1"/>
  <c r="AC100" i="1"/>
  <c r="R100" i="1"/>
  <c r="R101" i="1" s="1"/>
  <c r="R102" i="1" s="1"/>
  <c r="R103" i="1" s="1"/>
  <c r="R104" i="1" s="1"/>
  <c r="R105" i="1" s="1"/>
  <c r="R106" i="1" s="1"/>
  <c r="R107" i="1" s="1"/>
  <c r="R108" i="1" s="1"/>
  <c r="R109" i="1" s="1"/>
  <c r="R110" i="1" s="1"/>
  <c r="M100" i="1"/>
  <c r="L100" i="1"/>
  <c r="E100" i="1"/>
  <c r="E101" i="1" s="1"/>
  <c r="E102" i="1" s="1"/>
  <c r="E103" i="1" s="1"/>
  <c r="E104" i="1" s="1"/>
  <c r="E105" i="1" s="1"/>
  <c r="E106" i="1" s="1"/>
  <c r="E107" i="1" s="1"/>
  <c r="E108" i="1" s="1"/>
  <c r="E109" i="1" s="1"/>
  <c r="E110" i="1" s="1"/>
  <c r="AF99" i="1"/>
  <c r="AF98" i="1"/>
  <c r="AD98" i="1"/>
  <c r="AC98" i="1"/>
  <c r="M98" i="1"/>
  <c r="L98" i="1"/>
  <c r="AF97" i="1"/>
  <c r="AD97" i="1"/>
  <c r="AC97" i="1"/>
  <c r="M97" i="1"/>
  <c r="L97" i="1"/>
  <c r="AF96" i="1"/>
  <c r="AD96" i="1"/>
  <c r="AC96" i="1"/>
  <c r="M96" i="1"/>
  <c r="L96" i="1"/>
  <c r="AF95" i="1"/>
  <c r="AD95" i="1"/>
  <c r="AC95" i="1"/>
  <c r="M95" i="1"/>
  <c r="L95" i="1"/>
  <c r="AF94" i="1"/>
  <c r="AD94" i="1"/>
  <c r="AC94" i="1"/>
  <c r="U94" i="1"/>
  <c r="M94" i="1"/>
  <c r="L94" i="1"/>
  <c r="AF93" i="1"/>
  <c r="AD93" i="1"/>
  <c r="AC93" i="1"/>
  <c r="M93" i="1"/>
  <c r="L93" i="1"/>
  <c r="AF92" i="1"/>
  <c r="AD92" i="1"/>
  <c r="AC92" i="1"/>
  <c r="U92" i="1"/>
  <c r="M92" i="1"/>
  <c r="L92" i="1"/>
  <c r="AF91" i="1"/>
  <c r="AD91" i="1"/>
  <c r="AC91" i="1"/>
  <c r="U91" i="1"/>
  <c r="M91" i="1"/>
  <c r="L91" i="1"/>
  <c r="AF90" i="1"/>
  <c r="AD90" i="1"/>
  <c r="AC90" i="1"/>
  <c r="M90" i="1"/>
  <c r="L90" i="1"/>
  <c r="AF89" i="1"/>
  <c r="AD89" i="1"/>
  <c r="AC89" i="1"/>
  <c r="M89" i="1"/>
  <c r="L89" i="1"/>
  <c r="AF88" i="1"/>
  <c r="AD88" i="1"/>
  <c r="AC88" i="1"/>
  <c r="U88" i="1"/>
  <c r="R88" i="1"/>
  <c r="R89" i="1" s="1"/>
  <c r="R90" i="1" s="1"/>
  <c r="R91" i="1" s="1"/>
  <c r="R92" i="1" s="1"/>
  <c r="R93" i="1" s="1"/>
  <c r="R94" i="1" s="1"/>
  <c r="R95" i="1" s="1"/>
  <c r="R96" i="1" s="1"/>
  <c r="R97" i="1" s="1"/>
  <c r="R98" i="1" s="1"/>
  <c r="M88" i="1"/>
  <c r="L88" i="1"/>
  <c r="E88" i="1"/>
  <c r="E89" i="1" s="1"/>
  <c r="E90" i="1" s="1"/>
  <c r="E91" i="1" s="1"/>
  <c r="E92" i="1" s="1"/>
  <c r="E93" i="1" s="1"/>
  <c r="E94" i="1" s="1"/>
  <c r="E95" i="1" s="1"/>
  <c r="E96" i="1" s="1"/>
  <c r="E97" i="1" s="1"/>
  <c r="E98" i="1" s="1"/>
  <c r="AF87" i="1"/>
  <c r="AF86" i="1"/>
  <c r="AD86" i="1"/>
  <c r="AC86" i="1"/>
  <c r="U86" i="1"/>
  <c r="M86" i="1"/>
  <c r="L86" i="1"/>
  <c r="AF85" i="1"/>
  <c r="AD85" i="1"/>
  <c r="AC85" i="1"/>
  <c r="M85" i="1"/>
  <c r="L85" i="1"/>
  <c r="AF84" i="1"/>
  <c r="AD84" i="1"/>
  <c r="AC84" i="1"/>
  <c r="U84" i="1"/>
  <c r="M84" i="1"/>
  <c r="L84" i="1"/>
  <c r="AF83" i="1"/>
  <c r="AD83" i="1"/>
  <c r="AC83" i="1"/>
  <c r="M83" i="1"/>
  <c r="L83" i="1"/>
  <c r="AF82" i="1"/>
  <c r="AD82" i="1"/>
  <c r="AC82" i="1"/>
  <c r="M82" i="1"/>
  <c r="L82" i="1"/>
  <c r="AF81" i="1"/>
  <c r="AD81" i="1"/>
  <c r="AC81" i="1"/>
  <c r="U81" i="1"/>
  <c r="M81" i="1"/>
  <c r="L81" i="1"/>
  <c r="AF80" i="1"/>
  <c r="AD80" i="1"/>
  <c r="AC80" i="1"/>
  <c r="U80" i="1"/>
  <c r="M80" i="1"/>
  <c r="L80" i="1"/>
  <c r="AF79" i="1"/>
  <c r="AD79" i="1"/>
  <c r="AC79" i="1"/>
  <c r="M79" i="1"/>
  <c r="L79" i="1"/>
  <c r="AF78" i="1"/>
  <c r="AD78" i="1"/>
  <c r="AC78" i="1"/>
  <c r="M78" i="1"/>
  <c r="L78" i="1"/>
  <c r="AF77" i="1"/>
  <c r="AD77" i="1"/>
  <c r="AC77" i="1"/>
  <c r="M77" i="1"/>
  <c r="L77" i="1"/>
  <c r="AF76" i="1"/>
  <c r="AD76" i="1"/>
  <c r="AC76" i="1"/>
  <c r="R76" i="1"/>
  <c r="R77" i="1" s="1"/>
  <c r="R78" i="1" s="1"/>
  <c r="R79" i="1" s="1"/>
  <c r="R80" i="1" s="1"/>
  <c r="R81" i="1" s="1"/>
  <c r="R82" i="1" s="1"/>
  <c r="R83" i="1" s="1"/>
  <c r="R84" i="1" s="1"/>
  <c r="R85" i="1" s="1"/>
  <c r="R86" i="1" s="1"/>
  <c r="M76" i="1"/>
  <c r="L76" i="1"/>
  <c r="E76" i="1"/>
  <c r="E77" i="1" s="1"/>
  <c r="E78" i="1" s="1"/>
  <c r="E79" i="1" s="1"/>
  <c r="E80" i="1" s="1"/>
  <c r="E81" i="1" s="1"/>
  <c r="E82" i="1" s="1"/>
  <c r="E83" i="1" s="1"/>
  <c r="E84" i="1" s="1"/>
  <c r="E85" i="1" s="1"/>
  <c r="E86" i="1" s="1"/>
  <c r="AF75" i="1"/>
  <c r="U75" i="1"/>
  <c r="AF74" i="1"/>
  <c r="AD74" i="1"/>
  <c r="AC74" i="1"/>
  <c r="M74" i="1"/>
  <c r="L74" i="1"/>
  <c r="AF73" i="1"/>
  <c r="AD73" i="1"/>
  <c r="AC73" i="1"/>
  <c r="M73" i="1"/>
  <c r="L73" i="1"/>
  <c r="AF72" i="1"/>
  <c r="AD72" i="1"/>
  <c r="AC72" i="1"/>
  <c r="M72" i="1"/>
  <c r="L72" i="1"/>
  <c r="AF71" i="1"/>
  <c r="AD71" i="1"/>
  <c r="AC71" i="1"/>
  <c r="M71" i="1"/>
  <c r="L71" i="1"/>
  <c r="AF70" i="1"/>
  <c r="AD70" i="1"/>
  <c r="AC70" i="1"/>
  <c r="M70" i="1"/>
  <c r="L70" i="1"/>
  <c r="AF69" i="1"/>
  <c r="AD69" i="1"/>
  <c r="AC69" i="1"/>
  <c r="M69" i="1"/>
  <c r="L69" i="1"/>
  <c r="AF68" i="1"/>
  <c r="AD68" i="1"/>
  <c r="AC68" i="1"/>
  <c r="M68" i="1"/>
  <c r="L68" i="1"/>
  <c r="AF67" i="1"/>
  <c r="AD67" i="1"/>
  <c r="AC67" i="1"/>
  <c r="U67" i="1"/>
  <c r="M67" i="1"/>
  <c r="L67" i="1"/>
  <c r="AF66" i="1"/>
  <c r="AD66" i="1"/>
  <c r="AC66" i="1"/>
  <c r="M66" i="1"/>
  <c r="L66" i="1"/>
  <c r="AF65" i="1"/>
  <c r="AD65" i="1"/>
  <c r="AC65" i="1"/>
  <c r="M65" i="1"/>
  <c r="L65" i="1"/>
  <c r="AF64" i="1"/>
  <c r="AD64" i="1"/>
  <c r="AC64" i="1"/>
  <c r="R64" i="1"/>
  <c r="R65" i="1" s="1"/>
  <c r="R66" i="1" s="1"/>
  <c r="R67" i="1" s="1"/>
  <c r="R68" i="1" s="1"/>
  <c r="R69" i="1" s="1"/>
  <c r="R70" i="1" s="1"/>
  <c r="R71" i="1" s="1"/>
  <c r="R72" i="1" s="1"/>
  <c r="R73" i="1" s="1"/>
  <c r="R74" i="1" s="1"/>
  <c r="M64" i="1"/>
  <c r="L64" i="1"/>
  <c r="E64" i="1"/>
  <c r="E65" i="1" s="1"/>
  <c r="E66" i="1" s="1"/>
  <c r="E67" i="1" s="1"/>
  <c r="E68" i="1" s="1"/>
  <c r="E69" i="1" s="1"/>
  <c r="E70" i="1" s="1"/>
  <c r="E71" i="1" s="1"/>
  <c r="E72" i="1" s="1"/>
  <c r="E73" i="1" s="1"/>
  <c r="E74" i="1" s="1"/>
  <c r="AF63" i="1"/>
  <c r="AF62" i="1"/>
  <c r="AD62" i="1"/>
  <c r="AC62" i="1"/>
  <c r="M62" i="1"/>
  <c r="L62" i="1"/>
  <c r="AF61" i="1"/>
  <c r="AD61" i="1"/>
  <c r="AC61" i="1"/>
  <c r="U61" i="1"/>
  <c r="M61" i="1"/>
  <c r="L61" i="1"/>
  <c r="AF60" i="1"/>
  <c r="AD60" i="1"/>
  <c r="AC60" i="1"/>
  <c r="M60" i="1"/>
  <c r="L60" i="1"/>
  <c r="AF59" i="1"/>
  <c r="AD59" i="1"/>
  <c r="AC59" i="1"/>
  <c r="U59" i="1"/>
  <c r="M59" i="1"/>
  <c r="L59" i="1"/>
  <c r="AF58" i="1"/>
  <c r="AD58" i="1"/>
  <c r="AC58" i="1"/>
  <c r="M58" i="1"/>
  <c r="L58" i="1"/>
  <c r="AF57" i="1"/>
  <c r="AD57" i="1"/>
  <c r="AC57" i="1"/>
  <c r="M57" i="1"/>
  <c r="L57" i="1"/>
  <c r="AF56" i="1"/>
  <c r="AD56" i="1"/>
  <c r="AC56" i="1"/>
  <c r="U56" i="1"/>
  <c r="M56" i="1"/>
  <c r="L56" i="1"/>
  <c r="AF55" i="1"/>
  <c r="AD55" i="1"/>
  <c r="AC55" i="1"/>
  <c r="M55" i="1"/>
  <c r="L55" i="1"/>
  <c r="AF54" i="1"/>
  <c r="AD54" i="1"/>
  <c r="AC54" i="1"/>
  <c r="M54" i="1"/>
  <c r="L54" i="1"/>
  <c r="AF53" i="1"/>
  <c r="AD53" i="1"/>
  <c r="AC53" i="1"/>
  <c r="U53" i="1"/>
  <c r="M53" i="1"/>
  <c r="L53" i="1"/>
  <c r="AF52" i="1"/>
  <c r="AD52" i="1"/>
  <c r="AC52" i="1"/>
  <c r="R52" i="1"/>
  <c r="R53" i="1" s="1"/>
  <c r="R54" i="1" s="1"/>
  <c r="R55" i="1" s="1"/>
  <c r="R56" i="1" s="1"/>
  <c r="R57" i="1" s="1"/>
  <c r="R58" i="1" s="1"/>
  <c r="R59" i="1" s="1"/>
  <c r="R60" i="1" s="1"/>
  <c r="R61" i="1" s="1"/>
  <c r="R62" i="1" s="1"/>
  <c r="M52" i="1"/>
  <c r="L52" i="1"/>
  <c r="E52" i="1"/>
  <c r="E53" i="1" s="1"/>
  <c r="E54" i="1" s="1"/>
  <c r="E55" i="1" s="1"/>
  <c r="E56" i="1" s="1"/>
  <c r="E57" i="1" s="1"/>
  <c r="E58" i="1" s="1"/>
  <c r="E59" i="1" s="1"/>
  <c r="E60" i="1" s="1"/>
  <c r="E61" i="1" s="1"/>
  <c r="E62" i="1" s="1"/>
  <c r="AF51" i="1"/>
  <c r="AF50" i="1"/>
  <c r="AD50" i="1"/>
  <c r="AC50" i="1"/>
  <c r="M50" i="1"/>
  <c r="L50" i="1"/>
  <c r="AF49" i="1"/>
  <c r="AD49" i="1"/>
  <c r="AC49" i="1"/>
  <c r="M49" i="1"/>
  <c r="L49" i="1"/>
  <c r="AF48" i="1"/>
  <c r="AD48" i="1"/>
  <c r="AC48" i="1"/>
  <c r="U48" i="1"/>
  <c r="M48" i="1"/>
  <c r="L48" i="1"/>
  <c r="AF47" i="1"/>
  <c r="AD47" i="1"/>
  <c r="AC47" i="1"/>
  <c r="M47" i="1"/>
  <c r="L47" i="1"/>
  <c r="AF46" i="1"/>
  <c r="AD46" i="1"/>
  <c r="AC46" i="1"/>
  <c r="U46" i="1"/>
  <c r="M46" i="1"/>
  <c r="L46" i="1"/>
  <c r="AF45" i="1"/>
  <c r="AD45" i="1"/>
  <c r="AC45" i="1"/>
  <c r="M45" i="1"/>
  <c r="L45" i="1"/>
  <c r="AF44" i="1"/>
  <c r="AD44" i="1"/>
  <c r="AC44" i="1"/>
  <c r="U44" i="1"/>
  <c r="M44" i="1"/>
  <c r="L44" i="1"/>
  <c r="AF43" i="1"/>
  <c r="AD43" i="1"/>
  <c r="AC43" i="1"/>
  <c r="M43" i="1"/>
  <c r="L43" i="1"/>
  <c r="AF42" i="1"/>
  <c r="AD42" i="1"/>
  <c r="AC42" i="1"/>
  <c r="M42" i="1"/>
  <c r="L42" i="1"/>
  <c r="AF41" i="1"/>
  <c r="AD41" i="1"/>
  <c r="AC41" i="1"/>
  <c r="M41" i="1"/>
  <c r="L41" i="1"/>
  <c r="AF40" i="1"/>
  <c r="AD40" i="1"/>
  <c r="AC40" i="1"/>
  <c r="R40" i="1"/>
  <c r="R41" i="1" s="1"/>
  <c r="R42" i="1" s="1"/>
  <c r="R43" i="1" s="1"/>
  <c r="R44" i="1" s="1"/>
  <c r="R45" i="1" s="1"/>
  <c r="R46" i="1" s="1"/>
  <c r="R47" i="1" s="1"/>
  <c r="R48" i="1" s="1"/>
  <c r="R49" i="1" s="1"/>
  <c r="R50" i="1" s="1"/>
  <c r="M40" i="1"/>
  <c r="L40" i="1"/>
  <c r="E40" i="1"/>
  <c r="E41" i="1" s="1"/>
  <c r="E42" i="1" s="1"/>
  <c r="E43" i="1" s="1"/>
  <c r="E44" i="1" s="1"/>
  <c r="E45" i="1" s="1"/>
  <c r="E46" i="1" s="1"/>
  <c r="E47" i="1" s="1"/>
  <c r="E48" i="1" s="1"/>
  <c r="E49" i="1" s="1"/>
  <c r="E50" i="1" s="1"/>
  <c r="AF39" i="1"/>
  <c r="U39" i="1"/>
  <c r="AF38" i="1"/>
  <c r="AD38" i="1"/>
  <c r="AC38" i="1"/>
  <c r="M38" i="1"/>
  <c r="L38" i="1"/>
  <c r="AF37" i="1"/>
  <c r="AD37" i="1"/>
  <c r="AC37" i="1"/>
  <c r="M37" i="1"/>
  <c r="L37" i="1"/>
  <c r="AF36" i="1"/>
  <c r="AD36" i="1"/>
  <c r="AC36" i="1"/>
  <c r="U36" i="1"/>
  <c r="M36" i="1"/>
  <c r="L36" i="1"/>
  <c r="AF35" i="1"/>
  <c r="AD35" i="1"/>
  <c r="AC35" i="1"/>
  <c r="U35" i="1"/>
  <c r="M35" i="1"/>
  <c r="L35" i="1"/>
  <c r="AF34" i="1"/>
  <c r="AD34" i="1"/>
  <c r="AC34" i="1"/>
  <c r="M34" i="1"/>
  <c r="L34" i="1"/>
  <c r="AF33" i="1"/>
  <c r="AD33" i="1"/>
  <c r="AC33" i="1"/>
  <c r="U33" i="1"/>
  <c r="M33" i="1"/>
  <c r="L33" i="1"/>
  <c r="AF32" i="1"/>
  <c r="AD32" i="1"/>
  <c r="AC32" i="1"/>
  <c r="M32" i="1"/>
  <c r="L32" i="1"/>
  <c r="AF31" i="1"/>
  <c r="AD31" i="1"/>
  <c r="AC31" i="1"/>
  <c r="M31" i="1"/>
  <c r="L31" i="1"/>
  <c r="AF30" i="1"/>
  <c r="AD30" i="1"/>
  <c r="AC30" i="1"/>
  <c r="U30" i="1"/>
  <c r="M30" i="1"/>
  <c r="L30" i="1"/>
  <c r="AF29" i="1"/>
  <c r="AD29" i="1"/>
  <c r="AC29" i="1"/>
  <c r="M29" i="1"/>
  <c r="L29" i="1"/>
  <c r="AF28" i="1"/>
  <c r="AD28" i="1"/>
  <c r="AC28" i="1"/>
  <c r="U28" i="1"/>
  <c r="R28" i="1"/>
  <c r="R29" i="1" s="1"/>
  <c r="R30" i="1" s="1"/>
  <c r="R31" i="1" s="1"/>
  <c r="R32" i="1" s="1"/>
  <c r="R33" i="1" s="1"/>
  <c r="R34" i="1" s="1"/>
  <c r="R35" i="1" s="1"/>
  <c r="R36" i="1" s="1"/>
  <c r="R37" i="1" s="1"/>
  <c r="R38" i="1" s="1"/>
  <c r="M28" i="1"/>
  <c r="L28" i="1"/>
  <c r="E28" i="1"/>
  <c r="E29" i="1" s="1"/>
  <c r="E30" i="1" s="1"/>
  <c r="E31" i="1" s="1"/>
  <c r="E32" i="1" s="1"/>
  <c r="E33" i="1" s="1"/>
  <c r="E34" i="1" s="1"/>
  <c r="E35" i="1" s="1"/>
  <c r="E36" i="1" s="1"/>
  <c r="E37" i="1" s="1"/>
  <c r="E38" i="1" s="1"/>
  <c r="AF27" i="1"/>
  <c r="U27" i="1"/>
  <c r="AF26" i="1"/>
  <c r="AD26" i="1"/>
  <c r="AC26" i="1"/>
  <c r="U26" i="1"/>
  <c r="M26" i="1"/>
  <c r="L26" i="1"/>
  <c r="AF25" i="1"/>
  <c r="AD25" i="1"/>
  <c r="AC25" i="1"/>
  <c r="M25" i="1"/>
  <c r="L25" i="1"/>
  <c r="AF24" i="1"/>
  <c r="AD24" i="1"/>
  <c r="AC24" i="1"/>
  <c r="M24" i="1"/>
  <c r="L24" i="1"/>
  <c r="AF23" i="1"/>
  <c r="AD23" i="1"/>
  <c r="AC23" i="1"/>
  <c r="M23" i="1"/>
  <c r="L23" i="1"/>
  <c r="AF22" i="1"/>
  <c r="AD22" i="1"/>
  <c r="AC22" i="1"/>
  <c r="M22" i="1"/>
  <c r="L22" i="1"/>
  <c r="AF21" i="1"/>
  <c r="AD21" i="1"/>
  <c r="AC21" i="1"/>
  <c r="M21" i="1"/>
  <c r="L21" i="1"/>
  <c r="AF20" i="1"/>
  <c r="AD20" i="1"/>
  <c r="AC20" i="1"/>
  <c r="M20" i="1"/>
  <c r="L20" i="1"/>
  <c r="AF19" i="1"/>
  <c r="AD19" i="1"/>
  <c r="AC19" i="1"/>
  <c r="M19" i="1"/>
  <c r="L19" i="1"/>
  <c r="AF18" i="1"/>
  <c r="AD18" i="1"/>
  <c r="AC18" i="1"/>
  <c r="U18" i="1"/>
  <c r="M18" i="1"/>
  <c r="L18" i="1"/>
  <c r="AF17" i="1"/>
  <c r="AD17" i="1"/>
  <c r="AC17" i="1"/>
  <c r="M17" i="1"/>
  <c r="L17" i="1"/>
  <c r="AF16" i="1"/>
  <c r="AD16" i="1"/>
  <c r="AC16" i="1"/>
  <c r="R16" i="1"/>
  <c r="R17" i="1" s="1"/>
  <c r="R18" i="1" s="1"/>
  <c r="R19" i="1" s="1"/>
  <c r="R20" i="1" s="1"/>
  <c r="R21" i="1" s="1"/>
  <c r="R22" i="1" s="1"/>
  <c r="R23" i="1" s="1"/>
  <c r="R24" i="1" s="1"/>
  <c r="R25" i="1" s="1"/>
  <c r="R26" i="1" s="1"/>
  <c r="M16" i="1"/>
  <c r="L16" i="1"/>
  <c r="E16" i="1"/>
  <c r="E17" i="1" s="1"/>
  <c r="E18" i="1" s="1"/>
  <c r="E19" i="1" s="1"/>
  <c r="E20" i="1" s="1"/>
  <c r="E21" i="1" s="1"/>
  <c r="E22" i="1" s="1"/>
  <c r="E23" i="1" s="1"/>
  <c r="E24" i="1" s="1"/>
  <c r="E25" i="1" s="1"/>
  <c r="E26" i="1" s="1"/>
  <c r="AF15" i="1"/>
  <c r="O15" i="1"/>
  <c r="O16" i="1" s="1"/>
  <c r="O17" i="1" s="1"/>
  <c r="O18" i="1" s="1"/>
  <c r="O19" i="1" s="1"/>
  <c r="O20" i="1" s="1"/>
  <c r="O21" i="1" s="1"/>
  <c r="O22" i="1" s="1"/>
  <c r="O23" i="1" s="1"/>
  <c r="O24" i="1" s="1"/>
  <c r="O25" i="1" s="1"/>
  <c r="O26" i="1" s="1"/>
  <c r="O27" i="1" s="1"/>
  <c r="O28" i="1" s="1"/>
  <c r="O29" i="1" s="1"/>
  <c r="O30" i="1" s="1"/>
  <c r="O31" i="1" s="1"/>
  <c r="O32" i="1" s="1"/>
  <c r="O33" i="1" s="1"/>
  <c r="O34" i="1" s="1"/>
  <c r="O35" i="1" s="1"/>
  <c r="O36" i="1" s="1"/>
  <c r="O37" i="1" s="1"/>
  <c r="O38" i="1" s="1"/>
  <c r="O39" i="1" s="1"/>
  <c r="O40" i="1" s="1"/>
  <c r="O41" i="1" s="1"/>
  <c r="O42" i="1" s="1"/>
  <c r="O43" i="1" s="1"/>
  <c r="O44" i="1" s="1"/>
  <c r="O45" i="1" s="1"/>
  <c r="O46" i="1" s="1"/>
  <c r="O47" i="1" s="1"/>
  <c r="O48" i="1" s="1"/>
  <c r="O49" i="1" s="1"/>
  <c r="O50" i="1" s="1"/>
  <c r="O51" i="1" s="1"/>
  <c r="O52" i="1" s="1"/>
  <c r="O53" i="1" s="1"/>
  <c r="O54" i="1" s="1"/>
  <c r="O55" i="1" s="1"/>
  <c r="O56" i="1" s="1"/>
  <c r="O57" i="1" s="1"/>
  <c r="O58" i="1" s="1"/>
  <c r="O59" i="1" s="1"/>
  <c r="O60" i="1" s="1"/>
  <c r="O61" i="1" s="1"/>
  <c r="O62" i="1" s="1"/>
  <c r="O63" i="1" s="1"/>
  <c r="O64" i="1" s="1"/>
  <c r="O65" i="1" s="1"/>
  <c r="O66" i="1" s="1"/>
  <c r="O67" i="1" s="1"/>
  <c r="O68" i="1" s="1"/>
  <c r="O69" i="1" s="1"/>
  <c r="O70" i="1" s="1"/>
  <c r="O71" i="1" s="1"/>
  <c r="O72" i="1" s="1"/>
  <c r="O73" i="1" s="1"/>
  <c r="O74" i="1" s="1"/>
  <c r="O75" i="1" s="1"/>
  <c r="O76" i="1" s="1"/>
  <c r="O77" i="1" s="1"/>
  <c r="O78" i="1" s="1"/>
  <c r="O79" i="1" s="1"/>
  <c r="O80" i="1" s="1"/>
  <c r="O81" i="1" s="1"/>
  <c r="O82" i="1" s="1"/>
  <c r="O83" i="1" s="1"/>
  <c r="O84" i="1" s="1"/>
  <c r="O85" i="1" s="1"/>
  <c r="O86" i="1" s="1"/>
  <c r="O87" i="1" s="1"/>
  <c r="O88" i="1" s="1"/>
  <c r="O89" i="1" s="1"/>
  <c r="O90" i="1" s="1"/>
  <c r="O91" i="1" s="1"/>
  <c r="O92" i="1" s="1"/>
  <c r="O93" i="1" s="1"/>
  <c r="O94" i="1" s="1"/>
  <c r="O95" i="1" s="1"/>
  <c r="O96" i="1" s="1"/>
  <c r="O97" i="1" s="1"/>
  <c r="O98" i="1" s="1"/>
  <c r="O99" i="1" s="1"/>
  <c r="O100" i="1" s="1"/>
  <c r="O101" i="1" s="1"/>
  <c r="O102" i="1" s="1"/>
  <c r="O103" i="1" s="1"/>
  <c r="O104" i="1" s="1"/>
  <c r="O105" i="1" s="1"/>
  <c r="O106" i="1" s="1"/>
  <c r="O107" i="1" s="1"/>
  <c r="O108" i="1" s="1"/>
  <c r="O109" i="1" s="1"/>
  <c r="O110" i="1" s="1"/>
  <c r="O111" i="1" s="1"/>
  <c r="O112" i="1" s="1"/>
  <c r="O113" i="1" s="1"/>
  <c r="O114" i="1" s="1"/>
  <c r="O115" i="1" s="1"/>
  <c r="O116" i="1" s="1"/>
  <c r="O117" i="1" s="1"/>
  <c r="O118" i="1" s="1"/>
  <c r="O119" i="1" s="1"/>
  <c r="O120" i="1" s="1"/>
  <c r="O121" i="1" s="1"/>
  <c r="O122" i="1" s="1"/>
  <c r="O123" i="1" s="1"/>
  <c r="O124" i="1" s="1"/>
  <c r="O125" i="1" s="1"/>
  <c r="O126" i="1" s="1"/>
  <c r="O127" i="1" s="1"/>
  <c r="O128" i="1" s="1"/>
  <c r="O129" i="1" s="1"/>
  <c r="O130" i="1" s="1"/>
  <c r="O131" i="1" s="1"/>
  <c r="O132" i="1" s="1"/>
  <c r="O133" i="1" s="1"/>
  <c r="O134" i="1" s="1"/>
  <c r="O135" i="1" s="1"/>
  <c r="O136" i="1" s="1"/>
  <c r="O137" i="1" s="1"/>
  <c r="O138" i="1" s="1"/>
  <c r="O139" i="1" s="1"/>
  <c r="O140" i="1" s="1"/>
  <c r="O141" i="1" s="1"/>
  <c r="O142" i="1" s="1"/>
  <c r="O143" i="1" s="1"/>
  <c r="O144" i="1" s="1"/>
  <c r="O145" i="1" s="1"/>
  <c r="O146" i="1" s="1"/>
  <c r="O147" i="1" s="1"/>
  <c r="O148" i="1" s="1"/>
  <c r="O149" i="1" s="1"/>
  <c r="O150" i="1" s="1"/>
  <c r="O151" i="1" s="1"/>
  <c r="O152" i="1" s="1"/>
  <c r="O153" i="1" s="1"/>
  <c r="O154" i="1" s="1"/>
  <c r="O155" i="1" s="1"/>
  <c r="O156" i="1" s="1"/>
  <c r="O157" i="1" s="1"/>
  <c r="O158" i="1" s="1"/>
  <c r="O159" i="1" s="1"/>
  <c r="O160" i="1" s="1"/>
  <c r="O161" i="1" s="1"/>
  <c r="O162" i="1" s="1"/>
  <c r="O163" i="1" s="1"/>
  <c r="O164" i="1" s="1"/>
  <c r="O165" i="1" s="1"/>
  <c r="O166" i="1" s="1"/>
  <c r="O167" i="1" s="1"/>
  <c r="O168" i="1" s="1"/>
  <c r="O169" i="1" s="1"/>
  <c r="O170" i="1" s="1"/>
  <c r="O171" i="1" s="1"/>
  <c r="O172" i="1" s="1"/>
  <c r="O173" i="1" s="1"/>
  <c r="O174" i="1" s="1"/>
  <c r="O175" i="1" s="1"/>
  <c r="O176" i="1" s="1"/>
  <c r="O177" i="1" s="1"/>
  <c r="O178" i="1" s="1"/>
  <c r="O179" i="1" s="1"/>
  <c r="O180" i="1" s="1"/>
  <c r="O181" i="1" s="1"/>
  <c r="O182" i="1" s="1"/>
  <c r="O183" i="1" s="1"/>
  <c r="O184" i="1" s="1"/>
  <c r="O185" i="1" s="1"/>
  <c r="O186" i="1" s="1"/>
  <c r="O187" i="1" s="1"/>
  <c r="O188" i="1" s="1"/>
  <c r="O189" i="1" s="1"/>
  <c r="O190" i="1" s="1"/>
  <c r="O191" i="1" s="1"/>
  <c r="O192" i="1" s="1"/>
  <c r="O193" i="1" s="1"/>
  <c r="O194" i="1" s="1"/>
  <c r="O195" i="1" s="1"/>
  <c r="O196" i="1" s="1"/>
  <c r="O197" i="1" s="1"/>
  <c r="O198" i="1" s="1"/>
  <c r="O199" i="1" s="1"/>
  <c r="O200" i="1" s="1"/>
  <c r="O201" i="1" s="1"/>
  <c r="O202" i="1" s="1"/>
  <c r="O203" i="1" s="1"/>
  <c r="O204" i="1" s="1"/>
  <c r="O205" i="1" s="1"/>
  <c r="O206" i="1" s="1"/>
  <c r="O207" i="1" s="1"/>
  <c r="O208" i="1" s="1"/>
  <c r="O209" i="1" s="1"/>
  <c r="O210" i="1" s="1"/>
  <c r="O211" i="1" s="1"/>
  <c r="O212" i="1" s="1"/>
  <c r="O213" i="1" s="1"/>
  <c r="O214" i="1" s="1"/>
  <c r="O215" i="1" s="1"/>
  <c r="O216" i="1" s="1"/>
  <c r="O217" i="1" s="1"/>
  <c r="O218" i="1" s="1"/>
  <c r="O219" i="1" s="1"/>
  <c r="O220" i="1" s="1"/>
  <c r="O221" i="1" s="1"/>
  <c r="O222" i="1" s="1"/>
  <c r="O223" i="1" s="1"/>
  <c r="O224" i="1" s="1"/>
  <c r="O225" i="1" s="1"/>
  <c r="O226" i="1" s="1"/>
  <c r="O227" i="1" s="1"/>
  <c r="O228" i="1" s="1"/>
  <c r="O229" i="1" s="1"/>
  <c r="O230" i="1" s="1"/>
  <c r="O231" i="1" s="1"/>
  <c r="O232" i="1" s="1"/>
  <c r="O233" i="1" s="1"/>
  <c r="O234" i="1" s="1"/>
  <c r="O235" i="1" s="1"/>
  <c r="O236" i="1" s="1"/>
  <c r="O237" i="1" s="1"/>
  <c r="O238" i="1" s="1"/>
  <c r="O239" i="1" s="1"/>
  <c r="O240" i="1" s="1"/>
  <c r="O241" i="1" s="1"/>
  <c r="O242" i="1" s="1"/>
  <c r="O243" i="1" s="1"/>
  <c r="O244" i="1" s="1"/>
  <c r="O245" i="1" s="1"/>
  <c r="O246" i="1" s="1"/>
  <c r="O247" i="1" s="1"/>
  <c r="O248" i="1" s="1"/>
  <c r="O249" i="1" s="1"/>
  <c r="O250" i="1" s="1"/>
  <c r="O251" i="1" s="1"/>
  <c r="O252" i="1" s="1"/>
  <c r="O253" i="1" s="1"/>
  <c r="O254" i="1" s="1"/>
  <c r="O255" i="1" s="1"/>
  <c r="O256" i="1" s="1"/>
  <c r="O257" i="1" s="1"/>
  <c r="O258" i="1" s="1"/>
  <c r="O259" i="1" s="1"/>
  <c r="O260" i="1" s="1"/>
  <c r="O261" i="1" s="1"/>
  <c r="O262" i="1" s="1"/>
  <c r="O263" i="1" s="1"/>
  <c r="O264" i="1" s="1"/>
  <c r="O265" i="1" s="1"/>
  <c r="O266" i="1" s="1"/>
  <c r="O267" i="1" s="1"/>
  <c r="O268" i="1" s="1"/>
  <c r="O269" i="1" s="1"/>
  <c r="O270" i="1" s="1"/>
  <c r="O271" i="1" s="1"/>
  <c r="O272" i="1" s="1"/>
  <c r="O273" i="1" s="1"/>
  <c r="O274" i="1" s="1"/>
  <c r="O275" i="1" s="1"/>
  <c r="O276" i="1" s="1"/>
  <c r="O277" i="1" s="1"/>
  <c r="O278" i="1" s="1"/>
  <c r="O279" i="1" s="1"/>
  <c r="O280" i="1" s="1"/>
  <c r="O281" i="1" s="1"/>
  <c r="O282" i="1" s="1"/>
  <c r="O283" i="1" s="1"/>
  <c r="O284" i="1" s="1"/>
  <c r="O285" i="1" s="1"/>
  <c r="O286" i="1" s="1"/>
  <c r="O287" i="1" s="1"/>
  <c r="O288" i="1" s="1"/>
  <c r="O289" i="1" s="1"/>
  <c r="O290" i="1" s="1"/>
  <c r="O291" i="1" s="1"/>
  <c r="O292" i="1" s="1"/>
  <c r="O293" i="1" s="1"/>
  <c r="O294" i="1" s="1"/>
  <c r="O295" i="1" s="1"/>
  <c r="O296" i="1" s="1"/>
  <c r="O297" i="1" s="1"/>
  <c r="O298" i="1" s="1"/>
  <c r="O299" i="1" s="1"/>
  <c r="O300" i="1" s="1"/>
  <c r="O301" i="1" s="1"/>
  <c r="O302" i="1" s="1"/>
  <c r="O303" i="1" s="1"/>
  <c r="O304" i="1" s="1"/>
  <c r="O305" i="1" s="1"/>
  <c r="O306" i="1" s="1"/>
  <c r="O307" i="1" s="1"/>
  <c r="O308" i="1" s="1"/>
  <c r="O309" i="1" s="1"/>
  <c r="O310" i="1" s="1"/>
  <c r="O311" i="1" s="1"/>
  <c r="O312" i="1" s="1"/>
  <c r="O313" i="1" s="1"/>
  <c r="O314" i="1" s="1"/>
  <c r="O315" i="1" s="1"/>
  <c r="O316" i="1" s="1"/>
  <c r="O317" i="1" s="1"/>
  <c r="O318" i="1" s="1"/>
  <c r="O319" i="1" s="1"/>
  <c r="O320" i="1" s="1"/>
  <c r="O321" i="1" s="1"/>
  <c r="O322" i="1" s="1"/>
  <c r="O323" i="1" s="1"/>
  <c r="O324" i="1" s="1"/>
  <c r="O325" i="1" s="1"/>
  <c r="O326" i="1" s="1"/>
  <c r="O327" i="1" s="1"/>
  <c r="O328" i="1" s="1"/>
  <c r="O329" i="1" s="1"/>
  <c r="O330" i="1" s="1"/>
  <c r="O331" i="1" s="1"/>
  <c r="O332" i="1" s="1"/>
  <c r="O333" i="1" s="1"/>
  <c r="O334" i="1" s="1"/>
  <c r="O335" i="1" s="1"/>
  <c r="O336" i="1" s="1"/>
  <c r="O337" i="1" s="1"/>
  <c r="O338" i="1" s="1"/>
  <c r="O339" i="1" s="1"/>
  <c r="O340" i="1" s="1"/>
  <c r="O341" i="1" s="1"/>
  <c r="O342" i="1" s="1"/>
  <c r="O343" i="1" s="1"/>
  <c r="O344" i="1" s="1"/>
  <c r="O345" i="1" s="1"/>
  <c r="O346" i="1" s="1"/>
  <c r="O347" i="1" s="1"/>
  <c r="O348" i="1" s="1"/>
  <c r="O349" i="1" s="1"/>
  <c r="O350" i="1" s="1"/>
  <c r="O351" i="1" s="1"/>
  <c r="O352" i="1" s="1"/>
  <c r="O353" i="1" s="1"/>
  <c r="O354" i="1" s="1"/>
  <c r="O355" i="1" s="1"/>
  <c r="O356" i="1" s="1"/>
  <c r="O357" i="1" s="1"/>
  <c r="O358" i="1" s="1"/>
  <c r="O359" i="1" s="1"/>
  <c r="O360" i="1" s="1"/>
  <c r="O361" i="1" s="1"/>
  <c r="O362" i="1" s="1"/>
  <c r="O363" i="1" s="1"/>
  <c r="O364" i="1" s="1"/>
  <c r="O365" i="1" s="1"/>
  <c r="O366" i="1" s="1"/>
  <c r="O367" i="1" s="1"/>
  <c r="O368" i="1" s="1"/>
  <c r="O369" i="1" s="1"/>
  <c r="O370" i="1" s="1"/>
  <c r="O371" i="1" s="1"/>
  <c r="O372" i="1" s="1"/>
  <c r="O373" i="1" s="1"/>
  <c r="O374" i="1" s="1"/>
  <c r="H15" i="1"/>
  <c r="F15" i="1"/>
  <c r="C10" i="1"/>
  <c r="D10" i="1" s="1"/>
  <c r="C8" i="1"/>
  <c r="C7" i="1"/>
  <c r="C6" i="1"/>
  <c r="C5" i="1"/>
  <c r="S15" i="1"/>
  <c r="C3" i="1"/>
  <c r="T114" i="4" l="1"/>
  <c r="W114" i="4" s="1"/>
  <c r="Z114" i="4" s="1"/>
  <c r="Y114" i="4"/>
  <c r="K262" i="4"/>
  <c r="H263" i="4"/>
  <c r="I263" i="4" s="1"/>
  <c r="F263" i="4"/>
  <c r="B264" i="4"/>
  <c r="X113" i="3"/>
  <c r="S114" i="3" s="1"/>
  <c r="B264" i="3"/>
  <c r="F263" i="3"/>
  <c r="H263" i="3"/>
  <c r="I262" i="3"/>
  <c r="I15" i="1"/>
  <c r="B15" i="1"/>
  <c r="B16" i="1" s="1"/>
  <c r="B17" i="1" s="1"/>
  <c r="B18" i="1" s="1"/>
  <c r="C9" i="1"/>
  <c r="V15" i="1"/>
  <c r="Q15" i="1"/>
  <c r="G15" i="1"/>
  <c r="J15" i="1" s="1"/>
  <c r="U371" i="1"/>
  <c r="U365" i="1"/>
  <c r="U360" i="1"/>
  <c r="U354" i="1"/>
  <c r="U349" i="1"/>
  <c r="U343" i="1"/>
  <c r="U338" i="1"/>
  <c r="U332" i="1"/>
  <c r="U321" i="1"/>
  <c r="U315" i="1"/>
  <c r="U368" i="1"/>
  <c r="U361" i="1"/>
  <c r="U318" i="1"/>
  <c r="U311" i="1"/>
  <c r="U340" i="1"/>
  <c r="U328" i="1"/>
  <c r="U316" i="1"/>
  <c r="U304" i="1"/>
  <c r="U298" i="1"/>
  <c r="U285" i="1"/>
  <c r="U262" i="1"/>
  <c r="U255" i="1"/>
  <c r="U252" i="1"/>
  <c r="U366" i="1"/>
  <c r="U335" i="1"/>
  <c r="U308" i="1"/>
  <c r="U303" i="1"/>
  <c r="U301" i="1"/>
  <c r="U373" i="1"/>
  <c r="U350" i="1"/>
  <c r="U320" i="1"/>
  <c r="U287" i="1"/>
  <c r="U282" i="1"/>
  <c r="U277" i="1"/>
  <c r="U272" i="1"/>
  <c r="U267" i="1"/>
  <c r="U265" i="1"/>
  <c r="U260" i="1"/>
  <c r="U248" i="1"/>
  <c r="U245" i="1"/>
  <c r="U239" i="1"/>
  <c r="U213" i="1"/>
  <c r="U203" i="1"/>
  <c r="U183" i="1"/>
  <c r="U180" i="1"/>
  <c r="U173" i="1"/>
  <c r="U167" i="1"/>
  <c r="U141" i="1"/>
  <c r="U131" i="1"/>
  <c r="U121" i="1"/>
  <c r="U115" i="1"/>
  <c r="U110" i="1"/>
  <c r="U104" i="1"/>
  <c r="U93" i="1"/>
  <c r="U87" i="1"/>
  <c r="U82" i="1"/>
  <c r="U76" i="1"/>
  <c r="U71" i="1"/>
  <c r="U65" i="1"/>
  <c r="U60" i="1"/>
  <c r="U54" i="1"/>
  <c r="U49" i="1"/>
  <c r="U43" i="1"/>
  <c r="U38" i="1"/>
  <c r="U32" i="1"/>
  <c r="U21" i="1"/>
  <c r="U15" i="1"/>
  <c r="U358" i="1"/>
  <c r="U356" i="1"/>
  <c r="U306" i="1"/>
  <c r="U299" i="1"/>
  <c r="U294" i="1"/>
  <c r="U372" i="1"/>
  <c r="U347" i="1"/>
  <c r="U295" i="1"/>
  <c r="U290" i="1"/>
  <c r="U264" i="1"/>
  <c r="U254" i="1"/>
  <c r="U234" i="1"/>
  <c r="U215" i="1"/>
  <c r="U198" i="1"/>
  <c r="U195" i="1"/>
  <c r="U193" i="1"/>
  <c r="U181" i="1"/>
  <c r="U162" i="1"/>
  <c r="U143" i="1"/>
  <c r="U126" i="1"/>
  <c r="U123" i="1"/>
  <c r="U117" i="1"/>
  <c r="U97" i="1"/>
  <c r="U69" i="1"/>
  <c r="U62" i="1"/>
  <c r="U55" i="1"/>
  <c r="U45" i="1"/>
  <c r="U25" i="1"/>
  <c r="U348" i="1"/>
  <c r="U342" i="1"/>
  <c r="U334" i="1"/>
  <c r="U288" i="1"/>
  <c r="U286" i="1"/>
  <c r="U284" i="1"/>
  <c r="U276" i="1"/>
  <c r="U266" i="1"/>
  <c r="U258" i="1"/>
  <c r="U256" i="1"/>
  <c r="U250" i="1"/>
  <c r="U230" i="1"/>
  <c r="U220" i="1"/>
  <c r="U174" i="1"/>
  <c r="U158" i="1"/>
  <c r="U148" i="1"/>
  <c r="U369" i="1"/>
  <c r="U323" i="1"/>
  <c r="U310" i="1"/>
  <c r="U281" i="1"/>
  <c r="U271" i="1"/>
  <c r="U251" i="1"/>
  <c r="U237" i="1"/>
  <c r="U232" i="1"/>
  <c r="U224" i="1"/>
  <c r="U211" i="1"/>
  <c r="U185" i="1"/>
  <c r="U166" i="1"/>
  <c r="U367" i="1"/>
  <c r="U345" i="1"/>
  <c r="U344" i="1"/>
  <c r="U337" i="1"/>
  <c r="U336" i="1"/>
  <c r="U322" i="1"/>
  <c r="U319" i="1"/>
  <c r="U300" i="1"/>
  <c r="U274" i="1"/>
  <c r="U268" i="1"/>
  <c r="U242" i="1"/>
  <c r="U219" i="1"/>
  <c r="U216" i="1"/>
  <c r="U205" i="1"/>
  <c r="U190" i="1"/>
  <c r="U182" i="1"/>
  <c r="U155" i="1"/>
  <c r="U137" i="1"/>
  <c r="U114" i="1"/>
  <c r="U109" i="1"/>
  <c r="U101" i="1"/>
  <c r="U353" i="1"/>
  <c r="U351" i="1"/>
  <c r="U341" i="1"/>
  <c r="U259" i="1"/>
  <c r="U228" i="1"/>
  <c r="U189" i="1"/>
  <c r="U175" i="1"/>
  <c r="U169" i="1"/>
  <c r="U146" i="1"/>
  <c r="U120" i="1"/>
  <c r="U106" i="1"/>
  <c r="U102" i="1"/>
  <c r="U78" i="1"/>
  <c r="U74" i="1"/>
  <c r="U68" i="1"/>
  <c r="U57" i="1"/>
  <c r="U362" i="1"/>
  <c r="U355" i="1"/>
  <c r="U346" i="1"/>
  <c r="U339" i="1"/>
  <c r="U317" i="1"/>
  <c r="U280" i="1"/>
  <c r="U243" i="1"/>
  <c r="U207" i="1"/>
  <c r="U206" i="1"/>
  <c r="U179" i="1"/>
  <c r="U160" i="1"/>
  <c r="U136" i="1"/>
  <c r="U100" i="1"/>
  <c r="U72" i="1"/>
  <c r="U70" i="1"/>
  <c r="U66" i="1"/>
  <c r="U52" i="1"/>
  <c r="U22" i="1"/>
  <c r="U359" i="1"/>
  <c r="U357" i="1"/>
  <c r="U202" i="1"/>
  <c r="U184" i="1"/>
  <c r="U312" i="1"/>
  <c r="U307" i="1"/>
  <c r="U305" i="1"/>
  <c r="U263" i="1"/>
  <c r="U231" i="1"/>
  <c r="U218" i="1"/>
  <c r="U156" i="1"/>
  <c r="U132" i="1"/>
  <c r="U105" i="1"/>
  <c r="U96" i="1"/>
  <c r="U363" i="1"/>
  <c r="U352" i="1"/>
  <c r="U326" i="1"/>
  <c r="U297" i="1"/>
  <c r="U269" i="1"/>
  <c r="U241" i="1"/>
  <c r="U204" i="1"/>
  <c r="U197" i="1"/>
  <c r="U261" i="1"/>
  <c r="U240" i="1"/>
  <c r="U221" i="1"/>
  <c r="U196" i="1"/>
  <c r="U172" i="1"/>
  <c r="U171" i="1"/>
  <c r="U130" i="1"/>
  <c r="U85" i="1"/>
  <c r="U330" i="1"/>
  <c r="U279" i="1"/>
  <c r="U249" i="1"/>
  <c r="U223" i="1"/>
  <c r="U222" i="1"/>
  <c r="U199" i="1"/>
  <c r="U178" i="1"/>
  <c r="U177" i="1"/>
  <c r="U140" i="1"/>
  <c r="U108" i="1"/>
  <c r="U47" i="1"/>
  <c r="U331" i="1"/>
  <c r="U302" i="1"/>
  <c r="U293" i="1"/>
  <c r="U253" i="1"/>
  <c r="U227" i="1"/>
  <c r="U225" i="1"/>
  <c r="U200" i="1"/>
  <c r="U187" i="1"/>
  <c r="U176" i="1"/>
  <c r="U139" i="1"/>
  <c r="U129" i="1"/>
  <c r="U116" i="1"/>
  <c r="U112" i="1"/>
  <c r="U333" i="1"/>
  <c r="U325" i="1"/>
  <c r="U313" i="1"/>
  <c r="U270" i="1"/>
  <c r="U257" i="1"/>
  <c r="U235" i="1"/>
  <c r="U233" i="1"/>
  <c r="U209" i="1"/>
  <c r="U192" i="1"/>
  <c r="U191" i="1"/>
  <c r="U168" i="1"/>
  <c r="U165" i="1"/>
  <c r="U164" i="1"/>
  <c r="U161" i="1"/>
  <c r="U103" i="1"/>
  <c r="U95" i="1"/>
  <c r="U83" i="1"/>
  <c r="U79" i="1"/>
  <c r="U329" i="1"/>
  <c r="U214" i="1"/>
  <c r="U212" i="1"/>
  <c r="U194" i="1"/>
  <c r="U186" i="1"/>
  <c r="U153" i="1"/>
  <c r="U134" i="1"/>
  <c r="U133" i="1"/>
  <c r="U324" i="1"/>
  <c r="U296" i="1"/>
  <c r="U229" i="1"/>
  <c r="U201" i="1"/>
  <c r="U273" i="1"/>
  <c r="U247" i="1"/>
  <c r="U244" i="1"/>
  <c r="U217" i="1"/>
  <c r="U154" i="1"/>
  <c r="U144" i="1"/>
  <c r="U24" i="1"/>
  <c r="U40" i="1"/>
  <c r="U73" i="1"/>
  <c r="U89" i="1"/>
  <c r="U90" i="1"/>
  <c r="U124" i="1"/>
  <c r="U151" i="1"/>
  <c r="U163" i="1"/>
  <c r="U314" i="1"/>
  <c r="U370" i="1"/>
  <c r="U16" i="1"/>
  <c r="U41" i="1"/>
  <c r="U77" i="1"/>
  <c r="U119" i="1"/>
  <c r="U31" i="1"/>
  <c r="U34" i="1"/>
  <c r="U37" i="1"/>
  <c r="U98" i="1"/>
  <c r="U135" i="1"/>
  <c r="U327" i="1"/>
  <c r="U99" i="1"/>
  <c r="U111" i="1"/>
  <c r="U147" i="1"/>
  <c r="U188" i="1"/>
  <c r="U210" i="1"/>
  <c r="U364" i="1"/>
  <c r="U374" i="1"/>
  <c r="U17" i="1"/>
  <c r="U29" i="1"/>
  <c r="U58" i="1"/>
  <c r="U118" i="1"/>
  <c r="U128" i="1"/>
  <c r="U138" i="1"/>
  <c r="U19" i="1"/>
  <c r="U63" i="1"/>
  <c r="U20" i="1"/>
  <c r="U23" i="1"/>
  <c r="U42" i="1"/>
  <c r="U50" i="1"/>
  <c r="U51" i="1"/>
  <c r="U64" i="1"/>
  <c r="U122" i="1"/>
  <c r="U127" i="1"/>
  <c r="U149" i="1"/>
  <c r="U170" i="1"/>
  <c r="B265" i="4" l="1"/>
  <c r="F264" i="4"/>
  <c r="H264" i="4"/>
  <c r="G263" i="4"/>
  <c r="J263" i="4" s="1"/>
  <c r="K263" i="4" s="1"/>
  <c r="X114" i="4"/>
  <c r="S115" i="4" s="1"/>
  <c r="G262" i="3"/>
  <c r="J262" i="3" s="1"/>
  <c r="I263" i="3"/>
  <c r="G263" i="3" s="1"/>
  <c r="J263" i="3" s="1"/>
  <c r="K263" i="3" s="1"/>
  <c r="B265" i="3"/>
  <c r="H264" i="3"/>
  <c r="F264" i="3"/>
  <c r="V114" i="3"/>
  <c r="AA114" i="3"/>
  <c r="AB114" i="3" s="1"/>
  <c r="Q114" i="3"/>
  <c r="T15" i="1"/>
  <c r="W15" i="1" s="1"/>
  <c r="Z15" i="1" s="1"/>
  <c r="Y15" i="1"/>
  <c r="H16" i="1"/>
  <c r="F16" i="1"/>
  <c r="G16" i="1" s="1"/>
  <c r="H17" i="1"/>
  <c r="F17" i="1"/>
  <c r="G17" i="1" s="1"/>
  <c r="K15" i="1"/>
  <c r="C4" i="1"/>
  <c r="H18" i="1"/>
  <c r="B19" i="1"/>
  <c r="F18" i="1"/>
  <c r="I264" i="4" l="1"/>
  <c r="G264" i="4" s="1"/>
  <c r="J264" i="4" s="1"/>
  <c r="Q115" i="4"/>
  <c r="AA115" i="4"/>
  <c r="AB115" i="4" s="1"/>
  <c r="V115" i="4"/>
  <c r="K264" i="4"/>
  <c r="F265" i="4"/>
  <c r="B266" i="4"/>
  <c r="H265" i="4"/>
  <c r="I265" i="4" s="1"/>
  <c r="G265" i="4" s="1"/>
  <c r="J265" i="4" s="1"/>
  <c r="I264" i="3"/>
  <c r="G264" i="3" s="1"/>
  <c r="J264" i="3" s="1"/>
  <c r="B266" i="3"/>
  <c r="F265" i="3"/>
  <c r="H265" i="3"/>
  <c r="I265" i="3" s="1"/>
  <c r="G265" i="3" s="1"/>
  <c r="J265" i="3" s="1"/>
  <c r="Y114" i="3"/>
  <c r="T114" i="3"/>
  <c r="W114" i="3" s="1"/>
  <c r="K264" i="3"/>
  <c r="K262" i="3"/>
  <c r="X15" i="1"/>
  <c r="I16" i="1"/>
  <c r="J16" i="1" s="1"/>
  <c r="K16" i="1" s="1"/>
  <c r="I17" i="1"/>
  <c r="J17" i="1" s="1"/>
  <c r="K17" i="1" s="1"/>
  <c r="H19" i="1"/>
  <c r="F19" i="1"/>
  <c r="B20" i="1"/>
  <c r="I18" i="1"/>
  <c r="G18" i="1"/>
  <c r="K265" i="4" l="1"/>
  <c r="Y115" i="4"/>
  <c r="T115" i="4"/>
  <c r="W115" i="4" s="1"/>
  <c r="F266" i="4"/>
  <c r="B267" i="4"/>
  <c r="H266" i="4"/>
  <c r="I266" i="4" s="1"/>
  <c r="G266" i="4" s="1"/>
  <c r="J266" i="4" s="1"/>
  <c r="X114" i="3"/>
  <c r="S115" i="3" s="1"/>
  <c r="Z114" i="3"/>
  <c r="K265" i="3"/>
  <c r="F266" i="3"/>
  <c r="H266" i="3"/>
  <c r="B267" i="3"/>
  <c r="S16" i="1"/>
  <c r="J18" i="1"/>
  <c r="I19" i="1"/>
  <c r="H20" i="1"/>
  <c r="F20" i="1"/>
  <c r="B21" i="1"/>
  <c r="G19" i="1"/>
  <c r="X115" i="4" l="1"/>
  <c r="S116" i="4" s="1"/>
  <c r="H267" i="4"/>
  <c r="B268" i="4"/>
  <c r="F267" i="4"/>
  <c r="Z115" i="4"/>
  <c r="K266" i="4"/>
  <c r="B268" i="3"/>
  <c r="F267" i="3"/>
  <c r="H267" i="3"/>
  <c r="I266" i="3"/>
  <c r="G266" i="3" s="1"/>
  <c r="J266" i="3" s="1"/>
  <c r="V115" i="3"/>
  <c r="Q115" i="3"/>
  <c r="AA115" i="3"/>
  <c r="AB115" i="3" s="1"/>
  <c r="AB15" i="1"/>
  <c r="V16" i="1"/>
  <c r="Q16" i="1"/>
  <c r="I20" i="1"/>
  <c r="J19" i="1"/>
  <c r="K19" i="1" s="1"/>
  <c r="B22" i="1"/>
  <c r="H21" i="1"/>
  <c r="F21" i="1"/>
  <c r="G20" i="1"/>
  <c r="K18" i="1"/>
  <c r="F268" i="4" l="1"/>
  <c r="B269" i="4"/>
  <c r="H268" i="4"/>
  <c r="I268" i="4" s="1"/>
  <c r="I267" i="4"/>
  <c r="Q116" i="4"/>
  <c r="AA116" i="4"/>
  <c r="AB116" i="4" s="1"/>
  <c r="V116" i="4"/>
  <c r="I267" i="3"/>
  <c r="G267" i="3" s="1"/>
  <c r="J267" i="3" s="1"/>
  <c r="K266" i="3"/>
  <c r="T115" i="3"/>
  <c r="W115" i="3" s="1"/>
  <c r="Z115" i="3" s="1"/>
  <c r="Y115" i="3"/>
  <c r="B269" i="3"/>
  <c r="F268" i="3"/>
  <c r="H268" i="3"/>
  <c r="Y16" i="1"/>
  <c r="T16" i="1"/>
  <c r="W16" i="1" s="1"/>
  <c r="X16" i="1" s="1"/>
  <c r="J20" i="1"/>
  <c r="K20" i="1" s="1"/>
  <c r="G21" i="1"/>
  <c r="I21" i="1"/>
  <c r="F22" i="1"/>
  <c r="H22" i="1"/>
  <c r="B23" i="1"/>
  <c r="Y116" i="4" l="1"/>
  <c r="T116" i="4"/>
  <c r="W116" i="4" s="1"/>
  <c r="G267" i="4"/>
  <c r="J267" i="4" s="1"/>
  <c r="L256" i="4"/>
  <c r="G268" i="4"/>
  <c r="J268" i="4" s="1"/>
  <c r="B270" i="4"/>
  <c r="F269" i="4"/>
  <c r="H269" i="4"/>
  <c r="I269" i="4" s="1"/>
  <c r="G269" i="4" s="1"/>
  <c r="J269" i="4" s="1"/>
  <c r="M256" i="3"/>
  <c r="K267" i="3"/>
  <c r="L256" i="3"/>
  <c r="F269" i="3"/>
  <c r="B270" i="3"/>
  <c r="H269" i="3"/>
  <c r="I269" i="3" s="1"/>
  <c r="G269" i="3" s="1"/>
  <c r="J269" i="3" s="1"/>
  <c r="I268" i="3"/>
  <c r="X115" i="3"/>
  <c r="S116" i="3" s="1"/>
  <c r="S17" i="1"/>
  <c r="Z16" i="1"/>
  <c r="I22" i="1"/>
  <c r="B24" i="1"/>
  <c r="F23" i="1"/>
  <c r="H23" i="1"/>
  <c r="G22" i="1"/>
  <c r="J21" i="1"/>
  <c r="H270" i="4" l="1"/>
  <c r="F270" i="4"/>
  <c r="B271" i="4"/>
  <c r="K268" i="4"/>
  <c r="M256" i="4"/>
  <c r="K267" i="4"/>
  <c r="K269" i="4"/>
  <c r="X116" i="4"/>
  <c r="S117" i="4" s="1"/>
  <c r="Z116" i="4"/>
  <c r="V116" i="3"/>
  <c r="AA116" i="3"/>
  <c r="AB116" i="3" s="1"/>
  <c r="Q116" i="3"/>
  <c r="G268" i="3"/>
  <c r="J268" i="3" s="1"/>
  <c r="H270" i="3"/>
  <c r="F270" i="3"/>
  <c r="B271" i="3"/>
  <c r="K269" i="3"/>
  <c r="AB16" i="1"/>
  <c r="V17" i="1"/>
  <c r="Q17" i="1"/>
  <c r="I23" i="1"/>
  <c r="J22" i="1"/>
  <c r="K22" i="1" s="1"/>
  <c r="G23" i="1"/>
  <c r="B25" i="1"/>
  <c r="F24" i="1"/>
  <c r="H24" i="1"/>
  <c r="K21" i="1"/>
  <c r="AA117" i="4" l="1"/>
  <c r="AB117" i="4" s="1"/>
  <c r="Q117" i="4"/>
  <c r="V117" i="4"/>
  <c r="B272" i="4"/>
  <c r="F271" i="4"/>
  <c r="H271" i="4"/>
  <c r="I271" i="4" s="1"/>
  <c r="G271" i="4" s="1"/>
  <c r="J271" i="4" s="1"/>
  <c r="I270" i="4"/>
  <c r="I270" i="3"/>
  <c r="H271" i="3"/>
  <c r="B272" i="3"/>
  <c r="F271" i="3"/>
  <c r="K268" i="3"/>
  <c r="T116" i="3"/>
  <c r="W116" i="3" s="1"/>
  <c r="Y116" i="3"/>
  <c r="T17" i="1"/>
  <c r="W17" i="1" s="1"/>
  <c r="X17" i="1" s="1"/>
  <c r="Y17" i="1"/>
  <c r="J23" i="1"/>
  <c r="K23" i="1" s="1"/>
  <c r="I24" i="1"/>
  <c r="G24" i="1"/>
  <c r="F25" i="1"/>
  <c r="H25" i="1"/>
  <c r="B26" i="1"/>
  <c r="K271" i="4" l="1"/>
  <c r="H272" i="4"/>
  <c r="B273" i="4"/>
  <c r="F272" i="4"/>
  <c r="G270" i="4"/>
  <c r="J270" i="4" s="1"/>
  <c r="Y117" i="4"/>
  <c r="T117" i="4"/>
  <c r="W117" i="4" s="1"/>
  <c r="X117" i="4" s="1"/>
  <c r="S118" i="4" s="1"/>
  <c r="X116" i="3"/>
  <c r="S117" i="3" s="1"/>
  <c r="Z116" i="3"/>
  <c r="H272" i="3"/>
  <c r="B273" i="3"/>
  <c r="F272" i="3"/>
  <c r="I271" i="3"/>
  <c r="G271" i="3" s="1"/>
  <c r="J271" i="3" s="1"/>
  <c r="K271" i="3" s="1"/>
  <c r="G270" i="3"/>
  <c r="J270" i="3" s="1"/>
  <c r="Z17" i="1"/>
  <c r="S18" i="1"/>
  <c r="I25" i="1"/>
  <c r="J24" i="1"/>
  <c r="K24" i="1" s="1"/>
  <c r="B27" i="1"/>
  <c r="H26" i="1"/>
  <c r="F26" i="1"/>
  <c r="G25" i="1"/>
  <c r="AA118" i="4" l="1"/>
  <c r="AB118" i="4" s="1"/>
  <c r="V118" i="4"/>
  <c r="Q118" i="4"/>
  <c r="K270" i="4"/>
  <c r="H273" i="4"/>
  <c r="F273" i="4"/>
  <c r="B274" i="4"/>
  <c r="I272" i="4"/>
  <c r="Z117" i="4"/>
  <c r="H273" i="3"/>
  <c r="B274" i="3"/>
  <c r="F273" i="3"/>
  <c r="K270" i="3"/>
  <c r="Q117" i="3"/>
  <c r="AA117" i="3"/>
  <c r="AB117" i="3" s="1"/>
  <c r="V117" i="3"/>
  <c r="I272" i="3"/>
  <c r="V18" i="1"/>
  <c r="Q18" i="1"/>
  <c r="AB17" i="1"/>
  <c r="J25" i="1"/>
  <c r="K25" i="1" s="1"/>
  <c r="G26" i="1"/>
  <c r="I26" i="1"/>
  <c r="L15" i="1" s="1"/>
  <c r="H27" i="1"/>
  <c r="B28" i="1"/>
  <c r="F27" i="1"/>
  <c r="G272" i="4" l="1"/>
  <c r="J272" i="4" s="1"/>
  <c r="I273" i="4"/>
  <c r="G273" i="4" s="1"/>
  <c r="J273" i="4" s="1"/>
  <c r="K273" i="4" s="1"/>
  <c r="Y118" i="4"/>
  <c r="T118" i="4"/>
  <c r="W118" i="4" s="1"/>
  <c r="X118" i="4" s="1"/>
  <c r="S119" i="4" s="1"/>
  <c r="H274" i="4"/>
  <c r="F274" i="4"/>
  <c r="B275" i="4"/>
  <c r="B275" i="3"/>
  <c r="F274" i="3"/>
  <c r="H274" i="3"/>
  <c r="I274" i="3" s="1"/>
  <c r="G274" i="3" s="1"/>
  <c r="J274" i="3" s="1"/>
  <c r="G272" i="3"/>
  <c r="J272" i="3" s="1"/>
  <c r="Y117" i="3"/>
  <c r="T117" i="3"/>
  <c r="W117" i="3" s="1"/>
  <c r="X117" i="3" s="1"/>
  <c r="S118" i="3" s="1"/>
  <c r="I273" i="3"/>
  <c r="G273" i="3" s="1"/>
  <c r="J273" i="3" s="1"/>
  <c r="K273" i="3" s="1"/>
  <c r="T18" i="1"/>
  <c r="W18" i="1" s="1"/>
  <c r="X18" i="1" s="1"/>
  <c r="Y18" i="1"/>
  <c r="B29" i="1"/>
  <c r="H28" i="1"/>
  <c r="F28" i="1"/>
  <c r="I27" i="1"/>
  <c r="G27" i="1"/>
  <c r="J26" i="1"/>
  <c r="B276" i="4" l="1"/>
  <c r="F275" i="4"/>
  <c r="H275" i="4"/>
  <c r="I275" i="4" s="1"/>
  <c r="G275" i="4" s="1"/>
  <c r="J275" i="4" s="1"/>
  <c r="Z118" i="4"/>
  <c r="V119" i="4"/>
  <c r="Q119" i="4"/>
  <c r="AA119" i="4"/>
  <c r="AB119" i="4" s="1"/>
  <c r="K272" i="4"/>
  <c r="I274" i="4"/>
  <c r="G274" i="4" s="1"/>
  <c r="J274" i="4" s="1"/>
  <c r="K274" i="4" s="1"/>
  <c r="K272" i="3"/>
  <c r="K274" i="3"/>
  <c r="AA118" i="3"/>
  <c r="AB118" i="3" s="1"/>
  <c r="Q118" i="3"/>
  <c r="V118" i="3"/>
  <c r="Z117" i="3"/>
  <c r="F275" i="3"/>
  <c r="B276" i="3"/>
  <c r="H275" i="3"/>
  <c r="I275" i="3" s="1"/>
  <c r="G275" i="3" s="1"/>
  <c r="J275" i="3" s="1"/>
  <c r="Z18" i="1"/>
  <c r="S19" i="1"/>
  <c r="M15" i="1"/>
  <c r="K26" i="1"/>
  <c r="J27" i="1"/>
  <c r="G28" i="1"/>
  <c r="B30" i="1"/>
  <c r="F29" i="1"/>
  <c r="H29" i="1"/>
  <c r="I28" i="1"/>
  <c r="T119" i="4" l="1"/>
  <c r="W119" i="4" s="1"/>
  <c r="X119" i="4" s="1"/>
  <c r="S120" i="4" s="1"/>
  <c r="Y119" i="4"/>
  <c r="K275" i="4"/>
  <c r="H276" i="4"/>
  <c r="F276" i="4"/>
  <c r="B277" i="4"/>
  <c r="B277" i="3"/>
  <c r="H276" i="3"/>
  <c r="F276" i="3"/>
  <c r="K275" i="3"/>
  <c r="Y118" i="3"/>
  <c r="T118" i="3"/>
  <c r="W118" i="3" s="1"/>
  <c r="X118" i="3" s="1"/>
  <c r="S119" i="3" s="1"/>
  <c r="AB18" i="1"/>
  <c r="Q19" i="1"/>
  <c r="V19" i="1"/>
  <c r="I29" i="1"/>
  <c r="J28" i="1"/>
  <c r="K28" i="1" s="1"/>
  <c r="H30" i="1"/>
  <c r="B31" i="1"/>
  <c r="F30" i="1"/>
  <c r="K27" i="1"/>
  <c r="G29" i="1"/>
  <c r="I276" i="4" l="1"/>
  <c r="G276" i="4" s="1"/>
  <c r="J276" i="4" s="1"/>
  <c r="B278" i="4"/>
  <c r="F277" i="4"/>
  <c r="H277" i="4"/>
  <c r="I277" i="4" s="1"/>
  <c r="G277" i="4" s="1"/>
  <c r="J277" i="4" s="1"/>
  <c r="K276" i="4"/>
  <c r="Z119" i="4"/>
  <c r="AA120" i="4"/>
  <c r="AB120" i="4" s="1"/>
  <c r="V120" i="4"/>
  <c r="Q120" i="4"/>
  <c r="H277" i="3"/>
  <c r="F277" i="3"/>
  <c r="B278" i="3"/>
  <c r="Q119" i="3"/>
  <c r="AA119" i="3"/>
  <c r="AB119" i="3" s="1"/>
  <c r="V119" i="3"/>
  <c r="Z118" i="3"/>
  <c r="I276" i="3"/>
  <c r="G276" i="3" s="1"/>
  <c r="J276" i="3" s="1"/>
  <c r="K276" i="3" s="1"/>
  <c r="Y19" i="1"/>
  <c r="T19" i="1"/>
  <c r="W19" i="1" s="1"/>
  <c r="X19" i="1" s="1"/>
  <c r="J29" i="1"/>
  <c r="K29" i="1" s="1"/>
  <c r="B32" i="1"/>
  <c r="F31" i="1"/>
  <c r="H31" i="1"/>
  <c r="I30" i="1"/>
  <c r="G30" i="1"/>
  <c r="T120" i="4" l="1"/>
  <c r="W120" i="4" s="1"/>
  <c r="X120" i="4" s="1"/>
  <c r="S121" i="4" s="1"/>
  <c r="Y120" i="4"/>
  <c r="Z120" i="4"/>
  <c r="K277" i="4"/>
  <c r="F278" i="4"/>
  <c r="B279" i="4"/>
  <c r="H278" i="4"/>
  <c r="I278" i="4" s="1"/>
  <c r="G278" i="4" s="1"/>
  <c r="J278" i="4" s="1"/>
  <c r="Y119" i="3"/>
  <c r="T119" i="3"/>
  <c r="W119" i="3" s="1"/>
  <c r="X119" i="3" s="1"/>
  <c r="S120" i="3" s="1"/>
  <c r="H278" i="3"/>
  <c r="F278" i="3"/>
  <c r="B279" i="3"/>
  <c r="I277" i="3"/>
  <c r="G277" i="3" s="1"/>
  <c r="J277" i="3" s="1"/>
  <c r="K277" i="3" s="1"/>
  <c r="S20" i="1"/>
  <c r="Z19" i="1"/>
  <c r="J30" i="1"/>
  <c r="K30" i="1" s="1"/>
  <c r="I31" i="1"/>
  <c r="H32" i="1"/>
  <c r="B33" i="1"/>
  <c r="F32" i="1"/>
  <c r="G31" i="1"/>
  <c r="K278" i="4" l="1"/>
  <c r="F279" i="4"/>
  <c r="B280" i="4"/>
  <c r="H279" i="4"/>
  <c r="I279" i="4" s="1"/>
  <c r="Q121" i="4"/>
  <c r="V121" i="4"/>
  <c r="AA121" i="4"/>
  <c r="AB121" i="4" s="1"/>
  <c r="I278" i="3"/>
  <c r="G278" i="3" s="1"/>
  <c r="J278" i="3" s="1"/>
  <c r="K278" i="3" s="1"/>
  <c r="H279" i="3"/>
  <c r="B280" i="3"/>
  <c r="F279" i="3"/>
  <c r="V120" i="3"/>
  <c r="Q120" i="3"/>
  <c r="AA120" i="3"/>
  <c r="AB120" i="3" s="1"/>
  <c r="Z119" i="3"/>
  <c r="AB19" i="1"/>
  <c r="Q20" i="1"/>
  <c r="V20" i="1"/>
  <c r="J31" i="1"/>
  <c r="K31" i="1" s="1"/>
  <c r="H33" i="1"/>
  <c r="B34" i="1"/>
  <c r="F33" i="1"/>
  <c r="G32" i="1"/>
  <c r="I32" i="1"/>
  <c r="F280" i="4" l="1"/>
  <c r="H280" i="4"/>
  <c r="I280" i="4" s="1"/>
  <c r="B281" i="4"/>
  <c r="Y121" i="4"/>
  <c r="T121" i="4"/>
  <c r="W121" i="4" s="1"/>
  <c r="X121" i="4" s="1"/>
  <c r="S122" i="4" s="1"/>
  <c r="G279" i="4"/>
  <c r="J279" i="4" s="1"/>
  <c r="M268" i="4" s="1"/>
  <c r="L268" i="4"/>
  <c r="F280" i="3"/>
  <c r="B281" i="3"/>
  <c r="H280" i="3"/>
  <c r="I280" i="3" s="1"/>
  <c r="I279" i="3"/>
  <c r="T120" i="3"/>
  <c r="W120" i="3" s="1"/>
  <c r="X120" i="3" s="1"/>
  <c r="S121" i="3" s="1"/>
  <c r="Y120" i="3"/>
  <c r="Y20" i="1"/>
  <c r="T20" i="1"/>
  <c r="W20" i="1" s="1"/>
  <c r="X20" i="1" s="1"/>
  <c r="J32" i="1"/>
  <c r="K32" i="1" s="1"/>
  <c r="F34" i="1"/>
  <c r="H34" i="1"/>
  <c r="B35" i="1"/>
  <c r="I33" i="1"/>
  <c r="G33" i="1"/>
  <c r="Q122" i="4" l="1"/>
  <c r="AA122" i="4"/>
  <c r="AB122" i="4" s="1"/>
  <c r="V122" i="4"/>
  <c r="Z121" i="4"/>
  <c r="K279" i="4"/>
  <c r="G280" i="4"/>
  <c r="J280" i="4" s="1"/>
  <c r="H281" i="4"/>
  <c r="B282" i="4"/>
  <c r="F281" i="4"/>
  <c r="K280" i="4"/>
  <c r="Z120" i="3"/>
  <c r="V121" i="3"/>
  <c r="AA121" i="3"/>
  <c r="AB121" i="3" s="1"/>
  <c r="Q121" i="3"/>
  <c r="G279" i="3"/>
  <c r="J279" i="3" s="1"/>
  <c r="L268" i="3"/>
  <c r="G280" i="3"/>
  <c r="J280" i="3" s="1"/>
  <c r="B282" i="3"/>
  <c r="F281" i="3"/>
  <c r="H281" i="3"/>
  <c r="S21" i="1"/>
  <c r="AB20" i="1"/>
  <c r="Z20" i="1"/>
  <c r="I34" i="1"/>
  <c r="J33" i="1"/>
  <c r="K33" i="1" s="1"/>
  <c r="F35" i="1"/>
  <c r="H35" i="1"/>
  <c r="B36" i="1"/>
  <c r="G34" i="1"/>
  <c r="I281" i="4" l="1"/>
  <c r="B283" i="4"/>
  <c r="F282" i="4"/>
  <c r="H282" i="4"/>
  <c r="I282" i="4" s="1"/>
  <c r="G282" i="4" s="1"/>
  <c r="J282" i="4" s="1"/>
  <c r="T122" i="4"/>
  <c r="W122" i="4" s="1"/>
  <c r="X122" i="4" s="1"/>
  <c r="S123" i="4" s="1"/>
  <c r="Y122" i="4"/>
  <c r="T121" i="3"/>
  <c r="W121" i="3" s="1"/>
  <c r="X121" i="3" s="1"/>
  <c r="S122" i="3" s="1"/>
  <c r="Y121" i="3"/>
  <c r="M268" i="3"/>
  <c r="K279" i="3"/>
  <c r="F282" i="3"/>
  <c r="B283" i="3"/>
  <c r="H282" i="3"/>
  <c r="I281" i="3"/>
  <c r="K280" i="3"/>
  <c r="V21" i="1"/>
  <c r="Q21" i="1"/>
  <c r="J34" i="1"/>
  <c r="K34" i="1" s="1"/>
  <c r="I35" i="1"/>
  <c r="H36" i="1"/>
  <c r="B37" i="1"/>
  <c r="F36" i="1"/>
  <c r="G35" i="1"/>
  <c r="Z122" i="4" l="1"/>
  <c r="AA123" i="4"/>
  <c r="AB123" i="4" s="1"/>
  <c r="V123" i="4"/>
  <c r="AC112" i="4" s="1"/>
  <c r="Q123" i="4"/>
  <c r="K282" i="4"/>
  <c r="G281" i="4"/>
  <c r="J281" i="4" s="1"/>
  <c r="H283" i="4"/>
  <c r="B284" i="4"/>
  <c r="F283" i="4"/>
  <c r="G281" i="3"/>
  <c r="J281" i="3" s="1"/>
  <c r="H283" i="3"/>
  <c r="B284" i="3"/>
  <c r="F283" i="3"/>
  <c r="Z121" i="3"/>
  <c r="I282" i="3"/>
  <c r="G282" i="3" s="1"/>
  <c r="J282" i="3" s="1"/>
  <c r="K282" i="3" s="1"/>
  <c r="V122" i="3"/>
  <c r="Q122" i="3"/>
  <c r="AA122" i="3"/>
  <c r="AB122" i="3" s="1"/>
  <c r="T21" i="1"/>
  <c r="W21" i="1" s="1"/>
  <c r="X21" i="1" s="1"/>
  <c r="Y21" i="1"/>
  <c r="J35" i="1"/>
  <c r="K35" i="1" s="1"/>
  <c r="G36" i="1"/>
  <c r="H37" i="1"/>
  <c r="F37" i="1"/>
  <c r="B38" i="1"/>
  <c r="I36" i="1"/>
  <c r="I283" i="4" l="1"/>
  <c r="K281" i="4"/>
  <c r="Y123" i="4"/>
  <c r="T123" i="4"/>
  <c r="W123" i="4" s="1"/>
  <c r="B285" i="4"/>
  <c r="F284" i="4"/>
  <c r="H284" i="4"/>
  <c r="I284" i="4" s="1"/>
  <c r="G284" i="4" s="1"/>
  <c r="J284" i="4" s="1"/>
  <c r="B285" i="3"/>
  <c r="H284" i="3"/>
  <c r="F284" i="3"/>
  <c r="T122" i="3"/>
  <c r="W122" i="3" s="1"/>
  <c r="X122" i="3" s="1"/>
  <c r="S123" i="3" s="1"/>
  <c r="Y122" i="3"/>
  <c r="I283" i="3"/>
  <c r="G283" i="3" s="1"/>
  <c r="J283" i="3" s="1"/>
  <c r="K281" i="3"/>
  <c r="Z21" i="1"/>
  <c r="S22" i="1"/>
  <c r="AB21" i="1"/>
  <c r="H38" i="1"/>
  <c r="B39" i="1"/>
  <c r="F38" i="1"/>
  <c r="G37" i="1"/>
  <c r="I37" i="1"/>
  <c r="J36" i="1"/>
  <c r="K36" i="1" s="1"/>
  <c r="K284" i="4" l="1"/>
  <c r="AD112" i="4"/>
  <c r="X123" i="4"/>
  <c r="S124" i="4" s="1"/>
  <c r="Z123" i="4"/>
  <c r="H285" i="4"/>
  <c r="B286" i="4"/>
  <c r="F285" i="4"/>
  <c r="G283" i="4"/>
  <c r="J283" i="4" s="1"/>
  <c r="Z122" i="3"/>
  <c r="K283" i="3"/>
  <c r="Q123" i="3"/>
  <c r="AA123" i="3"/>
  <c r="AB123" i="3" s="1"/>
  <c r="V123" i="3"/>
  <c r="AC112" i="3" s="1"/>
  <c r="I284" i="3"/>
  <c r="G284" i="3" s="1"/>
  <c r="J284" i="3" s="1"/>
  <c r="K284" i="3" s="1"/>
  <c r="B286" i="3"/>
  <c r="H285" i="3"/>
  <c r="F285" i="3"/>
  <c r="V22" i="1"/>
  <c r="Q22" i="1"/>
  <c r="J37" i="1"/>
  <c r="K37" i="1" s="1"/>
  <c r="I38" i="1"/>
  <c r="L27" i="1" s="1"/>
  <c r="H39" i="1"/>
  <c r="B40" i="1"/>
  <c r="F39" i="1"/>
  <c r="G38" i="1"/>
  <c r="K283" i="4" l="1"/>
  <c r="I285" i="4"/>
  <c r="H286" i="4"/>
  <c r="B287" i="4"/>
  <c r="F286" i="4"/>
  <c r="AA124" i="4"/>
  <c r="AB124" i="4" s="1"/>
  <c r="Q124" i="4"/>
  <c r="V124" i="4"/>
  <c r="B287" i="3"/>
  <c r="F286" i="3"/>
  <c r="H286" i="3"/>
  <c r="I286" i="3" s="1"/>
  <c r="G286" i="3" s="1"/>
  <c r="J286" i="3" s="1"/>
  <c r="I285" i="3"/>
  <c r="T123" i="3"/>
  <c r="W123" i="3" s="1"/>
  <c r="Z123" i="3" s="1"/>
  <c r="Y123" i="3"/>
  <c r="T22" i="1"/>
  <c r="W22" i="1" s="1"/>
  <c r="Z22" i="1" s="1"/>
  <c r="Y22" i="1"/>
  <c r="J38" i="1"/>
  <c r="M27" i="1" s="1"/>
  <c r="I39" i="1"/>
  <c r="G39" i="1"/>
  <c r="H40" i="1"/>
  <c r="B41" i="1"/>
  <c r="F40" i="1"/>
  <c r="H287" i="4" l="1"/>
  <c r="F287" i="4"/>
  <c r="B288" i="4"/>
  <c r="G285" i="4"/>
  <c r="J285" i="4" s="1"/>
  <c r="Y124" i="4"/>
  <c r="T124" i="4"/>
  <c r="W124" i="4" s="1"/>
  <c r="Z124" i="4" s="1"/>
  <c r="I286" i="4"/>
  <c r="G286" i="4" s="1"/>
  <c r="J286" i="4" s="1"/>
  <c r="K286" i="4" s="1"/>
  <c r="G285" i="3"/>
  <c r="J285" i="3" s="1"/>
  <c r="K285" i="3" s="1"/>
  <c r="AD112" i="3"/>
  <c r="X123" i="3"/>
  <c r="S124" i="3" s="1"/>
  <c r="K286" i="3"/>
  <c r="H287" i="3"/>
  <c r="B288" i="3"/>
  <c r="F287" i="3"/>
  <c r="X22" i="1"/>
  <c r="K38" i="1"/>
  <c r="J39" i="1"/>
  <c r="K39" i="1" s="1"/>
  <c r="G40" i="1"/>
  <c r="H41" i="1"/>
  <c r="F41" i="1"/>
  <c r="B42" i="1"/>
  <c r="I40" i="1"/>
  <c r="K285" i="4" l="1"/>
  <c r="B289" i="4"/>
  <c r="F288" i="4"/>
  <c r="H288" i="4"/>
  <c r="I288" i="4" s="1"/>
  <c r="G288" i="4" s="1"/>
  <c r="J288" i="4" s="1"/>
  <c r="X124" i="4"/>
  <c r="S125" i="4" s="1"/>
  <c r="I287" i="4"/>
  <c r="G287" i="4" s="1"/>
  <c r="J287" i="4" s="1"/>
  <c r="K287" i="4" s="1"/>
  <c r="I287" i="3"/>
  <c r="G287" i="3" s="1"/>
  <c r="J287" i="3" s="1"/>
  <c r="K287" i="3" s="1"/>
  <c r="Q124" i="3"/>
  <c r="AA124" i="3"/>
  <c r="AB124" i="3" s="1"/>
  <c r="V124" i="3"/>
  <c r="H288" i="3"/>
  <c r="F288" i="3"/>
  <c r="B289" i="3"/>
  <c r="S23" i="1"/>
  <c r="AB22" i="1"/>
  <c r="F42" i="1"/>
  <c r="B43" i="1"/>
  <c r="H42" i="1"/>
  <c r="J40" i="1"/>
  <c r="G41" i="1"/>
  <c r="I41" i="1"/>
  <c r="V125" i="4" l="1"/>
  <c r="Q125" i="4"/>
  <c r="AA125" i="4"/>
  <c r="AB125" i="4" s="1"/>
  <c r="K288" i="4"/>
  <c r="H289" i="4"/>
  <c r="I289" i="4" s="1"/>
  <c r="G289" i="4" s="1"/>
  <c r="J289" i="4" s="1"/>
  <c r="F289" i="4"/>
  <c r="B290" i="4"/>
  <c r="I288" i="3"/>
  <c r="G288" i="3" s="1"/>
  <c r="J288" i="3" s="1"/>
  <c r="K288" i="3" s="1"/>
  <c r="H289" i="3"/>
  <c r="F289" i="3"/>
  <c r="B290" i="3"/>
  <c r="Y124" i="3"/>
  <c r="T124" i="3"/>
  <c r="W124" i="3" s="1"/>
  <c r="Q23" i="1"/>
  <c r="V23" i="1"/>
  <c r="I42" i="1"/>
  <c r="J41" i="1"/>
  <c r="K41" i="1" s="1"/>
  <c r="K40" i="1"/>
  <c r="B44" i="1"/>
  <c r="H43" i="1"/>
  <c r="F43" i="1"/>
  <c r="G42" i="1"/>
  <c r="Y125" i="4" l="1"/>
  <c r="T125" i="4"/>
  <c r="W125" i="4" s="1"/>
  <c r="B291" i="4"/>
  <c r="F290" i="4"/>
  <c r="H290" i="4"/>
  <c r="I290" i="4" s="1"/>
  <c r="G290" i="4" s="1"/>
  <c r="J290" i="4" s="1"/>
  <c r="K289" i="4"/>
  <c r="B291" i="3"/>
  <c r="F290" i="3"/>
  <c r="H290" i="3"/>
  <c r="I290" i="3" s="1"/>
  <c r="G290" i="3" s="1"/>
  <c r="J290" i="3" s="1"/>
  <c r="X124" i="3"/>
  <c r="S125" i="3" s="1"/>
  <c r="Z124" i="3"/>
  <c r="I289" i="3"/>
  <c r="G289" i="3" s="1"/>
  <c r="J289" i="3" s="1"/>
  <c r="K289" i="3" s="1"/>
  <c r="T23" i="1"/>
  <c r="W23" i="1" s="1"/>
  <c r="Z23" i="1" s="1"/>
  <c r="Y23" i="1"/>
  <c r="J42" i="1"/>
  <c r="K42" i="1" s="1"/>
  <c r="H44" i="1"/>
  <c r="B45" i="1"/>
  <c r="F44" i="1"/>
  <c r="I43" i="1"/>
  <c r="G43" i="1"/>
  <c r="K290" i="4" l="1"/>
  <c r="F291" i="4"/>
  <c r="B292" i="4"/>
  <c r="H291" i="4"/>
  <c r="I291" i="4" s="1"/>
  <c r="X125" i="4"/>
  <c r="S126" i="4" s="1"/>
  <c r="Z125" i="4"/>
  <c r="AA125" i="3"/>
  <c r="AB125" i="3" s="1"/>
  <c r="Q125" i="3"/>
  <c r="V125" i="3"/>
  <c r="K290" i="3"/>
  <c r="B292" i="3"/>
  <c r="H291" i="3"/>
  <c r="F291" i="3"/>
  <c r="X23" i="1"/>
  <c r="J43" i="1"/>
  <c r="K43" i="1" s="1"/>
  <c r="I44" i="1"/>
  <c r="G44" i="1"/>
  <c r="F45" i="1"/>
  <c r="H45" i="1"/>
  <c r="B46" i="1"/>
  <c r="G291" i="4" l="1"/>
  <c r="J291" i="4" s="1"/>
  <c r="M280" i="4" s="1"/>
  <c r="L280" i="4"/>
  <c r="H292" i="4"/>
  <c r="B293" i="4"/>
  <c r="F292" i="4"/>
  <c r="K291" i="4"/>
  <c r="V126" i="4"/>
  <c r="Q126" i="4"/>
  <c r="AA126" i="4"/>
  <c r="AB126" i="4" s="1"/>
  <c r="H292" i="3"/>
  <c r="F292" i="3"/>
  <c r="B293" i="3"/>
  <c r="I291" i="3"/>
  <c r="Y125" i="3"/>
  <c r="T125" i="3"/>
  <c r="W125" i="3" s="1"/>
  <c r="S24" i="1"/>
  <c r="AB23" i="1"/>
  <c r="I45" i="1"/>
  <c r="J44" i="1"/>
  <c r="K44" i="1" s="1"/>
  <c r="B47" i="1"/>
  <c r="H46" i="1"/>
  <c r="F46" i="1"/>
  <c r="G45" i="1"/>
  <c r="I292" i="4" l="1"/>
  <c r="Y126" i="4"/>
  <c r="T126" i="4"/>
  <c r="W126" i="4" s="1"/>
  <c r="Z126" i="4" s="1"/>
  <c r="F293" i="4"/>
  <c r="H293" i="4"/>
  <c r="I293" i="4" s="1"/>
  <c r="G293" i="4" s="1"/>
  <c r="J293" i="4" s="1"/>
  <c r="B294" i="4"/>
  <c r="I292" i="3"/>
  <c r="H293" i="3"/>
  <c r="B294" i="3"/>
  <c r="F293" i="3"/>
  <c r="X125" i="3"/>
  <c r="S126" i="3" s="1"/>
  <c r="G292" i="3"/>
  <c r="J292" i="3" s="1"/>
  <c r="K292" i="3" s="1"/>
  <c r="Z125" i="3"/>
  <c r="G291" i="3"/>
  <c r="J291" i="3" s="1"/>
  <c r="L280" i="3"/>
  <c r="Q24" i="1"/>
  <c r="V24" i="1"/>
  <c r="J45" i="1"/>
  <c r="K45" i="1" s="1"/>
  <c r="I46" i="1"/>
  <c r="G46" i="1"/>
  <c r="F47" i="1"/>
  <c r="B48" i="1"/>
  <c r="H47" i="1"/>
  <c r="H294" i="4" l="1"/>
  <c r="F294" i="4"/>
  <c r="B295" i="4"/>
  <c r="K293" i="4"/>
  <c r="G292" i="4"/>
  <c r="J292" i="4" s="1"/>
  <c r="X126" i="4"/>
  <c r="S127" i="4" s="1"/>
  <c r="M280" i="3"/>
  <c r="K291" i="3"/>
  <c r="B295" i="3"/>
  <c r="H294" i="3"/>
  <c r="F294" i="3"/>
  <c r="Q126" i="3"/>
  <c r="AA126" i="3"/>
  <c r="AB126" i="3" s="1"/>
  <c r="V126" i="3"/>
  <c r="I293" i="3"/>
  <c r="Y24" i="1"/>
  <c r="T24" i="1"/>
  <c r="W24" i="1" s="1"/>
  <c r="Z24" i="1" s="1"/>
  <c r="I47" i="1"/>
  <c r="J46" i="1"/>
  <c r="K46" i="1" s="1"/>
  <c r="H48" i="1"/>
  <c r="B49" i="1"/>
  <c r="F48" i="1"/>
  <c r="G47" i="1"/>
  <c r="AA127" i="4" l="1"/>
  <c r="AB127" i="4" s="1"/>
  <c r="Q127" i="4"/>
  <c r="V127" i="4"/>
  <c r="K292" i="4"/>
  <c r="B296" i="4"/>
  <c r="F295" i="4"/>
  <c r="H295" i="4"/>
  <c r="I294" i="4"/>
  <c r="G293" i="3"/>
  <c r="J293" i="3" s="1"/>
  <c r="Y126" i="3"/>
  <c r="T126" i="3"/>
  <c r="W126" i="3" s="1"/>
  <c r="Z126" i="3" s="1"/>
  <c r="I294" i="3"/>
  <c r="G294" i="3" s="1"/>
  <c r="J294" i="3" s="1"/>
  <c r="K294" i="3" s="1"/>
  <c r="B296" i="3"/>
  <c r="H295" i="3"/>
  <c r="F295" i="3"/>
  <c r="X24" i="1"/>
  <c r="J47" i="1"/>
  <c r="K47" i="1" s="1"/>
  <c r="I48" i="1"/>
  <c r="F49" i="1"/>
  <c r="H49" i="1"/>
  <c r="B50" i="1"/>
  <c r="G48" i="1"/>
  <c r="G294" i="4" l="1"/>
  <c r="J294" i="4" s="1"/>
  <c r="I295" i="4"/>
  <c r="G295" i="4" s="1"/>
  <c r="J295" i="4" s="1"/>
  <c r="K295" i="4" s="1"/>
  <c r="T127" i="4"/>
  <c r="W127" i="4" s="1"/>
  <c r="Y127" i="4"/>
  <c r="H296" i="4"/>
  <c r="I296" i="4" s="1"/>
  <c r="G296" i="4" s="1"/>
  <c r="J296" i="4" s="1"/>
  <c r="B297" i="4"/>
  <c r="F296" i="4"/>
  <c r="H296" i="3"/>
  <c r="B297" i="3"/>
  <c r="F296" i="3"/>
  <c r="I295" i="3"/>
  <c r="G295" i="3" s="1"/>
  <c r="J295" i="3" s="1"/>
  <c r="K295" i="3" s="1"/>
  <c r="X126" i="3"/>
  <c r="S127" i="3" s="1"/>
  <c r="K293" i="3"/>
  <c r="S25" i="1"/>
  <c r="AB24" i="1"/>
  <c r="J48" i="1"/>
  <c r="K48" i="1" s="1"/>
  <c r="I49" i="1"/>
  <c r="F50" i="1"/>
  <c r="B51" i="1"/>
  <c r="H50" i="1"/>
  <c r="G49" i="1"/>
  <c r="X127" i="4" l="1"/>
  <c r="S128" i="4" s="1"/>
  <c r="K296" i="4"/>
  <c r="K294" i="4"/>
  <c r="B298" i="4"/>
  <c r="F297" i="4"/>
  <c r="H297" i="4"/>
  <c r="Z127" i="4"/>
  <c r="B298" i="3"/>
  <c r="F297" i="3"/>
  <c r="H297" i="3"/>
  <c r="V127" i="3"/>
  <c r="Q127" i="3"/>
  <c r="AA127" i="3"/>
  <c r="AB127" i="3" s="1"/>
  <c r="I296" i="3"/>
  <c r="G296" i="3" s="1"/>
  <c r="J296" i="3" s="1"/>
  <c r="Q25" i="1"/>
  <c r="V25" i="1"/>
  <c r="I50" i="1"/>
  <c r="L39" i="1" s="1"/>
  <c r="J49" i="1"/>
  <c r="K49" i="1" s="1"/>
  <c r="B52" i="1"/>
  <c r="H51" i="1"/>
  <c r="F51" i="1"/>
  <c r="G50" i="1"/>
  <c r="H298" i="4" l="1"/>
  <c r="B299" i="4"/>
  <c r="F298" i="4"/>
  <c r="Q128" i="4"/>
  <c r="AA128" i="4"/>
  <c r="AB128" i="4" s="1"/>
  <c r="V128" i="4"/>
  <c r="I297" i="4"/>
  <c r="K296" i="3"/>
  <c r="Y127" i="3"/>
  <c r="T127" i="3"/>
  <c r="W127" i="3" s="1"/>
  <c r="B299" i="3"/>
  <c r="H298" i="3"/>
  <c r="F298" i="3"/>
  <c r="I297" i="3"/>
  <c r="G297" i="3" s="1"/>
  <c r="J297" i="3" s="1"/>
  <c r="K297" i="3" s="1"/>
  <c r="Y25" i="1"/>
  <c r="T25" i="1"/>
  <c r="W25" i="1" s="1"/>
  <c r="Z25" i="1" s="1"/>
  <c r="J50" i="1"/>
  <c r="M39" i="1" s="1"/>
  <c r="G51" i="1"/>
  <c r="I51" i="1"/>
  <c r="F52" i="1"/>
  <c r="B53" i="1"/>
  <c r="H52" i="1"/>
  <c r="G297" i="4" l="1"/>
  <c r="J297" i="4" s="1"/>
  <c r="Y128" i="4"/>
  <c r="T128" i="4"/>
  <c r="W128" i="4" s="1"/>
  <c r="I298" i="4"/>
  <c r="G298" i="4" s="1"/>
  <c r="J298" i="4" s="1"/>
  <c r="K298" i="4" s="1"/>
  <c r="H299" i="4"/>
  <c r="I299" i="4" s="1"/>
  <c r="G299" i="4" s="1"/>
  <c r="J299" i="4" s="1"/>
  <c r="F299" i="4"/>
  <c r="B300" i="4"/>
  <c r="B300" i="3"/>
  <c r="H299" i="3"/>
  <c r="F299" i="3"/>
  <c r="X127" i="3"/>
  <c r="S128" i="3" s="1"/>
  <c r="I298" i="3"/>
  <c r="G298" i="3" s="1"/>
  <c r="J298" i="3" s="1"/>
  <c r="K298" i="3" s="1"/>
  <c r="Z127" i="3"/>
  <c r="X25" i="1"/>
  <c r="K50" i="1"/>
  <c r="I52" i="1"/>
  <c r="B54" i="1"/>
  <c r="H53" i="1"/>
  <c r="F53" i="1"/>
  <c r="G52" i="1"/>
  <c r="J51" i="1"/>
  <c r="K299" i="4" l="1"/>
  <c r="X128" i="4"/>
  <c r="S129" i="4" s="1"/>
  <c r="Z128" i="4"/>
  <c r="H300" i="4"/>
  <c r="I300" i="4" s="1"/>
  <c r="G300" i="4" s="1"/>
  <c r="J300" i="4" s="1"/>
  <c r="F300" i="4"/>
  <c r="B301" i="4"/>
  <c r="K297" i="4"/>
  <c r="V128" i="3"/>
  <c r="AA128" i="3"/>
  <c r="AB128" i="3" s="1"/>
  <c r="Q128" i="3"/>
  <c r="I299" i="3"/>
  <c r="G299" i="3" s="1"/>
  <c r="J299" i="3" s="1"/>
  <c r="K299" i="3" s="1"/>
  <c r="H300" i="3"/>
  <c r="F300" i="3"/>
  <c r="B301" i="3"/>
  <c r="S26" i="1"/>
  <c r="AB25" i="1"/>
  <c r="J52" i="1"/>
  <c r="K52" i="1" s="1"/>
  <c r="G53" i="1"/>
  <c r="I53" i="1"/>
  <c r="K51" i="1"/>
  <c r="F54" i="1"/>
  <c r="H54" i="1"/>
  <c r="B55" i="1"/>
  <c r="B302" i="4" l="1"/>
  <c r="F301" i="4"/>
  <c r="H301" i="4"/>
  <c r="I301" i="4" s="1"/>
  <c r="G301" i="4" s="1"/>
  <c r="J301" i="4" s="1"/>
  <c r="Q129" i="4"/>
  <c r="AA129" i="4"/>
  <c r="AB129" i="4" s="1"/>
  <c r="V129" i="4"/>
  <c r="K300" i="4"/>
  <c r="I300" i="3"/>
  <c r="G300" i="3" s="1"/>
  <c r="J300" i="3" s="1"/>
  <c r="H301" i="3"/>
  <c r="F301" i="3"/>
  <c r="B302" i="3"/>
  <c r="K300" i="3"/>
  <c r="T128" i="3"/>
  <c r="W128" i="3" s="1"/>
  <c r="Y128" i="3"/>
  <c r="Q26" i="1"/>
  <c r="V26" i="1"/>
  <c r="AC15" i="1" s="1"/>
  <c r="I54" i="1"/>
  <c r="G54" i="1"/>
  <c r="J53" i="1"/>
  <c r="F55" i="1"/>
  <c r="B56" i="1"/>
  <c r="H55" i="1"/>
  <c r="T129" i="4" l="1"/>
  <c r="W129" i="4" s="1"/>
  <c r="X129" i="4" s="1"/>
  <c r="S130" i="4" s="1"/>
  <c r="Y129" i="4"/>
  <c r="K301" i="4"/>
  <c r="H302" i="4"/>
  <c r="I302" i="4" s="1"/>
  <c r="G302" i="4" s="1"/>
  <c r="J302" i="4" s="1"/>
  <c r="F302" i="4"/>
  <c r="B303" i="4"/>
  <c r="H302" i="3"/>
  <c r="F302" i="3"/>
  <c r="B303" i="3"/>
  <c r="X128" i="3"/>
  <c r="S129" i="3" s="1"/>
  <c r="Z128" i="3"/>
  <c r="I301" i="3"/>
  <c r="G301" i="3" s="1"/>
  <c r="J301" i="3" s="1"/>
  <c r="K301" i="3" s="1"/>
  <c r="Y26" i="1"/>
  <c r="T26" i="1"/>
  <c r="W26" i="1" s="1"/>
  <c r="Z26" i="1" s="1"/>
  <c r="I55" i="1"/>
  <c r="J54" i="1"/>
  <c r="K54" i="1" s="1"/>
  <c r="H56" i="1"/>
  <c r="F56" i="1"/>
  <c r="B57" i="1"/>
  <c r="K53" i="1"/>
  <c r="G55" i="1"/>
  <c r="B304" i="4" l="1"/>
  <c r="F303" i="4"/>
  <c r="H303" i="4"/>
  <c r="I303" i="4" s="1"/>
  <c r="K302" i="4"/>
  <c r="AA130" i="4"/>
  <c r="AB130" i="4" s="1"/>
  <c r="Q130" i="4"/>
  <c r="V130" i="4"/>
  <c r="Z129" i="4"/>
  <c r="B304" i="3"/>
  <c r="H303" i="3"/>
  <c r="F303" i="3"/>
  <c r="Q129" i="3"/>
  <c r="AA129" i="3"/>
  <c r="AB129" i="3" s="1"/>
  <c r="V129" i="3"/>
  <c r="I302" i="3"/>
  <c r="G302" i="3" s="1"/>
  <c r="J302" i="3" s="1"/>
  <c r="K302" i="3" s="1"/>
  <c r="X26" i="1"/>
  <c r="AD15" i="1"/>
  <c r="J55" i="1"/>
  <c r="K55" i="1" s="1"/>
  <c r="I56" i="1"/>
  <c r="F57" i="1"/>
  <c r="H57" i="1"/>
  <c r="B58" i="1"/>
  <c r="G56" i="1"/>
  <c r="Y130" i="4" l="1"/>
  <c r="T130" i="4"/>
  <c r="W130" i="4" s="1"/>
  <c r="X130" i="4" s="1"/>
  <c r="S131" i="4" s="1"/>
  <c r="G303" i="4"/>
  <c r="J303" i="4" s="1"/>
  <c r="M292" i="4" s="1"/>
  <c r="L292" i="4"/>
  <c r="K303" i="4"/>
  <c r="F304" i="4"/>
  <c r="H304" i="4"/>
  <c r="I304" i="4" s="1"/>
  <c r="B305" i="4"/>
  <c r="T129" i="3"/>
  <c r="W129" i="3" s="1"/>
  <c r="X129" i="3" s="1"/>
  <c r="S130" i="3" s="1"/>
  <c r="Y129" i="3"/>
  <c r="I303" i="3"/>
  <c r="F304" i="3"/>
  <c r="B305" i="3"/>
  <c r="H304" i="3"/>
  <c r="S27" i="1"/>
  <c r="AB26" i="1"/>
  <c r="I57" i="1"/>
  <c r="J56" i="1"/>
  <c r="K56" i="1" s="1"/>
  <c r="H58" i="1"/>
  <c r="B59" i="1"/>
  <c r="F58" i="1"/>
  <c r="G57" i="1"/>
  <c r="G304" i="4" l="1"/>
  <c r="J304" i="4" s="1"/>
  <c r="K304" i="4" s="1"/>
  <c r="F305" i="4"/>
  <c r="B306" i="4"/>
  <c r="H305" i="4"/>
  <c r="I305" i="4" s="1"/>
  <c r="G305" i="4" s="1"/>
  <c r="J305" i="4" s="1"/>
  <c r="AA131" i="4"/>
  <c r="AB131" i="4" s="1"/>
  <c r="V131" i="4"/>
  <c r="Q131" i="4"/>
  <c r="Z130" i="4"/>
  <c r="I304" i="3"/>
  <c r="G304" i="3"/>
  <c r="J304" i="3" s="1"/>
  <c r="H305" i="3"/>
  <c r="B306" i="3"/>
  <c r="F305" i="3"/>
  <c r="K304" i="3"/>
  <c r="G303" i="3"/>
  <c r="J303" i="3" s="1"/>
  <c r="L292" i="3"/>
  <c r="Z129" i="3"/>
  <c r="Q130" i="3"/>
  <c r="V130" i="3"/>
  <c r="AA130" i="3"/>
  <c r="AB130" i="3" s="1"/>
  <c r="Q27" i="1"/>
  <c r="V27" i="1"/>
  <c r="J57" i="1"/>
  <c r="K57" i="1" s="1"/>
  <c r="G58" i="1"/>
  <c r="B60" i="1"/>
  <c r="F59" i="1"/>
  <c r="H59" i="1"/>
  <c r="I58" i="1"/>
  <c r="F306" i="4" l="1"/>
  <c r="B307" i="4"/>
  <c r="H306" i="4"/>
  <c r="I306" i="4" s="1"/>
  <c r="G306" i="4" s="1"/>
  <c r="J306" i="4" s="1"/>
  <c r="Y131" i="4"/>
  <c r="T131" i="4"/>
  <c r="W131" i="4" s="1"/>
  <c r="X131" i="4" s="1"/>
  <c r="S132" i="4" s="1"/>
  <c r="K305" i="4"/>
  <c r="B307" i="3"/>
  <c r="H306" i="3"/>
  <c r="F306" i="3"/>
  <c r="T130" i="3"/>
  <c r="W130" i="3" s="1"/>
  <c r="X130" i="3" s="1"/>
  <c r="S131" i="3" s="1"/>
  <c r="Y130" i="3"/>
  <c r="M292" i="3"/>
  <c r="K303" i="3"/>
  <c r="I305" i="3"/>
  <c r="T27" i="1"/>
  <c r="W27" i="1" s="1"/>
  <c r="X27" i="1" s="1"/>
  <c r="Y27" i="1"/>
  <c r="I59" i="1"/>
  <c r="H60" i="1"/>
  <c r="F60" i="1"/>
  <c r="B61" i="1"/>
  <c r="G59" i="1"/>
  <c r="J58" i="1"/>
  <c r="K58" i="1" s="1"/>
  <c r="H307" i="4" l="1"/>
  <c r="B308" i="4"/>
  <c r="F307" i="4"/>
  <c r="V132" i="4"/>
  <c r="Q132" i="4"/>
  <c r="AA132" i="4"/>
  <c r="AB132" i="4" s="1"/>
  <c r="Z131" i="4"/>
  <c r="K306" i="4"/>
  <c r="AA131" i="3"/>
  <c r="AB131" i="3" s="1"/>
  <c r="V131" i="3"/>
  <c r="Q131" i="3"/>
  <c r="I306" i="3"/>
  <c r="G306" i="3" s="1"/>
  <c r="J306" i="3" s="1"/>
  <c r="K306" i="3" s="1"/>
  <c r="G305" i="3"/>
  <c r="J305" i="3" s="1"/>
  <c r="Z130" i="3"/>
  <c r="B308" i="3"/>
  <c r="F307" i="3"/>
  <c r="H307" i="3"/>
  <c r="Z27" i="1"/>
  <c r="S28" i="1"/>
  <c r="AB27" i="1"/>
  <c r="J59" i="1"/>
  <c r="K59" i="1" s="1"/>
  <c r="B62" i="1"/>
  <c r="H61" i="1"/>
  <c r="F61" i="1"/>
  <c r="I60" i="1"/>
  <c r="G60" i="1"/>
  <c r="Y132" i="4" l="1"/>
  <c r="T132" i="4"/>
  <c r="W132" i="4" s="1"/>
  <c r="X132" i="4" s="1"/>
  <c r="S133" i="4" s="1"/>
  <c r="I307" i="4"/>
  <c r="H308" i="4"/>
  <c r="I308" i="4" s="1"/>
  <c r="G308" i="4" s="1"/>
  <c r="J308" i="4" s="1"/>
  <c r="F308" i="4"/>
  <c r="B309" i="4"/>
  <c r="I307" i="3"/>
  <c r="K305" i="3"/>
  <c r="T131" i="3"/>
  <c r="W131" i="3" s="1"/>
  <c r="X131" i="3" s="1"/>
  <c r="S132" i="3" s="1"/>
  <c r="Y131" i="3"/>
  <c r="B309" i="3"/>
  <c r="H308" i="3"/>
  <c r="F308" i="3"/>
  <c r="V28" i="1"/>
  <c r="Q28" i="1"/>
  <c r="J60" i="1"/>
  <c r="K60" i="1" s="1"/>
  <c r="G61" i="1"/>
  <c r="I61" i="1"/>
  <c r="F62" i="1"/>
  <c r="H62" i="1"/>
  <c r="B63" i="1"/>
  <c r="B310" i="4" l="1"/>
  <c r="F309" i="4"/>
  <c r="H309" i="4"/>
  <c r="I309" i="4" s="1"/>
  <c r="G309" i="4" s="1"/>
  <c r="J309" i="4" s="1"/>
  <c r="K308" i="4"/>
  <c r="G307" i="4"/>
  <c r="J307" i="4" s="1"/>
  <c r="Z132" i="4"/>
  <c r="AA133" i="4"/>
  <c r="AB133" i="4" s="1"/>
  <c r="V133" i="4"/>
  <c r="Q133" i="4"/>
  <c r="I308" i="3"/>
  <c r="G308" i="3" s="1"/>
  <c r="J308" i="3" s="1"/>
  <c r="K308" i="3" s="1"/>
  <c r="H309" i="3"/>
  <c r="B310" i="3"/>
  <c r="F309" i="3"/>
  <c r="AA132" i="3"/>
  <c r="AB132" i="3" s="1"/>
  <c r="Q132" i="3"/>
  <c r="V132" i="3"/>
  <c r="Z131" i="3"/>
  <c r="G307" i="3"/>
  <c r="J307" i="3" s="1"/>
  <c r="T28" i="1"/>
  <c r="W28" i="1" s="1"/>
  <c r="X28" i="1" s="1"/>
  <c r="Y28" i="1"/>
  <c r="I62" i="1"/>
  <c r="L51" i="1" s="1"/>
  <c r="H63" i="1"/>
  <c r="B64" i="1"/>
  <c r="F63" i="1"/>
  <c r="J61" i="1"/>
  <c r="K61" i="1" s="1"/>
  <c r="G62" i="1"/>
  <c r="K307" i="4" l="1"/>
  <c r="K309" i="4"/>
  <c r="T133" i="4"/>
  <c r="W133" i="4" s="1"/>
  <c r="X133" i="4" s="1"/>
  <c r="S134" i="4" s="1"/>
  <c r="Y133" i="4"/>
  <c r="H310" i="4"/>
  <c r="F310" i="4"/>
  <c r="B311" i="4"/>
  <c r="Y132" i="3"/>
  <c r="T132" i="3"/>
  <c r="W132" i="3" s="1"/>
  <c r="X132" i="3" s="1"/>
  <c r="S133" i="3" s="1"/>
  <c r="B311" i="3"/>
  <c r="F310" i="3"/>
  <c r="H310" i="3"/>
  <c r="I310" i="3" s="1"/>
  <c r="G310" i="3" s="1"/>
  <c r="J310" i="3" s="1"/>
  <c r="K307" i="3"/>
  <c r="I309" i="3"/>
  <c r="Z28" i="1"/>
  <c r="S29" i="1"/>
  <c r="AB28" i="1"/>
  <c r="J62" i="1"/>
  <c r="M51" i="1" s="1"/>
  <c r="F64" i="1"/>
  <c r="B65" i="1"/>
  <c r="H64" i="1"/>
  <c r="G63" i="1"/>
  <c r="I63" i="1"/>
  <c r="B312" i="4" l="1"/>
  <c r="H311" i="4"/>
  <c r="F311" i="4"/>
  <c r="I310" i="4"/>
  <c r="Z133" i="4"/>
  <c r="Q134" i="4"/>
  <c r="AA134" i="4"/>
  <c r="AB134" i="4" s="1"/>
  <c r="V134" i="4"/>
  <c r="V133" i="3"/>
  <c r="Q133" i="3"/>
  <c r="AA133" i="3"/>
  <c r="AB133" i="3" s="1"/>
  <c r="H311" i="3"/>
  <c r="I311" i="3" s="1"/>
  <c r="G311" i="3" s="1"/>
  <c r="J311" i="3" s="1"/>
  <c r="F311" i="3"/>
  <c r="B312" i="3"/>
  <c r="G309" i="3"/>
  <c r="J309" i="3" s="1"/>
  <c r="K310" i="3"/>
  <c r="Z132" i="3"/>
  <c r="V29" i="1"/>
  <c r="Q29" i="1"/>
  <c r="K62" i="1"/>
  <c r="I64" i="1"/>
  <c r="J63" i="1"/>
  <c r="G64" i="1"/>
  <c r="B66" i="1"/>
  <c r="H65" i="1"/>
  <c r="F65" i="1"/>
  <c r="G310" i="4" l="1"/>
  <c r="J310" i="4" s="1"/>
  <c r="K310" i="4" s="1"/>
  <c r="Y134" i="4"/>
  <c r="T134" i="4"/>
  <c r="W134" i="4" s="1"/>
  <c r="X134" i="4" s="1"/>
  <c r="S135" i="4" s="1"/>
  <c r="F312" i="4"/>
  <c r="H312" i="4"/>
  <c r="I312" i="4" s="1"/>
  <c r="G312" i="4" s="1"/>
  <c r="J312" i="4" s="1"/>
  <c r="B313" i="4"/>
  <c r="I311" i="4"/>
  <c r="G311" i="4" s="1"/>
  <c r="J311" i="4" s="1"/>
  <c r="K311" i="4" s="1"/>
  <c r="K309" i="3"/>
  <c r="F312" i="3"/>
  <c r="H312" i="3"/>
  <c r="I312" i="3" s="1"/>
  <c r="B313" i="3"/>
  <c r="Y133" i="3"/>
  <c r="T133" i="3"/>
  <c r="W133" i="3" s="1"/>
  <c r="X133" i="3" s="1"/>
  <c r="S134" i="3" s="1"/>
  <c r="K311" i="3"/>
  <c r="T29" i="1"/>
  <c r="W29" i="1" s="1"/>
  <c r="X29" i="1" s="1"/>
  <c r="Y29" i="1"/>
  <c r="J64" i="1"/>
  <c r="K64" i="1" s="1"/>
  <c r="I65" i="1"/>
  <c r="G65" i="1"/>
  <c r="F66" i="1"/>
  <c r="H66" i="1"/>
  <c r="B67" i="1"/>
  <c r="K63" i="1"/>
  <c r="H313" i="4" l="1"/>
  <c r="F313" i="4"/>
  <c r="B314" i="4"/>
  <c r="Z134" i="4"/>
  <c r="Q135" i="4"/>
  <c r="AA135" i="4"/>
  <c r="AB135" i="4" s="1"/>
  <c r="V135" i="4"/>
  <c r="AC124" i="4" s="1"/>
  <c r="K312" i="4"/>
  <c r="V134" i="3"/>
  <c r="AA134" i="3"/>
  <c r="AB134" i="3" s="1"/>
  <c r="Q134" i="3"/>
  <c r="H313" i="3"/>
  <c r="F313" i="3"/>
  <c r="B314" i="3"/>
  <c r="G312" i="3"/>
  <c r="J312" i="3" s="1"/>
  <c r="K312" i="3" s="1"/>
  <c r="Z133" i="3"/>
  <c r="Z29" i="1"/>
  <c r="S30" i="1"/>
  <c r="AB29" i="1"/>
  <c r="J65" i="1"/>
  <c r="K65" i="1" s="1"/>
  <c r="I66" i="1"/>
  <c r="B68" i="1"/>
  <c r="H67" i="1"/>
  <c r="F67" i="1"/>
  <c r="G66" i="1"/>
  <c r="Y135" i="4" l="1"/>
  <c r="T135" i="4"/>
  <c r="W135" i="4" s="1"/>
  <c r="H314" i="4"/>
  <c r="B315" i="4"/>
  <c r="F314" i="4"/>
  <c r="I313" i="4"/>
  <c r="G313" i="4" s="1"/>
  <c r="J313" i="4" s="1"/>
  <c r="K313" i="4" s="1"/>
  <c r="I313" i="3"/>
  <c r="G313" i="3" s="1"/>
  <c r="J313" i="3" s="1"/>
  <c r="K313" i="3" s="1"/>
  <c r="T134" i="3"/>
  <c r="W134" i="3" s="1"/>
  <c r="X134" i="3" s="1"/>
  <c r="S135" i="3" s="1"/>
  <c r="Y134" i="3"/>
  <c r="H314" i="3"/>
  <c r="F314" i="3"/>
  <c r="B315" i="3"/>
  <c r="Q30" i="1"/>
  <c r="V30" i="1"/>
  <c r="J66" i="1"/>
  <c r="K66" i="1" s="1"/>
  <c r="G67" i="1"/>
  <c r="I67" i="1"/>
  <c r="B69" i="1"/>
  <c r="H68" i="1"/>
  <c r="F68" i="1"/>
  <c r="AD124" i="4" l="1"/>
  <c r="X135" i="4"/>
  <c r="S136" i="4" s="1"/>
  <c r="Z135" i="4"/>
  <c r="B316" i="4"/>
  <c r="F315" i="4"/>
  <c r="H315" i="4"/>
  <c r="I315" i="4" s="1"/>
  <c r="I314" i="4"/>
  <c r="G314" i="4" s="1"/>
  <c r="J314" i="4" s="1"/>
  <c r="K314" i="4" s="1"/>
  <c r="B316" i="3"/>
  <c r="F315" i="3"/>
  <c r="H315" i="3"/>
  <c r="I314" i="3"/>
  <c r="G314" i="3" s="1"/>
  <c r="J314" i="3" s="1"/>
  <c r="K314" i="3" s="1"/>
  <c r="AA135" i="3"/>
  <c r="AB135" i="3" s="1"/>
  <c r="Q135" i="3"/>
  <c r="V135" i="3"/>
  <c r="AC124" i="3" s="1"/>
  <c r="Z134" i="3"/>
  <c r="T30" i="1"/>
  <c r="W30" i="1" s="1"/>
  <c r="X30" i="1" s="1"/>
  <c r="Y30" i="1"/>
  <c r="I68" i="1"/>
  <c r="G68" i="1"/>
  <c r="F69" i="1"/>
  <c r="H69" i="1"/>
  <c r="B70" i="1"/>
  <c r="J67" i="1"/>
  <c r="G315" i="4" l="1"/>
  <c r="J315" i="4" s="1"/>
  <c r="M304" i="4" s="1"/>
  <c r="L304" i="4"/>
  <c r="AA136" i="4"/>
  <c r="AB136" i="4" s="1"/>
  <c r="V136" i="4"/>
  <c r="Q136" i="4"/>
  <c r="F316" i="4"/>
  <c r="H316" i="4"/>
  <c r="I316" i="4" s="1"/>
  <c r="B317" i="4"/>
  <c r="K315" i="4"/>
  <c r="I315" i="3"/>
  <c r="G315" i="3" s="1"/>
  <c r="J315" i="3" s="1"/>
  <c r="M304" i="3" s="1"/>
  <c r="L304" i="3"/>
  <c r="T135" i="3"/>
  <c r="W135" i="3" s="1"/>
  <c r="Y135" i="3"/>
  <c r="F316" i="3"/>
  <c r="B317" i="3"/>
  <c r="H316" i="3"/>
  <c r="I316" i="3" s="1"/>
  <c r="Z30" i="1"/>
  <c r="S31" i="1"/>
  <c r="AB30" i="1"/>
  <c r="I69" i="1"/>
  <c r="J68" i="1"/>
  <c r="K68" i="1" s="1"/>
  <c r="B71" i="1"/>
  <c r="H70" i="1"/>
  <c r="F70" i="1"/>
  <c r="G69" i="1"/>
  <c r="K67" i="1"/>
  <c r="B318" i="4" l="1"/>
  <c r="H317" i="4"/>
  <c r="F317" i="4"/>
  <c r="Y136" i="4"/>
  <c r="T136" i="4"/>
  <c r="W136" i="4" s="1"/>
  <c r="G316" i="4"/>
  <c r="J316" i="4" s="1"/>
  <c r="K316" i="4" s="1"/>
  <c r="H317" i="3"/>
  <c r="F317" i="3"/>
  <c r="B318" i="3"/>
  <c r="AD124" i="3"/>
  <c r="X135" i="3"/>
  <c r="S136" i="3" s="1"/>
  <c r="K315" i="3"/>
  <c r="G316" i="3"/>
  <c r="J316" i="3" s="1"/>
  <c r="Z135" i="3"/>
  <c r="V31" i="1"/>
  <c r="Q31" i="1"/>
  <c r="J69" i="1"/>
  <c r="K69" i="1" s="1"/>
  <c r="G70" i="1"/>
  <c r="I70" i="1"/>
  <c r="B72" i="1"/>
  <c r="H71" i="1"/>
  <c r="F71" i="1"/>
  <c r="X136" i="4" l="1"/>
  <c r="S137" i="4" s="1"/>
  <c r="Z136" i="4"/>
  <c r="I317" i="4"/>
  <c r="H318" i="4"/>
  <c r="B319" i="4"/>
  <c r="F318" i="4"/>
  <c r="Q136" i="3"/>
  <c r="AA136" i="3"/>
  <c r="AB136" i="3" s="1"/>
  <c r="V136" i="3"/>
  <c r="K316" i="3"/>
  <c r="H318" i="3"/>
  <c r="F318" i="3"/>
  <c r="B319" i="3"/>
  <c r="I317" i="3"/>
  <c r="T31" i="1"/>
  <c r="W31" i="1" s="1"/>
  <c r="X31" i="1" s="1"/>
  <c r="Y31" i="1"/>
  <c r="I71" i="1"/>
  <c r="B73" i="1"/>
  <c r="F72" i="1"/>
  <c r="H72" i="1"/>
  <c r="G71" i="1"/>
  <c r="J70" i="1"/>
  <c r="G317" i="4" l="1"/>
  <c r="J317" i="4" s="1"/>
  <c r="H319" i="4"/>
  <c r="B320" i="4"/>
  <c r="F319" i="4"/>
  <c r="AA137" i="4"/>
  <c r="AB137" i="4" s="1"/>
  <c r="Q137" i="4"/>
  <c r="V137" i="4"/>
  <c r="I318" i="4"/>
  <c r="G318" i="4" s="1"/>
  <c r="J318" i="4" s="1"/>
  <c r="K318" i="4" s="1"/>
  <c r="I318" i="3"/>
  <c r="G318" i="3" s="1"/>
  <c r="J318" i="3" s="1"/>
  <c r="K318" i="3" s="1"/>
  <c r="H319" i="3"/>
  <c r="F319" i="3"/>
  <c r="B320" i="3"/>
  <c r="G317" i="3"/>
  <c r="J317" i="3" s="1"/>
  <c r="T136" i="3"/>
  <c r="W136" i="3" s="1"/>
  <c r="Z136" i="3" s="1"/>
  <c r="Y136" i="3"/>
  <c r="Z31" i="1"/>
  <c r="S32" i="1"/>
  <c r="AB31" i="1"/>
  <c r="J71" i="1"/>
  <c r="K71" i="1" s="1"/>
  <c r="I72" i="1"/>
  <c r="F73" i="1"/>
  <c r="B74" i="1"/>
  <c r="H73" i="1"/>
  <c r="K70" i="1"/>
  <c r="G72" i="1"/>
  <c r="Y137" i="4" l="1"/>
  <c r="T137" i="4"/>
  <c r="W137" i="4" s="1"/>
  <c r="Z137" i="4" s="1"/>
  <c r="I319" i="4"/>
  <c r="G319" i="4" s="1"/>
  <c r="J319" i="4" s="1"/>
  <c r="K319" i="4" s="1"/>
  <c r="K317" i="4"/>
  <c r="F320" i="4"/>
  <c r="B321" i="4"/>
  <c r="H320" i="4"/>
  <c r="I319" i="3"/>
  <c r="X136" i="3"/>
  <c r="S137" i="3" s="1"/>
  <c r="K317" i="3"/>
  <c r="H320" i="3"/>
  <c r="B321" i="3"/>
  <c r="F320" i="3"/>
  <c r="V32" i="1"/>
  <c r="Q32" i="1"/>
  <c r="J72" i="1"/>
  <c r="K72" i="1" s="1"/>
  <c r="I73" i="1"/>
  <c r="F74" i="1"/>
  <c r="H74" i="1"/>
  <c r="B75" i="1"/>
  <c r="G73" i="1"/>
  <c r="F321" i="4" l="1"/>
  <c r="B322" i="4"/>
  <c r="H321" i="4"/>
  <c r="I321" i="4" s="1"/>
  <c r="G321" i="4" s="1"/>
  <c r="J321" i="4" s="1"/>
  <c r="I320" i="4"/>
  <c r="X137" i="4"/>
  <c r="S138" i="4" s="1"/>
  <c r="B322" i="3"/>
  <c r="F321" i="3"/>
  <c r="H321" i="3"/>
  <c r="I320" i="3"/>
  <c r="G320" i="3" s="1"/>
  <c r="J320" i="3" s="1"/>
  <c r="K320" i="3" s="1"/>
  <c r="G319" i="3"/>
  <c r="J319" i="3" s="1"/>
  <c r="Q137" i="3"/>
  <c r="V137" i="3"/>
  <c r="AA137" i="3"/>
  <c r="AB137" i="3" s="1"/>
  <c r="T32" i="1"/>
  <c r="W32" i="1" s="1"/>
  <c r="X32" i="1" s="1"/>
  <c r="Y32" i="1"/>
  <c r="J73" i="1"/>
  <c r="K73" i="1" s="1"/>
  <c r="I74" i="1"/>
  <c r="L63" i="1" s="1"/>
  <c r="B76" i="1"/>
  <c r="H75" i="1"/>
  <c r="F75" i="1"/>
  <c r="G74" i="1"/>
  <c r="V138" i="4" l="1"/>
  <c r="AA138" i="4"/>
  <c r="AB138" i="4" s="1"/>
  <c r="Q138" i="4"/>
  <c r="F322" i="4"/>
  <c r="H322" i="4"/>
  <c r="I322" i="4" s="1"/>
  <c r="G322" i="4" s="1"/>
  <c r="J322" i="4" s="1"/>
  <c r="B323" i="4"/>
  <c r="G320" i="4"/>
  <c r="J320" i="4" s="1"/>
  <c r="K321" i="4"/>
  <c r="I321" i="3"/>
  <c r="G321" i="3" s="1"/>
  <c r="J321" i="3" s="1"/>
  <c r="K321" i="3" s="1"/>
  <c r="T137" i="3"/>
  <c r="W137" i="3" s="1"/>
  <c r="Z137" i="3" s="1"/>
  <c r="Y137" i="3"/>
  <c r="K319" i="3"/>
  <c r="H322" i="3"/>
  <c r="B323" i="3"/>
  <c r="F322" i="3"/>
  <c r="Z32" i="1"/>
  <c r="S33" i="1"/>
  <c r="AB32" i="1"/>
  <c r="J74" i="1"/>
  <c r="M63" i="1" s="1"/>
  <c r="G75" i="1"/>
  <c r="I75" i="1"/>
  <c r="H76" i="1"/>
  <c r="B77" i="1"/>
  <c r="F76" i="1"/>
  <c r="F323" i="4" l="1"/>
  <c r="H323" i="4"/>
  <c r="I323" i="4" s="1"/>
  <c r="G323" i="4" s="1"/>
  <c r="J323" i="4" s="1"/>
  <c r="B324" i="4"/>
  <c r="K320" i="4"/>
  <c r="K322" i="4"/>
  <c r="Y138" i="4"/>
  <c r="T138" i="4"/>
  <c r="W138" i="4" s="1"/>
  <c r="Z138" i="4" s="1"/>
  <c r="I322" i="3"/>
  <c r="X137" i="3"/>
  <c r="S138" i="3" s="1"/>
  <c r="B324" i="3"/>
  <c r="H323" i="3"/>
  <c r="F323" i="3"/>
  <c r="V33" i="1"/>
  <c r="Q33" i="1"/>
  <c r="K74" i="1"/>
  <c r="G76" i="1"/>
  <c r="J75" i="1"/>
  <c r="B78" i="1"/>
  <c r="F77" i="1"/>
  <c r="H77" i="1"/>
  <c r="I76" i="1"/>
  <c r="B325" i="4" l="1"/>
  <c r="F324" i="4"/>
  <c r="H324" i="4"/>
  <c r="I324" i="4" s="1"/>
  <c r="G324" i="4" s="1"/>
  <c r="J324" i="4" s="1"/>
  <c r="X138" i="4"/>
  <c r="S139" i="4" s="1"/>
  <c r="K323" i="4"/>
  <c r="I323" i="3"/>
  <c r="G323" i="3" s="1"/>
  <c r="J323" i="3" s="1"/>
  <c r="K323" i="3" s="1"/>
  <c r="AA138" i="3"/>
  <c r="AB138" i="3" s="1"/>
  <c r="Q138" i="3"/>
  <c r="V138" i="3"/>
  <c r="B325" i="3"/>
  <c r="F324" i="3"/>
  <c r="H324" i="3"/>
  <c r="G322" i="3"/>
  <c r="J322" i="3" s="1"/>
  <c r="T33" i="1"/>
  <c r="W33" i="1" s="1"/>
  <c r="X33" i="1" s="1"/>
  <c r="Y33" i="1"/>
  <c r="I77" i="1"/>
  <c r="F78" i="1"/>
  <c r="H78" i="1"/>
  <c r="B79" i="1"/>
  <c r="G77" i="1"/>
  <c r="J77" i="1" s="1"/>
  <c r="K77" i="1" s="1"/>
  <c r="K75" i="1"/>
  <c r="J76" i="1"/>
  <c r="K76" i="1" s="1"/>
  <c r="V139" i="4" l="1"/>
  <c r="Q139" i="4"/>
  <c r="AA139" i="4"/>
  <c r="AB139" i="4" s="1"/>
  <c r="K324" i="4"/>
  <c r="H325" i="4"/>
  <c r="F325" i="4"/>
  <c r="B326" i="4"/>
  <c r="K322" i="3"/>
  <c r="I324" i="3"/>
  <c r="T138" i="3"/>
  <c r="W138" i="3" s="1"/>
  <c r="Z138" i="3" s="1"/>
  <c r="Y138" i="3"/>
  <c r="F325" i="3"/>
  <c r="B326" i="3"/>
  <c r="H325" i="3"/>
  <c r="I325" i="3" s="1"/>
  <c r="G325" i="3" s="1"/>
  <c r="J325" i="3" s="1"/>
  <c r="Z33" i="1"/>
  <c r="S34" i="1"/>
  <c r="AB33" i="1"/>
  <c r="I78" i="1"/>
  <c r="G78" i="1"/>
  <c r="F79" i="1"/>
  <c r="H79" i="1"/>
  <c r="B80" i="1"/>
  <c r="B327" i="4" l="1"/>
  <c r="F326" i="4"/>
  <c r="H326" i="4"/>
  <c r="I326" i="4" s="1"/>
  <c r="G326" i="4" s="1"/>
  <c r="J326" i="4" s="1"/>
  <c r="T139" i="4"/>
  <c r="W139" i="4" s="1"/>
  <c r="Y139" i="4"/>
  <c r="I325" i="4"/>
  <c r="G325" i="4" s="1"/>
  <c r="J325" i="4" s="1"/>
  <c r="K325" i="4" s="1"/>
  <c r="K325" i="3"/>
  <c r="G324" i="3"/>
  <c r="J324" i="3" s="1"/>
  <c r="K324" i="3" s="1"/>
  <c r="X138" i="3"/>
  <c r="S139" i="3" s="1"/>
  <c r="H326" i="3"/>
  <c r="F326" i="3"/>
  <c r="B327" i="3"/>
  <c r="Q34" i="1"/>
  <c r="V34" i="1"/>
  <c r="J78" i="1"/>
  <c r="K78" i="1" s="1"/>
  <c r="H80" i="1"/>
  <c r="B81" i="1"/>
  <c r="F80" i="1"/>
  <c r="I79" i="1"/>
  <c r="G79" i="1"/>
  <c r="X139" i="4" l="1"/>
  <c r="S140" i="4" s="1"/>
  <c r="F327" i="4"/>
  <c r="H327" i="4"/>
  <c r="I327" i="4" s="1"/>
  <c r="B328" i="4"/>
  <c r="Z139" i="4"/>
  <c r="K326" i="4"/>
  <c r="B328" i="3"/>
  <c r="F327" i="3"/>
  <c r="H327" i="3"/>
  <c r="I327" i="3" s="1"/>
  <c r="I326" i="3"/>
  <c r="G326" i="3" s="1"/>
  <c r="J326" i="3" s="1"/>
  <c r="K326" i="3"/>
  <c r="AA139" i="3"/>
  <c r="AB139" i="3" s="1"/>
  <c r="V139" i="3"/>
  <c r="Q139" i="3"/>
  <c r="T34" i="1"/>
  <c r="W34" i="1" s="1"/>
  <c r="Y34" i="1"/>
  <c r="J79" i="1"/>
  <c r="K79" i="1" s="1"/>
  <c r="G80" i="1"/>
  <c r="B82" i="1"/>
  <c r="H81" i="1"/>
  <c r="F81" i="1"/>
  <c r="I80" i="1"/>
  <c r="G327" i="4" l="1"/>
  <c r="J327" i="4" s="1"/>
  <c r="M316" i="4" s="1"/>
  <c r="L316" i="4"/>
  <c r="H328" i="4"/>
  <c r="B329" i="4"/>
  <c r="F328" i="4"/>
  <c r="AA140" i="4"/>
  <c r="AB140" i="4" s="1"/>
  <c r="Q140" i="4"/>
  <c r="V140" i="4"/>
  <c r="K327" i="4"/>
  <c r="Y139" i="3"/>
  <c r="T139" i="3"/>
  <c r="W139" i="3" s="1"/>
  <c r="G327" i="3"/>
  <c r="J327" i="3" s="1"/>
  <c r="M316" i="3" s="1"/>
  <c r="L316" i="3"/>
  <c r="F328" i="3"/>
  <c r="B329" i="3"/>
  <c r="H328" i="3"/>
  <c r="I328" i="3" s="1"/>
  <c r="X34" i="1"/>
  <c r="Z34" i="1"/>
  <c r="J80" i="1"/>
  <c r="K80" i="1" s="1"/>
  <c r="I81" i="1"/>
  <c r="G81" i="1"/>
  <c r="B83" i="1"/>
  <c r="H82" i="1"/>
  <c r="F82" i="1"/>
  <c r="T140" i="4" l="1"/>
  <c r="W140" i="4" s="1"/>
  <c r="Z140" i="4" s="1"/>
  <c r="Y140" i="4"/>
  <c r="B330" i="4"/>
  <c r="F329" i="4"/>
  <c r="H329" i="4"/>
  <c r="I329" i="4" s="1"/>
  <c r="G329" i="4" s="1"/>
  <c r="J329" i="4" s="1"/>
  <c r="I328" i="4"/>
  <c r="H329" i="3"/>
  <c r="B330" i="3"/>
  <c r="F329" i="3"/>
  <c r="X139" i="3"/>
  <c r="S140" i="3" s="1"/>
  <c r="K327" i="3"/>
  <c r="G328" i="3"/>
  <c r="J328" i="3" s="1"/>
  <c r="Z139" i="3"/>
  <c r="S35" i="1"/>
  <c r="AB34" i="1"/>
  <c r="J81" i="1"/>
  <c r="K81" i="1" s="1"/>
  <c r="G82" i="1"/>
  <c r="I82" i="1"/>
  <c r="H83" i="1"/>
  <c r="F83" i="1"/>
  <c r="B84" i="1"/>
  <c r="G328" i="4" l="1"/>
  <c r="J328" i="4" s="1"/>
  <c r="F330" i="4"/>
  <c r="B331" i="4"/>
  <c r="H330" i="4"/>
  <c r="I330" i="4" s="1"/>
  <c r="G330" i="4" s="1"/>
  <c r="J330" i="4" s="1"/>
  <c r="K329" i="4"/>
  <c r="X140" i="4"/>
  <c r="S141" i="4" s="1"/>
  <c r="V140" i="3"/>
  <c r="Q140" i="3"/>
  <c r="AA140" i="3"/>
  <c r="AB140" i="3" s="1"/>
  <c r="K328" i="3"/>
  <c r="B331" i="3"/>
  <c r="F330" i="3"/>
  <c r="H330" i="3"/>
  <c r="I330" i="3" s="1"/>
  <c r="G330" i="3" s="1"/>
  <c r="J330" i="3" s="1"/>
  <c r="I329" i="3"/>
  <c r="V35" i="1"/>
  <c r="Q35" i="1"/>
  <c r="F84" i="1"/>
  <c r="B85" i="1"/>
  <c r="H84" i="1"/>
  <c r="G83" i="1"/>
  <c r="I83" i="1"/>
  <c r="J82" i="1"/>
  <c r="K82" i="1" s="1"/>
  <c r="Q141" i="4" l="1"/>
  <c r="AA141" i="4"/>
  <c r="AB141" i="4" s="1"/>
  <c r="V141" i="4"/>
  <c r="K330" i="4"/>
  <c r="K328" i="4"/>
  <c r="H331" i="4"/>
  <c r="I331" i="4" s="1"/>
  <c r="G331" i="4" s="1"/>
  <c r="J331" i="4" s="1"/>
  <c r="B332" i="4"/>
  <c r="F331" i="4"/>
  <c r="B332" i="3"/>
  <c r="H331" i="3"/>
  <c r="F331" i="3"/>
  <c r="G329" i="3"/>
  <c r="J329" i="3" s="1"/>
  <c r="K330" i="3"/>
  <c r="T140" i="3"/>
  <c r="W140" i="3" s="1"/>
  <c r="Y140" i="3"/>
  <c r="T35" i="1"/>
  <c r="W35" i="1" s="1"/>
  <c r="X35" i="1" s="1"/>
  <c r="Y35" i="1"/>
  <c r="I84" i="1"/>
  <c r="J83" i="1"/>
  <c r="K83" i="1" s="1"/>
  <c r="B86" i="1"/>
  <c r="H85" i="1"/>
  <c r="F85" i="1"/>
  <c r="G84" i="1"/>
  <c r="H332" i="4" l="1"/>
  <c r="F332" i="4"/>
  <c r="B333" i="4"/>
  <c r="K331" i="4"/>
  <c r="Y141" i="4"/>
  <c r="T141" i="4"/>
  <c r="W141" i="4" s="1"/>
  <c r="X141" i="4" s="1"/>
  <c r="S142" i="4" s="1"/>
  <c r="I331" i="3"/>
  <c r="G331" i="3" s="1"/>
  <c r="J331" i="3" s="1"/>
  <c r="K331" i="3" s="1"/>
  <c r="X140" i="3"/>
  <c r="S141" i="3" s="1"/>
  <c r="Z140" i="3"/>
  <c r="K329" i="3"/>
  <c r="B333" i="3"/>
  <c r="H332" i="3"/>
  <c r="F332" i="3"/>
  <c r="Z35" i="1"/>
  <c r="S36" i="1"/>
  <c r="AB35" i="1"/>
  <c r="J84" i="1"/>
  <c r="K84" i="1" s="1"/>
  <c r="G85" i="1"/>
  <c r="I85" i="1"/>
  <c r="F86" i="1"/>
  <c r="B87" i="1"/>
  <c r="H86" i="1"/>
  <c r="B334" i="4" l="1"/>
  <c r="H333" i="4"/>
  <c r="F333" i="4"/>
  <c r="Q142" i="4"/>
  <c r="AA142" i="4"/>
  <c r="AB142" i="4" s="1"/>
  <c r="V142" i="4"/>
  <c r="I332" i="4"/>
  <c r="Z141" i="4"/>
  <c r="I332" i="3"/>
  <c r="G332" i="3" s="1"/>
  <c r="J332" i="3" s="1"/>
  <c r="F333" i="3"/>
  <c r="H333" i="3"/>
  <c r="I333" i="3" s="1"/>
  <c r="G333" i="3" s="1"/>
  <c r="J333" i="3" s="1"/>
  <c r="B334" i="3"/>
  <c r="K332" i="3"/>
  <c r="V141" i="3"/>
  <c r="Q141" i="3"/>
  <c r="AA141" i="3"/>
  <c r="AB141" i="3" s="1"/>
  <c r="V36" i="1"/>
  <c r="Q36" i="1"/>
  <c r="I86" i="1"/>
  <c r="L75" i="1" s="1"/>
  <c r="J85" i="1"/>
  <c r="K85" i="1" s="1"/>
  <c r="F87" i="1"/>
  <c r="H87" i="1"/>
  <c r="B88" i="1"/>
  <c r="G86" i="1"/>
  <c r="G332" i="4" l="1"/>
  <c r="J332" i="4" s="1"/>
  <c r="T142" i="4"/>
  <c r="W142" i="4" s="1"/>
  <c r="X142" i="4" s="1"/>
  <c r="S143" i="4" s="1"/>
  <c r="Y142" i="4"/>
  <c r="I333" i="4"/>
  <c r="G333" i="4" s="1"/>
  <c r="J333" i="4" s="1"/>
  <c r="K333" i="4" s="1"/>
  <c r="H334" i="4"/>
  <c r="I334" i="4" s="1"/>
  <c r="G334" i="4" s="1"/>
  <c r="J334" i="4" s="1"/>
  <c r="F334" i="4"/>
  <c r="B335" i="4"/>
  <c r="T141" i="3"/>
  <c r="W141" i="3" s="1"/>
  <c r="X141" i="3" s="1"/>
  <c r="S142" i="3" s="1"/>
  <c r="Y141" i="3"/>
  <c r="F334" i="3"/>
  <c r="H334" i="3"/>
  <c r="I334" i="3" s="1"/>
  <c r="B335" i="3"/>
  <c r="K333" i="3"/>
  <c r="T36" i="1"/>
  <c r="W36" i="1" s="1"/>
  <c r="X36" i="1" s="1"/>
  <c r="Y36" i="1"/>
  <c r="I87" i="1"/>
  <c r="J86" i="1"/>
  <c r="K86" i="1" s="1"/>
  <c r="B89" i="1"/>
  <c r="H88" i="1"/>
  <c r="F88" i="1"/>
  <c r="G87" i="1"/>
  <c r="J87" i="1" s="1"/>
  <c r="B336" i="4" l="1"/>
  <c r="F335" i="4"/>
  <c r="H335" i="4"/>
  <c r="I335" i="4" s="1"/>
  <c r="G335" i="4" s="1"/>
  <c r="J335" i="4" s="1"/>
  <c r="Z142" i="4"/>
  <c r="AA143" i="4"/>
  <c r="AB143" i="4" s="1"/>
  <c r="Q143" i="4"/>
  <c r="V143" i="4"/>
  <c r="K334" i="4"/>
  <c r="K332" i="4"/>
  <c r="Q142" i="3"/>
  <c r="AA142" i="3"/>
  <c r="AB142" i="3" s="1"/>
  <c r="V142" i="3"/>
  <c r="G334" i="3"/>
  <c r="J334" i="3" s="1"/>
  <c r="K334" i="3" s="1"/>
  <c r="Z141" i="3"/>
  <c r="H335" i="3"/>
  <c r="B336" i="3"/>
  <c r="F335" i="3"/>
  <c r="Z36" i="1"/>
  <c r="S37" i="1"/>
  <c r="AB36" i="1"/>
  <c r="M75" i="1"/>
  <c r="K87" i="1"/>
  <c r="I88" i="1"/>
  <c r="G88" i="1"/>
  <c r="H89" i="1"/>
  <c r="B90" i="1"/>
  <c r="F89" i="1"/>
  <c r="Y143" i="4" l="1"/>
  <c r="T143" i="4"/>
  <c r="W143" i="4" s="1"/>
  <c r="X143" i="4" s="1"/>
  <c r="S144" i="4" s="1"/>
  <c r="K335" i="4"/>
  <c r="B337" i="4"/>
  <c r="F336" i="4"/>
  <c r="H336" i="4"/>
  <c r="I336" i="4" s="1"/>
  <c r="I335" i="3"/>
  <c r="G335" i="3" s="1"/>
  <c r="J335" i="3" s="1"/>
  <c r="B337" i="3"/>
  <c r="F336" i="3"/>
  <c r="H336" i="3"/>
  <c r="I336" i="3" s="1"/>
  <c r="G336" i="3" s="1"/>
  <c r="J336" i="3" s="1"/>
  <c r="K335" i="3"/>
  <c r="T142" i="3"/>
  <c r="W142" i="3" s="1"/>
  <c r="X142" i="3" s="1"/>
  <c r="S143" i="3" s="1"/>
  <c r="Y142" i="3"/>
  <c r="V37" i="1"/>
  <c r="Q37" i="1"/>
  <c r="J88" i="1"/>
  <c r="I89" i="1"/>
  <c r="H90" i="1"/>
  <c r="B91" i="1"/>
  <c r="F90" i="1"/>
  <c r="K88" i="1"/>
  <c r="G89" i="1"/>
  <c r="G336" i="4" l="1"/>
  <c r="J336" i="4" s="1"/>
  <c r="K336" i="4"/>
  <c r="B338" i="4"/>
  <c r="F337" i="4"/>
  <c r="H337" i="4"/>
  <c r="I337" i="4" s="1"/>
  <c r="G337" i="4" s="1"/>
  <c r="J337" i="4" s="1"/>
  <c r="AA144" i="4"/>
  <c r="AB144" i="4" s="1"/>
  <c r="V144" i="4"/>
  <c r="Q144" i="4"/>
  <c r="Z143" i="4"/>
  <c r="Q143" i="3"/>
  <c r="AA143" i="3"/>
  <c r="AB143" i="3" s="1"/>
  <c r="V143" i="3"/>
  <c r="Z142" i="3"/>
  <c r="K336" i="3"/>
  <c r="H337" i="3"/>
  <c r="F337" i="3"/>
  <c r="B338" i="3"/>
  <c r="T37" i="1"/>
  <c r="W37" i="1" s="1"/>
  <c r="X37" i="1" s="1"/>
  <c r="Y37" i="1"/>
  <c r="J89" i="1"/>
  <c r="K89" i="1" s="1"/>
  <c r="G90" i="1"/>
  <c r="H91" i="1"/>
  <c r="B92" i="1"/>
  <c r="F91" i="1"/>
  <c r="I90" i="1"/>
  <c r="Y144" i="4" l="1"/>
  <c r="T144" i="4"/>
  <c r="W144" i="4" s="1"/>
  <c r="X144" i="4" s="1"/>
  <c r="S145" i="4" s="1"/>
  <c r="K337" i="4"/>
  <c r="F338" i="4"/>
  <c r="H338" i="4"/>
  <c r="I338" i="4" s="1"/>
  <c r="G338" i="4" s="1"/>
  <c r="J338" i="4" s="1"/>
  <c r="B339" i="4"/>
  <c r="I337" i="3"/>
  <c r="G337" i="3" s="1"/>
  <c r="J337" i="3" s="1"/>
  <c r="H338" i="3"/>
  <c r="F338" i="3"/>
  <c r="B339" i="3"/>
  <c r="K337" i="3"/>
  <c r="Y143" i="3"/>
  <c r="T143" i="3"/>
  <c r="W143" i="3" s="1"/>
  <c r="X143" i="3" s="1"/>
  <c r="S144" i="3" s="1"/>
  <c r="Z37" i="1"/>
  <c r="S38" i="1"/>
  <c r="AB37" i="1"/>
  <c r="F92" i="1"/>
  <c r="H92" i="1"/>
  <c r="B93" i="1"/>
  <c r="I91" i="1"/>
  <c r="J90" i="1"/>
  <c r="K90" i="1" s="1"/>
  <c r="G91" i="1"/>
  <c r="F339" i="4" l="1"/>
  <c r="B340" i="4"/>
  <c r="H339" i="4"/>
  <c r="I339" i="4" s="1"/>
  <c r="K338" i="4"/>
  <c r="Z144" i="4"/>
  <c r="V145" i="4"/>
  <c r="Q145" i="4"/>
  <c r="AA145" i="4"/>
  <c r="AB145" i="4" s="1"/>
  <c r="I338" i="3"/>
  <c r="G338" i="3" s="1"/>
  <c r="J338" i="3" s="1"/>
  <c r="K338" i="3" s="1"/>
  <c r="AA144" i="3"/>
  <c r="AB144" i="3" s="1"/>
  <c r="Q144" i="3"/>
  <c r="V144" i="3"/>
  <c r="Z143" i="3"/>
  <c r="H339" i="3"/>
  <c r="F339" i="3"/>
  <c r="B340" i="3"/>
  <c r="Q38" i="1"/>
  <c r="V38" i="1"/>
  <c r="AC27" i="1" s="1"/>
  <c r="I92" i="1"/>
  <c r="J91" i="1"/>
  <c r="K91" i="1" s="1"/>
  <c r="B94" i="1"/>
  <c r="H93" i="1"/>
  <c r="F93" i="1"/>
  <c r="G92" i="1"/>
  <c r="Y145" i="4" l="1"/>
  <c r="T145" i="4"/>
  <c r="W145" i="4" s="1"/>
  <c r="X145" i="4" s="1"/>
  <c r="S146" i="4" s="1"/>
  <c r="F340" i="4"/>
  <c r="B341" i="4"/>
  <c r="H340" i="4"/>
  <c r="I340" i="4" s="1"/>
  <c r="G339" i="4"/>
  <c r="J339" i="4" s="1"/>
  <c r="M328" i="4" s="1"/>
  <c r="L328" i="4"/>
  <c r="I339" i="3"/>
  <c r="B341" i="3"/>
  <c r="H340" i="3"/>
  <c r="F340" i="3"/>
  <c r="T144" i="3"/>
  <c r="W144" i="3" s="1"/>
  <c r="X144" i="3" s="1"/>
  <c r="S145" i="3" s="1"/>
  <c r="Y144" i="3"/>
  <c r="T38" i="1"/>
  <c r="W38" i="1" s="1"/>
  <c r="Z38" i="1" s="1"/>
  <c r="Y38" i="1"/>
  <c r="J92" i="1"/>
  <c r="K92" i="1" s="1"/>
  <c r="G93" i="1"/>
  <c r="I93" i="1"/>
  <c r="B95" i="1"/>
  <c r="H94" i="1"/>
  <c r="F94" i="1"/>
  <c r="AA146" i="4" l="1"/>
  <c r="AB146" i="4" s="1"/>
  <c r="V146" i="4"/>
  <c r="Q146" i="4"/>
  <c r="K339" i="4"/>
  <c r="G340" i="4"/>
  <c r="J340" i="4" s="1"/>
  <c r="K340" i="4" s="1"/>
  <c r="H341" i="4"/>
  <c r="B342" i="4"/>
  <c r="F341" i="4"/>
  <c r="Z145" i="4"/>
  <c r="I340" i="3"/>
  <c r="Q145" i="3"/>
  <c r="AA145" i="3"/>
  <c r="AB145" i="3" s="1"/>
  <c r="V145" i="3"/>
  <c r="Z144" i="3"/>
  <c r="G340" i="3"/>
  <c r="J340" i="3" s="1"/>
  <c r="K340" i="3" s="1"/>
  <c r="F341" i="3"/>
  <c r="B342" i="3"/>
  <c r="H341" i="3"/>
  <c r="G339" i="3"/>
  <c r="J339" i="3" s="1"/>
  <c r="L328" i="3"/>
  <c r="AD27" i="1"/>
  <c r="X38" i="1"/>
  <c r="J93" i="1"/>
  <c r="K93" i="1" s="1"/>
  <c r="B96" i="1"/>
  <c r="H95" i="1"/>
  <c r="F95" i="1"/>
  <c r="G94" i="1"/>
  <c r="I94" i="1"/>
  <c r="B343" i="4" l="1"/>
  <c r="F342" i="4"/>
  <c r="H342" i="4"/>
  <c r="I342" i="4" s="1"/>
  <c r="G342" i="4" s="1"/>
  <c r="J342" i="4" s="1"/>
  <c r="I341" i="4"/>
  <c r="T146" i="4"/>
  <c r="W146" i="4" s="1"/>
  <c r="X146" i="4" s="1"/>
  <c r="S147" i="4" s="1"/>
  <c r="Y146" i="4"/>
  <c r="I341" i="3"/>
  <c r="G341" i="3" s="1"/>
  <c r="J341" i="3" s="1"/>
  <c r="K341" i="3" s="1"/>
  <c r="H342" i="3"/>
  <c r="B343" i="3"/>
  <c r="F342" i="3"/>
  <c r="M328" i="3"/>
  <c r="K339" i="3"/>
  <c r="Y145" i="3"/>
  <c r="T145" i="3"/>
  <c r="W145" i="3" s="1"/>
  <c r="X145" i="3" s="1"/>
  <c r="S146" i="3" s="1"/>
  <c r="S39" i="1"/>
  <c r="AB38" i="1"/>
  <c r="I95" i="1"/>
  <c r="J94" i="1"/>
  <c r="K94" i="1" s="1"/>
  <c r="G95" i="1"/>
  <c r="F96" i="1"/>
  <c r="H96" i="1"/>
  <c r="B97" i="1"/>
  <c r="Q147" i="4" l="1"/>
  <c r="AA147" i="4"/>
  <c r="AB147" i="4" s="1"/>
  <c r="V147" i="4"/>
  <c r="AC136" i="4" s="1"/>
  <c r="G341" i="4"/>
  <c r="J341" i="4" s="1"/>
  <c r="K342" i="4"/>
  <c r="F343" i="4"/>
  <c r="B344" i="4"/>
  <c r="H343" i="4"/>
  <c r="I343" i="4" s="1"/>
  <c r="G343" i="4" s="1"/>
  <c r="J343" i="4" s="1"/>
  <c r="Z146" i="4"/>
  <c r="I342" i="3"/>
  <c r="G342" i="3" s="1"/>
  <c r="J342" i="3" s="1"/>
  <c r="K342" i="3" s="1"/>
  <c r="Z145" i="3"/>
  <c r="B344" i="3"/>
  <c r="F343" i="3"/>
  <c r="H343" i="3"/>
  <c r="I343" i="3" s="1"/>
  <c r="V146" i="3"/>
  <c r="Q146" i="3"/>
  <c r="AA146" i="3"/>
  <c r="AB146" i="3" s="1"/>
  <c r="Q39" i="1"/>
  <c r="V39" i="1"/>
  <c r="J95" i="1"/>
  <c r="K95" i="1" s="1"/>
  <c r="I96" i="1"/>
  <c r="F97" i="1"/>
  <c r="H97" i="1"/>
  <c r="B98" i="1"/>
  <c r="G96" i="1"/>
  <c r="H344" i="4" l="1"/>
  <c r="F344" i="4"/>
  <c r="B345" i="4"/>
  <c r="K341" i="4"/>
  <c r="K343" i="4"/>
  <c r="Y147" i="4"/>
  <c r="T147" i="4"/>
  <c r="W147" i="4" s="1"/>
  <c r="Y146" i="3"/>
  <c r="T146" i="3"/>
  <c r="W146" i="3" s="1"/>
  <c r="X146" i="3" s="1"/>
  <c r="S147" i="3" s="1"/>
  <c r="H344" i="3"/>
  <c r="F344" i="3"/>
  <c r="B345" i="3"/>
  <c r="G343" i="3"/>
  <c r="J343" i="3" s="1"/>
  <c r="K343" i="3"/>
  <c r="T39" i="1"/>
  <c r="W39" i="1" s="1"/>
  <c r="Y39" i="1"/>
  <c r="J96" i="1"/>
  <c r="K96" i="1" s="1"/>
  <c r="I97" i="1"/>
  <c r="F98" i="1"/>
  <c r="H98" i="1"/>
  <c r="B99" i="1"/>
  <c r="G97" i="1"/>
  <c r="B346" i="4" l="1"/>
  <c r="H345" i="4"/>
  <c r="F345" i="4"/>
  <c r="AD136" i="4"/>
  <c r="X147" i="4"/>
  <c r="S148" i="4" s="1"/>
  <c r="Z147" i="4"/>
  <c r="I344" i="4"/>
  <c r="I344" i="3"/>
  <c r="G344" i="3" s="1"/>
  <c r="J344" i="3" s="1"/>
  <c r="K344" i="3" s="1"/>
  <c r="V147" i="3"/>
  <c r="AC136" i="3" s="1"/>
  <c r="AA147" i="3"/>
  <c r="AB147" i="3" s="1"/>
  <c r="Q147" i="3"/>
  <c r="H345" i="3"/>
  <c r="B346" i="3"/>
  <c r="F345" i="3"/>
  <c r="Z146" i="3"/>
  <c r="Z39" i="1"/>
  <c r="X39" i="1"/>
  <c r="J97" i="1"/>
  <c r="K97" i="1" s="1"/>
  <c r="I98" i="1"/>
  <c r="L87" i="1" s="1"/>
  <c r="G98" i="1"/>
  <c r="H99" i="1"/>
  <c r="B100" i="1"/>
  <c r="F99" i="1"/>
  <c r="G344" i="4" l="1"/>
  <c r="J344" i="4" s="1"/>
  <c r="Q148" i="4"/>
  <c r="AA148" i="4"/>
  <c r="AB148" i="4" s="1"/>
  <c r="V148" i="4"/>
  <c r="I345" i="4"/>
  <c r="G345" i="4" s="1"/>
  <c r="J345" i="4" s="1"/>
  <c r="K345" i="4" s="1"/>
  <c r="H346" i="4"/>
  <c r="F346" i="4"/>
  <c r="B347" i="4"/>
  <c r="H346" i="3"/>
  <c r="B347" i="3"/>
  <c r="F346" i="3"/>
  <c r="I345" i="3"/>
  <c r="T147" i="3"/>
  <c r="W147" i="3" s="1"/>
  <c r="Y147" i="3"/>
  <c r="S40" i="1"/>
  <c r="AB39" i="1"/>
  <c r="J98" i="1"/>
  <c r="M87" i="1" s="1"/>
  <c r="G99" i="1"/>
  <c r="I99" i="1"/>
  <c r="H100" i="1"/>
  <c r="F100" i="1"/>
  <c r="B101" i="1"/>
  <c r="T148" i="4" l="1"/>
  <c r="W148" i="4" s="1"/>
  <c r="Z148" i="4" s="1"/>
  <c r="Y148" i="4"/>
  <c r="H347" i="4"/>
  <c r="B348" i="4"/>
  <c r="F347" i="4"/>
  <c r="I346" i="4"/>
  <c r="G346" i="4" s="1"/>
  <c r="J346" i="4" s="1"/>
  <c r="K346" i="4" s="1"/>
  <c r="K344" i="4"/>
  <c r="G345" i="3"/>
  <c r="J345" i="3" s="1"/>
  <c r="AD136" i="3"/>
  <c r="X147" i="3"/>
  <c r="S148" i="3" s="1"/>
  <c r="B348" i="3"/>
  <c r="F347" i="3"/>
  <c r="H347" i="3"/>
  <c r="I347" i="3" s="1"/>
  <c r="G347" i="3" s="1"/>
  <c r="J347" i="3" s="1"/>
  <c r="Z147" i="3"/>
  <c r="I346" i="3"/>
  <c r="G346" i="3" s="1"/>
  <c r="J346" i="3" s="1"/>
  <c r="K346" i="3" s="1"/>
  <c r="V40" i="1"/>
  <c r="Q40" i="1"/>
  <c r="K98" i="1"/>
  <c r="I100" i="1"/>
  <c r="J99" i="1"/>
  <c r="K99" i="1" s="1"/>
  <c r="F101" i="1"/>
  <c r="B102" i="1"/>
  <c r="H101" i="1"/>
  <c r="G100" i="1"/>
  <c r="B349" i="4" l="1"/>
  <c r="F348" i="4"/>
  <c r="H348" i="4"/>
  <c r="I348" i="4" s="1"/>
  <c r="G348" i="4" s="1"/>
  <c r="J348" i="4" s="1"/>
  <c r="I347" i="4"/>
  <c r="G347" i="4" s="1"/>
  <c r="J347" i="4" s="1"/>
  <c r="K347" i="4" s="1"/>
  <c r="X148" i="4"/>
  <c r="S149" i="4" s="1"/>
  <c r="V148" i="3"/>
  <c r="Q148" i="3"/>
  <c r="AA148" i="3"/>
  <c r="AB148" i="3" s="1"/>
  <c r="H348" i="3"/>
  <c r="B349" i="3"/>
  <c r="F348" i="3"/>
  <c r="K347" i="3"/>
  <c r="K345" i="3"/>
  <c r="T40" i="1"/>
  <c r="W40" i="1" s="1"/>
  <c r="Y40" i="1"/>
  <c r="J100" i="1"/>
  <c r="K100" i="1" s="1"/>
  <c r="I101" i="1"/>
  <c r="F102" i="1"/>
  <c r="H102" i="1"/>
  <c r="B103" i="1"/>
  <c r="G101" i="1"/>
  <c r="K348" i="4" l="1"/>
  <c r="AA149" i="4"/>
  <c r="AB149" i="4" s="1"/>
  <c r="V149" i="4"/>
  <c r="Q149" i="4"/>
  <c r="H349" i="4"/>
  <c r="I349" i="4" s="1"/>
  <c r="G349" i="4" s="1"/>
  <c r="J349" i="4" s="1"/>
  <c r="F349" i="4"/>
  <c r="B350" i="4"/>
  <c r="I348" i="3"/>
  <c r="G348" i="3" s="1"/>
  <c r="J348" i="3" s="1"/>
  <c r="K348" i="3" s="1"/>
  <c r="B350" i="3"/>
  <c r="F349" i="3"/>
  <c r="H349" i="3"/>
  <c r="T148" i="3"/>
  <c r="W148" i="3" s="1"/>
  <c r="Z148" i="3" s="1"/>
  <c r="Y148" i="3"/>
  <c r="Z40" i="1"/>
  <c r="X40" i="1"/>
  <c r="J101" i="1"/>
  <c r="K101" i="1" s="1"/>
  <c r="I102" i="1"/>
  <c r="B104" i="1"/>
  <c r="H103" i="1"/>
  <c r="F103" i="1"/>
  <c r="G102" i="1"/>
  <c r="B351" i="4" l="1"/>
  <c r="H350" i="4"/>
  <c r="F350" i="4"/>
  <c r="T149" i="4"/>
  <c r="W149" i="4" s="1"/>
  <c r="Z149" i="4" s="1"/>
  <c r="Y149" i="4"/>
  <c r="K349" i="4"/>
  <c r="I349" i="3"/>
  <c r="G349" i="3" s="1"/>
  <c r="J349" i="3" s="1"/>
  <c r="K349" i="3" s="1"/>
  <c r="X148" i="3"/>
  <c r="S149" i="3" s="1"/>
  <c r="H350" i="3"/>
  <c r="B351" i="3"/>
  <c r="F350" i="3"/>
  <c r="S41" i="1"/>
  <c r="AB40" i="1"/>
  <c r="J102" i="1"/>
  <c r="K102" i="1" s="1"/>
  <c r="G103" i="1"/>
  <c r="I103" i="1"/>
  <c r="H104" i="1"/>
  <c r="F104" i="1"/>
  <c r="B105" i="1"/>
  <c r="X149" i="4" l="1"/>
  <c r="S150" i="4" s="1"/>
  <c r="I350" i="4"/>
  <c r="G350" i="4" s="1"/>
  <c r="J350" i="4" s="1"/>
  <c r="K350" i="4" s="1"/>
  <c r="H351" i="4"/>
  <c r="B352" i="4"/>
  <c r="F351" i="4"/>
  <c r="H351" i="3"/>
  <c r="I351" i="3" s="1"/>
  <c r="B352" i="3"/>
  <c r="F351" i="3"/>
  <c r="I350" i="3"/>
  <c r="G350" i="3" s="1"/>
  <c r="J350" i="3" s="1"/>
  <c r="K350" i="3" s="1"/>
  <c r="V149" i="3"/>
  <c r="AA149" i="3"/>
  <c r="AB149" i="3" s="1"/>
  <c r="Q149" i="3"/>
  <c r="Q41" i="1"/>
  <c r="V41" i="1"/>
  <c r="G104" i="1"/>
  <c r="I104" i="1"/>
  <c r="J103" i="1"/>
  <c r="K103" i="1" s="1"/>
  <c r="B106" i="1"/>
  <c r="F105" i="1"/>
  <c r="H105" i="1"/>
  <c r="F352" i="4" l="1"/>
  <c r="H352" i="4"/>
  <c r="I352" i="4" s="1"/>
  <c r="B353" i="4"/>
  <c r="I351" i="4"/>
  <c r="Q150" i="4"/>
  <c r="AA150" i="4"/>
  <c r="AB150" i="4" s="1"/>
  <c r="V150" i="4"/>
  <c r="T149" i="3"/>
  <c r="W149" i="3" s="1"/>
  <c r="Z149" i="3" s="1"/>
  <c r="Y149" i="3"/>
  <c r="B353" i="3"/>
  <c r="H352" i="3"/>
  <c r="F352" i="3"/>
  <c r="G351" i="3"/>
  <c r="J351" i="3" s="1"/>
  <c r="M340" i="3" s="1"/>
  <c r="L340" i="3"/>
  <c r="T41" i="1"/>
  <c r="W41" i="1" s="1"/>
  <c r="X41" i="1" s="1"/>
  <c r="Y41" i="1"/>
  <c r="I105" i="1"/>
  <c r="J104" i="1"/>
  <c r="K104" i="1" s="1"/>
  <c r="G105" i="1"/>
  <c r="F106" i="1"/>
  <c r="B107" i="1"/>
  <c r="H106" i="1"/>
  <c r="H353" i="4" l="1"/>
  <c r="I353" i="4" s="1"/>
  <c r="G353" i="4" s="1"/>
  <c r="J353" i="4" s="1"/>
  <c r="F353" i="4"/>
  <c r="B354" i="4"/>
  <c r="G352" i="4"/>
  <c r="J352" i="4" s="1"/>
  <c r="Y150" i="4"/>
  <c r="T150" i="4"/>
  <c r="W150" i="4" s="1"/>
  <c r="G351" i="4"/>
  <c r="J351" i="4" s="1"/>
  <c r="L340" i="4"/>
  <c r="K352" i="4"/>
  <c r="K351" i="3"/>
  <c r="B354" i="3"/>
  <c r="H353" i="3"/>
  <c r="I353" i="3" s="1"/>
  <c r="G353" i="3" s="1"/>
  <c r="J353" i="3" s="1"/>
  <c r="F353" i="3"/>
  <c r="I352" i="3"/>
  <c r="X149" i="3"/>
  <c r="S150" i="3" s="1"/>
  <c r="Z41" i="1"/>
  <c r="S42" i="1"/>
  <c r="AB41" i="1"/>
  <c r="J105" i="1"/>
  <c r="K105" i="1" s="1"/>
  <c r="I106" i="1"/>
  <c r="G106" i="1"/>
  <c r="F107" i="1"/>
  <c r="H107" i="1"/>
  <c r="B108" i="1"/>
  <c r="X150" i="4" l="1"/>
  <c r="S151" i="4" s="1"/>
  <c r="Z150" i="4"/>
  <c r="H354" i="4"/>
  <c r="B355" i="4"/>
  <c r="F354" i="4"/>
  <c r="M340" i="4"/>
  <c r="K351" i="4"/>
  <c r="K353" i="4"/>
  <c r="Q150" i="3"/>
  <c r="AA150" i="3"/>
  <c r="AB150" i="3" s="1"/>
  <c r="V150" i="3"/>
  <c r="G352" i="3"/>
  <c r="J352" i="3" s="1"/>
  <c r="F354" i="3"/>
  <c r="B355" i="3"/>
  <c r="H354" i="3"/>
  <c r="I354" i="3" s="1"/>
  <c r="G354" i="3" s="1"/>
  <c r="J354" i="3" s="1"/>
  <c r="K353" i="3"/>
  <c r="V42" i="1"/>
  <c r="Q42" i="1"/>
  <c r="J106" i="1"/>
  <c r="K106" i="1" s="1"/>
  <c r="I107" i="1"/>
  <c r="G107" i="1"/>
  <c r="H108" i="1"/>
  <c r="B109" i="1"/>
  <c r="F108" i="1"/>
  <c r="B356" i="4" l="1"/>
  <c r="F355" i="4"/>
  <c r="H355" i="4"/>
  <c r="Q151" i="4"/>
  <c r="AA151" i="4"/>
  <c r="AB151" i="4" s="1"/>
  <c r="V151" i="4"/>
  <c r="I354" i="4"/>
  <c r="H355" i="3"/>
  <c r="B356" i="3"/>
  <c r="F355" i="3"/>
  <c r="K352" i="3"/>
  <c r="K354" i="3"/>
  <c r="Y150" i="3"/>
  <c r="T150" i="3"/>
  <c r="W150" i="3" s="1"/>
  <c r="T42" i="1"/>
  <c r="W42" i="1" s="1"/>
  <c r="X42" i="1" s="1"/>
  <c r="Y42" i="1"/>
  <c r="J107" i="1"/>
  <c r="K107" i="1" s="1"/>
  <c r="I108" i="1"/>
  <c r="G108" i="1"/>
  <c r="F109" i="1"/>
  <c r="H109" i="1"/>
  <c r="B110" i="1"/>
  <c r="H356" i="4" l="1"/>
  <c r="F356" i="4"/>
  <c r="B357" i="4"/>
  <c r="G354" i="4"/>
  <c r="J354" i="4" s="1"/>
  <c r="Y151" i="4"/>
  <c r="T151" i="4"/>
  <c r="W151" i="4" s="1"/>
  <c r="I355" i="4"/>
  <c r="G355" i="4" s="1"/>
  <c r="J355" i="4" s="1"/>
  <c r="K355" i="4" s="1"/>
  <c r="X150" i="3"/>
  <c r="S151" i="3" s="1"/>
  <c r="H356" i="3"/>
  <c r="B357" i="3"/>
  <c r="F356" i="3"/>
  <c r="Z150" i="3"/>
  <c r="I355" i="3"/>
  <c r="Z42" i="1"/>
  <c r="S43" i="1"/>
  <c r="AB42" i="1"/>
  <c r="J108" i="1"/>
  <c r="K108" i="1" s="1"/>
  <c r="I109" i="1"/>
  <c r="B111" i="1"/>
  <c r="H110" i="1"/>
  <c r="F110" i="1"/>
  <c r="G109" i="1"/>
  <c r="X151" i="4" l="1"/>
  <c r="S152" i="4" s="1"/>
  <c r="B358" i="4"/>
  <c r="H357" i="4"/>
  <c r="F357" i="4"/>
  <c r="K354" i="4"/>
  <c r="I356" i="4"/>
  <c r="G356" i="4" s="1"/>
  <c r="J356" i="4" s="1"/>
  <c r="Z151" i="4"/>
  <c r="B358" i="3"/>
  <c r="F357" i="3"/>
  <c r="H357" i="3"/>
  <c r="I357" i="3" s="1"/>
  <c r="G357" i="3" s="1"/>
  <c r="J357" i="3" s="1"/>
  <c r="G355" i="3"/>
  <c r="J355" i="3" s="1"/>
  <c r="I356" i="3"/>
  <c r="G356" i="3" s="1"/>
  <c r="J356" i="3" s="1"/>
  <c r="K356" i="3" s="1"/>
  <c r="AA151" i="3"/>
  <c r="AB151" i="3" s="1"/>
  <c r="Q151" i="3"/>
  <c r="V151" i="3"/>
  <c r="V43" i="1"/>
  <c r="Q43" i="1"/>
  <c r="J109" i="1"/>
  <c r="K109" i="1" s="1"/>
  <c r="G110" i="1"/>
  <c r="I110" i="1"/>
  <c r="L99" i="1" s="1"/>
  <c r="H111" i="1"/>
  <c r="B112" i="1"/>
  <c r="F111" i="1"/>
  <c r="K356" i="4" l="1"/>
  <c r="H358" i="4"/>
  <c r="B359" i="4"/>
  <c r="F358" i="4"/>
  <c r="AA152" i="4"/>
  <c r="AB152" i="4" s="1"/>
  <c r="V152" i="4"/>
  <c r="Q152" i="4"/>
  <c r="I357" i="4"/>
  <c r="K355" i="3"/>
  <c r="Y151" i="3"/>
  <c r="T151" i="3"/>
  <c r="W151" i="3" s="1"/>
  <c r="K357" i="3"/>
  <c r="H358" i="3"/>
  <c r="B359" i="3"/>
  <c r="F358" i="3"/>
  <c r="T43" i="1"/>
  <c r="W43" i="1" s="1"/>
  <c r="X43" i="1" s="1"/>
  <c r="Y43" i="1"/>
  <c r="B113" i="1"/>
  <c r="F112" i="1"/>
  <c r="H112" i="1"/>
  <c r="G111" i="1"/>
  <c r="I111" i="1"/>
  <c r="J110" i="1"/>
  <c r="F359" i="4" l="1"/>
  <c r="B360" i="4"/>
  <c r="H359" i="4"/>
  <c r="I359" i="4" s="1"/>
  <c r="G359" i="4" s="1"/>
  <c r="J359" i="4" s="1"/>
  <c r="I358" i="4"/>
  <c r="G358" i="4" s="1"/>
  <c r="J358" i="4" s="1"/>
  <c r="K358" i="4" s="1"/>
  <c r="Y152" i="4"/>
  <c r="T152" i="4"/>
  <c r="W152" i="4" s="1"/>
  <c r="G357" i="4"/>
  <c r="J357" i="4" s="1"/>
  <c r="K357" i="4" s="1"/>
  <c r="B360" i="3"/>
  <c r="F359" i="3"/>
  <c r="H359" i="3"/>
  <c r="I359" i="3" s="1"/>
  <c r="G359" i="3" s="1"/>
  <c r="J359" i="3" s="1"/>
  <c r="X151" i="3"/>
  <c r="S152" i="3" s="1"/>
  <c r="I358" i="3"/>
  <c r="Z151" i="3"/>
  <c r="Z43" i="1"/>
  <c r="S44" i="1"/>
  <c r="AB43" i="1"/>
  <c r="I112" i="1"/>
  <c r="J111" i="1"/>
  <c r="K111" i="1" s="1"/>
  <c r="M99" i="1"/>
  <c r="K110" i="1"/>
  <c r="B114" i="1"/>
  <c r="H113" i="1"/>
  <c r="F113" i="1"/>
  <c r="G112" i="1"/>
  <c r="H360" i="4" l="1"/>
  <c r="B361" i="4"/>
  <c r="F360" i="4"/>
  <c r="X152" i="4"/>
  <c r="S153" i="4" s="1"/>
  <c r="Z152" i="4"/>
  <c r="K359" i="4"/>
  <c r="Q152" i="3"/>
  <c r="AA152" i="3"/>
  <c r="AB152" i="3" s="1"/>
  <c r="V152" i="3"/>
  <c r="K359" i="3"/>
  <c r="G358" i="3"/>
  <c r="J358" i="3" s="1"/>
  <c r="B361" i="3"/>
  <c r="H360" i="3"/>
  <c r="F360" i="3"/>
  <c r="V44" i="1"/>
  <c r="Q44" i="1"/>
  <c r="J112" i="1"/>
  <c r="K112" i="1" s="1"/>
  <c r="F114" i="1"/>
  <c r="B115" i="1"/>
  <c r="H114" i="1"/>
  <c r="G113" i="1"/>
  <c r="I113" i="1"/>
  <c r="AA153" i="4" l="1"/>
  <c r="AB153" i="4" s="1"/>
  <c r="V153" i="4"/>
  <c r="Q153" i="4"/>
  <c r="B362" i="4"/>
  <c r="F361" i="4"/>
  <c r="H361" i="4"/>
  <c r="I360" i="4"/>
  <c r="H361" i="3"/>
  <c r="F361" i="3"/>
  <c r="B362" i="3"/>
  <c r="I360" i="3"/>
  <c r="G360" i="3" s="1"/>
  <c r="J360" i="3" s="1"/>
  <c r="K358" i="3"/>
  <c r="Y152" i="3"/>
  <c r="T152" i="3"/>
  <c r="W152" i="3" s="1"/>
  <c r="T44" i="1"/>
  <c r="W44" i="1" s="1"/>
  <c r="X44" i="1" s="1"/>
  <c r="Y44" i="1"/>
  <c r="I114" i="1"/>
  <c r="J113" i="1"/>
  <c r="H115" i="1"/>
  <c r="F115" i="1"/>
  <c r="B116" i="1"/>
  <c r="G114" i="1"/>
  <c r="J114" i="1" s="1"/>
  <c r="K114" i="1" s="1"/>
  <c r="F362" i="4" l="1"/>
  <c r="H362" i="4"/>
  <c r="I362" i="4" s="1"/>
  <c r="G362" i="4" s="1"/>
  <c r="J362" i="4" s="1"/>
  <c r="B363" i="4"/>
  <c r="I361" i="4"/>
  <c r="G361" i="4" s="1"/>
  <c r="J361" i="4" s="1"/>
  <c r="Y153" i="4"/>
  <c r="T153" i="4"/>
  <c r="W153" i="4" s="1"/>
  <c r="X153" i="4" s="1"/>
  <c r="S154" i="4" s="1"/>
  <c r="G360" i="4"/>
  <c r="J360" i="4" s="1"/>
  <c r="K360" i="4" s="1"/>
  <c r="K361" i="4"/>
  <c r="X152" i="3"/>
  <c r="S153" i="3" s="1"/>
  <c r="K360" i="3"/>
  <c r="Z152" i="3"/>
  <c r="H362" i="3"/>
  <c r="B363" i="3"/>
  <c r="F362" i="3"/>
  <c r="I361" i="3"/>
  <c r="G361" i="3" s="1"/>
  <c r="J361" i="3" s="1"/>
  <c r="K361" i="3" s="1"/>
  <c r="Z44" i="1"/>
  <c r="S45" i="1"/>
  <c r="AB44" i="1"/>
  <c r="G115" i="1"/>
  <c r="I115" i="1"/>
  <c r="H116" i="1"/>
  <c r="F116" i="1"/>
  <c r="B117" i="1"/>
  <c r="K113" i="1"/>
  <c r="H363" i="4" l="1"/>
  <c r="I363" i="4" s="1"/>
  <c r="F363" i="4"/>
  <c r="B364" i="4"/>
  <c r="V154" i="4"/>
  <c r="Q154" i="4"/>
  <c r="AA154" i="4"/>
  <c r="AB154" i="4" s="1"/>
  <c r="Z153" i="4"/>
  <c r="K362" i="4"/>
  <c r="B364" i="3"/>
  <c r="F363" i="3"/>
  <c r="H363" i="3"/>
  <c r="I363" i="3" s="1"/>
  <c r="I362" i="3"/>
  <c r="G362" i="3" s="1"/>
  <c r="J362" i="3" s="1"/>
  <c r="K362" i="3" s="1"/>
  <c r="V153" i="3"/>
  <c r="Q153" i="3"/>
  <c r="AA153" i="3"/>
  <c r="AB153" i="3" s="1"/>
  <c r="Q45" i="1"/>
  <c r="V45" i="1"/>
  <c r="G116" i="1"/>
  <c r="I116" i="1"/>
  <c r="J115" i="1"/>
  <c r="F117" i="1"/>
  <c r="H117" i="1"/>
  <c r="B118" i="1"/>
  <c r="T154" i="4" l="1"/>
  <c r="W154" i="4" s="1"/>
  <c r="X154" i="4" s="1"/>
  <c r="S155" i="4" s="1"/>
  <c r="Y154" i="4"/>
  <c r="H364" i="4"/>
  <c r="F364" i="4"/>
  <c r="B365" i="4"/>
  <c r="G363" i="4"/>
  <c r="J363" i="4" s="1"/>
  <c r="M352" i="4" s="1"/>
  <c r="L352" i="4"/>
  <c r="T153" i="3"/>
  <c r="W153" i="3" s="1"/>
  <c r="X153" i="3" s="1"/>
  <c r="S154" i="3" s="1"/>
  <c r="Y153" i="3"/>
  <c r="G363" i="3"/>
  <c r="J363" i="3" s="1"/>
  <c r="M352" i="3" s="1"/>
  <c r="L352" i="3"/>
  <c r="B365" i="3"/>
  <c r="F364" i="3"/>
  <c r="H364" i="3"/>
  <c r="I364" i="3" s="1"/>
  <c r="T45" i="1"/>
  <c r="W45" i="1" s="1"/>
  <c r="Y45" i="1"/>
  <c r="I117" i="1"/>
  <c r="J116" i="1"/>
  <c r="K116" i="1" s="1"/>
  <c r="B119" i="1"/>
  <c r="H118" i="1"/>
  <c r="F118" i="1"/>
  <c r="G117" i="1"/>
  <c r="K115" i="1"/>
  <c r="I364" i="4" l="1"/>
  <c r="K363" i="4"/>
  <c r="Z154" i="4"/>
  <c r="B366" i="4"/>
  <c r="F365" i="4"/>
  <c r="H365" i="4"/>
  <c r="I365" i="4" s="1"/>
  <c r="G365" i="4" s="1"/>
  <c r="J365" i="4" s="1"/>
  <c r="AA155" i="4"/>
  <c r="AB155" i="4" s="1"/>
  <c r="Q155" i="4"/>
  <c r="V155" i="4"/>
  <c r="Z153" i="3"/>
  <c r="H365" i="3"/>
  <c r="B366" i="3"/>
  <c r="F365" i="3"/>
  <c r="G364" i="3"/>
  <c r="J364" i="3" s="1"/>
  <c r="K364" i="3" s="1"/>
  <c r="K363" i="3"/>
  <c r="V154" i="3"/>
  <c r="AA154" i="3"/>
  <c r="AB154" i="3" s="1"/>
  <c r="Q154" i="3"/>
  <c r="X45" i="1"/>
  <c r="Z45" i="1"/>
  <c r="J117" i="1"/>
  <c r="K117" i="1" s="1"/>
  <c r="G118" i="1"/>
  <c r="I118" i="1"/>
  <c r="F119" i="1"/>
  <c r="H119" i="1"/>
  <c r="B120" i="1"/>
  <c r="T155" i="4" l="1"/>
  <c r="W155" i="4" s="1"/>
  <c r="X155" i="4" s="1"/>
  <c r="S156" i="4" s="1"/>
  <c r="Y155" i="4"/>
  <c r="K365" i="4"/>
  <c r="G364" i="4"/>
  <c r="J364" i="4" s="1"/>
  <c r="B367" i="4"/>
  <c r="F366" i="4"/>
  <c r="H366" i="4"/>
  <c r="I366" i="4" s="1"/>
  <c r="G366" i="4" s="1"/>
  <c r="J366" i="4" s="1"/>
  <c r="F366" i="3"/>
  <c r="B367" i="3"/>
  <c r="H366" i="3"/>
  <c r="I366" i="3" s="1"/>
  <c r="G366" i="3" s="1"/>
  <c r="J366" i="3" s="1"/>
  <c r="T154" i="3"/>
  <c r="W154" i="3" s="1"/>
  <c r="X154" i="3" s="1"/>
  <c r="S155" i="3" s="1"/>
  <c r="Y154" i="3"/>
  <c r="I365" i="3"/>
  <c r="S46" i="1"/>
  <c r="AB45" i="1"/>
  <c r="I119" i="1"/>
  <c r="J118" i="1"/>
  <c r="K118" i="1" s="1"/>
  <c r="B121" i="1"/>
  <c r="H120" i="1"/>
  <c r="F120" i="1"/>
  <c r="G119" i="1"/>
  <c r="Z155" i="4" l="1"/>
  <c r="K366" i="4"/>
  <c r="H367" i="4"/>
  <c r="B368" i="4"/>
  <c r="F367" i="4"/>
  <c r="K364" i="4"/>
  <c r="Q156" i="4"/>
  <c r="V156" i="4"/>
  <c r="AA156" i="4"/>
  <c r="AB156" i="4" s="1"/>
  <c r="G365" i="3"/>
  <c r="J365" i="3" s="1"/>
  <c r="Z154" i="3"/>
  <c r="B368" i="3"/>
  <c r="F367" i="3"/>
  <c r="H367" i="3"/>
  <c r="I367" i="3" s="1"/>
  <c r="G367" i="3" s="1"/>
  <c r="J367" i="3" s="1"/>
  <c r="AA155" i="3"/>
  <c r="AB155" i="3" s="1"/>
  <c r="V155" i="3"/>
  <c r="Q155" i="3"/>
  <c r="K366" i="3"/>
  <c r="V46" i="1"/>
  <c r="Q46" i="1"/>
  <c r="J119" i="1"/>
  <c r="K119" i="1" s="1"/>
  <c r="I120" i="1"/>
  <c r="G120" i="1"/>
  <c r="F121" i="1"/>
  <c r="H121" i="1"/>
  <c r="B122" i="1"/>
  <c r="B369" i="4" l="1"/>
  <c r="F368" i="4"/>
  <c r="H368" i="4"/>
  <c r="I368" i="4" s="1"/>
  <c r="G368" i="4" s="1"/>
  <c r="J368" i="4" s="1"/>
  <c r="Y156" i="4"/>
  <c r="T156" i="4"/>
  <c r="W156" i="4" s="1"/>
  <c r="X156" i="4" s="1"/>
  <c r="S157" i="4" s="1"/>
  <c r="I367" i="4"/>
  <c r="T155" i="3"/>
  <c r="W155" i="3" s="1"/>
  <c r="X155" i="3" s="1"/>
  <c r="S156" i="3" s="1"/>
  <c r="Y155" i="3"/>
  <c r="H368" i="3"/>
  <c r="B369" i="3"/>
  <c r="F368" i="3"/>
  <c r="K367" i="3"/>
  <c r="K365" i="3"/>
  <c r="T46" i="1"/>
  <c r="W46" i="1" s="1"/>
  <c r="X46" i="1" s="1"/>
  <c r="Y46" i="1"/>
  <c r="I121" i="1"/>
  <c r="J120" i="1"/>
  <c r="K120" i="1" s="1"/>
  <c r="G121" i="1"/>
  <c r="B123" i="1"/>
  <c r="F122" i="1"/>
  <c r="H122" i="1"/>
  <c r="Q157" i="4" l="1"/>
  <c r="AA157" i="4"/>
  <c r="AB157" i="4" s="1"/>
  <c r="V157" i="4"/>
  <c r="G367" i="4"/>
  <c r="J367" i="4" s="1"/>
  <c r="Z156" i="4"/>
  <c r="K368" i="4"/>
  <c r="H369" i="4"/>
  <c r="B370" i="4"/>
  <c r="F369" i="4"/>
  <c r="H369" i="3"/>
  <c r="B370" i="3"/>
  <c r="F369" i="3"/>
  <c r="I368" i="3"/>
  <c r="Z155" i="3"/>
  <c r="Q156" i="3"/>
  <c r="AA156" i="3"/>
  <c r="AB156" i="3" s="1"/>
  <c r="V156" i="3"/>
  <c r="Z46" i="1"/>
  <c r="S47" i="1"/>
  <c r="AB46" i="1"/>
  <c r="I122" i="1"/>
  <c r="L111" i="1" s="1"/>
  <c r="J121" i="1"/>
  <c r="K121" i="1" s="1"/>
  <c r="G122" i="1"/>
  <c r="B124" i="1"/>
  <c r="H123" i="1"/>
  <c r="F123" i="1"/>
  <c r="I369" i="4" l="1"/>
  <c r="F370" i="4"/>
  <c r="B371" i="4"/>
  <c r="H370" i="4"/>
  <c r="I370" i="4" s="1"/>
  <c r="G370" i="4" s="1"/>
  <c r="J370" i="4" s="1"/>
  <c r="K367" i="4"/>
  <c r="T157" i="4"/>
  <c r="W157" i="4" s="1"/>
  <c r="X157" i="4" s="1"/>
  <c r="S158" i="4" s="1"/>
  <c r="Y157" i="4"/>
  <c r="T156" i="3"/>
  <c r="W156" i="3" s="1"/>
  <c r="X156" i="3" s="1"/>
  <c r="S157" i="3" s="1"/>
  <c r="Y156" i="3"/>
  <c r="B371" i="3"/>
  <c r="F370" i="3"/>
  <c r="H370" i="3"/>
  <c r="G368" i="3"/>
  <c r="J368" i="3" s="1"/>
  <c r="I369" i="3"/>
  <c r="G369" i="3" s="1"/>
  <c r="J369" i="3" s="1"/>
  <c r="K369" i="3" s="1"/>
  <c r="Q47" i="1"/>
  <c r="V47" i="1"/>
  <c r="J122" i="1"/>
  <c r="M111" i="1" s="1"/>
  <c r="G123" i="1"/>
  <c r="I123" i="1"/>
  <c r="H124" i="1"/>
  <c r="F124" i="1"/>
  <c r="B125" i="1"/>
  <c r="Z157" i="4" l="1"/>
  <c r="AA158" i="4"/>
  <c r="AB158" i="4" s="1"/>
  <c r="V158" i="4"/>
  <c r="Q158" i="4"/>
  <c r="B372" i="4"/>
  <c r="H371" i="4"/>
  <c r="I371" i="4" s="1"/>
  <c r="G371" i="4" s="1"/>
  <c r="J371" i="4" s="1"/>
  <c r="F371" i="4"/>
  <c r="K370" i="4"/>
  <c r="G369" i="4"/>
  <c r="J369" i="4" s="1"/>
  <c r="I370" i="3"/>
  <c r="G370" i="3" s="1"/>
  <c r="J370" i="3" s="1"/>
  <c r="K370" i="3" s="1"/>
  <c r="K368" i="3"/>
  <c r="Z156" i="3"/>
  <c r="B372" i="3"/>
  <c r="F371" i="3"/>
  <c r="H371" i="3"/>
  <c r="I371" i="3" s="1"/>
  <c r="G371" i="3" s="1"/>
  <c r="J371" i="3" s="1"/>
  <c r="AA157" i="3"/>
  <c r="AB157" i="3" s="1"/>
  <c r="V157" i="3"/>
  <c r="Q157" i="3"/>
  <c r="T47" i="1"/>
  <c r="W47" i="1" s="1"/>
  <c r="X47" i="1" s="1"/>
  <c r="Y47" i="1"/>
  <c r="K122" i="1"/>
  <c r="H125" i="1"/>
  <c r="F125" i="1"/>
  <c r="B126" i="1"/>
  <c r="G124" i="1"/>
  <c r="I124" i="1"/>
  <c r="J123" i="1"/>
  <c r="H372" i="4" l="1"/>
  <c r="I372" i="4" s="1"/>
  <c r="F372" i="4"/>
  <c r="B373" i="4"/>
  <c r="Y158" i="4"/>
  <c r="T158" i="4"/>
  <c r="W158" i="4" s="1"/>
  <c r="X158" i="4" s="1"/>
  <c r="S159" i="4" s="1"/>
  <c r="K371" i="4"/>
  <c r="K369" i="4"/>
  <c r="T157" i="3"/>
  <c r="W157" i="3" s="1"/>
  <c r="X157" i="3" s="1"/>
  <c r="S158" i="3" s="1"/>
  <c r="Y157" i="3"/>
  <c r="B373" i="3"/>
  <c r="H372" i="3"/>
  <c r="F372" i="3"/>
  <c r="K371" i="3"/>
  <c r="Z47" i="1"/>
  <c r="S48" i="1"/>
  <c r="AB47" i="1"/>
  <c r="J124" i="1"/>
  <c r="K124" i="1" s="1"/>
  <c r="F126" i="1"/>
  <c r="H126" i="1"/>
  <c r="B127" i="1"/>
  <c r="K123" i="1"/>
  <c r="G125" i="1"/>
  <c r="I125" i="1"/>
  <c r="Q159" i="4" l="1"/>
  <c r="AA159" i="4"/>
  <c r="AB159" i="4" s="1"/>
  <c r="V159" i="4"/>
  <c r="AC148" i="4" s="1"/>
  <c r="Z158" i="4"/>
  <c r="H373" i="4"/>
  <c r="I373" i="4" s="1"/>
  <c r="G373" i="4" s="1"/>
  <c r="J373" i="4" s="1"/>
  <c r="B374" i="4"/>
  <c r="F373" i="4"/>
  <c r="G372" i="4"/>
  <c r="J372" i="4" s="1"/>
  <c r="H373" i="3"/>
  <c r="F373" i="3"/>
  <c r="B374" i="3"/>
  <c r="I372" i="3"/>
  <c r="G372" i="3" s="1"/>
  <c r="J372" i="3" s="1"/>
  <c r="K372" i="3" s="1"/>
  <c r="Z157" i="3"/>
  <c r="AA158" i="3"/>
  <c r="AB158" i="3" s="1"/>
  <c r="V158" i="3"/>
  <c r="Q158" i="3"/>
  <c r="Q48" i="1"/>
  <c r="V48" i="1"/>
  <c r="I126" i="1"/>
  <c r="J125" i="1"/>
  <c r="K125" i="1" s="1"/>
  <c r="B128" i="1"/>
  <c r="H127" i="1"/>
  <c r="F127" i="1"/>
  <c r="G126" i="1"/>
  <c r="K372" i="4" l="1"/>
  <c r="K373" i="4"/>
  <c r="B375" i="4"/>
  <c r="F374" i="4"/>
  <c r="H374" i="4"/>
  <c r="I374" i="4" s="1"/>
  <c r="G374" i="4" s="1"/>
  <c r="J374" i="4" s="1"/>
  <c r="Y159" i="4"/>
  <c r="T159" i="4"/>
  <c r="W159" i="4" s="1"/>
  <c r="Y158" i="3"/>
  <c r="T158" i="3"/>
  <c r="W158" i="3" s="1"/>
  <c r="X158" i="3" s="1"/>
  <c r="S159" i="3" s="1"/>
  <c r="I373" i="3"/>
  <c r="G373" i="3" s="1"/>
  <c r="J373" i="3" s="1"/>
  <c r="K373" i="3" s="1"/>
  <c r="H374" i="3"/>
  <c r="F374" i="3"/>
  <c r="B375" i="3"/>
  <c r="T48" i="1"/>
  <c r="W48" i="1" s="1"/>
  <c r="X48" i="1" s="1"/>
  <c r="Y48" i="1"/>
  <c r="J126" i="1"/>
  <c r="K126" i="1" s="1"/>
  <c r="I127" i="1"/>
  <c r="B129" i="1"/>
  <c r="H128" i="1"/>
  <c r="F128" i="1"/>
  <c r="G127" i="1"/>
  <c r="AD148" i="4" l="1"/>
  <c r="X159" i="4"/>
  <c r="S160" i="4" s="1"/>
  <c r="Z159" i="4"/>
  <c r="F375" i="4"/>
  <c r="H375" i="4"/>
  <c r="I375" i="4" s="1"/>
  <c r="K374" i="4"/>
  <c r="I374" i="3"/>
  <c r="G374" i="3" s="1"/>
  <c r="J374" i="3" s="1"/>
  <c r="K374" i="3" s="1"/>
  <c r="V159" i="3"/>
  <c r="AC148" i="3" s="1"/>
  <c r="AA159" i="3"/>
  <c r="AB159" i="3" s="1"/>
  <c r="Q159" i="3"/>
  <c r="H375" i="3"/>
  <c r="F375" i="3"/>
  <c r="Z158" i="3"/>
  <c r="Z48" i="1"/>
  <c r="S49" i="1"/>
  <c r="AB48" i="1"/>
  <c r="J127" i="1"/>
  <c r="K127" i="1" s="1"/>
  <c r="I128" i="1"/>
  <c r="G128" i="1"/>
  <c r="F129" i="1"/>
  <c r="H129" i="1"/>
  <c r="B130" i="1"/>
  <c r="AA160" i="4" l="1"/>
  <c r="AB160" i="4" s="1"/>
  <c r="V160" i="4"/>
  <c r="Q160" i="4"/>
  <c r="G375" i="4"/>
  <c r="J375" i="4" s="1"/>
  <c r="M364" i="4" s="1"/>
  <c r="L364" i="4"/>
  <c r="I375" i="3"/>
  <c r="G375" i="3"/>
  <c r="J375" i="3" s="1"/>
  <c r="M364" i="3" s="1"/>
  <c r="L364" i="3"/>
  <c r="Y159" i="3"/>
  <c r="T159" i="3"/>
  <c r="W159" i="3" s="1"/>
  <c r="Z159" i="3" s="1"/>
  <c r="Q49" i="1"/>
  <c r="V49" i="1"/>
  <c r="I129" i="1"/>
  <c r="J128" i="1"/>
  <c r="K128" i="1" s="1"/>
  <c r="H130" i="1"/>
  <c r="B131" i="1"/>
  <c r="F130" i="1"/>
  <c r="G129" i="1"/>
  <c r="Y160" i="4" l="1"/>
  <c r="T160" i="4"/>
  <c r="W160" i="4" s="1"/>
  <c r="Z160" i="4" s="1"/>
  <c r="K375" i="4"/>
  <c r="AD148" i="3"/>
  <c r="X159" i="3"/>
  <c r="S160" i="3" s="1"/>
  <c r="K375" i="3"/>
  <c r="T49" i="1"/>
  <c r="W49" i="1" s="1"/>
  <c r="X49" i="1" s="1"/>
  <c r="Y49" i="1"/>
  <c r="J129" i="1"/>
  <c r="K129" i="1" s="1"/>
  <c r="F131" i="1"/>
  <c r="H131" i="1"/>
  <c r="B132" i="1"/>
  <c r="G130" i="1"/>
  <c r="I130" i="1"/>
  <c r="X160" i="4" l="1"/>
  <c r="S161" i="4" s="1"/>
  <c r="AA160" i="3"/>
  <c r="AB160" i="3" s="1"/>
  <c r="V160" i="3"/>
  <c r="Q160" i="3"/>
  <c r="Z49" i="1"/>
  <c r="S50" i="1"/>
  <c r="AB49" i="1"/>
  <c r="I131" i="1"/>
  <c r="J130" i="1"/>
  <c r="K130" i="1" s="1"/>
  <c r="G131" i="1"/>
  <c r="F132" i="1"/>
  <c r="B133" i="1"/>
  <c r="H132" i="1"/>
  <c r="V161" i="4" l="1"/>
  <c r="Q161" i="4"/>
  <c r="AA161" i="4"/>
  <c r="AB161" i="4" s="1"/>
  <c r="Y160" i="3"/>
  <c r="T160" i="3"/>
  <c r="W160" i="3" s="1"/>
  <c r="Z160" i="3" s="1"/>
  <c r="V50" i="1"/>
  <c r="AC39" i="1" s="1"/>
  <c r="Q50" i="1"/>
  <c r="J131" i="1"/>
  <c r="K131" i="1" s="1"/>
  <c r="I132" i="1"/>
  <c r="B134" i="1"/>
  <c r="H133" i="1"/>
  <c r="F133" i="1"/>
  <c r="G132" i="1"/>
  <c r="Y161" i="4" l="1"/>
  <c r="T161" i="4"/>
  <c r="W161" i="4" s="1"/>
  <c r="X160" i="3"/>
  <c r="S161" i="3" s="1"/>
  <c r="T50" i="1"/>
  <c r="W50" i="1" s="1"/>
  <c r="Z50" i="1" s="1"/>
  <c r="Y50" i="1"/>
  <c r="J132" i="1"/>
  <c r="K132" i="1" s="1"/>
  <c r="I133" i="1"/>
  <c r="G133" i="1"/>
  <c r="F134" i="1"/>
  <c r="B135" i="1"/>
  <c r="H134" i="1"/>
  <c r="X161" i="4" l="1"/>
  <c r="S162" i="4" s="1"/>
  <c r="Z161" i="4"/>
  <c r="AA161" i="3"/>
  <c r="AB161" i="3" s="1"/>
  <c r="Q161" i="3"/>
  <c r="V161" i="3"/>
  <c r="AD39" i="1"/>
  <c r="X50" i="1"/>
  <c r="I134" i="1"/>
  <c r="L123" i="1" s="1"/>
  <c r="J133" i="1"/>
  <c r="K133" i="1" s="1"/>
  <c r="F135" i="1"/>
  <c r="B136" i="1"/>
  <c r="H135" i="1"/>
  <c r="G134" i="1"/>
  <c r="AA162" i="4" l="1"/>
  <c r="AB162" i="4" s="1"/>
  <c r="V162" i="4"/>
  <c r="Q162" i="4"/>
  <c r="Y161" i="3"/>
  <c r="T161" i="3"/>
  <c r="W161" i="3" s="1"/>
  <c r="S51" i="1"/>
  <c r="AB50" i="1"/>
  <c r="J134" i="1"/>
  <c r="M123" i="1" s="1"/>
  <c r="I135" i="1"/>
  <c r="F136" i="1"/>
  <c r="H136" i="1"/>
  <c r="B137" i="1"/>
  <c r="G135" i="1"/>
  <c r="T162" i="4" l="1"/>
  <c r="W162" i="4" s="1"/>
  <c r="Z162" i="4" s="1"/>
  <c r="Y162" i="4"/>
  <c r="X161" i="3"/>
  <c r="S162" i="3" s="1"/>
  <c r="Z161" i="3"/>
  <c r="V51" i="1"/>
  <c r="Q51" i="1"/>
  <c r="K134" i="1"/>
  <c r="J135" i="1"/>
  <c r="K135" i="1" s="1"/>
  <c r="I136" i="1"/>
  <c r="B138" i="1"/>
  <c r="F137" i="1"/>
  <c r="H137" i="1"/>
  <c r="G136" i="1"/>
  <c r="X162" i="4" l="1"/>
  <c r="S163" i="4" s="1"/>
  <c r="V162" i="3"/>
  <c r="AA162" i="3"/>
  <c r="AB162" i="3" s="1"/>
  <c r="Q162" i="3"/>
  <c r="T51" i="1"/>
  <c r="W51" i="1" s="1"/>
  <c r="X51" i="1" s="1"/>
  <c r="Y51" i="1"/>
  <c r="J136" i="1"/>
  <c r="K136" i="1" s="1"/>
  <c r="I137" i="1"/>
  <c r="G137" i="1"/>
  <c r="B139" i="1"/>
  <c r="H138" i="1"/>
  <c r="F138" i="1"/>
  <c r="Q163" i="4" l="1"/>
  <c r="AA163" i="4"/>
  <c r="AB163" i="4" s="1"/>
  <c r="V163" i="4"/>
  <c r="Y162" i="3"/>
  <c r="T162" i="3"/>
  <c r="W162" i="3" s="1"/>
  <c r="Z51" i="1"/>
  <c r="S52" i="1"/>
  <c r="AB51" i="1"/>
  <c r="J137" i="1"/>
  <c r="K137" i="1" s="1"/>
  <c r="G138" i="1"/>
  <c r="I138" i="1"/>
  <c r="F139" i="1"/>
  <c r="H139" i="1"/>
  <c r="B140" i="1"/>
  <c r="Y163" i="4" l="1"/>
  <c r="T163" i="4"/>
  <c r="W163" i="4" s="1"/>
  <c r="X162" i="3"/>
  <c r="S163" i="3" s="1"/>
  <c r="Z162" i="3"/>
  <c r="Q52" i="1"/>
  <c r="V52" i="1"/>
  <c r="I139" i="1"/>
  <c r="J138" i="1"/>
  <c r="K138" i="1" s="1"/>
  <c r="G139" i="1"/>
  <c r="F140" i="1"/>
  <c r="H140" i="1"/>
  <c r="B141" i="1"/>
  <c r="X163" i="4" l="1"/>
  <c r="S164" i="4" s="1"/>
  <c r="Z163" i="4"/>
  <c r="AA163" i="3"/>
  <c r="AB163" i="3" s="1"/>
  <c r="V163" i="3"/>
  <c r="Q163" i="3"/>
  <c r="T52" i="1"/>
  <c r="W52" i="1" s="1"/>
  <c r="X52" i="1" s="1"/>
  <c r="Y52" i="1"/>
  <c r="J139" i="1"/>
  <c r="K139" i="1" s="1"/>
  <c r="I140" i="1"/>
  <c r="H141" i="1"/>
  <c r="F141" i="1"/>
  <c r="B142" i="1"/>
  <c r="G140" i="1"/>
  <c r="Q164" i="4" l="1"/>
  <c r="AA164" i="4"/>
  <c r="AB164" i="4" s="1"/>
  <c r="V164" i="4"/>
  <c r="Y163" i="3"/>
  <c r="T163" i="3"/>
  <c r="W163" i="3" s="1"/>
  <c r="Z52" i="1"/>
  <c r="S53" i="1"/>
  <c r="AB52" i="1"/>
  <c r="J140" i="1"/>
  <c r="K140" i="1" s="1"/>
  <c r="F142" i="1"/>
  <c r="H142" i="1"/>
  <c r="B143" i="1"/>
  <c r="G141" i="1"/>
  <c r="I141" i="1"/>
  <c r="Y164" i="4" l="1"/>
  <c r="T164" i="4"/>
  <c r="W164" i="4" s="1"/>
  <c r="X163" i="3"/>
  <c r="S164" i="3" s="1"/>
  <c r="Z163" i="3"/>
  <c r="Q53" i="1"/>
  <c r="V53" i="1"/>
  <c r="I142" i="1"/>
  <c r="J141" i="1"/>
  <c r="K141" i="1" s="1"/>
  <c r="G142" i="1"/>
  <c r="B144" i="1"/>
  <c r="F143" i="1"/>
  <c r="H143" i="1"/>
  <c r="X164" i="4" l="1"/>
  <c r="S165" i="4" s="1"/>
  <c r="Z164" i="4"/>
  <c r="Q164" i="3"/>
  <c r="AA164" i="3"/>
  <c r="AB164" i="3" s="1"/>
  <c r="V164" i="3"/>
  <c r="T53" i="1"/>
  <c r="W53" i="1" s="1"/>
  <c r="X53" i="1" s="1"/>
  <c r="Y53" i="1"/>
  <c r="I143" i="1"/>
  <c r="J142" i="1"/>
  <c r="K142" i="1" s="1"/>
  <c r="G143" i="1"/>
  <c r="B145" i="1"/>
  <c r="H144" i="1"/>
  <c r="F144" i="1"/>
  <c r="AA165" i="4" l="1"/>
  <c r="AB165" i="4" s="1"/>
  <c r="Q165" i="4"/>
  <c r="V165" i="4"/>
  <c r="Y164" i="3"/>
  <c r="T164" i="3"/>
  <c r="W164" i="3" s="1"/>
  <c r="Z164" i="3" s="1"/>
  <c r="Z53" i="1"/>
  <c r="S54" i="1"/>
  <c r="AB53" i="1"/>
  <c r="J143" i="1"/>
  <c r="K143" i="1" s="1"/>
  <c r="I144" i="1"/>
  <c r="G144" i="1"/>
  <c r="H145" i="1"/>
  <c r="F145" i="1"/>
  <c r="B146" i="1"/>
  <c r="Y165" i="4" l="1"/>
  <c r="T165" i="4"/>
  <c r="W165" i="4" s="1"/>
  <c r="X165" i="4" s="1"/>
  <c r="S166" i="4" s="1"/>
  <c r="X164" i="3"/>
  <c r="S165" i="3" s="1"/>
  <c r="Q54" i="1"/>
  <c r="V54" i="1"/>
  <c r="J144" i="1"/>
  <c r="K144" i="1" s="1"/>
  <c r="F146" i="1"/>
  <c r="H146" i="1"/>
  <c r="B147" i="1"/>
  <c r="G145" i="1"/>
  <c r="I145" i="1"/>
  <c r="AA166" i="4" l="1"/>
  <c r="AB166" i="4" s="1"/>
  <c r="Q166" i="4"/>
  <c r="V166" i="4"/>
  <c r="Z165" i="4"/>
  <c r="AA165" i="3"/>
  <c r="AB165" i="3" s="1"/>
  <c r="V165" i="3"/>
  <c r="Q165" i="3"/>
  <c r="T54" i="1"/>
  <c r="W54" i="1" s="1"/>
  <c r="X54" i="1" s="1"/>
  <c r="Y54" i="1"/>
  <c r="J145" i="1"/>
  <c r="K145" i="1" s="1"/>
  <c r="I146" i="1"/>
  <c r="L135" i="1" s="1"/>
  <c r="G146" i="1"/>
  <c r="F147" i="1"/>
  <c r="H147" i="1"/>
  <c r="B148" i="1"/>
  <c r="Y166" i="4" l="1"/>
  <c r="T166" i="4"/>
  <c r="W166" i="4" s="1"/>
  <c r="X166" i="4" s="1"/>
  <c r="S167" i="4" s="1"/>
  <c r="Y165" i="3"/>
  <c r="T165" i="3"/>
  <c r="W165" i="3" s="1"/>
  <c r="X165" i="3" s="1"/>
  <c r="S166" i="3" s="1"/>
  <c r="Z54" i="1"/>
  <c r="S55" i="1"/>
  <c r="AB54" i="1"/>
  <c r="J146" i="1"/>
  <c r="M135" i="1" s="1"/>
  <c r="I147" i="1"/>
  <c r="G147" i="1"/>
  <c r="F148" i="1"/>
  <c r="B149" i="1"/>
  <c r="H148" i="1"/>
  <c r="Z166" i="4" l="1"/>
  <c r="V167" i="4"/>
  <c r="Q167" i="4"/>
  <c r="AA167" i="4"/>
  <c r="AB167" i="4" s="1"/>
  <c r="V166" i="3"/>
  <c r="Q166" i="3"/>
  <c r="AA166" i="3"/>
  <c r="AB166" i="3" s="1"/>
  <c r="Z165" i="3"/>
  <c r="V55" i="1"/>
  <c r="Q55" i="1"/>
  <c r="K146" i="1"/>
  <c r="I148" i="1"/>
  <c r="J147" i="1"/>
  <c r="K147" i="1" s="1"/>
  <c r="B150" i="1"/>
  <c r="F149" i="1"/>
  <c r="H149" i="1"/>
  <c r="G148" i="1"/>
  <c r="J148" i="1" s="1"/>
  <c r="K148" i="1" s="1"/>
  <c r="Y167" i="4" l="1"/>
  <c r="T167" i="4"/>
  <c r="W167" i="4" s="1"/>
  <c r="X167" i="4" s="1"/>
  <c r="S168" i="4" s="1"/>
  <c r="Y166" i="3"/>
  <c r="T166" i="3"/>
  <c r="W166" i="3" s="1"/>
  <c r="X166" i="3" s="1"/>
  <c r="S167" i="3" s="1"/>
  <c r="T55" i="1"/>
  <c r="W55" i="1" s="1"/>
  <c r="X55" i="1" s="1"/>
  <c r="Y55" i="1"/>
  <c r="I149" i="1"/>
  <c r="G149" i="1"/>
  <c r="B151" i="1"/>
  <c r="F150" i="1"/>
  <c r="H150" i="1"/>
  <c r="Z167" i="4" l="1"/>
  <c r="AA168" i="4"/>
  <c r="AB168" i="4" s="1"/>
  <c r="V168" i="4"/>
  <c r="Q168" i="4"/>
  <c r="V167" i="3"/>
  <c r="AA167" i="3"/>
  <c r="AB167" i="3" s="1"/>
  <c r="Q167" i="3"/>
  <c r="Z166" i="3"/>
  <c r="Z55" i="1"/>
  <c r="S56" i="1"/>
  <c r="AB55" i="1"/>
  <c r="I150" i="1"/>
  <c r="J149" i="1"/>
  <c r="K149" i="1" s="1"/>
  <c r="G150" i="1"/>
  <c r="F151" i="1"/>
  <c r="B152" i="1"/>
  <c r="H151" i="1"/>
  <c r="T168" i="4" l="1"/>
  <c r="W168" i="4" s="1"/>
  <c r="X168" i="4" s="1"/>
  <c r="S169" i="4" s="1"/>
  <c r="Y168" i="4"/>
  <c r="Y167" i="3"/>
  <c r="T167" i="3"/>
  <c r="W167" i="3" s="1"/>
  <c r="X167" i="3" s="1"/>
  <c r="S168" i="3" s="1"/>
  <c r="V56" i="1"/>
  <c r="Q56" i="1"/>
  <c r="J150" i="1"/>
  <c r="K150" i="1" s="1"/>
  <c r="I151" i="1"/>
  <c r="H152" i="1"/>
  <c r="F152" i="1"/>
  <c r="B153" i="1"/>
  <c r="G151" i="1"/>
  <c r="Z168" i="4" l="1"/>
  <c r="Q169" i="4"/>
  <c r="V169" i="4"/>
  <c r="AA169" i="4"/>
  <c r="AB169" i="4" s="1"/>
  <c r="V168" i="3"/>
  <c r="Q168" i="3"/>
  <c r="AA168" i="3"/>
  <c r="AB168" i="3" s="1"/>
  <c r="Z167" i="3"/>
  <c r="T56" i="1"/>
  <c r="W56" i="1" s="1"/>
  <c r="X56" i="1" s="1"/>
  <c r="Y56" i="1"/>
  <c r="J151" i="1"/>
  <c r="K151" i="1" s="1"/>
  <c r="G152" i="1"/>
  <c r="I152" i="1"/>
  <c r="F153" i="1"/>
  <c r="B154" i="1"/>
  <c r="H153" i="1"/>
  <c r="Y169" i="4" l="1"/>
  <c r="T169" i="4"/>
  <c r="W169" i="4" s="1"/>
  <c r="X169" i="4" s="1"/>
  <c r="S170" i="4" s="1"/>
  <c r="Y168" i="3"/>
  <c r="T168" i="3"/>
  <c r="W168" i="3" s="1"/>
  <c r="X168" i="3" s="1"/>
  <c r="S169" i="3" s="1"/>
  <c r="Z56" i="1"/>
  <c r="S57" i="1"/>
  <c r="AB56" i="1"/>
  <c r="I153" i="1"/>
  <c r="J152" i="1"/>
  <c r="K152" i="1" s="1"/>
  <c r="F154" i="1"/>
  <c r="B155" i="1"/>
  <c r="H154" i="1"/>
  <c r="G153" i="1"/>
  <c r="J153" i="1" s="1"/>
  <c r="K153" i="1" s="1"/>
  <c r="Q170" i="4" l="1"/>
  <c r="AA170" i="4"/>
  <c r="AB170" i="4" s="1"/>
  <c r="V170" i="4"/>
  <c r="Z169" i="4"/>
  <c r="V169" i="3"/>
  <c r="AA169" i="3"/>
  <c r="AB169" i="3" s="1"/>
  <c r="Q169" i="3"/>
  <c r="Z168" i="3"/>
  <c r="Q57" i="1"/>
  <c r="V57" i="1"/>
  <c r="I154" i="1"/>
  <c r="B156" i="1"/>
  <c r="H155" i="1"/>
  <c r="F155" i="1"/>
  <c r="G154" i="1"/>
  <c r="Y170" i="4" l="1"/>
  <c r="T170" i="4"/>
  <c r="W170" i="4" s="1"/>
  <c r="X170" i="4" s="1"/>
  <c r="S171" i="4" s="1"/>
  <c r="T169" i="3"/>
  <c r="W169" i="3" s="1"/>
  <c r="X169" i="3" s="1"/>
  <c r="S170" i="3" s="1"/>
  <c r="Y169" i="3"/>
  <c r="T57" i="1"/>
  <c r="W57" i="1" s="1"/>
  <c r="X57" i="1" s="1"/>
  <c r="Y57" i="1"/>
  <c r="J154" i="1"/>
  <c r="K154" i="1" s="1"/>
  <c r="B157" i="1"/>
  <c r="F156" i="1"/>
  <c r="H156" i="1"/>
  <c r="G155" i="1"/>
  <c r="I155" i="1"/>
  <c r="AA171" i="4" l="1"/>
  <c r="AB171" i="4" s="1"/>
  <c r="V171" i="4"/>
  <c r="AC160" i="4" s="1"/>
  <c r="Q171" i="4"/>
  <c r="Z170" i="4"/>
  <c r="Z169" i="3"/>
  <c r="Q170" i="3"/>
  <c r="V170" i="3"/>
  <c r="AA170" i="3"/>
  <c r="AB170" i="3" s="1"/>
  <c r="Z57" i="1"/>
  <c r="S58" i="1"/>
  <c r="AB57" i="1"/>
  <c r="I156" i="1"/>
  <c r="J155" i="1"/>
  <c r="K155" i="1" s="1"/>
  <c r="G156" i="1"/>
  <c r="F157" i="1"/>
  <c r="B158" i="1"/>
  <c r="H157" i="1"/>
  <c r="Y171" i="4" l="1"/>
  <c r="T171" i="4"/>
  <c r="W171" i="4" s="1"/>
  <c r="T170" i="3"/>
  <c r="W170" i="3" s="1"/>
  <c r="X170" i="3" s="1"/>
  <c r="S171" i="3" s="1"/>
  <c r="Y170" i="3"/>
  <c r="Q58" i="1"/>
  <c r="V58" i="1"/>
  <c r="I157" i="1"/>
  <c r="J156" i="1"/>
  <c r="K156" i="1" s="1"/>
  <c r="H158" i="1"/>
  <c r="F158" i="1"/>
  <c r="B159" i="1"/>
  <c r="G157" i="1"/>
  <c r="J157" i="1" s="1"/>
  <c r="K157" i="1" s="1"/>
  <c r="AD160" i="4" l="1"/>
  <c r="X171" i="4"/>
  <c r="S172" i="4" s="1"/>
  <c r="Z171" i="4"/>
  <c r="Z170" i="3"/>
  <c r="AA171" i="3"/>
  <c r="AB171" i="3" s="1"/>
  <c r="Q171" i="3"/>
  <c r="V171" i="3"/>
  <c r="AC160" i="3" s="1"/>
  <c r="T58" i="1"/>
  <c r="W58" i="1" s="1"/>
  <c r="X58" i="1" s="1"/>
  <c r="Y58" i="1"/>
  <c r="B160" i="1"/>
  <c r="F159" i="1"/>
  <c r="H159" i="1"/>
  <c r="G158" i="1"/>
  <c r="I158" i="1"/>
  <c r="L147" i="1" s="1"/>
  <c r="AA172" i="4" l="1"/>
  <c r="AB172" i="4" s="1"/>
  <c r="V172" i="4"/>
  <c r="Q172" i="4"/>
  <c r="T171" i="3"/>
  <c r="W171" i="3" s="1"/>
  <c r="Y171" i="3"/>
  <c r="Z58" i="1"/>
  <c r="S59" i="1"/>
  <c r="AB58" i="1"/>
  <c r="I159" i="1"/>
  <c r="J158" i="1"/>
  <c r="B161" i="1"/>
  <c r="F160" i="1"/>
  <c r="H160" i="1"/>
  <c r="G159" i="1"/>
  <c r="Y172" i="4" l="1"/>
  <c r="T172" i="4"/>
  <c r="W172" i="4" s="1"/>
  <c r="AD160" i="3"/>
  <c r="X171" i="3"/>
  <c r="S172" i="3" s="1"/>
  <c r="Z171" i="3"/>
  <c r="V59" i="1"/>
  <c r="Q59" i="1"/>
  <c r="I160" i="1"/>
  <c r="J159" i="1"/>
  <c r="K159" i="1" s="1"/>
  <c r="B162" i="1"/>
  <c r="H161" i="1"/>
  <c r="F161" i="1"/>
  <c r="M147" i="1"/>
  <c r="K158" i="1"/>
  <c r="G160" i="1"/>
  <c r="X172" i="4" l="1"/>
  <c r="S173" i="4" s="1"/>
  <c r="Z172" i="4"/>
  <c r="AA172" i="3"/>
  <c r="AB172" i="3" s="1"/>
  <c r="Q172" i="3"/>
  <c r="V172" i="3"/>
  <c r="T59" i="1"/>
  <c r="W59" i="1" s="1"/>
  <c r="X59" i="1" s="1"/>
  <c r="Y59" i="1"/>
  <c r="J160" i="1"/>
  <c r="K160" i="1" s="1"/>
  <c r="I161" i="1"/>
  <c r="F162" i="1"/>
  <c r="B163" i="1"/>
  <c r="H162" i="1"/>
  <c r="G161" i="1"/>
  <c r="J161" i="1" s="1"/>
  <c r="V173" i="4" l="1"/>
  <c r="AA173" i="4"/>
  <c r="AB173" i="4" s="1"/>
  <c r="Q173" i="4"/>
  <c r="Y172" i="3"/>
  <c r="T172" i="3"/>
  <c r="W172" i="3" s="1"/>
  <c r="Z59" i="1"/>
  <c r="S60" i="1"/>
  <c r="AB59" i="1"/>
  <c r="I162" i="1"/>
  <c r="H163" i="1"/>
  <c r="F163" i="1"/>
  <c r="B164" i="1"/>
  <c r="G162" i="1"/>
  <c r="K161" i="1"/>
  <c r="Y173" i="4" l="1"/>
  <c r="T173" i="4"/>
  <c r="W173" i="4" s="1"/>
  <c r="Z173" i="4" s="1"/>
  <c r="X172" i="3"/>
  <c r="S173" i="3" s="1"/>
  <c r="Z172" i="3"/>
  <c r="Q60" i="1"/>
  <c r="V60" i="1"/>
  <c r="J162" i="1"/>
  <c r="K162" i="1" s="1"/>
  <c r="H164" i="1"/>
  <c r="F164" i="1"/>
  <c r="B165" i="1"/>
  <c r="G163" i="1"/>
  <c r="I163" i="1"/>
  <c r="X173" i="4" l="1"/>
  <c r="S174" i="4" s="1"/>
  <c r="AA173" i="3"/>
  <c r="AB173" i="3" s="1"/>
  <c r="Q173" i="3"/>
  <c r="V173" i="3"/>
  <c r="T60" i="1"/>
  <c r="W60" i="1" s="1"/>
  <c r="Y60" i="1"/>
  <c r="I164" i="1"/>
  <c r="H165" i="1"/>
  <c r="F165" i="1"/>
  <c r="B166" i="1"/>
  <c r="G164" i="1"/>
  <c r="J163" i="1"/>
  <c r="K163" i="1" s="1"/>
  <c r="V174" i="4" l="1"/>
  <c r="Q174" i="4"/>
  <c r="AA174" i="4"/>
  <c r="AB174" i="4" s="1"/>
  <c r="Y173" i="3"/>
  <c r="T173" i="3"/>
  <c r="W173" i="3" s="1"/>
  <c r="Z173" i="3" s="1"/>
  <c r="X60" i="1"/>
  <c r="Z60" i="1"/>
  <c r="J164" i="1"/>
  <c r="K164" i="1" s="1"/>
  <c r="I165" i="1"/>
  <c r="B167" i="1"/>
  <c r="H166" i="1"/>
  <c r="F166" i="1"/>
  <c r="G165" i="1"/>
  <c r="T174" i="4" l="1"/>
  <c r="W174" i="4" s="1"/>
  <c r="Z174" i="4" s="1"/>
  <c r="Y174" i="4"/>
  <c r="X173" i="3"/>
  <c r="S174" i="3" s="1"/>
  <c r="S61" i="1"/>
  <c r="AB60" i="1"/>
  <c r="I166" i="1"/>
  <c r="J165" i="1"/>
  <c r="K165" i="1" s="1"/>
  <c r="G166" i="1"/>
  <c r="F167" i="1"/>
  <c r="B168" i="1"/>
  <c r="H167" i="1"/>
  <c r="X174" i="4" l="1"/>
  <c r="S175" i="4" s="1"/>
  <c r="V174" i="3"/>
  <c r="Q174" i="3"/>
  <c r="AA174" i="3"/>
  <c r="AB174" i="3" s="1"/>
  <c r="V61" i="1"/>
  <c r="Q61" i="1"/>
  <c r="I167" i="1"/>
  <c r="J166" i="1"/>
  <c r="K166" i="1" s="1"/>
  <c r="G167" i="1"/>
  <c r="F168" i="1"/>
  <c r="H168" i="1"/>
  <c r="B169" i="1"/>
  <c r="AA175" i="4" l="1"/>
  <c r="AB175" i="4" s="1"/>
  <c r="Q175" i="4"/>
  <c r="V175" i="4"/>
  <c r="Y174" i="3"/>
  <c r="T174" i="3"/>
  <c r="W174" i="3" s="1"/>
  <c r="T61" i="1"/>
  <c r="W61" i="1" s="1"/>
  <c r="X61" i="1" s="1"/>
  <c r="Y61" i="1"/>
  <c r="J167" i="1"/>
  <c r="K167" i="1" s="1"/>
  <c r="I168" i="1"/>
  <c r="H169" i="1"/>
  <c r="F169" i="1"/>
  <c r="B170" i="1"/>
  <c r="G168" i="1"/>
  <c r="T175" i="4" l="1"/>
  <c r="W175" i="4" s="1"/>
  <c r="Z175" i="4" s="1"/>
  <c r="Y175" i="4"/>
  <c r="X174" i="3"/>
  <c r="S175" i="3" s="1"/>
  <c r="Z174" i="3"/>
  <c r="Z61" i="1"/>
  <c r="S62" i="1"/>
  <c r="AB61" i="1"/>
  <c r="J168" i="1"/>
  <c r="K168" i="1" s="1"/>
  <c r="I169" i="1"/>
  <c r="H170" i="1"/>
  <c r="B171" i="1"/>
  <c r="F170" i="1"/>
  <c r="G169" i="1"/>
  <c r="X175" i="4" l="1"/>
  <c r="S176" i="4" s="1"/>
  <c r="Q175" i="3"/>
  <c r="V175" i="3"/>
  <c r="AA175" i="3"/>
  <c r="AB175" i="3" s="1"/>
  <c r="V62" i="1"/>
  <c r="AC51" i="1" s="1"/>
  <c r="Q62" i="1"/>
  <c r="J169" i="1"/>
  <c r="K169" i="1" s="1"/>
  <c r="G170" i="1"/>
  <c r="B172" i="1"/>
  <c r="H171" i="1"/>
  <c r="F171" i="1"/>
  <c r="I170" i="1"/>
  <c r="L159" i="1" s="1"/>
  <c r="Q176" i="4" l="1"/>
  <c r="V176" i="4"/>
  <c r="AA176" i="4"/>
  <c r="AB176" i="4" s="1"/>
  <c r="T175" i="3"/>
  <c r="W175" i="3" s="1"/>
  <c r="Z175" i="3" s="1"/>
  <c r="Y175" i="3"/>
  <c r="T62" i="1"/>
  <c r="W62" i="1" s="1"/>
  <c r="Z62" i="1" s="1"/>
  <c r="Y62" i="1"/>
  <c r="J170" i="1"/>
  <c r="H172" i="1"/>
  <c r="B173" i="1"/>
  <c r="F172" i="1"/>
  <c r="G171" i="1"/>
  <c r="I171" i="1"/>
  <c r="Y176" i="4" l="1"/>
  <c r="T176" i="4"/>
  <c r="W176" i="4" s="1"/>
  <c r="X175" i="3"/>
  <c r="S176" i="3" s="1"/>
  <c r="AD51" i="1"/>
  <c r="X62" i="1"/>
  <c r="I172" i="1"/>
  <c r="G172" i="1"/>
  <c r="J171" i="1"/>
  <c r="F173" i="1"/>
  <c r="B174" i="1"/>
  <c r="H173" i="1"/>
  <c r="M159" i="1"/>
  <c r="K170" i="1"/>
  <c r="X176" i="4" l="1"/>
  <c r="S177" i="4" s="1"/>
  <c r="Z176" i="4"/>
  <c r="V176" i="3"/>
  <c r="AA176" i="3"/>
  <c r="AB176" i="3" s="1"/>
  <c r="Q176" i="3"/>
  <c r="S63" i="1"/>
  <c r="AB62" i="1"/>
  <c r="I173" i="1"/>
  <c r="J172" i="1"/>
  <c r="K172" i="1" s="1"/>
  <c r="H174" i="1"/>
  <c r="F174" i="1"/>
  <c r="B175" i="1"/>
  <c r="G173" i="1"/>
  <c r="J173" i="1" s="1"/>
  <c r="K173" i="1" s="1"/>
  <c r="K171" i="1"/>
  <c r="Q177" i="4" l="1"/>
  <c r="AA177" i="4"/>
  <c r="AB177" i="4" s="1"/>
  <c r="V177" i="4"/>
  <c r="T176" i="3"/>
  <c r="W176" i="3" s="1"/>
  <c r="Z176" i="3" s="1"/>
  <c r="Y176" i="3"/>
  <c r="Q63" i="1"/>
  <c r="V63" i="1"/>
  <c r="I174" i="1"/>
  <c r="B176" i="1"/>
  <c r="F175" i="1"/>
  <c r="H175" i="1"/>
  <c r="G174" i="1"/>
  <c r="Y177" i="4" l="1"/>
  <c r="T177" i="4"/>
  <c r="W177" i="4" s="1"/>
  <c r="X177" i="4" s="1"/>
  <c r="S178" i="4" s="1"/>
  <c r="X176" i="3"/>
  <c r="S177" i="3" s="1"/>
  <c r="T63" i="1"/>
  <c r="W63" i="1" s="1"/>
  <c r="Y63" i="1"/>
  <c r="J174" i="1"/>
  <c r="K174" i="1" s="1"/>
  <c r="I175" i="1"/>
  <c r="H176" i="1"/>
  <c r="B177" i="1"/>
  <c r="F176" i="1"/>
  <c r="G175" i="1"/>
  <c r="AA178" i="4" l="1"/>
  <c r="AB178" i="4" s="1"/>
  <c r="Q178" i="4"/>
  <c r="V178" i="4"/>
  <c r="Z177" i="4"/>
  <c r="Q177" i="3"/>
  <c r="V177" i="3"/>
  <c r="AA177" i="3"/>
  <c r="AB177" i="3" s="1"/>
  <c r="Z63" i="1"/>
  <c r="X63" i="1"/>
  <c r="J175" i="1"/>
  <c r="K175" i="1" s="1"/>
  <c r="G176" i="1"/>
  <c r="B178" i="1"/>
  <c r="H177" i="1"/>
  <c r="F177" i="1"/>
  <c r="I176" i="1"/>
  <c r="Y178" i="4" l="1"/>
  <c r="T178" i="4"/>
  <c r="W178" i="4" s="1"/>
  <c r="X178" i="4" s="1"/>
  <c r="S179" i="4" s="1"/>
  <c r="T177" i="3"/>
  <c r="W177" i="3" s="1"/>
  <c r="X177" i="3" s="1"/>
  <c r="S178" i="3" s="1"/>
  <c r="Y177" i="3"/>
  <c r="S64" i="1"/>
  <c r="AB63" i="1"/>
  <c r="G177" i="1"/>
  <c r="J176" i="1"/>
  <c r="K176" i="1" s="1"/>
  <c r="B179" i="1"/>
  <c r="F178" i="1"/>
  <c r="H178" i="1"/>
  <c r="I177" i="1"/>
  <c r="AA179" i="4" l="1"/>
  <c r="AB179" i="4" s="1"/>
  <c r="V179" i="4"/>
  <c r="Q179" i="4"/>
  <c r="Z178" i="4"/>
  <c r="Z177" i="3"/>
  <c r="AA178" i="3"/>
  <c r="AB178" i="3" s="1"/>
  <c r="V178" i="3"/>
  <c r="Q178" i="3"/>
  <c r="V64" i="1"/>
  <c r="Q64" i="1"/>
  <c r="I178" i="1"/>
  <c r="G178" i="1"/>
  <c r="J177" i="1"/>
  <c r="K177" i="1" s="1"/>
  <c r="F179" i="1"/>
  <c r="H179" i="1"/>
  <c r="B180" i="1"/>
  <c r="Y179" i="4" l="1"/>
  <c r="T179" i="4"/>
  <c r="W179" i="4" s="1"/>
  <c r="X179" i="4" s="1"/>
  <c r="S180" i="4" s="1"/>
  <c r="T178" i="3"/>
  <c r="W178" i="3" s="1"/>
  <c r="X178" i="3" s="1"/>
  <c r="S179" i="3" s="1"/>
  <c r="Y178" i="3"/>
  <c r="Y64" i="1"/>
  <c r="T64" i="1"/>
  <c r="W64" i="1" s="1"/>
  <c r="I179" i="1"/>
  <c r="J178" i="1"/>
  <c r="K178" i="1" s="1"/>
  <c r="H180" i="1"/>
  <c r="F180" i="1"/>
  <c r="B181" i="1"/>
  <c r="G179" i="1"/>
  <c r="V180" i="4" l="1"/>
  <c r="Q180" i="4"/>
  <c r="AA180" i="4"/>
  <c r="AB180" i="4" s="1"/>
  <c r="Z179" i="4"/>
  <c r="V179" i="3"/>
  <c r="AA179" i="3"/>
  <c r="AB179" i="3" s="1"/>
  <c r="Q179" i="3"/>
  <c r="Z178" i="3"/>
  <c r="X64" i="1"/>
  <c r="Z64" i="1"/>
  <c r="J179" i="1"/>
  <c r="K179" i="1" s="1"/>
  <c r="I180" i="1"/>
  <c r="G180" i="1"/>
  <c r="B182" i="1"/>
  <c r="H181" i="1"/>
  <c r="F181" i="1"/>
  <c r="Y180" i="4" l="1"/>
  <c r="T180" i="4"/>
  <c r="W180" i="4" s="1"/>
  <c r="X180" i="4" s="1"/>
  <c r="S181" i="4" s="1"/>
  <c r="Y179" i="3"/>
  <c r="T179" i="3"/>
  <c r="W179" i="3" s="1"/>
  <c r="X179" i="3" s="1"/>
  <c r="S180" i="3" s="1"/>
  <c r="S65" i="1"/>
  <c r="AB64" i="1"/>
  <c r="J180" i="1"/>
  <c r="K180" i="1" s="1"/>
  <c r="I181" i="1"/>
  <c r="G181" i="1"/>
  <c r="B183" i="1"/>
  <c r="H182" i="1"/>
  <c r="F182" i="1"/>
  <c r="AA181" i="4" l="1"/>
  <c r="AB181" i="4" s="1"/>
  <c r="V181" i="4"/>
  <c r="Q181" i="4"/>
  <c r="Z180" i="4"/>
  <c r="V180" i="3"/>
  <c r="AA180" i="3"/>
  <c r="AB180" i="3" s="1"/>
  <c r="Q180" i="3"/>
  <c r="Z179" i="3"/>
  <c r="V65" i="1"/>
  <c r="Q65" i="1"/>
  <c r="J181" i="1"/>
  <c r="K181" i="1" s="1"/>
  <c r="G182" i="1"/>
  <c r="F183" i="1"/>
  <c r="H183" i="1"/>
  <c r="B184" i="1"/>
  <c r="I182" i="1"/>
  <c r="L171" i="1" s="1"/>
  <c r="T181" i="4" l="1"/>
  <c r="W181" i="4" s="1"/>
  <c r="X181" i="4" s="1"/>
  <c r="S182" i="4" s="1"/>
  <c r="Y181" i="4"/>
  <c r="Y180" i="3"/>
  <c r="T180" i="3"/>
  <c r="W180" i="3" s="1"/>
  <c r="X180" i="3" s="1"/>
  <c r="S181" i="3" s="1"/>
  <c r="T65" i="1"/>
  <c r="W65" i="1" s="1"/>
  <c r="Z65" i="1" s="1"/>
  <c r="Y65" i="1"/>
  <c r="I183" i="1"/>
  <c r="F184" i="1"/>
  <c r="H184" i="1"/>
  <c r="B185" i="1"/>
  <c r="G183" i="1"/>
  <c r="J182" i="1"/>
  <c r="Z181" i="4" l="1"/>
  <c r="AA182" i="4"/>
  <c r="AB182" i="4" s="1"/>
  <c r="V182" i="4"/>
  <c r="Q182" i="4"/>
  <c r="V181" i="3"/>
  <c r="Q181" i="3"/>
  <c r="AA181" i="3"/>
  <c r="AB181" i="3" s="1"/>
  <c r="Z180" i="3"/>
  <c r="X65" i="1"/>
  <c r="J183" i="1"/>
  <c r="K183" i="1" s="1"/>
  <c r="I184" i="1"/>
  <c r="M171" i="1"/>
  <c r="K182" i="1"/>
  <c r="H185" i="1"/>
  <c r="F185" i="1"/>
  <c r="B186" i="1"/>
  <c r="G184" i="1"/>
  <c r="T182" i="4" l="1"/>
  <c r="W182" i="4" s="1"/>
  <c r="X182" i="4" s="1"/>
  <c r="S183" i="4" s="1"/>
  <c r="Y182" i="4"/>
  <c r="T181" i="3"/>
  <c r="W181" i="3" s="1"/>
  <c r="X181" i="3" s="1"/>
  <c r="S182" i="3" s="1"/>
  <c r="Y181" i="3"/>
  <c r="S66" i="1"/>
  <c r="AB65" i="1"/>
  <c r="J184" i="1"/>
  <c r="K184" i="1" s="1"/>
  <c r="F186" i="1"/>
  <c r="H186" i="1"/>
  <c r="B187" i="1"/>
  <c r="G185" i="1"/>
  <c r="I185" i="1"/>
  <c r="Z182" i="4" l="1"/>
  <c r="V183" i="4"/>
  <c r="AC172" i="4" s="1"/>
  <c r="Q183" i="4"/>
  <c r="AA183" i="4"/>
  <c r="AB183" i="4" s="1"/>
  <c r="Z181" i="3"/>
  <c r="Q182" i="3"/>
  <c r="V182" i="3"/>
  <c r="AA182" i="3"/>
  <c r="AB182" i="3" s="1"/>
  <c r="Q66" i="1"/>
  <c r="V66" i="1"/>
  <c r="I186" i="1"/>
  <c r="J185" i="1"/>
  <c r="B188" i="1"/>
  <c r="H187" i="1"/>
  <c r="F187" i="1"/>
  <c r="G186" i="1"/>
  <c r="T183" i="4" l="1"/>
  <c r="W183" i="4" s="1"/>
  <c r="Y183" i="4"/>
  <c r="T182" i="3"/>
  <c r="W182" i="3" s="1"/>
  <c r="X182" i="3" s="1"/>
  <c r="S183" i="3" s="1"/>
  <c r="Y182" i="3"/>
  <c r="T66" i="1"/>
  <c r="W66" i="1" s="1"/>
  <c r="Z66" i="1" s="1"/>
  <c r="Y66" i="1"/>
  <c r="J186" i="1"/>
  <c r="K186" i="1" s="1"/>
  <c r="G187" i="1"/>
  <c r="I187" i="1"/>
  <c r="B189" i="1"/>
  <c r="H188" i="1"/>
  <c r="F188" i="1"/>
  <c r="K185" i="1"/>
  <c r="AD172" i="4" l="1"/>
  <c r="X183" i="4"/>
  <c r="S184" i="4" s="1"/>
  <c r="Z183" i="4"/>
  <c r="Z182" i="3"/>
  <c r="AA183" i="3"/>
  <c r="AB183" i="3" s="1"/>
  <c r="Q183" i="3"/>
  <c r="V183" i="3"/>
  <c r="AC172" i="3" s="1"/>
  <c r="X66" i="1"/>
  <c r="I188" i="1"/>
  <c r="H189" i="1"/>
  <c r="F189" i="1"/>
  <c r="B190" i="1"/>
  <c r="J187" i="1"/>
  <c r="K187" i="1" s="1"/>
  <c r="G188" i="1"/>
  <c r="Q184" i="4" l="1"/>
  <c r="AA184" i="4"/>
  <c r="AB184" i="4" s="1"/>
  <c r="V184" i="4"/>
  <c r="T183" i="3"/>
  <c r="W183" i="3" s="1"/>
  <c r="Z183" i="3" s="1"/>
  <c r="Y183" i="3"/>
  <c r="S67" i="1"/>
  <c r="AB66" i="1"/>
  <c r="J188" i="1"/>
  <c r="K188" i="1" s="1"/>
  <c r="I189" i="1"/>
  <c r="F190" i="1"/>
  <c r="H190" i="1"/>
  <c r="B191" i="1"/>
  <c r="G189" i="1"/>
  <c r="Y184" i="4" l="1"/>
  <c r="T184" i="4"/>
  <c r="W184" i="4" s="1"/>
  <c r="AD172" i="3"/>
  <c r="X183" i="3"/>
  <c r="S184" i="3" s="1"/>
  <c r="V67" i="1"/>
  <c r="Q67" i="1"/>
  <c r="J189" i="1"/>
  <c r="K189" i="1" s="1"/>
  <c r="H191" i="1"/>
  <c r="F191" i="1"/>
  <c r="B192" i="1"/>
  <c r="G190" i="1"/>
  <c r="I190" i="1"/>
  <c r="X184" i="4" l="1"/>
  <c r="S185" i="4" s="1"/>
  <c r="Z184" i="4"/>
  <c r="AA184" i="3"/>
  <c r="AB184" i="3" s="1"/>
  <c r="V184" i="3"/>
  <c r="Q184" i="3"/>
  <c r="T67" i="1"/>
  <c r="W67" i="1" s="1"/>
  <c r="Z67" i="1" s="1"/>
  <c r="Y67" i="1"/>
  <c r="J190" i="1"/>
  <c r="K190" i="1" s="1"/>
  <c r="B193" i="1"/>
  <c r="H192" i="1"/>
  <c r="F192" i="1"/>
  <c r="G191" i="1"/>
  <c r="I191" i="1"/>
  <c r="Q185" i="4" l="1"/>
  <c r="AA185" i="4"/>
  <c r="AB185" i="4" s="1"/>
  <c r="V185" i="4"/>
  <c r="T184" i="3"/>
  <c r="W184" i="3" s="1"/>
  <c r="Z184" i="3" s="1"/>
  <c r="Y184" i="3"/>
  <c r="X67" i="1"/>
  <c r="G192" i="1"/>
  <c r="I192" i="1"/>
  <c r="J191" i="1"/>
  <c r="K191" i="1" s="1"/>
  <c r="F193" i="1"/>
  <c r="H193" i="1"/>
  <c r="B194" i="1"/>
  <c r="T185" i="4" l="1"/>
  <c r="W185" i="4" s="1"/>
  <c r="Z185" i="4" s="1"/>
  <c r="Y185" i="4"/>
  <c r="X184" i="3"/>
  <c r="S185" i="3" s="1"/>
  <c r="S68" i="1"/>
  <c r="AB67" i="1"/>
  <c r="I193" i="1"/>
  <c r="B195" i="1"/>
  <c r="H194" i="1"/>
  <c r="F194" i="1"/>
  <c r="G193" i="1"/>
  <c r="J192" i="1"/>
  <c r="K192" i="1" s="1"/>
  <c r="X185" i="4" l="1"/>
  <c r="S186" i="4" s="1"/>
  <c r="V185" i="3"/>
  <c r="Q185" i="3"/>
  <c r="AA185" i="3"/>
  <c r="AB185" i="3" s="1"/>
  <c r="V68" i="1"/>
  <c r="Q68" i="1"/>
  <c r="J193" i="1"/>
  <c r="K193" i="1" s="1"/>
  <c r="G194" i="1"/>
  <c r="I194" i="1"/>
  <c r="L183" i="1" s="1"/>
  <c r="F195" i="1"/>
  <c r="H195" i="1"/>
  <c r="B196" i="1"/>
  <c r="AA186" i="4" l="1"/>
  <c r="AB186" i="4" s="1"/>
  <c r="V186" i="4"/>
  <c r="Q186" i="4"/>
  <c r="Y185" i="3"/>
  <c r="T185" i="3"/>
  <c r="W185" i="3" s="1"/>
  <c r="Z185" i="3" s="1"/>
  <c r="T68" i="1"/>
  <c r="W68" i="1" s="1"/>
  <c r="X68" i="1" s="1"/>
  <c r="Y68" i="1"/>
  <c r="I195" i="1"/>
  <c r="J194" i="1"/>
  <c r="M183" i="1" s="1"/>
  <c r="H196" i="1"/>
  <c r="B197" i="1"/>
  <c r="F196" i="1"/>
  <c r="G195" i="1"/>
  <c r="T186" i="4" l="1"/>
  <c r="W186" i="4" s="1"/>
  <c r="Y186" i="4"/>
  <c r="X185" i="3"/>
  <c r="S186" i="3" s="1"/>
  <c r="Z68" i="1"/>
  <c r="S69" i="1"/>
  <c r="AB68" i="1"/>
  <c r="J195" i="1"/>
  <c r="K195" i="1" s="1"/>
  <c r="K194" i="1"/>
  <c r="H197" i="1"/>
  <c r="B198" i="1"/>
  <c r="F197" i="1"/>
  <c r="G196" i="1"/>
  <c r="I196" i="1"/>
  <c r="X186" i="4" l="1"/>
  <c r="S187" i="4" s="1"/>
  <c r="Z186" i="4"/>
  <c r="V186" i="3"/>
  <c r="AA186" i="3"/>
  <c r="AB186" i="3" s="1"/>
  <c r="Q186" i="3"/>
  <c r="Q69" i="1"/>
  <c r="V69" i="1"/>
  <c r="J196" i="1"/>
  <c r="G197" i="1"/>
  <c r="F198" i="1"/>
  <c r="B199" i="1"/>
  <c r="H198" i="1"/>
  <c r="I197" i="1"/>
  <c r="V187" i="4" l="1"/>
  <c r="Q187" i="4"/>
  <c r="AA187" i="4"/>
  <c r="AB187" i="4" s="1"/>
  <c r="Y186" i="3"/>
  <c r="T186" i="3"/>
  <c r="W186" i="3" s="1"/>
  <c r="T69" i="1"/>
  <c r="W69" i="1" s="1"/>
  <c r="X69" i="1" s="1"/>
  <c r="Y69" i="1"/>
  <c r="I198" i="1"/>
  <c r="J197" i="1"/>
  <c r="K197" i="1" s="1"/>
  <c r="G198" i="1"/>
  <c r="B200" i="1"/>
  <c r="H199" i="1"/>
  <c r="F199" i="1"/>
  <c r="K196" i="1"/>
  <c r="Y187" i="4" l="1"/>
  <c r="T187" i="4"/>
  <c r="W187" i="4" s="1"/>
  <c r="X186" i="3"/>
  <c r="S187" i="3" s="1"/>
  <c r="Z186" i="3"/>
  <c r="Z69" i="1"/>
  <c r="S70" i="1"/>
  <c r="AB69" i="1"/>
  <c r="J198" i="1"/>
  <c r="K198" i="1" s="1"/>
  <c r="I199" i="1"/>
  <c r="B201" i="1"/>
  <c r="H200" i="1"/>
  <c r="F200" i="1"/>
  <c r="G199" i="1"/>
  <c r="X187" i="4" l="1"/>
  <c r="S188" i="4" s="1"/>
  <c r="Z187" i="4"/>
  <c r="V187" i="3"/>
  <c r="AA187" i="3"/>
  <c r="AB187" i="3" s="1"/>
  <c r="Q187" i="3"/>
  <c r="V70" i="1"/>
  <c r="Q70" i="1"/>
  <c r="J199" i="1"/>
  <c r="K199" i="1" s="1"/>
  <c r="I200" i="1"/>
  <c r="G200" i="1"/>
  <c r="F201" i="1"/>
  <c r="H201" i="1"/>
  <c r="B202" i="1"/>
  <c r="V188" i="4" l="1"/>
  <c r="AA188" i="4"/>
  <c r="AB188" i="4" s="1"/>
  <c r="Q188" i="4"/>
  <c r="T187" i="3"/>
  <c r="W187" i="3" s="1"/>
  <c r="Z187" i="3" s="1"/>
  <c r="Y187" i="3"/>
  <c r="T70" i="1"/>
  <c r="W70" i="1" s="1"/>
  <c r="X70" i="1" s="1"/>
  <c r="Y70" i="1"/>
  <c r="J200" i="1"/>
  <c r="K200" i="1" s="1"/>
  <c r="I201" i="1"/>
  <c r="G201" i="1"/>
  <c r="H202" i="1"/>
  <c r="B203" i="1"/>
  <c r="F202" i="1"/>
  <c r="Y188" i="4" l="1"/>
  <c r="T188" i="4"/>
  <c r="W188" i="4" s="1"/>
  <c r="X187" i="3"/>
  <c r="S188" i="3" s="1"/>
  <c r="Z70" i="1"/>
  <c r="S71" i="1"/>
  <c r="AB70" i="1"/>
  <c r="J201" i="1"/>
  <c r="K201" i="1" s="1"/>
  <c r="G202" i="1"/>
  <c r="I202" i="1"/>
  <c r="F203" i="1"/>
  <c r="H203" i="1"/>
  <c r="B204" i="1"/>
  <c r="X188" i="4" l="1"/>
  <c r="S189" i="4" s="1"/>
  <c r="Z188" i="4"/>
  <c r="V188" i="3"/>
  <c r="AA188" i="3"/>
  <c r="AB188" i="3" s="1"/>
  <c r="Q188" i="3"/>
  <c r="V71" i="1"/>
  <c r="Q71" i="1"/>
  <c r="I203" i="1"/>
  <c r="G203" i="1"/>
  <c r="B205" i="1"/>
  <c r="F204" i="1"/>
  <c r="H204" i="1"/>
  <c r="J202" i="1"/>
  <c r="K202" i="1" s="1"/>
  <c r="V189" i="4" l="1"/>
  <c r="AA189" i="4"/>
  <c r="AB189" i="4" s="1"/>
  <c r="Q189" i="4"/>
  <c r="Y188" i="3"/>
  <c r="T188" i="3"/>
  <c r="W188" i="3" s="1"/>
  <c r="T71" i="1"/>
  <c r="W71" i="1" s="1"/>
  <c r="X71" i="1" s="1"/>
  <c r="Y71" i="1"/>
  <c r="J203" i="1"/>
  <c r="K203" i="1" s="1"/>
  <c r="I204" i="1"/>
  <c r="G204" i="1"/>
  <c r="B206" i="1"/>
  <c r="H205" i="1"/>
  <c r="F205" i="1"/>
  <c r="T189" i="4" l="1"/>
  <c r="W189" i="4" s="1"/>
  <c r="X189" i="4" s="1"/>
  <c r="S190" i="4" s="1"/>
  <c r="Y189" i="4"/>
  <c r="X188" i="3"/>
  <c r="S189" i="3" s="1"/>
  <c r="Z188" i="3"/>
  <c r="Z71" i="1"/>
  <c r="S72" i="1"/>
  <c r="AB71" i="1"/>
  <c r="J204" i="1"/>
  <c r="K204" i="1" s="1"/>
  <c r="I205" i="1"/>
  <c r="G205" i="1"/>
  <c r="F206" i="1"/>
  <c r="B207" i="1"/>
  <c r="H206" i="1"/>
  <c r="Z189" i="4" l="1"/>
  <c r="V190" i="4"/>
  <c r="AA190" i="4"/>
  <c r="AB190" i="4" s="1"/>
  <c r="Q190" i="4"/>
  <c r="Q189" i="3"/>
  <c r="AA189" i="3"/>
  <c r="AB189" i="3" s="1"/>
  <c r="V189" i="3"/>
  <c r="Q72" i="1"/>
  <c r="V72" i="1"/>
  <c r="J205" i="1"/>
  <c r="K205" i="1" s="1"/>
  <c r="I206" i="1"/>
  <c r="L195" i="1" s="1"/>
  <c r="B208" i="1"/>
  <c r="H207" i="1"/>
  <c r="F207" i="1"/>
  <c r="G206" i="1"/>
  <c r="T190" i="4" l="1"/>
  <c r="W190" i="4" s="1"/>
  <c r="X190" i="4" s="1"/>
  <c r="S191" i="4" s="1"/>
  <c r="Y190" i="4"/>
  <c r="T189" i="3"/>
  <c r="W189" i="3" s="1"/>
  <c r="X189" i="3" s="1"/>
  <c r="S190" i="3" s="1"/>
  <c r="Y189" i="3"/>
  <c r="T72" i="1"/>
  <c r="W72" i="1" s="1"/>
  <c r="X72" i="1" s="1"/>
  <c r="Y72" i="1"/>
  <c r="J206" i="1"/>
  <c r="M195" i="1" s="1"/>
  <c r="G207" i="1"/>
  <c r="I207" i="1"/>
  <c r="F208" i="1"/>
  <c r="H208" i="1"/>
  <c r="B209" i="1"/>
  <c r="Z190" i="4" l="1"/>
  <c r="Q191" i="4"/>
  <c r="AA191" i="4"/>
  <c r="AB191" i="4" s="1"/>
  <c r="V191" i="4"/>
  <c r="Z189" i="3"/>
  <c r="AA190" i="3"/>
  <c r="AB190" i="3" s="1"/>
  <c r="Q190" i="3"/>
  <c r="V190" i="3"/>
  <c r="Z72" i="1"/>
  <c r="S73" i="1"/>
  <c r="AB72" i="1"/>
  <c r="K206" i="1"/>
  <c r="I208" i="1"/>
  <c r="J207" i="1"/>
  <c r="K207" i="1" s="1"/>
  <c r="B210" i="1"/>
  <c r="H209" i="1"/>
  <c r="F209" i="1"/>
  <c r="G208" i="1"/>
  <c r="T191" i="4" l="1"/>
  <c r="W191" i="4" s="1"/>
  <c r="X191" i="4" s="1"/>
  <c r="S192" i="4" s="1"/>
  <c r="Y191" i="4"/>
  <c r="Y190" i="3"/>
  <c r="T190" i="3"/>
  <c r="W190" i="3" s="1"/>
  <c r="X190" i="3" s="1"/>
  <c r="S191" i="3" s="1"/>
  <c r="V73" i="1"/>
  <c r="Q73" i="1"/>
  <c r="J208" i="1"/>
  <c r="K208" i="1" s="1"/>
  <c r="I209" i="1"/>
  <c r="G209" i="1"/>
  <c r="B211" i="1"/>
  <c r="H210" i="1"/>
  <c r="F210" i="1"/>
  <c r="Z191" i="4" l="1"/>
  <c r="AA192" i="4"/>
  <c r="AB192" i="4" s="1"/>
  <c r="V192" i="4"/>
  <c r="Q192" i="4"/>
  <c r="AA191" i="3"/>
  <c r="AB191" i="3" s="1"/>
  <c r="V191" i="3"/>
  <c r="Q191" i="3"/>
  <c r="Z190" i="3"/>
  <c r="T73" i="1"/>
  <c r="W73" i="1" s="1"/>
  <c r="X73" i="1" s="1"/>
  <c r="Y73" i="1"/>
  <c r="J209" i="1"/>
  <c r="K209" i="1" s="1"/>
  <c r="I210" i="1"/>
  <c r="G210" i="1"/>
  <c r="F211" i="1"/>
  <c r="B212" i="1"/>
  <c r="H211" i="1"/>
  <c r="T192" i="4" l="1"/>
  <c r="W192" i="4" s="1"/>
  <c r="X192" i="4" s="1"/>
  <c r="S193" i="4" s="1"/>
  <c r="Y192" i="4"/>
  <c r="Y191" i="3"/>
  <c r="T191" i="3"/>
  <c r="W191" i="3" s="1"/>
  <c r="X191" i="3" s="1"/>
  <c r="S192" i="3" s="1"/>
  <c r="Z73" i="1"/>
  <c r="S74" i="1"/>
  <c r="AB73" i="1"/>
  <c r="J210" i="1"/>
  <c r="K210" i="1" s="1"/>
  <c r="I211" i="1"/>
  <c r="F212" i="1"/>
  <c r="B213" i="1"/>
  <c r="H212" i="1"/>
  <c r="G211" i="1"/>
  <c r="AA193" i="4" l="1"/>
  <c r="AB193" i="4" s="1"/>
  <c r="V193" i="4"/>
  <c r="Q193" i="4"/>
  <c r="Z192" i="4"/>
  <c r="Z191" i="3"/>
  <c r="V192" i="3"/>
  <c r="Q192" i="3"/>
  <c r="AA192" i="3"/>
  <c r="AB192" i="3" s="1"/>
  <c r="V74" i="1"/>
  <c r="AC63" i="1" s="1"/>
  <c r="Q74" i="1"/>
  <c r="J211" i="1"/>
  <c r="K211" i="1" s="1"/>
  <c r="I212" i="1"/>
  <c r="H213" i="1"/>
  <c r="F213" i="1"/>
  <c r="B214" i="1"/>
  <c r="G212" i="1"/>
  <c r="Y193" i="4" l="1"/>
  <c r="T193" i="4"/>
  <c r="W193" i="4" s="1"/>
  <c r="X193" i="4" s="1"/>
  <c r="S194" i="4" s="1"/>
  <c r="Y192" i="3"/>
  <c r="T192" i="3"/>
  <c r="W192" i="3" s="1"/>
  <c r="X192" i="3" s="1"/>
  <c r="S193" i="3" s="1"/>
  <c r="T74" i="1"/>
  <c r="W74" i="1" s="1"/>
  <c r="Y74" i="1"/>
  <c r="J212" i="1"/>
  <c r="K212" i="1" s="1"/>
  <c r="B215" i="1"/>
  <c r="F214" i="1"/>
  <c r="H214" i="1"/>
  <c r="G213" i="1"/>
  <c r="I213" i="1"/>
  <c r="V194" i="4" l="1"/>
  <c r="Q194" i="4"/>
  <c r="AA194" i="4"/>
  <c r="AB194" i="4" s="1"/>
  <c r="Z193" i="4"/>
  <c r="Z192" i="3"/>
  <c r="AA193" i="3"/>
  <c r="AB193" i="3" s="1"/>
  <c r="Q193" i="3"/>
  <c r="V193" i="3"/>
  <c r="Z74" i="1"/>
  <c r="AD63" i="1"/>
  <c r="X74" i="1"/>
  <c r="I214" i="1"/>
  <c r="J213" i="1"/>
  <c r="K213" i="1" s="1"/>
  <c r="G214" i="1"/>
  <c r="B216" i="1"/>
  <c r="F215" i="1"/>
  <c r="H215" i="1"/>
  <c r="Y194" i="4" l="1"/>
  <c r="T194" i="4"/>
  <c r="W194" i="4" s="1"/>
  <c r="X194" i="4" s="1"/>
  <c r="S195" i="4" s="1"/>
  <c r="T193" i="3"/>
  <c r="W193" i="3" s="1"/>
  <c r="X193" i="3" s="1"/>
  <c r="S194" i="3" s="1"/>
  <c r="Y193" i="3"/>
  <c r="S75" i="1"/>
  <c r="AB74" i="1"/>
  <c r="J214" i="1"/>
  <c r="K214" i="1" s="1"/>
  <c r="I215" i="1"/>
  <c r="G215" i="1"/>
  <c r="B217" i="1"/>
  <c r="H216" i="1"/>
  <c r="F216" i="1"/>
  <c r="V195" i="4" l="1"/>
  <c r="AC184" i="4" s="1"/>
  <c r="Q195" i="4"/>
  <c r="AA195" i="4"/>
  <c r="AB195" i="4" s="1"/>
  <c r="Z194" i="4"/>
  <c r="Z193" i="3"/>
  <c r="AA194" i="3"/>
  <c r="AB194" i="3" s="1"/>
  <c r="V194" i="3"/>
  <c r="Q194" i="3"/>
  <c r="Q75" i="1"/>
  <c r="V75" i="1"/>
  <c r="J215" i="1"/>
  <c r="K215" i="1" s="1"/>
  <c r="I216" i="1"/>
  <c r="G216" i="1"/>
  <c r="H217" i="1"/>
  <c r="B218" i="1"/>
  <c r="F217" i="1"/>
  <c r="T195" i="4" l="1"/>
  <c r="W195" i="4" s="1"/>
  <c r="Z195" i="4" s="1"/>
  <c r="Y195" i="4"/>
  <c r="T194" i="3"/>
  <c r="W194" i="3" s="1"/>
  <c r="X194" i="3" s="1"/>
  <c r="S195" i="3" s="1"/>
  <c r="Y194" i="3"/>
  <c r="T75" i="1"/>
  <c r="W75" i="1" s="1"/>
  <c r="X75" i="1" s="1"/>
  <c r="Y75" i="1"/>
  <c r="J216" i="1"/>
  <c r="K216" i="1" s="1"/>
  <c r="I217" i="1"/>
  <c r="G217" i="1"/>
  <c r="F218" i="1"/>
  <c r="H218" i="1"/>
  <c r="B219" i="1"/>
  <c r="AD184" i="4" l="1"/>
  <c r="X195" i="4"/>
  <c r="S196" i="4" s="1"/>
  <c r="Z194" i="3"/>
  <c r="Q195" i="3"/>
  <c r="AA195" i="3"/>
  <c r="AB195" i="3" s="1"/>
  <c r="V195" i="3"/>
  <c r="AC184" i="3" s="1"/>
  <c r="Z75" i="1"/>
  <c r="S76" i="1"/>
  <c r="AB75" i="1"/>
  <c r="J217" i="1"/>
  <c r="K217" i="1" s="1"/>
  <c r="B220" i="1"/>
  <c r="F219" i="1"/>
  <c r="H219" i="1"/>
  <c r="I218" i="1"/>
  <c r="L207" i="1" s="1"/>
  <c r="G218" i="1"/>
  <c r="V196" i="4" l="1"/>
  <c r="AA196" i="4"/>
  <c r="AB196" i="4" s="1"/>
  <c r="Q196" i="4"/>
  <c r="Y195" i="3"/>
  <c r="T195" i="3"/>
  <c r="W195" i="3" s="1"/>
  <c r="V76" i="1"/>
  <c r="Q76" i="1"/>
  <c r="J218" i="1"/>
  <c r="M207" i="1" s="1"/>
  <c r="I219" i="1"/>
  <c r="G219" i="1"/>
  <c r="F220" i="1"/>
  <c r="H220" i="1"/>
  <c r="B221" i="1"/>
  <c r="T196" i="4" l="1"/>
  <c r="W196" i="4" s="1"/>
  <c r="Z196" i="4" s="1"/>
  <c r="Y196" i="4"/>
  <c r="AD184" i="3"/>
  <c r="X195" i="3"/>
  <c r="S196" i="3" s="1"/>
  <c r="Z195" i="3"/>
  <c r="T76" i="1"/>
  <c r="W76" i="1" s="1"/>
  <c r="X76" i="1" s="1"/>
  <c r="Y76" i="1"/>
  <c r="K218" i="1"/>
  <c r="I220" i="1"/>
  <c r="J219" i="1"/>
  <c r="K219" i="1" s="1"/>
  <c r="B222" i="1"/>
  <c r="F221" i="1"/>
  <c r="H221" i="1"/>
  <c r="G220" i="1"/>
  <c r="J220" i="1" s="1"/>
  <c r="K220" i="1" s="1"/>
  <c r="X196" i="4" l="1"/>
  <c r="S197" i="4" s="1"/>
  <c r="Q196" i="3"/>
  <c r="V196" i="3"/>
  <c r="AA196" i="3"/>
  <c r="AB196" i="3" s="1"/>
  <c r="Z76" i="1"/>
  <c r="S77" i="1"/>
  <c r="AB76" i="1"/>
  <c r="I221" i="1"/>
  <c r="G221" i="1"/>
  <c r="B223" i="1"/>
  <c r="H222" i="1"/>
  <c r="F222" i="1"/>
  <c r="AA197" i="4" l="1"/>
  <c r="AB197" i="4" s="1"/>
  <c r="V197" i="4"/>
  <c r="Q197" i="4"/>
  <c r="Y196" i="3"/>
  <c r="T196" i="3"/>
  <c r="W196" i="3" s="1"/>
  <c r="V77" i="1"/>
  <c r="Q77" i="1"/>
  <c r="J221" i="1"/>
  <c r="K221" i="1" s="1"/>
  <c r="I222" i="1"/>
  <c r="G222" i="1"/>
  <c r="F223" i="1"/>
  <c r="H223" i="1"/>
  <c r="B224" i="1"/>
  <c r="T197" i="4" l="1"/>
  <c r="W197" i="4" s="1"/>
  <c r="Z197" i="4" s="1"/>
  <c r="Y197" i="4"/>
  <c r="X196" i="3"/>
  <c r="S197" i="3" s="1"/>
  <c r="Z196" i="3"/>
  <c r="T77" i="1"/>
  <c r="W77" i="1" s="1"/>
  <c r="Y77" i="1"/>
  <c r="J222" i="1"/>
  <c r="K222" i="1" s="1"/>
  <c r="I223" i="1"/>
  <c r="G223" i="1"/>
  <c r="H224" i="1"/>
  <c r="F224" i="1"/>
  <c r="B225" i="1"/>
  <c r="X197" i="4" l="1"/>
  <c r="S198" i="4" s="1"/>
  <c r="AA197" i="3"/>
  <c r="AB197" i="3" s="1"/>
  <c r="V197" i="3"/>
  <c r="Q197" i="3"/>
  <c r="X77" i="1"/>
  <c r="Z77" i="1"/>
  <c r="J223" i="1"/>
  <c r="K223" i="1" s="1"/>
  <c r="F225" i="1"/>
  <c r="B226" i="1"/>
  <c r="H225" i="1"/>
  <c r="G224" i="1"/>
  <c r="I224" i="1"/>
  <c r="Q198" i="4" l="1"/>
  <c r="V198" i="4"/>
  <c r="AA198" i="4"/>
  <c r="AB198" i="4" s="1"/>
  <c r="Y197" i="3"/>
  <c r="T197" i="3"/>
  <c r="W197" i="3" s="1"/>
  <c r="S78" i="1"/>
  <c r="AB77" i="1"/>
  <c r="I225" i="1"/>
  <c r="J224" i="1"/>
  <c r="K224" i="1" s="1"/>
  <c r="F226" i="1"/>
  <c r="B227" i="1"/>
  <c r="H226" i="1"/>
  <c r="G225" i="1"/>
  <c r="T198" i="4" l="1"/>
  <c r="W198" i="4" s="1"/>
  <c r="Y198" i="4"/>
  <c r="X197" i="3"/>
  <c r="S198" i="3" s="1"/>
  <c r="Z197" i="3"/>
  <c r="Q78" i="1"/>
  <c r="V78" i="1"/>
  <c r="J225" i="1"/>
  <c r="K225" i="1" s="1"/>
  <c r="I226" i="1"/>
  <c r="B228" i="1"/>
  <c r="H227" i="1"/>
  <c r="F227" i="1"/>
  <c r="G226" i="1"/>
  <c r="X198" i="4" l="1"/>
  <c r="S199" i="4" s="1"/>
  <c r="Z198" i="4"/>
  <c r="Q198" i="3"/>
  <c r="AA198" i="3"/>
  <c r="AB198" i="3" s="1"/>
  <c r="V198" i="3"/>
  <c r="T78" i="1"/>
  <c r="W78" i="1" s="1"/>
  <c r="Y78" i="1"/>
  <c r="J226" i="1"/>
  <c r="K226" i="1" s="1"/>
  <c r="G227" i="1"/>
  <c r="I227" i="1"/>
  <c r="H228" i="1"/>
  <c r="F228" i="1"/>
  <c r="B229" i="1"/>
  <c r="AA199" i="4" l="1"/>
  <c r="AB199" i="4" s="1"/>
  <c r="V199" i="4"/>
  <c r="Q199" i="4"/>
  <c r="Y198" i="3"/>
  <c r="T198" i="3"/>
  <c r="W198" i="3" s="1"/>
  <c r="X78" i="1"/>
  <c r="Z78" i="1"/>
  <c r="J227" i="1"/>
  <c r="K227" i="1" s="1"/>
  <c r="F229" i="1"/>
  <c r="B230" i="1"/>
  <c r="H229" i="1"/>
  <c r="I228" i="1"/>
  <c r="G228" i="1"/>
  <c r="T199" i="4" l="1"/>
  <c r="W199" i="4" s="1"/>
  <c r="Y199" i="4"/>
  <c r="X198" i="3"/>
  <c r="S199" i="3" s="1"/>
  <c r="Z198" i="3"/>
  <c r="S79" i="1"/>
  <c r="AB78" i="1"/>
  <c r="J228" i="1"/>
  <c r="K228" i="1" s="1"/>
  <c r="I229" i="1"/>
  <c r="H230" i="1"/>
  <c r="F230" i="1"/>
  <c r="B231" i="1"/>
  <c r="G229" i="1"/>
  <c r="X199" i="4" l="1"/>
  <c r="S200" i="4" s="1"/>
  <c r="Z199" i="4"/>
  <c r="V199" i="3"/>
  <c r="Q199" i="3"/>
  <c r="AA199" i="3"/>
  <c r="AB199" i="3" s="1"/>
  <c r="V79" i="1"/>
  <c r="Q79" i="1"/>
  <c r="J229" i="1"/>
  <c r="K229" i="1" s="1"/>
  <c r="F231" i="1"/>
  <c r="H231" i="1"/>
  <c r="B232" i="1"/>
  <c r="G230" i="1"/>
  <c r="I230" i="1"/>
  <c r="L219" i="1" s="1"/>
  <c r="AA200" i="4" l="1"/>
  <c r="AB200" i="4" s="1"/>
  <c r="V200" i="4"/>
  <c r="Q200" i="4"/>
  <c r="Y199" i="3"/>
  <c r="T199" i="3"/>
  <c r="W199" i="3" s="1"/>
  <c r="T79" i="1"/>
  <c r="W79" i="1" s="1"/>
  <c r="X79" i="1" s="1"/>
  <c r="Y79" i="1"/>
  <c r="J230" i="1"/>
  <c r="M219" i="1" s="1"/>
  <c r="I231" i="1"/>
  <c r="B233" i="1"/>
  <c r="F232" i="1"/>
  <c r="H232" i="1"/>
  <c r="G231" i="1"/>
  <c r="Y200" i="4" l="1"/>
  <c r="T200" i="4"/>
  <c r="W200" i="4" s="1"/>
  <c r="X199" i="3"/>
  <c r="S200" i="3" s="1"/>
  <c r="Z199" i="3"/>
  <c r="Z79" i="1"/>
  <c r="S80" i="1"/>
  <c r="AB79" i="1"/>
  <c r="J231" i="1"/>
  <c r="K231" i="1" s="1"/>
  <c r="K230" i="1"/>
  <c r="I232" i="1"/>
  <c r="G232" i="1"/>
  <c r="B234" i="1"/>
  <c r="H233" i="1"/>
  <c r="F233" i="1"/>
  <c r="X200" i="4" l="1"/>
  <c r="S201" i="4" s="1"/>
  <c r="Z200" i="4"/>
  <c r="Q200" i="3"/>
  <c r="V200" i="3"/>
  <c r="AA200" i="3"/>
  <c r="AB200" i="3" s="1"/>
  <c r="V80" i="1"/>
  <c r="Q80" i="1"/>
  <c r="F234" i="1"/>
  <c r="B235" i="1"/>
  <c r="H234" i="1"/>
  <c r="J232" i="1"/>
  <c r="I233" i="1"/>
  <c r="G233" i="1"/>
  <c r="V201" i="4" l="1"/>
  <c r="Q201" i="4"/>
  <c r="AA201" i="4"/>
  <c r="AB201" i="4" s="1"/>
  <c r="T200" i="3"/>
  <c r="W200" i="3" s="1"/>
  <c r="Z200" i="3" s="1"/>
  <c r="Y200" i="3"/>
  <c r="T80" i="1"/>
  <c r="W80" i="1" s="1"/>
  <c r="X80" i="1" s="1"/>
  <c r="Y80" i="1"/>
  <c r="J233" i="1"/>
  <c r="K233" i="1" s="1"/>
  <c r="I234" i="1"/>
  <c r="K232" i="1"/>
  <c r="H235" i="1"/>
  <c r="B236" i="1"/>
  <c r="F235" i="1"/>
  <c r="G234" i="1"/>
  <c r="J234" i="1" s="1"/>
  <c r="T201" i="4" l="1"/>
  <c r="W201" i="4" s="1"/>
  <c r="X201" i="4" s="1"/>
  <c r="S202" i="4" s="1"/>
  <c r="Y201" i="4"/>
  <c r="X200" i="3"/>
  <c r="S201" i="3" s="1"/>
  <c r="Z80" i="1"/>
  <c r="S81" i="1"/>
  <c r="AB80" i="1"/>
  <c r="I235" i="1"/>
  <c r="G235" i="1"/>
  <c r="H236" i="1"/>
  <c r="B237" i="1"/>
  <c r="F236" i="1"/>
  <c r="K234" i="1"/>
  <c r="Z201" i="4" l="1"/>
  <c r="V202" i="4"/>
  <c r="AA202" i="4"/>
  <c r="AB202" i="4" s="1"/>
  <c r="Q202" i="4"/>
  <c r="AA201" i="3"/>
  <c r="AB201" i="3" s="1"/>
  <c r="V201" i="3"/>
  <c r="Q201" i="3"/>
  <c r="V81" i="1"/>
  <c r="Q81" i="1"/>
  <c r="J235" i="1"/>
  <c r="K235" i="1" s="1"/>
  <c r="I236" i="1"/>
  <c r="H237" i="1"/>
  <c r="F237" i="1"/>
  <c r="B238" i="1"/>
  <c r="G236" i="1"/>
  <c r="T202" i="4" l="1"/>
  <c r="W202" i="4" s="1"/>
  <c r="X202" i="4" s="1"/>
  <c r="S203" i="4" s="1"/>
  <c r="Y202" i="4"/>
  <c r="Y201" i="3"/>
  <c r="T201" i="3"/>
  <c r="W201" i="3" s="1"/>
  <c r="X201" i="3" s="1"/>
  <c r="S202" i="3" s="1"/>
  <c r="T81" i="1"/>
  <c r="W81" i="1" s="1"/>
  <c r="X81" i="1" s="1"/>
  <c r="Y81" i="1"/>
  <c r="J236" i="1"/>
  <c r="K236" i="1" s="1"/>
  <c r="B239" i="1"/>
  <c r="H238" i="1"/>
  <c r="F238" i="1"/>
  <c r="G237" i="1"/>
  <c r="I237" i="1"/>
  <c r="Z202" i="4" l="1"/>
  <c r="Q203" i="4"/>
  <c r="V203" i="4"/>
  <c r="AA203" i="4"/>
  <c r="AB203" i="4" s="1"/>
  <c r="Q202" i="3"/>
  <c r="AA202" i="3"/>
  <c r="AB202" i="3" s="1"/>
  <c r="V202" i="3"/>
  <c r="Z201" i="3"/>
  <c r="Z81" i="1"/>
  <c r="S82" i="1"/>
  <c r="AB81" i="1"/>
  <c r="J237" i="1"/>
  <c r="K237" i="1" s="1"/>
  <c r="G238" i="1"/>
  <c r="I238" i="1"/>
  <c r="F239" i="1"/>
  <c r="H239" i="1"/>
  <c r="B240" i="1"/>
  <c r="T203" i="4" l="1"/>
  <c r="W203" i="4" s="1"/>
  <c r="X203" i="4" s="1"/>
  <c r="S204" i="4" s="1"/>
  <c r="Y203" i="4"/>
  <c r="T202" i="3"/>
  <c r="W202" i="3" s="1"/>
  <c r="X202" i="3" s="1"/>
  <c r="S203" i="3" s="1"/>
  <c r="Y202" i="3"/>
  <c r="Q82" i="1"/>
  <c r="V82" i="1"/>
  <c r="Y82" i="1" s="1"/>
  <c r="I239" i="1"/>
  <c r="F240" i="1"/>
  <c r="B241" i="1"/>
  <c r="H240" i="1"/>
  <c r="G239" i="1"/>
  <c r="J238" i="1"/>
  <c r="K238" i="1" s="1"/>
  <c r="Z203" i="4" l="1"/>
  <c r="Q204" i="4"/>
  <c r="AA204" i="4"/>
  <c r="AB204" i="4" s="1"/>
  <c r="V204" i="4"/>
  <c r="Z202" i="3"/>
  <c r="AA203" i="3"/>
  <c r="AB203" i="3" s="1"/>
  <c r="V203" i="3"/>
  <c r="Q203" i="3"/>
  <c r="T82" i="1"/>
  <c r="W82" i="1" s="1"/>
  <c r="X82" i="1" s="1"/>
  <c r="J239" i="1"/>
  <c r="K239" i="1" s="1"/>
  <c r="I240" i="1"/>
  <c r="H241" i="1"/>
  <c r="B242" i="1"/>
  <c r="F241" i="1"/>
  <c r="G240" i="1"/>
  <c r="Y204" i="4" l="1"/>
  <c r="T204" i="4"/>
  <c r="W204" i="4" s="1"/>
  <c r="X204" i="4" s="1"/>
  <c r="S205" i="4" s="1"/>
  <c r="T203" i="3"/>
  <c r="W203" i="3" s="1"/>
  <c r="X203" i="3" s="1"/>
  <c r="S204" i="3" s="1"/>
  <c r="Y203" i="3"/>
  <c r="Z82" i="1"/>
  <c r="S83" i="1"/>
  <c r="AB82" i="1"/>
  <c r="J240" i="1"/>
  <c r="K240" i="1" s="1"/>
  <c r="G241" i="1"/>
  <c r="H242" i="1"/>
  <c r="F242" i="1"/>
  <c r="B243" i="1"/>
  <c r="I241" i="1"/>
  <c r="AA205" i="4" l="1"/>
  <c r="AB205" i="4" s="1"/>
  <c r="V205" i="4"/>
  <c r="Q205" i="4"/>
  <c r="Z204" i="4"/>
  <c r="Q204" i="3"/>
  <c r="AA204" i="3"/>
  <c r="AB204" i="3" s="1"/>
  <c r="V204" i="3"/>
  <c r="Z203" i="3"/>
  <c r="V83" i="1"/>
  <c r="Q83" i="1"/>
  <c r="B244" i="1"/>
  <c r="H243" i="1"/>
  <c r="F243" i="1"/>
  <c r="I242" i="1"/>
  <c r="L231" i="1" s="1"/>
  <c r="J241" i="1"/>
  <c r="K241" i="1" s="1"/>
  <c r="G242" i="1"/>
  <c r="T205" i="4" l="1"/>
  <c r="W205" i="4" s="1"/>
  <c r="X205" i="4" s="1"/>
  <c r="S206" i="4" s="1"/>
  <c r="Y205" i="4"/>
  <c r="Y204" i="3"/>
  <c r="T204" i="3"/>
  <c r="W204" i="3" s="1"/>
  <c r="X204" i="3" s="1"/>
  <c r="S205" i="3" s="1"/>
  <c r="T83" i="1"/>
  <c r="W83" i="1" s="1"/>
  <c r="X83" i="1" s="1"/>
  <c r="Y83" i="1"/>
  <c r="J242" i="1"/>
  <c r="M231" i="1" s="1"/>
  <c r="G243" i="1"/>
  <c r="I243" i="1"/>
  <c r="H244" i="1"/>
  <c r="B245" i="1"/>
  <c r="F244" i="1"/>
  <c r="AA206" i="4" l="1"/>
  <c r="AB206" i="4" s="1"/>
  <c r="Q206" i="4"/>
  <c r="V206" i="4"/>
  <c r="Z205" i="4"/>
  <c r="V205" i="3"/>
  <c r="AA205" i="3"/>
  <c r="AB205" i="3" s="1"/>
  <c r="Q205" i="3"/>
  <c r="Z204" i="3"/>
  <c r="Z83" i="1"/>
  <c r="S84" i="1"/>
  <c r="AB83" i="1"/>
  <c r="K242" i="1"/>
  <c r="G244" i="1"/>
  <c r="I244" i="1"/>
  <c r="F245" i="1"/>
  <c r="H245" i="1"/>
  <c r="B246" i="1"/>
  <c r="J243" i="1"/>
  <c r="Y206" i="4" l="1"/>
  <c r="T206" i="4"/>
  <c r="W206" i="4" s="1"/>
  <c r="X206" i="4" s="1"/>
  <c r="S207" i="4" s="1"/>
  <c r="T205" i="3"/>
  <c r="W205" i="3" s="1"/>
  <c r="X205" i="3" s="1"/>
  <c r="S206" i="3" s="1"/>
  <c r="Y205" i="3"/>
  <c r="Q84" i="1"/>
  <c r="V84" i="1"/>
  <c r="K243" i="1"/>
  <c r="I245" i="1"/>
  <c r="J244" i="1"/>
  <c r="K244" i="1" s="1"/>
  <c r="F246" i="1"/>
  <c r="H246" i="1"/>
  <c r="B247" i="1"/>
  <c r="G245" i="1"/>
  <c r="V207" i="4" l="1"/>
  <c r="AC196" i="4" s="1"/>
  <c r="AA207" i="4"/>
  <c r="AB207" i="4" s="1"/>
  <c r="Q207" i="4"/>
  <c r="Z206" i="4"/>
  <c r="Z205" i="3"/>
  <c r="V206" i="3"/>
  <c r="AA206" i="3"/>
  <c r="AB206" i="3" s="1"/>
  <c r="Q206" i="3"/>
  <c r="T84" i="1"/>
  <c r="W84" i="1" s="1"/>
  <c r="X84" i="1" s="1"/>
  <c r="Y84" i="1"/>
  <c r="J245" i="1"/>
  <c r="K245" i="1" s="1"/>
  <c r="I246" i="1"/>
  <c r="F247" i="1"/>
  <c r="H247" i="1"/>
  <c r="B248" i="1"/>
  <c r="G246" i="1"/>
  <c r="T207" i="4" l="1"/>
  <c r="W207" i="4" s="1"/>
  <c r="Z207" i="4" s="1"/>
  <c r="Y207" i="4"/>
  <c r="T206" i="3"/>
  <c r="W206" i="3" s="1"/>
  <c r="X206" i="3" s="1"/>
  <c r="S207" i="3" s="1"/>
  <c r="Y206" i="3"/>
  <c r="Z84" i="1"/>
  <c r="S85" i="1"/>
  <c r="AB84" i="1"/>
  <c r="J246" i="1"/>
  <c r="K246" i="1" s="1"/>
  <c r="B249" i="1"/>
  <c r="F248" i="1"/>
  <c r="H248" i="1"/>
  <c r="I247" i="1"/>
  <c r="G247" i="1"/>
  <c r="AD196" i="4" l="1"/>
  <c r="X207" i="4"/>
  <c r="S208" i="4" s="1"/>
  <c r="V207" i="3"/>
  <c r="AC196" i="3" s="1"/>
  <c r="Q207" i="3"/>
  <c r="AA207" i="3"/>
  <c r="AB207" i="3" s="1"/>
  <c r="Z206" i="3"/>
  <c r="Q85" i="1"/>
  <c r="V85" i="1"/>
  <c r="I248" i="1"/>
  <c r="J247" i="1"/>
  <c r="K247" i="1" s="1"/>
  <c r="G248" i="1"/>
  <c r="B250" i="1"/>
  <c r="F249" i="1"/>
  <c r="H249" i="1"/>
  <c r="V208" i="4" l="1"/>
  <c r="Q208" i="4"/>
  <c r="AA208" i="4"/>
  <c r="AB208" i="4" s="1"/>
  <c r="Y207" i="3"/>
  <c r="T207" i="3"/>
  <c r="W207" i="3" s="1"/>
  <c r="T85" i="1"/>
  <c r="W85" i="1" s="1"/>
  <c r="X85" i="1" s="1"/>
  <c r="Y85" i="1"/>
  <c r="I249" i="1"/>
  <c r="J248" i="1"/>
  <c r="K248" i="1" s="1"/>
  <c r="F250" i="1"/>
  <c r="H250" i="1"/>
  <c r="B251" i="1"/>
  <c r="G249" i="1"/>
  <c r="Y208" i="4" l="1"/>
  <c r="T208" i="4"/>
  <c r="W208" i="4" s="1"/>
  <c r="AD196" i="3"/>
  <c r="X207" i="3"/>
  <c r="S208" i="3" s="1"/>
  <c r="Z207" i="3"/>
  <c r="Z85" i="1"/>
  <c r="S86" i="1"/>
  <c r="AB85" i="1"/>
  <c r="J249" i="1"/>
  <c r="K249" i="1" s="1"/>
  <c r="I250" i="1"/>
  <c r="H251" i="1"/>
  <c r="B252" i="1"/>
  <c r="F251" i="1"/>
  <c r="G250" i="1"/>
  <c r="X208" i="4" l="1"/>
  <c r="S209" i="4" s="1"/>
  <c r="Z208" i="4"/>
  <c r="Q208" i="3"/>
  <c r="V208" i="3"/>
  <c r="AA208" i="3"/>
  <c r="AB208" i="3" s="1"/>
  <c r="Q86" i="1"/>
  <c r="V86" i="1"/>
  <c r="AC75" i="1" s="1"/>
  <c r="J250" i="1"/>
  <c r="K250" i="1" s="1"/>
  <c r="G251" i="1"/>
  <c r="F252" i="1"/>
  <c r="B253" i="1"/>
  <c r="H252" i="1"/>
  <c r="I251" i="1"/>
  <c r="V209" i="4" l="1"/>
  <c r="Q209" i="4"/>
  <c r="AA209" i="4"/>
  <c r="AB209" i="4" s="1"/>
  <c r="Y208" i="3"/>
  <c r="T208" i="3"/>
  <c r="W208" i="3" s="1"/>
  <c r="T86" i="1"/>
  <c r="W86" i="1" s="1"/>
  <c r="Z86" i="1" s="1"/>
  <c r="Y86" i="1"/>
  <c r="I252" i="1"/>
  <c r="J251" i="1"/>
  <c r="K251" i="1" s="1"/>
  <c r="B254" i="1"/>
  <c r="H253" i="1"/>
  <c r="F253" i="1"/>
  <c r="G252" i="1"/>
  <c r="T209" i="4" l="1"/>
  <c r="W209" i="4" s="1"/>
  <c r="Z209" i="4" s="1"/>
  <c r="Y209" i="4"/>
  <c r="X208" i="3"/>
  <c r="S209" i="3" s="1"/>
  <c r="Z208" i="3"/>
  <c r="AD75" i="1"/>
  <c r="X86" i="1"/>
  <c r="J252" i="1"/>
  <c r="K252" i="1" s="1"/>
  <c r="G253" i="1"/>
  <c r="I253" i="1"/>
  <c r="B255" i="1"/>
  <c r="H254" i="1"/>
  <c r="F254" i="1"/>
  <c r="X209" i="4" l="1"/>
  <c r="S210" i="4" s="1"/>
  <c r="Q209" i="3"/>
  <c r="AA209" i="3"/>
  <c r="AB209" i="3" s="1"/>
  <c r="V209" i="3"/>
  <c r="S87" i="1"/>
  <c r="AB86" i="1"/>
  <c r="G254" i="1"/>
  <c r="J253" i="1"/>
  <c r="K253" i="1" s="1"/>
  <c r="I254" i="1"/>
  <c r="L243" i="1" s="1"/>
  <c r="B256" i="1"/>
  <c r="H255" i="1"/>
  <c r="F255" i="1"/>
  <c r="V210" i="4" l="1"/>
  <c r="AA210" i="4"/>
  <c r="AB210" i="4" s="1"/>
  <c r="Q210" i="4"/>
  <c r="Y209" i="3"/>
  <c r="T209" i="3"/>
  <c r="W209" i="3" s="1"/>
  <c r="Z209" i="3" s="1"/>
  <c r="V87" i="1"/>
  <c r="Q87" i="1"/>
  <c r="J254" i="1"/>
  <c r="M243" i="1" s="1"/>
  <c r="I255" i="1"/>
  <c r="H256" i="1"/>
  <c r="B257" i="1"/>
  <c r="F256" i="1"/>
  <c r="G255" i="1"/>
  <c r="T210" i="4" l="1"/>
  <c r="W210" i="4" s="1"/>
  <c r="Z210" i="4" s="1"/>
  <c r="Y210" i="4"/>
  <c r="X209" i="3"/>
  <c r="S210" i="3" s="1"/>
  <c r="T87" i="1"/>
  <c r="W87" i="1" s="1"/>
  <c r="Z87" i="1" s="1"/>
  <c r="Y87" i="1"/>
  <c r="K254" i="1"/>
  <c r="J255" i="1"/>
  <c r="G256" i="1"/>
  <c r="B258" i="1"/>
  <c r="F257" i="1"/>
  <c r="H257" i="1"/>
  <c r="I256" i="1"/>
  <c r="K255" i="1"/>
  <c r="X210" i="4" l="1"/>
  <c r="S211" i="4" s="1"/>
  <c r="AA210" i="3"/>
  <c r="AB210" i="3" s="1"/>
  <c r="Q210" i="3"/>
  <c r="V210" i="3"/>
  <c r="X87" i="1"/>
  <c r="I257" i="1"/>
  <c r="G257" i="1"/>
  <c r="J256" i="1"/>
  <c r="H258" i="1"/>
  <c r="F258" i="1"/>
  <c r="B259" i="1"/>
  <c r="Q211" i="4" l="1"/>
  <c r="AA211" i="4"/>
  <c r="AB211" i="4" s="1"/>
  <c r="V211" i="4"/>
  <c r="Y210" i="3"/>
  <c r="T210" i="3"/>
  <c r="W210" i="3" s="1"/>
  <c r="S88" i="1"/>
  <c r="AB87" i="1"/>
  <c r="J257" i="1"/>
  <c r="K257" i="1" s="1"/>
  <c r="I258" i="1"/>
  <c r="B260" i="1"/>
  <c r="F259" i="1"/>
  <c r="H259" i="1"/>
  <c r="G258" i="1"/>
  <c r="K256" i="1"/>
  <c r="Y211" i="4" l="1"/>
  <c r="T211" i="4"/>
  <c r="W211" i="4" s="1"/>
  <c r="X210" i="3"/>
  <c r="S211" i="3" s="1"/>
  <c r="Z210" i="3"/>
  <c r="Q88" i="1"/>
  <c r="V88" i="1"/>
  <c r="J258" i="1"/>
  <c r="K258" i="1" s="1"/>
  <c r="I259" i="1"/>
  <c r="G259" i="1"/>
  <c r="F260" i="1"/>
  <c r="H260" i="1"/>
  <c r="B261" i="1"/>
  <c r="X211" i="4" l="1"/>
  <c r="S212" i="4" s="1"/>
  <c r="Z211" i="4"/>
  <c r="V211" i="3"/>
  <c r="AA211" i="3"/>
  <c r="AB211" i="3" s="1"/>
  <c r="Q211" i="3"/>
  <c r="T88" i="1"/>
  <c r="W88" i="1" s="1"/>
  <c r="Z88" i="1" s="1"/>
  <c r="Y88" i="1"/>
  <c r="I260" i="1"/>
  <c r="J259" i="1"/>
  <c r="K259" i="1" s="1"/>
  <c r="F261" i="1"/>
  <c r="B262" i="1"/>
  <c r="H261" i="1"/>
  <c r="G260" i="1"/>
  <c r="AA212" i="4" l="1"/>
  <c r="AB212" i="4" s="1"/>
  <c r="V212" i="4"/>
  <c r="Q212" i="4"/>
  <c r="Y211" i="3"/>
  <c r="T211" i="3"/>
  <c r="W211" i="3" s="1"/>
  <c r="X88" i="1"/>
  <c r="J260" i="1"/>
  <c r="K260" i="1" s="1"/>
  <c r="I261" i="1"/>
  <c r="H262" i="1"/>
  <c r="F262" i="1"/>
  <c r="B263" i="1"/>
  <c r="G261" i="1"/>
  <c r="T212" i="4" l="1"/>
  <c r="W212" i="4" s="1"/>
  <c r="Y212" i="4"/>
  <c r="X211" i="3"/>
  <c r="S212" i="3" s="1"/>
  <c r="Z211" i="3"/>
  <c r="S89" i="1"/>
  <c r="AB88" i="1"/>
  <c r="J261" i="1"/>
  <c r="K261" i="1" s="1"/>
  <c r="H263" i="1"/>
  <c r="F263" i="1"/>
  <c r="B264" i="1"/>
  <c r="G262" i="1"/>
  <c r="I262" i="1"/>
  <c r="X212" i="4" l="1"/>
  <c r="S213" i="4" s="1"/>
  <c r="Z212" i="4"/>
  <c r="V212" i="3"/>
  <c r="Q212" i="3"/>
  <c r="AA212" i="3"/>
  <c r="AB212" i="3" s="1"/>
  <c r="Q89" i="1"/>
  <c r="V89" i="1"/>
  <c r="J262" i="1"/>
  <c r="K262" i="1" s="1"/>
  <c r="B265" i="1"/>
  <c r="F264" i="1"/>
  <c r="H264" i="1"/>
  <c r="G263" i="1"/>
  <c r="I263" i="1"/>
  <c r="V213" i="4" l="1"/>
  <c r="Q213" i="4"/>
  <c r="AA213" i="4"/>
  <c r="AB213" i="4" s="1"/>
  <c r="Y212" i="3"/>
  <c r="T212" i="3"/>
  <c r="W212" i="3" s="1"/>
  <c r="T89" i="1"/>
  <c r="W89" i="1" s="1"/>
  <c r="Y89" i="1"/>
  <c r="I264" i="1"/>
  <c r="J263" i="1"/>
  <c r="K263" i="1" s="1"/>
  <c r="G264" i="1"/>
  <c r="B266" i="1"/>
  <c r="F265" i="1"/>
  <c r="H265" i="1"/>
  <c r="Y213" i="4" l="1"/>
  <c r="T213" i="4"/>
  <c r="W213" i="4" s="1"/>
  <c r="X213" i="4" s="1"/>
  <c r="S214" i="4" s="1"/>
  <c r="X212" i="3"/>
  <c r="S213" i="3" s="1"/>
  <c r="Z212" i="3"/>
  <c r="X89" i="1"/>
  <c r="Z89" i="1"/>
  <c r="I265" i="1"/>
  <c r="J264" i="1"/>
  <c r="K264" i="1" s="1"/>
  <c r="G265" i="1"/>
  <c r="H266" i="1"/>
  <c r="B267" i="1"/>
  <c r="F266" i="1"/>
  <c r="V214" i="4" l="1"/>
  <c r="AA214" i="4"/>
  <c r="AB214" i="4" s="1"/>
  <c r="Q214" i="4"/>
  <c r="Z213" i="4"/>
  <c r="AA213" i="3"/>
  <c r="AB213" i="3" s="1"/>
  <c r="Q213" i="3"/>
  <c r="V213" i="3"/>
  <c r="S90" i="1"/>
  <c r="AB89" i="1"/>
  <c r="J265" i="1"/>
  <c r="K265" i="1" s="1"/>
  <c r="G266" i="1"/>
  <c r="I266" i="1"/>
  <c r="L255" i="1" s="1"/>
  <c r="F267" i="1"/>
  <c r="B268" i="1"/>
  <c r="H267" i="1"/>
  <c r="Y214" i="4" l="1"/>
  <c r="T214" i="4"/>
  <c r="W214" i="4" s="1"/>
  <c r="X214" i="4" s="1"/>
  <c r="S215" i="4" s="1"/>
  <c r="T213" i="3"/>
  <c r="W213" i="3" s="1"/>
  <c r="X213" i="3" s="1"/>
  <c r="S214" i="3" s="1"/>
  <c r="Y213" i="3"/>
  <c r="V90" i="1"/>
  <c r="Q90" i="1"/>
  <c r="I267" i="1"/>
  <c r="J266" i="1"/>
  <c r="F268" i="1"/>
  <c r="H268" i="1"/>
  <c r="B269" i="1"/>
  <c r="G267" i="1"/>
  <c r="V215" i="4" l="1"/>
  <c r="AA215" i="4"/>
  <c r="AB215" i="4" s="1"/>
  <c r="Q215" i="4"/>
  <c r="Z214" i="4"/>
  <c r="Z213" i="3"/>
  <c r="V214" i="3"/>
  <c r="AA214" i="3"/>
  <c r="AB214" i="3" s="1"/>
  <c r="Q214" i="3"/>
  <c r="T90" i="1"/>
  <c r="W90" i="1" s="1"/>
  <c r="Z90" i="1" s="1"/>
  <c r="Y90" i="1"/>
  <c r="J267" i="1"/>
  <c r="K267" i="1" s="1"/>
  <c r="I268" i="1"/>
  <c r="G268" i="1"/>
  <c r="M255" i="1"/>
  <c r="K266" i="1"/>
  <c r="B270" i="1"/>
  <c r="H269" i="1"/>
  <c r="F269" i="1"/>
  <c r="T215" i="4" l="1"/>
  <c r="W215" i="4" s="1"/>
  <c r="X215" i="4" s="1"/>
  <c r="S216" i="4" s="1"/>
  <c r="Y215" i="4"/>
  <c r="Y214" i="3"/>
  <c r="T214" i="3"/>
  <c r="W214" i="3" s="1"/>
  <c r="X214" i="3" s="1"/>
  <c r="S215" i="3" s="1"/>
  <c r="X90" i="1"/>
  <c r="J268" i="1"/>
  <c r="K268" i="1" s="1"/>
  <c r="G269" i="1"/>
  <c r="I269" i="1"/>
  <c r="B271" i="1"/>
  <c r="F270" i="1"/>
  <c r="H270" i="1"/>
  <c r="Z215" i="4" l="1"/>
  <c r="V216" i="4"/>
  <c r="Q216" i="4"/>
  <c r="AA216" i="4"/>
  <c r="AB216" i="4" s="1"/>
  <c r="Q215" i="3"/>
  <c r="V215" i="3"/>
  <c r="AA215" i="3"/>
  <c r="AB215" i="3" s="1"/>
  <c r="Z214" i="3"/>
  <c r="S91" i="1"/>
  <c r="AB90" i="1"/>
  <c r="I270" i="1"/>
  <c r="G270" i="1"/>
  <c r="B272" i="1"/>
  <c r="F271" i="1"/>
  <c r="H271" i="1"/>
  <c r="J269" i="1"/>
  <c r="T216" i="4" l="1"/>
  <c r="W216" i="4" s="1"/>
  <c r="X216" i="4" s="1"/>
  <c r="S217" i="4" s="1"/>
  <c r="Y216" i="4"/>
  <c r="Y215" i="3"/>
  <c r="T215" i="3"/>
  <c r="W215" i="3" s="1"/>
  <c r="X215" i="3" s="1"/>
  <c r="S216" i="3" s="1"/>
  <c r="Q91" i="1"/>
  <c r="V91" i="1"/>
  <c r="J270" i="1"/>
  <c r="K270" i="1" s="1"/>
  <c r="I271" i="1"/>
  <c r="G271" i="1"/>
  <c r="F272" i="1"/>
  <c r="H272" i="1"/>
  <c r="B273" i="1"/>
  <c r="K269" i="1"/>
  <c r="Z216" i="4" l="1"/>
  <c r="Q217" i="4"/>
  <c r="AA217" i="4"/>
  <c r="AB217" i="4" s="1"/>
  <c r="V217" i="4"/>
  <c r="V216" i="3"/>
  <c r="AA216" i="3"/>
  <c r="AB216" i="3" s="1"/>
  <c r="Q216" i="3"/>
  <c r="Z215" i="3"/>
  <c r="T91" i="1"/>
  <c r="W91" i="1" s="1"/>
  <c r="Y91" i="1"/>
  <c r="J271" i="1"/>
  <c r="K271" i="1" s="1"/>
  <c r="I272" i="1"/>
  <c r="H273" i="1"/>
  <c r="F273" i="1"/>
  <c r="B274" i="1"/>
  <c r="G272" i="1"/>
  <c r="T217" i="4" l="1"/>
  <c r="W217" i="4" s="1"/>
  <c r="X217" i="4" s="1"/>
  <c r="S218" i="4" s="1"/>
  <c r="Y217" i="4"/>
  <c r="Y216" i="3"/>
  <c r="T216" i="3"/>
  <c r="W216" i="3" s="1"/>
  <c r="X216" i="3" s="1"/>
  <c r="S217" i="3" s="1"/>
  <c r="X91" i="1"/>
  <c r="Z91" i="1"/>
  <c r="J272" i="1"/>
  <c r="K272" i="1" s="1"/>
  <c r="F274" i="1"/>
  <c r="H274" i="1"/>
  <c r="B275" i="1"/>
  <c r="G273" i="1"/>
  <c r="I273" i="1"/>
  <c r="Z217" i="4" l="1"/>
  <c r="AA218" i="4"/>
  <c r="AB218" i="4" s="1"/>
  <c r="V218" i="4"/>
  <c r="Q218" i="4"/>
  <c r="V217" i="3"/>
  <c r="AA217" i="3"/>
  <c r="AB217" i="3" s="1"/>
  <c r="Q217" i="3"/>
  <c r="Z216" i="3"/>
  <c r="S92" i="1"/>
  <c r="AB91" i="1"/>
  <c r="I274" i="1"/>
  <c r="J273" i="1"/>
  <c r="K273" i="1" s="1"/>
  <c r="G274" i="1"/>
  <c r="F275" i="1"/>
  <c r="B276" i="1"/>
  <c r="H275" i="1"/>
  <c r="Y218" i="4" l="1"/>
  <c r="T218" i="4"/>
  <c r="W218" i="4" s="1"/>
  <c r="X218" i="4" s="1"/>
  <c r="S219" i="4" s="1"/>
  <c r="T217" i="3"/>
  <c r="W217" i="3" s="1"/>
  <c r="X217" i="3" s="1"/>
  <c r="S218" i="3" s="1"/>
  <c r="Y217" i="3"/>
  <c r="V92" i="1"/>
  <c r="Q92" i="1"/>
  <c r="I275" i="1"/>
  <c r="J274" i="1"/>
  <c r="K274" i="1" s="1"/>
  <c r="G275" i="1"/>
  <c r="B277" i="1"/>
  <c r="H276" i="1"/>
  <c r="F276" i="1"/>
  <c r="AA219" i="4" l="1"/>
  <c r="AB219" i="4" s="1"/>
  <c r="V219" i="4"/>
  <c r="AC208" i="4" s="1"/>
  <c r="Q219" i="4"/>
  <c r="Z218" i="4"/>
  <c r="Z217" i="3"/>
  <c r="Q218" i="3"/>
  <c r="AA218" i="3"/>
  <c r="AB218" i="3" s="1"/>
  <c r="V218" i="3"/>
  <c r="T92" i="1"/>
  <c r="W92" i="1" s="1"/>
  <c r="X92" i="1" s="1"/>
  <c r="Y92" i="1"/>
  <c r="J275" i="1"/>
  <c r="K275" i="1" s="1"/>
  <c r="G276" i="1"/>
  <c r="I276" i="1"/>
  <c r="F277" i="1"/>
  <c r="B278" i="1"/>
  <c r="H277" i="1"/>
  <c r="Y219" i="4" l="1"/>
  <c r="T219" i="4"/>
  <c r="W219" i="4" s="1"/>
  <c r="T218" i="3"/>
  <c r="W218" i="3" s="1"/>
  <c r="X218" i="3" s="1"/>
  <c r="S219" i="3" s="1"/>
  <c r="Y218" i="3"/>
  <c r="Z92" i="1"/>
  <c r="S93" i="1"/>
  <c r="AB92" i="1"/>
  <c r="I277" i="1"/>
  <c r="F278" i="1"/>
  <c r="H278" i="1"/>
  <c r="B279" i="1"/>
  <c r="G277" i="1"/>
  <c r="J276" i="1"/>
  <c r="K276" i="1" s="1"/>
  <c r="AD208" i="4" l="1"/>
  <c r="X219" i="4"/>
  <c r="S220" i="4" s="1"/>
  <c r="Z219" i="4"/>
  <c r="Q219" i="3"/>
  <c r="AA219" i="3"/>
  <c r="AB219" i="3" s="1"/>
  <c r="V219" i="3"/>
  <c r="AC208" i="3" s="1"/>
  <c r="Z218" i="3"/>
  <c r="Q93" i="1"/>
  <c r="V93" i="1"/>
  <c r="J277" i="1"/>
  <c r="K277" i="1" s="1"/>
  <c r="H279" i="1"/>
  <c r="F279" i="1"/>
  <c r="B280" i="1"/>
  <c r="I278" i="1"/>
  <c r="L267" i="1" s="1"/>
  <c r="G278" i="1"/>
  <c r="AA220" i="4" l="1"/>
  <c r="AB220" i="4" s="1"/>
  <c r="Q220" i="4"/>
  <c r="V220" i="4"/>
  <c r="T219" i="3"/>
  <c r="W219" i="3" s="1"/>
  <c r="Y219" i="3"/>
  <c r="T93" i="1"/>
  <c r="W93" i="1" s="1"/>
  <c r="X93" i="1" s="1"/>
  <c r="Y93" i="1"/>
  <c r="J278" i="1"/>
  <c r="H280" i="1"/>
  <c r="B281" i="1"/>
  <c r="F280" i="1"/>
  <c r="G279" i="1"/>
  <c r="I279" i="1"/>
  <c r="Y220" i="4" l="1"/>
  <c r="T220" i="4"/>
  <c r="W220" i="4" s="1"/>
  <c r="AD208" i="3"/>
  <c r="X219" i="3"/>
  <c r="S220" i="3" s="1"/>
  <c r="Z219" i="3"/>
  <c r="Z93" i="1"/>
  <c r="S94" i="1"/>
  <c r="AB93" i="1"/>
  <c r="B282" i="1"/>
  <c r="H281" i="1"/>
  <c r="F281" i="1"/>
  <c r="I280" i="1"/>
  <c r="G280" i="1"/>
  <c r="J279" i="1"/>
  <c r="M267" i="1"/>
  <c r="K278" i="1"/>
  <c r="X220" i="4" l="1"/>
  <c r="S221" i="4" s="1"/>
  <c r="Z220" i="4"/>
  <c r="AA220" i="3"/>
  <c r="AB220" i="3" s="1"/>
  <c r="V220" i="3"/>
  <c r="Q220" i="3"/>
  <c r="Q94" i="1"/>
  <c r="V94" i="1"/>
  <c r="J280" i="1"/>
  <c r="K280" i="1" s="1"/>
  <c r="K279" i="1"/>
  <c r="G281" i="1"/>
  <c r="I281" i="1"/>
  <c r="F282" i="1"/>
  <c r="B283" i="1"/>
  <c r="H282" i="1"/>
  <c r="V221" i="4" l="1"/>
  <c r="Q221" i="4"/>
  <c r="AA221" i="4"/>
  <c r="AB221" i="4" s="1"/>
  <c r="T220" i="3"/>
  <c r="W220" i="3" s="1"/>
  <c r="Z220" i="3" s="1"/>
  <c r="Y220" i="3"/>
  <c r="T94" i="1"/>
  <c r="W94" i="1" s="1"/>
  <c r="X94" i="1" s="1"/>
  <c r="Y94" i="1"/>
  <c r="I282" i="1"/>
  <c r="J281" i="1"/>
  <c r="K281" i="1" s="1"/>
  <c r="F283" i="1"/>
  <c r="B284" i="1"/>
  <c r="H283" i="1"/>
  <c r="G282" i="1"/>
  <c r="J282" i="1" s="1"/>
  <c r="T221" i="4" l="1"/>
  <c r="W221" i="4" s="1"/>
  <c r="Y221" i="4"/>
  <c r="X220" i="3"/>
  <c r="S221" i="3" s="1"/>
  <c r="Z94" i="1"/>
  <c r="S95" i="1"/>
  <c r="AB94" i="1"/>
  <c r="I283" i="1"/>
  <c r="G283" i="1"/>
  <c r="H284" i="1"/>
  <c r="B285" i="1"/>
  <c r="F284" i="1"/>
  <c r="K282" i="1"/>
  <c r="X221" i="4" l="1"/>
  <c r="S222" i="4" s="1"/>
  <c r="Z221" i="4"/>
  <c r="AA221" i="3"/>
  <c r="AB221" i="3" s="1"/>
  <c r="V221" i="3"/>
  <c r="Q221" i="3"/>
  <c r="Q95" i="1"/>
  <c r="V95" i="1"/>
  <c r="J283" i="1"/>
  <c r="K283" i="1" s="1"/>
  <c r="F285" i="1"/>
  <c r="H285" i="1"/>
  <c r="B286" i="1"/>
  <c r="G284" i="1"/>
  <c r="I284" i="1"/>
  <c r="V222" i="4" l="1"/>
  <c r="Q222" i="4"/>
  <c r="AA222" i="4"/>
  <c r="AB222" i="4" s="1"/>
  <c r="Y221" i="3"/>
  <c r="T221" i="3"/>
  <c r="W221" i="3" s="1"/>
  <c r="T95" i="1"/>
  <c r="W95" i="1" s="1"/>
  <c r="Y95" i="1"/>
  <c r="I285" i="1"/>
  <c r="J284" i="1"/>
  <c r="K284" i="1" s="1"/>
  <c r="F286" i="1"/>
  <c r="B287" i="1"/>
  <c r="H286" i="1"/>
  <c r="G285" i="1"/>
  <c r="J285" i="1" s="1"/>
  <c r="K285" i="1" s="1"/>
  <c r="T222" i="4" l="1"/>
  <c r="W222" i="4" s="1"/>
  <c r="Z222" i="4" s="1"/>
  <c r="Y222" i="4"/>
  <c r="X221" i="3"/>
  <c r="S222" i="3" s="1"/>
  <c r="Z221" i="3"/>
  <c r="X95" i="1"/>
  <c r="Z95" i="1"/>
  <c r="I286" i="1"/>
  <c r="B288" i="1"/>
  <c r="F287" i="1"/>
  <c r="H287" i="1"/>
  <c r="G286" i="1"/>
  <c r="J286" i="1" s="1"/>
  <c r="K286" i="1" s="1"/>
  <c r="X222" i="4" l="1"/>
  <c r="S223" i="4" s="1"/>
  <c r="AA222" i="3"/>
  <c r="AB222" i="3" s="1"/>
  <c r="Q222" i="3"/>
  <c r="V222" i="3"/>
  <c r="S96" i="1"/>
  <c r="AB95" i="1"/>
  <c r="I287" i="1"/>
  <c r="B289" i="1"/>
  <c r="H288" i="1"/>
  <c r="F288" i="1"/>
  <c r="G287" i="1"/>
  <c r="AA223" i="4" l="1"/>
  <c r="AB223" i="4" s="1"/>
  <c r="Q223" i="4"/>
  <c r="V223" i="4"/>
  <c r="Y222" i="3"/>
  <c r="T222" i="3"/>
  <c r="W222" i="3" s="1"/>
  <c r="Q96" i="1"/>
  <c r="V96" i="1"/>
  <c r="J287" i="1"/>
  <c r="K287" i="1" s="1"/>
  <c r="G288" i="1"/>
  <c r="I288" i="1"/>
  <c r="F289" i="1"/>
  <c r="H289" i="1"/>
  <c r="B290" i="1"/>
  <c r="T223" i="4" l="1"/>
  <c r="W223" i="4" s="1"/>
  <c r="Z223" i="4" s="1"/>
  <c r="Y223" i="4"/>
  <c r="X222" i="3"/>
  <c r="S223" i="3" s="1"/>
  <c r="Z222" i="3"/>
  <c r="T96" i="1"/>
  <c r="W96" i="1" s="1"/>
  <c r="Y96" i="1"/>
  <c r="J288" i="1"/>
  <c r="K288" i="1" s="1"/>
  <c r="I289" i="1"/>
  <c r="H290" i="1"/>
  <c r="F290" i="1"/>
  <c r="B291" i="1"/>
  <c r="G289" i="1"/>
  <c r="X223" i="4" l="1"/>
  <c r="S224" i="4" s="1"/>
  <c r="V223" i="3"/>
  <c r="Q223" i="3"/>
  <c r="AA223" i="3"/>
  <c r="AB223" i="3" s="1"/>
  <c r="X96" i="1"/>
  <c r="Z96" i="1"/>
  <c r="J289" i="1"/>
  <c r="K289" i="1" s="1"/>
  <c r="I290" i="1"/>
  <c r="L279" i="1" s="1"/>
  <c r="F291" i="1"/>
  <c r="B292" i="1"/>
  <c r="H291" i="1"/>
  <c r="G290" i="1"/>
  <c r="Q224" i="4" l="1"/>
  <c r="V224" i="4"/>
  <c r="AA224" i="4"/>
  <c r="AB224" i="4" s="1"/>
  <c r="T223" i="3"/>
  <c r="W223" i="3" s="1"/>
  <c r="Z223" i="3" s="1"/>
  <c r="Y223" i="3"/>
  <c r="S97" i="1"/>
  <c r="AB96" i="1"/>
  <c r="J290" i="1"/>
  <c r="M279" i="1" s="1"/>
  <c r="I291" i="1"/>
  <c r="B293" i="1"/>
  <c r="H292" i="1"/>
  <c r="F292" i="1"/>
  <c r="G291" i="1"/>
  <c r="Y224" i="4" l="1"/>
  <c r="T224" i="4"/>
  <c r="W224" i="4" s="1"/>
  <c r="X223" i="3"/>
  <c r="S224" i="3" s="1"/>
  <c r="Q97" i="1"/>
  <c r="V97" i="1"/>
  <c r="K290" i="1"/>
  <c r="J291" i="1"/>
  <c r="K291" i="1" s="1"/>
  <c r="G292" i="1"/>
  <c r="I292" i="1"/>
  <c r="B294" i="1"/>
  <c r="F293" i="1"/>
  <c r="H293" i="1"/>
  <c r="X224" i="4" l="1"/>
  <c r="S225" i="4" s="1"/>
  <c r="Z224" i="4"/>
  <c r="V224" i="3"/>
  <c r="Q224" i="3"/>
  <c r="AA224" i="3"/>
  <c r="AB224" i="3" s="1"/>
  <c r="T97" i="1"/>
  <c r="W97" i="1" s="1"/>
  <c r="X97" i="1" s="1"/>
  <c r="Y97" i="1"/>
  <c r="I293" i="1"/>
  <c r="J292" i="1"/>
  <c r="F294" i="1"/>
  <c r="B295" i="1"/>
  <c r="H294" i="1"/>
  <c r="G293" i="1"/>
  <c r="V225" i="4" l="1"/>
  <c r="Q225" i="4"/>
  <c r="AA225" i="4"/>
  <c r="AB225" i="4" s="1"/>
  <c r="T224" i="3"/>
  <c r="W224" i="3" s="1"/>
  <c r="Z224" i="3" s="1"/>
  <c r="Y224" i="3"/>
  <c r="Z97" i="1"/>
  <c r="S98" i="1"/>
  <c r="AB97" i="1"/>
  <c r="J293" i="1"/>
  <c r="K293" i="1" s="1"/>
  <c r="I294" i="1"/>
  <c r="H295" i="1"/>
  <c r="B296" i="1"/>
  <c r="F295" i="1"/>
  <c r="G294" i="1"/>
  <c r="K292" i="1"/>
  <c r="T225" i="4" l="1"/>
  <c r="W225" i="4" s="1"/>
  <c r="X225" i="4" s="1"/>
  <c r="S226" i="4" s="1"/>
  <c r="Y225" i="4"/>
  <c r="X224" i="3"/>
  <c r="S225" i="3" s="1"/>
  <c r="V98" i="1"/>
  <c r="AC87" i="1" s="1"/>
  <c r="Q98" i="1"/>
  <c r="J294" i="1"/>
  <c r="K294" i="1" s="1"/>
  <c r="G295" i="1"/>
  <c r="B297" i="1"/>
  <c r="H296" i="1"/>
  <c r="F296" i="1"/>
  <c r="I295" i="1"/>
  <c r="Z225" i="4" l="1"/>
  <c r="V226" i="4"/>
  <c r="AA226" i="4"/>
  <c r="AB226" i="4" s="1"/>
  <c r="Q226" i="4"/>
  <c r="Q225" i="3"/>
  <c r="V225" i="3"/>
  <c r="AA225" i="3"/>
  <c r="AB225" i="3" s="1"/>
  <c r="T98" i="1"/>
  <c r="W98" i="1" s="1"/>
  <c r="Y98" i="1"/>
  <c r="H297" i="1"/>
  <c r="F297" i="1"/>
  <c r="B298" i="1"/>
  <c r="J295" i="1"/>
  <c r="G296" i="1"/>
  <c r="I296" i="1"/>
  <c r="T226" i="4" l="1"/>
  <c r="W226" i="4" s="1"/>
  <c r="X226" i="4" s="1"/>
  <c r="S227" i="4" s="1"/>
  <c r="Y226" i="4"/>
  <c r="Y225" i="3"/>
  <c r="T225" i="3"/>
  <c r="W225" i="3" s="1"/>
  <c r="X225" i="3" s="1"/>
  <c r="S226" i="3" s="1"/>
  <c r="Z98" i="1"/>
  <c r="AD87" i="1"/>
  <c r="X98" i="1"/>
  <c r="J296" i="1"/>
  <c r="K296" i="1" s="1"/>
  <c r="K295" i="1"/>
  <c r="B299" i="1"/>
  <c r="F298" i="1"/>
  <c r="H298" i="1"/>
  <c r="G297" i="1"/>
  <c r="I297" i="1"/>
  <c r="Z226" i="4" l="1"/>
  <c r="Q227" i="4"/>
  <c r="AA227" i="4"/>
  <c r="AB227" i="4" s="1"/>
  <c r="V227" i="4"/>
  <c r="Q226" i="3"/>
  <c r="AA226" i="3"/>
  <c r="AB226" i="3" s="1"/>
  <c r="V226" i="3"/>
  <c r="Z225" i="3"/>
  <c r="S99" i="1"/>
  <c r="AB98" i="1"/>
  <c r="I298" i="1"/>
  <c r="J297" i="1"/>
  <c r="K297" i="1" s="1"/>
  <c r="G298" i="1"/>
  <c r="F299" i="1"/>
  <c r="B300" i="1"/>
  <c r="H299" i="1"/>
  <c r="T227" i="4" l="1"/>
  <c r="W227" i="4" s="1"/>
  <c r="X227" i="4" s="1"/>
  <c r="S228" i="4" s="1"/>
  <c r="Y227" i="4"/>
  <c r="Y226" i="3"/>
  <c r="T226" i="3"/>
  <c r="W226" i="3" s="1"/>
  <c r="X226" i="3" s="1"/>
  <c r="S227" i="3" s="1"/>
  <c r="Q99" i="1"/>
  <c r="V99" i="1"/>
  <c r="J298" i="1"/>
  <c r="K298" i="1" s="1"/>
  <c r="I299" i="1"/>
  <c r="F300" i="1"/>
  <c r="B301" i="1"/>
  <c r="H300" i="1"/>
  <c r="G299" i="1"/>
  <c r="Q228" i="4" l="1"/>
  <c r="AA228" i="4"/>
  <c r="AB228" i="4" s="1"/>
  <c r="V228" i="4"/>
  <c r="Z227" i="4"/>
  <c r="AA227" i="3"/>
  <c r="AB227" i="3" s="1"/>
  <c r="Q227" i="3"/>
  <c r="V227" i="3"/>
  <c r="Z226" i="3"/>
  <c r="T99" i="1"/>
  <c r="W99" i="1" s="1"/>
  <c r="Z99" i="1" s="1"/>
  <c r="Y99" i="1"/>
  <c r="J299" i="1"/>
  <c r="K299" i="1" s="1"/>
  <c r="I300" i="1"/>
  <c r="H301" i="1"/>
  <c r="F301" i="1"/>
  <c r="B302" i="1"/>
  <c r="G300" i="1"/>
  <c r="Y228" i="4" l="1"/>
  <c r="T228" i="4"/>
  <c r="W228" i="4" s="1"/>
  <c r="X228" i="4" s="1"/>
  <c r="S229" i="4" s="1"/>
  <c r="Y227" i="3"/>
  <c r="T227" i="3"/>
  <c r="W227" i="3" s="1"/>
  <c r="X227" i="3" s="1"/>
  <c r="S228" i="3" s="1"/>
  <c r="X99" i="1"/>
  <c r="J300" i="1"/>
  <c r="K300" i="1" s="1"/>
  <c r="G301" i="1"/>
  <c r="I301" i="1"/>
  <c r="H302" i="1"/>
  <c r="B303" i="1"/>
  <c r="F302" i="1"/>
  <c r="V229" i="4" l="1"/>
  <c r="Q229" i="4"/>
  <c r="AA229" i="4"/>
  <c r="AB229" i="4" s="1"/>
  <c r="Z228" i="4"/>
  <c r="AA228" i="3"/>
  <c r="AB228" i="3" s="1"/>
  <c r="V228" i="3"/>
  <c r="Q228" i="3"/>
  <c r="Z227" i="3"/>
  <c r="S100" i="1"/>
  <c r="AB99" i="1"/>
  <c r="J301" i="1"/>
  <c r="K301" i="1" s="1"/>
  <c r="B304" i="1"/>
  <c r="F303" i="1"/>
  <c r="H303" i="1"/>
  <c r="G302" i="1"/>
  <c r="I302" i="1"/>
  <c r="L291" i="1" s="1"/>
  <c r="Y229" i="4" l="1"/>
  <c r="T229" i="4"/>
  <c r="W229" i="4" s="1"/>
  <c r="X229" i="4" s="1"/>
  <c r="S230" i="4" s="1"/>
  <c r="Y228" i="3"/>
  <c r="T228" i="3"/>
  <c r="W228" i="3" s="1"/>
  <c r="X228" i="3" s="1"/>
  <c r="S229" i="3" s="1"/>
  <c r="V100" i="1"/>
  <c r="Q100" i="1"/>
  <c r="I303" i="1"/>
  <c r="J302" i="1"/>
  <c r="G303" i="1"/>
  <c r="F304" i="1"/>
  <c r="B305" i="1"/>
  <c r="H304" i="1"/>
  <c r="AA230" i="4" l="1"/>
  <c r="AB230" i="4" s="1"/>
  <c r="V230" i="4"/>
  <c r="Q230" i="4"/>
  <c r="Z229" i="4"/>
  <c r="V229" i="3"/>
  <c r="Q229" i="3"/>
  <c r="AA229" i="3"/>
  <c r="AB229" i="3" s="1"/>
  <c r="Z228" i="3"/>
  <c r="T100" i="1"/>
  <c r="W100" i="1" s="1"/>
  <c r="Z100" i="1" s="1"/>
  <c r="Y100" i="1"/>
  <c r="J303" i="1"/>
  <c r="K303" i="1" s="1"/>
  <c r="I304" i="1"/>
  <c r="M291" i="1"/>
  <c r="K302" i="1"/>
  <c r="G304" i="1"/>
  <c r="F305" i="1"/>
  <c r="H305" i="1"/>
  <c r="B306" i="1"/>
  <c r="T230" i="4" l="1"/>
  <c r="W230" i="4" s="1"/>
  <c r="X230" i="4" s="1"/>
  <c r="S231" i="4" s="1"/>
  <c r="Y230" i="4"/>
  <c r="Y229" i="3"/>
  <c r="T229" i="3"/>
  <c r="W229" i="3" s="1"/>
  <c r="X229" i="3" s="1"/>
  <c r="S230" i="3" s="1"/>
  <c r="X100" i="1"/>
  <c r="J304" i="1"/>
  <c r="K304" i="1" s="1"/>
  <c r="I305" i="1"/>
  <c r="H306" i="1"/>
  <c r="F306" i="1"/>
  <c r="B307" i="1"/>
  <c r="G305" i="1"/>
  <c r="Z230" i="4" l="1"/>
  <c r="V231" i="4"/>
  <c r="AC220" i="4" s="1"/>
  <c r="AA231" i="4"/>
  <c r="AB231" i="4" s="1"/>
  <c r="Q231" i="4"/>
  <c r="AA230" i="3"/>
  <c r="AB230" i="3" s="1"/>
  <c r="V230" i="3"/>
  <c r="Q230" i="3"/>
  <c r="Z229" i="3"/>
  <c r="S101" i="1"/>
  <c r="AB100" i="1"/>
  <c r="J305" i="1"/>
  <c r="K305" i="1" s="1"/>
  <c r="B308" i="1"/>
  <c r="F307" i="1"/>
  <c r="H307" i="1"/>
  <c r="G306" i="1"/>
  <c r="I306" i="1"/>
  <c r="Y231" i="4" l="1"/>
  <c r="T231" i="4"/>
  <c r="W231" i="4" s="1"/>
  <c r="T230" i="3"/>
  <c r="W230" i="3" s="1"/>
  <c r="X230" i="3" s="1"/>
  <c r="S231" i="3" s="1"/>
  <c r="Y230" i="3"/>
  <c r="V101" i="1"/>
  <c r="Q101" i="1"/>
  <c r="I307" i="1"/>
  <c r="F308" i="1"/>
  <c r="B309" i="1"/>
  <c r="H308" i="1"/>
  <c r="J306" i="1"/>
  <c r="K306" i="1" s="1"/>
  <c r="G307" i="1"/>
  <c r="AD220" i="4" l="1"/>
  <c r="X231" i="4"/>
  <c r="S232" i="4" s="1"/>
  <c r="Z231" i="4"/>
  <c r="Z230" i="3"/>
  <c r="Q231" i="3"/>
  <c r="V231" i="3"/>
  <c r="AC220" i="3" s="1"/>
  <c r="AA231" i="3"/>
  <c r="AB231" i="3" s="1"/>
  <c r="T101" i="1"/>
  <c r="W101" i="1" s="1"/>
  <c r="Z101" i="1" s="1"/>
  <c r="Y101" i="1"/>
  <c r="J307" i="1"/>
  <c r="K307" i="1" s="1"/>
  <c r="I308" i="1"/>
  <c r="B310" i="1"/>
  <c r="H309" i="1"/>
  <c r="F309" i="1"/>
  <c r="G308" i="1"/>
  <c r="V232" i="4" l="1"/>
  <c r="Q232" i="4"/>
  <c r="AA232" i="4"/>
  <c r="AB232" i="4" s="1"/>
  <c r="T231" i="3"/>
  <c r="W231" i="3" s="1"/>
  <c r="Z231" i="3" s="1"/>
  <c r="Y231" i="3"/>
  <c r="X101" i="1"/>
  <c r="J308" i="1"/>
  <c r="K308" i="1" s="1"/>
  <c r="F310" i="1"/>
  <c r="H310" i="1"/>
  <c r="B311" i="1"/>
  <c r="G309" i="1"/>
  <c r="I309" i="1"/>
  <c r="Y232" i="4" l="1"/>
  <c r="T232" i="4"/>
  <c r="W232" i="4" s="1"/>
  <c r="AD220" i="3"/>
  <c r="X231" i="3"/>
  <c r="S232" i="3" s="1"/>
  <c r="S102" i="1"/>
  <c r="AB101" i="1"/>
  <c r="I310" i="1"/>
  <c r="F311" i="1"/>
  <c r="H311" i="1"/>
  <c r="B312" i="1"/>
  <c r="J309" i="1"/>
  <c r="K309" i="1" s="1"/>
  <c r="G310" i="1"/>
  <c r="X232" i="4" l="1"/>
  <c r="S233" i="4" s="1"/>
  <c r="Z232" i="4"/>
  <c r="Q232" i="3"/>
  <c r="V232" i="3"/>
  <c r="AA232" i="3"/>
  <c r="AB232" i="3" s="1"/>
  <c r="Q102" i="1"/>
  <c r="V102" i="1"/>
  <c r="J310" i="1"/>
  <c r="K310" i="1" s="1"/>
  <c r="I311" i="1"/>
  <c r="B313" i="1"/>
  <c r="H312" i="1"/>
  <c r="F312" i="1"/>
  <c r="G311" i="1"/>
  <c r="AA233" i="4" l="1"/>
  <c r="AB233" i="4" s="1"/>
  <c r="Q233" i="4"/>
  <c r="V233" i="4"/>
  <c r="T232" i="3"/>
  <c r="W232" i="3" s="1"/>
  <c r="Z232" i="3" s="1"/>
  <c r="Y232" i="3"/>
  <c r="T102" i="1"/>
  <c r="W102" i="1" s="1"/>
  <c r="Z102" i="1" s="1"/>
  <c r="Y102" i="1"/>
  <c r="J311" i="1"/>
  <c r="K311" i="1" s="1"/>
  <c r="I312" i="1"/>
  <c r="G312" i="1"/>
  <c r="H313" i="1"/>
  <c r="B314" i="1"/>
  <c r="F313" i="1"/>
  <c r="T233" i="4" l="1"/>
  <c r="W233" i="4" s="1"/>
  <c r="Y233" i="4"/>
  <c r="X232" i="3"/>
  <c r="S233" i="3" s="1"/>
  <c r="X102" i="1"/>
  <c r="J312" i="1"/>
  <c r="K312" i="1" s="1"/>
  <c r="G313" i="1"/>
  <c r="F314" i="1"/>
  <c r="B315" i="1"/>
  <c r="H314" i="1"/>
  <c r="I313" i="1"/>
  <c r="X233" i="4" l="1"/>
  <c r="S234" i="4" s="1"/>
  <c r="Z233" i="4"/>
  <c r="Q233" i="3"/>
  <c r="AA233" i="3"/>
  <c r="AB233" i="3" s="1"/>
  <c r="V233" i="3"/>
  <c r="S103" i="1"/>
  <c r="AB102" i="1"/>
  <c r="I314" i="1"/>
  <c r="L303" i="1" s="1"/>
  <c r="F315" i="1"/>
  <c r="H315" i="1"/>
  <c r="B316" i="1"/>
  <c r="G314" i="1"/>
  <c r="J313" i="1"/>
  <c r="K313" i="1" s="1"/>
  <c r="V234" i="4" l="1"/>
  <c r="Q234" i="4"/>
  <c r="AA234" i="4"/>
  <c r="AB234" i="4" s="1"/>
  <c r="Y233" i="3"/>
  <c r="T233" i="3"/>
  <c r="W233" i="3" s="1"/>
  <c r="Q103" i="1"/>
  <c r="V103" i="1"/>
  <c r="J314" i="1"/>
  <c r="K314" i="1" s="1"/>
  <c r="I315" i="1"/>
  <c r="G315" i="1"/>
  <c r="B317" i="1"/>
  <c r="F316" i="1"/>
  <c r="H316" i="1"/>
  <c r="M303" i="1"/>
  <c r="T234" i="4" l="1"/>
  <c r="W234" i="4" s="1"/>
  <c r="Y234" i="4"/>
  <c r="X233" i="3"/>
  <c r="S234" i="3" s="1"/>
  <c r="Z233" i="3"/>
  <c r="Y103" i="1"/>
  <c r="T103" i="1"/>
  <c r="W103" i="1" s="1"/>
  <c r="Z103" i="1" s="1"/>
  <c r="J315" i="1"/>
  <c r="K315" i="1" s="1"/>
  <c r="I316" i="1"/>
  <c r="G316" i="1"/>
  <c r="H317" i="1"/>
  <c r="B318" i="1"/>
  <c r="F317" i="1"/>
  <c r="X234" i="4" l="1"/>
  <c r="S235" i="4" s="1"/>
  <c r="Z234" i="4"/>
  <c r="AA234" i="3"/>
  <c r="AB234" i="3" s="1"/>
  <c r="Q234" i="3"/>
  <c r="V234" i="3"/>
  <c r="X103" i="1"/>
  <c r="J316" i="1"/>
  <c r="K316" i="1" s="1"/>
  <c r="I317" i="1"/>
  <c r="H318" i="1"/>
  <c r="F318" i="1"/>
  <c r="B319" i="1"/>
  <c r="G317" i="1"/>
  <c r="V235" i="4" l="1"/>
  <c r="Q235" i="4"/>
  <c r="AA235" i="4"/>
  <c r="AB235" i="4" s="1"/>
  <c r="Y234" i="3"/>
  <c r="T234" i="3"/>
  <c r="W234" i="3" s="1"/>
  <c r="S104" i="1"/>
  <c r="AB103" i="1"/>
  <c r="J317" i="1"/>
  <c r="K317" i="1" s="1"/>
  <c r="B320" i="1"/>
  <c r="H319" i="1"/>
  <c r="F319" i="1"/>
  <c r="G318" i="1"/>
  <c r="I318" i="1"/>
  <c r="Y235" i="4" l="1"/>
  <c r="T235" i="4"/>
  <c r="W235" i="4" s="1"/>
  <c r="X234" i="3"/>
  <c r="S235" i="3" s="1"/>
  <c r="Z234" i="3"/>
  <c r="V104" i="1"/>
  <c r="Q104" i="1"/>
  <c r="J318" i="1"/>
  <c r="G319" i="1"/>
  <c r="I319" i="1"/>
  <c r="F320" i="1"/>
  <c r="B321" i="1"/>
  <c r="H320" i="1"/>
  <c r="X235" i="4" l="1"/>
  <c r="S236" i="4" s="1"/>
  <c r="Z235" i="4"/>
  <c r="Q235" i="3"/>
  <c r="V235" i="3"/>
  <c r="AA235" i="3"/>
  <c r="AB235" i="3" s="1"/>
  <c r="T104" i="1"/>
  <c r="W104" i="1" s="1"/>
  <c r="X104" i="1" s="1"/>
  <c r="Y104" i="1"/>
  <c r="I320" i="1"/>
  <c r="J319" i="1"/>
  <c r="K319" i="1" s="1"/>
  <c r="F321" i="1"/>
  <c r="B322" i="1"/>
  <c r="H321" i="1"/>
  <c r="G320" i="1"/>
  <c r="K318" i="1"/>
  <c r="V236" i="4" l="1"/>
  <c r="AA236" i="4"/>
  <c r="AB236" i="4" s="1"/>
  <c r="Q236" i="4"/>
  <c r="Y235" i="3"/>
  <c r="T235" i="3"/>
  <c r="W235" i="3" s="1"/>
  <c r="Z104" i="1"/>
  <c r="S105" i="1"/>
  <c r="AB104" i="1"/>
  <c r="J320" i="1"/>
  <c r="K320" i="1" s="1"/>
  <c r="I321" i="1"/>
  <c r="H322" i="1"/>
  <c r="F322" i="1"/>
  <c r="B323" i="1"/>
  <c r="G321" i="1"/>
  <c r="Y236" i="4" l="1"/>
  <c r="T236" i="4"/>
  <c r="W236" i="4" s="1"/>
  <c r="X235" i="3"/>
  <c r="S236" i="3" s="1"/>
  <c r="Z235" i="3"/>
  <c r="V105" i="1"/>
  <c r="Q105" i="1"/>
  <c r="J321" i="1"/>
  <c r="K321" i="1" s="1"/>
  <c r="B324" i="1"/>
  <c r="F323" i="1"/>
  <c r="H323" i="1"/>
  <c r="G322" i="1"/>
  <c r="I322" i="1"/>
  <c r="X236" i="4" l="1"/>
  <c r="S237" i="4" s="1"/>
  <c r="Z236" i="4"/>
  <c r="V236" i="3"/>
  <c r="AA236" i="3"/>
  <c r="AB236" i="3" s="1"/>
  <c r="Q236" i="3"/>
  <c r="T105" i="1"/>
  <c r="W105" i="1" s="1"/>
  <c r="X105" i="1" s="1"/>
  <c r="Y105" i="1"/>
  <c r="I323" i="1"/>
  <c r="J322" i="1"/>
  <c r="K322" i="1" s="1"/>
  <c r="G323" i="1"/>
  <c r="H324" i="1"/>
  <c r="B325" i="1"/>
  <c r="F324" i="1"/>
  <c r="V237" i="4" l="1"/>
  <c r="AA237" i="4"/>
  <c r="AB237" i="4" s="1"/>
  <c r="Q237" i="4"/>
  <c r="T236" i="3"/>
  <c r="W236" i="3" s="1"/>
  <c r="Z236" i="3" s="1"/>
  <c r="Y236" i="3"/>
  <c r="Z105" i="1"/>
  <c r="S106" i="1"/>
  <c r="AB105" i="1"/>
  <c r="J323" i="1"/>
  <c r="K323" i="1" s="1"/>
  <c r="B326" i="1"/>
  <c r="F325" i="1"/>
  <c r="H325" i="1"/>
  <c r="G324" i="1"/>
  <c r="I324" i="1"/>
  <c r="T237" i="4" l="1"/>
  <c r="W237" i="4" s="1"/>
  <c r="X237" i="4" s="1"/>
  <c r="S238" i="4" s="1"/>
  <c r="Y237" i="4"/>
  <c r="X236" i="3"/>
  <c r="S237" i="3" s="1"/>
  <c r="V106" i="1"/>
  <c r="Q106" i="1"/>
  <c r="I325" i="1"/>
  <c r="G325" i="1"/>
  <c r="J324" i="1"/>
  <c r="K324" i="1" s="1"/>
  <c r="H326" i="1"/>
  <c r="B327" i="1"/>
  <c r="F326" i="1"/>
  <c r="Z237" i="4" l="1"/>
  <c r="V238" i="4"/>
  <c r="AA238" i="4"/>
  <c r="AB238" i="4" s="1"/>
  <c r="Q238" i="4"/>
  <c r="AA237" i="3"/>
  <c r="AB237" i="3" s="1"/>
  <c r="V237" i="3"/>
  <c r="Q237" i="3"/>
  <c r="T106" i="1"/>
  <c r="W106" i="1" s="1"/>
  <c r="X106" i="1" s="1"/>
  <c r="Y106" i="1"/>
  <c r="J325" i="1"/>
  <c r="K325" i="1" s="1"/>
  <c r="H327" i="1"/>
  <c r="B328" i="1"/>
  <c r="F327" i="1"/>
  <c r="I326" i="1"/>
  <c r="L315" i="1" s="1"/>
  <c r="G326" i="1"/>
  <c r="T238" i="4" l="1"/>
  <c r="W238" i="4" s="1"/>
  <c r="X238" i="4" s="1"/>
  <c r="S239" i="4" s="1"/>
  <c r="Y238" i="4"/>
  <c r="T237" i="3"/>
  <c r="W237" i="3" s="1"/>
  <c r="X237" i="3" s="1"/>
  <c r="S238" i="3" s="1"/>
  <c r="Y237" i="3"/>
  <c r="Z106" i="1"/>
  <c r="S107" i="1"/>
  <c r="AB106" i="1"/>
  <c r="J326" i="1"/>
  <c r="G327" i="1"/>
  <c r="H328" i="1"/>
  <c r="F328" i="1"/>
  <c r="B329" i="1"/>
  <c r="I327" i="1"/>
  <c r="AA239" i="4" l="1"/>
  <c r="AB239" i="4" s="1"/>
  <c r="Q239" i="4"/>
  <c r="V239" i="4"/>
  <c r="Z238" i="4"/>
  <c r="Z237" i="3"/>
  <c r="Q238" i="3"/>
  <c r="V238" i="3"/>
  <c r="AA238" i="3"/>
  <c r="AB238" i="3" s="1"/>
  <c r="Q107" i="1"/>
  <c r="V107" i="1"/>
  <c r="I328" i="1"/>
  <c r="G328" i="1"/>
  <c r="H329" i="1"/>
  <c r="F329" i="1"/>
  <c r="B330" i="1"/>
  <c r="J327" i="1"/>
  <c r="M315" i="1"/>
  <c r="K326" i="1"/>
  <c r="T239" i="4" l="1"/>
  <c r="W239" i="4" s="1"/>
  <c r="X239" i="4" s="1"/>
  <c r="S240" i="4" s="1"/>
  <c r="Y239" i="4"/>
  <c r="T238" i="3"/>
  <c r="W238" i="3" s="1"/>
  <c r="X238" i="3" s="1"/>
  <c r="S239" i="3" s="1"/>
  <c r="Y238" i="3"/>
  <c r="T107" i="1"/>
  <c r="W107" i="1" s="1"/>
  <c r="X107" i="1" s="1"/>
  <c r="Y107" i="1"/>
  <c r="J328" i="1"/>
  <c r="K328" i="1" s="1"/>
  <c r="I329" i="1"/>
  <c r="B331" i="1"/>
  <c r="H330" i="1"/>
  <c r="F330" i="1"/>
  <c r="G329" i="1"/>
  <c r="K327" i="1"/>
  <c r="Z239" i="4" l="1"/>
  <c r="Q240" i="4"/>
  <c r="AA240" i="4"/>
  <c r="AB240" i="4" s="1"/>
  <c r="V240" i="4"/>
  <c r="Z238" i="3"/>
  <c r="Q239" i="3"/>
  <c r="AA239" i="3"/>
  <c r="AB239" i="3" s="1"/>
  <c r="V239" i="3"/>
  <c r="Z107" i="1"/>
  <c r="S108" i="1"/>
  <c r="AB107" i="1"/>
  <c r="J329" i="1"/>
  <c r="K329" i="1" s="1"/>
  <c r="G330" i="1"/>
  <c r="I330" i="1"/>
  <c r="B332" i="1"/>
  <c r="F331" i="1"/>
  <c r="H331" i="1"/>
  <c r="T240" i="4" l="1"/>
  <c r="W240" i="4" s="1"/>
  <c r="X240" i="4" s="1"/>
  <c r="S241" i="4" s="1"/>
  <c r="Y240" i="4"/>
  <c r="Y239" i="3"/>
  <c r="T239" i="3"/>
  <c r="W239" i="3" s="1"/>
  <c r="X239" i="3" s="1"/>
  <c r="S240" i="3" s="1"/>
  <c r="Q108" i="1"/>
  <c r="V108" i="1"/>
  <c r="I331" i="1"/>
  <c r="G331" i="1"/>
  <c r="F332" i="1"/>
  <c r="B333" i="1"/>
  <c r="H332" i="1"/>
  <c r="J330" i="1"/>
  <c r="Q241" i="4" l="1"/>
  <c r="AA241" i="4"/>
  <c r="AB241" i="4" s="1"/>
  <c r="V241" i="4"/>
  <c r="Z240" i="4"/>
  <c r="AA240" i="3"/>
  <c r="AB240" i="3" s="1"/>
  <c r="Q240" i="3"/>
  <c r="V240" i="3"/>
  <c r="Z239" i="3"/>
  <c r="T108" i="1"/>
  <c r="W108" i="1" s="1"/>
  <c r="Y108" i="1"/>
  <c r="J331" i="1"/>
  <c r="K331" i="1" s="1"/>
  <c r="I332" i="1"/>
  <c r="G332" i="1"/>
  <c r="K330" i="1"/>
  <c r="H333" i="1"/>
  <c r="F333" i="1"/>
  <c r="B334" i="1"/>
  <c r="Y241" i="4" l="1"/>
  <c r="T241" i="4"/>
  <c r="W241" i="4" s="1"/>
  <c r="X241" i="4" s="1"/>
  <c r="S242" i="4" s="1"/>
  <c r="Y240" i="3"/>
  <c r="T240" i="3"/>
  <c r="W240" i="3" s="1"/>
  <c r="X240" i="3" s="1"/>
  <c r="S241" i="3" s="1"/>
  <c r="X108" i="1"/>
  <c r="Z108" i="1"/>
  <c r="I333" i="1"/>
  <c r="J332" i="1"/>
  <c r="K332" i="1" s="1"/>
  <c r="B335" i="1"/>
  <c r="H334" i="1"/>
  <c r="F334" i="1"/>
  <c r="G333" i="1"/>
  <c r="V242" i="4" l="1"/>
  <c r="Q242" i="4"/>
  <c r="AA242" i="4"/>
  <c r="AB242" i="4" s="1"/>
  <c r="Z241" i="4"/>
  <c r="V241" i="3"/>
  <c r="Q241" i="3"/>
  <c r="AA241" i="3"/>
  <c r="AB241" i="3" s="1"/>
  <c r="Z240" i="3"/>
  <c r="S109" i="1"/>
  <c r="AB108" i="1"/>
  <c r="J333" i="1"/>
  <c r="K333" i="1" s="1"/>
  <c r="I334" i="1"/>
  <c r="F335" i="1"/>
  <c r="H335" i="1"/>
  <c r="B336" i="1"/>
  <c r="G334" i="1"/>
  <c r="T242" i="4" l="1"/>
  <c r="W242" i="4" s="1"/>
  <c r="X242" i="4" s="1"/>
  <c r="S243" i="4" s="1"/>
  <c r="Y242" i="4"/>
  <c r="Y241" i="3"/>
  <c r="T241" i="3"/>
  <c r="W241" i="3" s="1"/>
  <c r="X241" i="3" s="1"/>
  <c r="S242" i="3" s="1"/>
  <c r="V109" i="1"/>
  <c r="Q109" i="1"/>
  <c r="J334" i="1"/>
  <c r="K334" i="1" s="1"/>
  <c r="B337" i="1"/>
  <c r="H336" i="1"/>
  <c r="F336" i="1"/>
  <c r="I335" i="1"/>
  <c r="G335" i="1"/>
  <c r="AA243" i="4" l="1"/>
  <c r="AB243" i="4" s="1"/>
  <c r="Q243" i="4"/>
  <c r="V243" i="4"/>
  <c r="AC232" i="4" s="1"/>
  <c r="Z242" i="4"/>
  <c r="V242" i="3"/>
  <c r="AA242" i="3"/>
  <c r="AB242" i="3" s="1"/>
  <c r="Q242" i="3"/>
  <c r="Z241" i="3"/>
  <c r="T109" i="1"/>
  <c r="W109" i="1" s="1"/>
  <c r="X109" i="1" s="1"/>
  <c r="Y109" i="1"/>
  <c r="J335" i="1"/>
  <c r="K335" i="1" s="1"/>
  <c r="G336" i="1"/>
  <c r="I336" i="1"/>
  <c r="H337" i="1"/>
  <c r="F337" i="1"/>
  <c r="B338" i="1"/>
  <c r="T243" i="4" l="1"/>
  <c r="W243" i="4" s="1"/>
  <c r="Z243" i="4" s="1"/>
  <c r="Y243" i="4"/>
  <c r="T242" i="3"/>
  <c r="W242" i="3" s="1"/>
  <c r="X242" i="3" s="1"/>
  <c r="S243" i="3" s="1"/>
  <c r="Y242" i="3"/>
  <c r="Z109" i="1"/>
  <c r="S110" i="1"/>
  <c r="AB109" i="1"/>
  <c r="G337" i="1"/>
  <c r="F338" i="1"/>
  <c r="H338" i="1"/>
  <c r="B339" i="1"/>
  <c r="I337" i="1"/>
  <c r="J336" i="1"/>
  <c r="K336" i="1" s="1"/>
  <c r="AD232" i="4" l="1"/>
  <c r="X243" i="4"/>
  <c r="S244" i="4" s="1"/>
  <c r="Z242" i="3"/>
  <c r="Q243" i="3"/>
  <c r="AA243" i="3"/>
  <c r="AB243" i="3" s="1"/>
  <c r="V243" i="3"/>
  <c r="AC232" i="3" s="1"/>
  <c r="V110" i="1"/>
  <c r="AC99" i="1" s="1"/>
  <c r="Q110" i="1"/>
  <c r="I338" i="1"/>
  <c r="L327" i="1" s="1"/>
  <c r="J337" i="1"/>
  <c r="K337" i="1" s="1"/>
  <c r="G338" i="1"/>
  <c r="H339" i="1"/>
  <c r="F339" i="1"/>
  <c r="B340" i="1"/>
  <c r="Q244" i="4" l="1"/>
  <c r="AA244" i="4"/>
  <c r="AB244" i="4" s="1"/>
  <c r="V244" i="4"/>
  <c r="T243" i="3"/>
  <c r="W243" i="3" s="1"/>
  <c r="Z243" i="3" s="1"/>
  <c r="Y243" i="3"/>
  <c r="T110" i="1"/>
  <c r="W110" i="1" s="1"/>
  <c r="Y110" i="1"/>
  <c r="J338" i="1"/>
  <c r="M327" i="1" s="1"/>
  <c r="I339" i="1"/>
  <c r="H340" i="1"/>
  <c r="F340" i="1"/>
  <c r="B341" i="1"/>
  <c r="G339" i="1"/>
  <c r="K338" i="1"/>
  <c r="T244" i="4" l="1"/>
  <c r="W244" i="4" s="1"/>
  <c r="Z244" i="4" s="1"/>
  <c r="Y244" i="4"/>
  <c r="AD232" i="3"/>
  <c r="X243" i="3"/>
  <c r="S244" i="3" s="1"/>
  <c r="Z110" i="1"/>
  <c r="AD99" i="1"/>
  <c r="X110" i="1"/>
  <c r="J339" i="1"/>
  <c r="K339" i="1" s="1"/>
  <c r="B342" i="1"/>
  <c r="F341" i="1"/>
  <c r="H341" i="1"/>
  <c r="G340" i="1"/>
  <c r="I340" i="1"/>
  <c r="X244" i="4" l="1"/>
  <c r="S245" i="4" s="1"/>
  <c r="V244" i="3"/>
  <c r="Q244" i="3"/>
  <c r="AA244" i="3"/>
  <c r="AB244" i="3" s="1"/>
  <c r="S111" i="1"/>
  <c r="AB110" i="1"/>
  <c r="G341" i="1"/>
  <c r="H342" i="1"/>
  <c r="B343" i="1"/>
  <c r="F342" i="1"/>
  <c r="J340" i="1"/>
  <c r="I341" i="1"/>
  <c r="V245" i="4" l="1"/>
  <c r="AA245" i="4"/>
  <c r="AB245" i="4" s="1"/>
  <c r="Q245" i="4"/>
  <c r="T244" i="3"/>
  <c r="W244" i="3" s="1"/>
  <c r="Z244" i="3" s="1"/>
  <c r="Y244" i="3"/>
  <c r="V111" i="1"/>
  <c r="Q111" i="1"/>
  <c r="G342" i="1"/>
  <c r="K340" i="1"/>
  <c r="I342" i="1"/>
  <c r="F343" i="1"/>
  <c r="H343" i="1"/>
  <c r="B344" i="1"/>
  <c r="J341" i="1"/>
  <c r="K341" i="1" s="1"/>
  <c r="Y245" i="4" l="1"/>
  <c r="T245" i="4"/>
  <c r="W245" i="4" s="1"/>
  <c r="X244" i="3"/>
  <c r="S245" i="3" s="1"/>
  <c r="T111" i="1"/>
  <c r="W111" i="1" s="1"/>
  <c r="Z111" i="1" s="1"/>
  <c r="Y111" i="1"/>
  <c r="I343" i="1"/>
  <c r="J342" i="1"/>
  <c r="H344" i="1"/>
  <c r="F344" i="1"/>
  <c r="B345" i="1"/>
  <c r="G343" i="1"/>
  <c r="X245" i="4" l="1"/>
  <c r="S246" i="4" s="1"/>
  <c r="Z245" i="4"/>
  <c r="Q245" i="3"/>
  <c r="V245" i="3"/>
  <c r="AA245" i="3"/>
  <c r="AB245" i="3" s="1"/>
  <c r="X111" i="1"/>
  <c r="J343" i="1"/>
  <c r="K343" i="1" s="1"/>
  <c r="G344" i="1"/>
  <c r="I344" i="1"/>
  <c r="K342" i="1"/>
  <c r="H345" i="1"/>
  <c r="F345" i="1"/>
  <c r="B346" i="1"/>
  <c r="AA246" i="4" l="1"/>
  <c r="AB246" i="4" s="1"/>
  <c r="Q246" i="4"/>
  <c r="V246" i="4"/>
  <c r="T245" i="3"/>
  <c r="W245" i="3" s="1"/>
  <c r="Y245" i="3"/>
  <c r="S112" i="1"/>
  <c r="AB111" i="1"/>
  <c r="J344" i="1"/>
  <c r="K344" i="1" s="1"/>
  <c r="F346" i="1"/>
  <c r="B347" i="1"/>
  <c r="H346" i="1"/>
  <c r="G345" i="1"/>
  <c r="I345" i="1"/>
  <c r="T246" i="4" l="1"/>
  <c r="W246" i="4" s="1"/>
  <c r="Z246" i="4" s="1"/>
  <c r="Y246" i="4"/>
  <c r="X245" i="3"/>
  <c r="S246" i="3" s="1"/>
  <c r="Z245" i="3"/>
  <c r="V112" i="1"/>
  <c r="Q112" i="1"/>
  <c r="I346" i="1"/>
  <c r="J345" i="1"/>
  <c r="K345" i="1" s="1"/>
  <c r="B348" i="1"/>
  <c r="H347" i="1"/>
  <c r="F347" i="1"/>
  <c r="G346" i="1"/>
  <c r="X246" i="4" l="1"/>
  <c r="S247" i="4" s="1"/>
  <c r="Q246" i="3"/>
  <c r="AA246" i="3"/>
  <c r="AB246" i="3" s="1"/>
  <c r="V246" i="3"/>
  <c r="T112" i="1"/>
  <c r="W112" i="1" s="1"/>
  <c r="Y112" i="1"/>
  <c r="J346" i="1"/>
  <c r="K346" i="1" s="1"/>
  <c r="I347" i="1"/>
  <c r="G347" i="1"/>
  <c r="B349" i="1"/>
  <c r="H348" i="1"/>
  <c r="F348" i="1"/>
  <c r="Q247" i="4" l="1"/>
  <c r="V247" i="4"/>
  <c r="AA247" i="4"/>
  <c r="AB247" i="4" s="1"/>
  <c r="T246" i="3"/>
  <c r="W246" i="3" s="1"/>
  <c r="Z246" i="3" s="1"/>
  <c r="Y246" i="3"/>
  <c r="Z112" i="1"/>
  <c r="X112" i="1"/>
  <c r="J347" i="1"/>
  <c r="K347" i="1" s="1"/>
  <c r="G348" i="1"/>
  <c r="I348" i="1"/>
  <c r="F349" i="1"/>
  <c r="B350" i="1"/>
  <c r="H349" i="1"/>
  <c r="T247" i="4" l="1"/>
  <c r="W247" i="4" s="1"/>
  <c r="Y247" i="4"/>
  <c r="X246" i="3"/>
  <c r="S247" i="3" s="1"/>
  <c r="S113" i="1"/>
  <c r="AB112" i="1"/>
  <c r="I349" i="1"/>
  <c r="J348" i="1"/>
  <c r="K348" i="1" s="1"/>
  <c r="H350" i="1"/>
  <c r="F350" i="1"/>
  <c r="B351" i="1"/>
  <c r="G349" i="1"/>
  <c r="X247" i="4" l="1"/>
  <c r="S248" i="4" s="1"/>
  <c r="Z247" i="4"/>
  <c r="AA247" i="3"/>
  <c r="AB247" i="3" s="1"/>
  <c r="Q247" i="3"/>
  <c r="V247" i="3"/>
  <c r="V113" i="1"/>
  <c r="Q113" i="1"/>
  <c r="J349" i="1"/>
  <c r="K349" i="1" s="1"/>
  <c r="H351" i="1"/>
  <c r="B352" i="1"/>
  <c r="F351" i="1"/>
  <c r="G350" i="1"/>
  <c r="I350" i="1"/>
  <c r="L339" i="1" s="1"/>
  <c r="V248" i="4" l="1"/>
  <c r="AA248" i="4"/>
  <c r="AB248" i="4" s="1"/>
  <c r="Q248" i="4"/>
  <c r="Y247" i="3"/>
  <c r="T247" i="3"/>
  <c r="W247" i="3" s="1"/>
  <c r="T113" i="1"/>
  <c r="W113" i="1" s="1"/>
  <c r="Y113" i="1"/>
  <c r="B353" i="1"/>
  <c r="H352" i="1"/>
  <c r="F352" i="1"/>
  <c r="I351" i="1"/>
  <c r="G351" i="1"/>
  <c r="J350" i="1"/>
  <c r="T248" i="4" l="1"/>
  <c r="W248" i="4" s="1"/>
  <c r="Y248" i="4"/>
  <c r="Z248" i="4"/>
  <c r="X247" i="3"/>
  <c r="S248" i="3" s="1"/>
  <c r="Z247" i="3"/>
  <c r="Z113" i="1"/>
  <c r="X113" i="1"/>
  <c r="J351" i="1"/>
  <c r="K351" i="1" s="1"/>
  <c r="I352" i="1"/>
  <c r="F353" i="1"/>
  <c r="B354" i="1"/>
  <c r="H353" i="1"/>
  <c r="G352" i="1"/>
  <c r="M339" i="1"/>
  <c r="K350" i="1"/>
  <c r="X248" i="4" l="1"/>
  <c r="S249" i="4" s="1"/>
  <c r="Q248" i="3"/>
  <c r="AA248" i="3"/>
  <c r="AB248" i="3" s="1"/>
  <c r="V248" i="3"/>
  <c r="S114" i="1"/>
  <c r="AB113" i="1"/>
  <c r="J352" i="1"/>
  <c r="K352" i="1" s="1"/>
  <c r="I353" i="1"/>
  <c r="F354" i="1"/>
  <c r="H354" i="1"/>
  <c r="B355" i="1"/>
  <c r="G353" i="1"/>
  <c r="V249" i="4" l="1"/>
  <c r="AA249" i="4"/>
  <c r="AB249" i="4" s="1"/>
  <c r="Q249" i="4"/>
  <c r="Y248" i="3"/>
  <c r="T248" i="3"/>
  <c r="W248" i="3" s="1"/>
  <c r="Z248" i="3" s="1"/>
  <c r="Q114" i="1"/>
  <c r="V114" i="1"/>
  <c r="J353" i="1"/>
  <c r="K353" i="1" s="1"/>
  <c r="I354" i="1"/>
  <c r="H355" i="1"/>
  <c r="B356" i="1"/>
  <c r="F355" i="1"/>
  <c r="G354" i="1"/>
  <c r="T249" i="4" l="1"/>
  <c r="W249" i="4" s="1"/>
  <c r="X249" i="4" s="1"/>
  <c r="S250" i="4" s="1"/>
  <c r="Y249" i="4"/>
  <c r="X248" i="3"/>
  <c r="S249" i="3" s="1"/>
  <c r="T114" i="1"/>
  <c r="W114" i="1" s="1"/>
  <c r="Z114" i="1" s="1"/>
  <c r="Y114" i="1"/>
  <c r="J354" i="1"/>
  <c r="K354" i="1" s="1"/>
  <c r="I355" i="1"/>
  <c r="G355" i="1"/>
  <c r="F356" i="1"/>
  <c r="B357" i="1"/>
  <c r="H356" i="1"/>
  <c r="AA250" i="4" l="1"/>
  <c r="AB250" i="4" s="1"/>
  <c r="V250" i="4"/>
  <c r="Q250" i="4"/>
  <c r="Z249" i="4"/>
  <c r="V249" i="3"/>
  <c r="AA249" i="3"/>
  <c r="AB249" i="3" s="1"/>
  <c r="Q249" i="3"/>
  <c r="X114" i="1"/>
  <c r="I356" i="1"/>
  <c r="G356" i="1"/>
  <c r="J355" i="1"/>
  <c r="K355" i="1" s="1"/>
  <c r="B358" i="1"/>
  <c r="F357" i="1"/>
  <c r="H357" i="1"/>
  <c r="T250" i="4" l="1"/>
  <c r="W250" i="4" s="1"/>
  <c r="X250" i="4" s="1"/>
  <c r="S251" i="4" s="1"/>
  <c r="Y250" i="4"/>
  <c r="T249" i="3"/>
  <c r="W249" i="3" s="1"/>
  <c r="X249" i="3" s="1"/>
  <c r="S250" i="3" s="1"/>
  <c r="Y249" i="3"/>
  <c r="S115" i="1"/>
  <c r="AB114" i="1"/>
  <c r="J356" i="1"/>
  <c r="K356" i="1" s="1"/>
  <c r="I357" i="1"/>
  <c r="G357" i="1"/>
  <c r="B359" i="1"/>
  <c r="H358" i="1"/>
  <c r="F358" i="1"/>
  <c r="Z250" i="4" l="1"/>
  <c r="V251" i="4"/>
  <c r="AA251" i="4"/>
  <c r="AB251" i="4" s="1"/>
  <c r="Q251" i="4"/>
  <c r="Z249" i="3"/>
  <c r="V250" i="3"/>
  <c r="Q250" i="3"/>
  <c r="AA250" i="3"/>
  <c r="AB250" i="3" s="1"/>
  <c r="Q115" i="1"/>
  <c r="V115" i="1"/>
  <c r="J357" i="1"/>
  <c r="K357" i="1" s="1"/>
  <c r="G358" i="1"/>
  <c r="I358" i="1"/>
  <c r="B360" i="1"/>
  <c r="H359" i="1"/>
  <c r="F359" i="1"/>
  <c r="Y251" i="4" l="1"/>
  <c r="T251" i="4"/>
  <c r="W251" i="4" s="1"/>
  <c r="X251" i="4" s="1"/>
  <c r="S252" i="4" s="1"/>
  <c r="T250" i="3"/>
  <c r="W250" i="3" s="1"/>
  <c r="X250" i="3" s="1"/>
  <c r="S251" i="3" s="1"/>
  <c r="Y250" i="3"/>
  <c r="T115" i="1"/>
  <c r="W115" i="1" s="1"/>
  <c r="Y115" i="1"/>
  <c r="I359" i="1"/>
  <c r="J358" i="1"/>
  <c r="K358" i="1" s="1"/>
  <c r="F360" i="1"/>
  <c r="B361" i="1"/>
  <c r="H360" i="1"/>
  <c r="G359" i="1"/>
  <c r="V252" i="4" l="1"/>
  <c r="Q252" i="4"/>
  <c r="AA252" i="4"/>
  <c r="AB252" i="4" s="1"/>
  <c r="Z251" i="4"/>
  <c r="Z250" i="3"/>
  <c r="Q251" i="3"/>
  <c r="V251" i="3"/>
  <c r="AA251" i="3"/>
  <c r="AB251" i="3" s="1"/>
  <c r="X115" i="1"/>
  <c r="Z115" i="1"/>
  <c r="J359" i="1"/>
  <c r="K359" i="1" s="1"/>
  <c r="I360" i="1"/>
  <c r="H361" i="1"/>
  <c r="B362" i="1"/>
  <c r="F361" i="1"/>
  <c r="G360" i="1"/>
  <c r="Y252" i="4" l="1"/>
  <c r="T252" i="4"/>
  <c r="W252" i="4" s="1"/>
  <c r="X252" i="4" s="1"/>
  <c r="S253" i="4" s="1"/>
  <c r="T251" i="3"/>
  <c r="W251" i="3" s="1"/>
  <c r="X251" i="3" s="1"/>
  <c r="S252" i="3" s="1"/>
  <c r="Y251" i="3"/>
  <c r="S116" i="1"/>
  <c r="AB115" i="1"/>
  <c r="J360" i="1"/>
  <c r="K360" i="1" s="1"/>
  <c r="G361" i="1"/>
  <c r="B363" i="1"/>
  <c r="H362" i="1"/>
  <c r="F362" i="1"/>
  <c r="I361" i="1"/>
  <c r="AA253" i="4" l="1"/>
  <c r="AB253" i="4" s="1"/>
  <c r="Q253" i="4"/>
  <c r="V253" i="4"/>
  <c r="Z252" i="4"/>
  <c r="Z251" i="3"/>
  <c r="Q252" i="3"/>
  <c r="AA252" i="3"/>
  <c r="AB252" i="3" s="1"/>
  <c r="V252" i="3"/>
  <c r="Q116" i="1"/>
  <c r="V116" i="1"/>
  <c r="B364" i="1"/>
  <c r="H363" i="1"/>
  <c r="F363" i="1"/>
  <c r="I362" i="1"/>
  <c r="L351" i="1" s="1"/>
  <c r="J361" i="1"/>
  <c r="K361" i="1" s="1"/>
  <c r="G362" i="1"/>
  <c r="Y253" i="4" l="1"/>
  <c r="T253" i="4"/>
  <c r="W253" i="4" s="1"/>
  <c r="X253" i="4" s="1"/>
  <c r="S254" i="4" s="1"/>
  <c r="T252" i="3"/>
  <c r="W252" i="3" s="1"/>
  <c r="X252" i="3" s="1"/>
  <c r="S253" i="3" s="1"/>
  <c r="Y252" i="3"/>
  <c r="T116" i="1"/>
  <c r="W116" i="1" s="1"/>
  <c r="X116" i="1" s="1"/>
  <c r="Y116" i="1"/>
  <c r="J362" i="1"/>
  <c r="M351" i="1" s="1"/>
  <c r="B365" i="1"/>
  <c r="F364" i="1"/>
  <c r="H364" i="1"/>
  <c r="G363" i="1"/>
  <c r="I363" i="1"/>
  <c r="V254" i="4" l="1"/>
  <c r="AA254" i="4"/>
  <c r="AB254" i="4" s="1"/>
  <c r="Q254" i="4"/>
  <c r="Z253" i="4"/>
  <c r="Z252" i="3"/>
  <c r="AA253" i="3"/>
  <c r="AB253" i="3" s="1"/>
  <c r="Q253" i="3"/>
  <c r="V253" i="3"/>
  <c r="Z116" i="1"/>
  <c r="S117" i="1"/>
  <c r="AB116" i="1"/>
  <c r="K362" i="1"/>
  <c r="I364" i="1"/>
  <c r="J363" i="1"/>
  <c r="F365" i="1"/>
  <c r="B366" i="1"/>
  <c r="H365" i="1"/>
  <c r="G364" i="1"/>
  <c r="Y254" i="4" l="1"/>
  <c r="T254" i="4"/>
  <c r="W254" i="4" s="1"/>
  <c r="X254" i="4" s="1"/>
  <c r="S255" i="4" s="1"/>
  <c r="Y253" i="3"/>
  <c r="T253" i="3"/>
  <c r="W253" i="3" s="1"/>
  <c r="X253" i="3" s="1"/>
  <c r="S254" i="3" s="1"/>
  <c r="Q117" i="1"/>
  <c r="V117" i="1"/>
  <c r="J364" i="1"/>
  <c r="K364" i="1" s="1"/>
  <c r="I365" i="1"/>
  <c r="G365" i="1"/>
  <c r="K363" i="1"/>
  <c r="H366" i="1"/>
  <c r="F366" i="1"/>
  <c r="B367" i="1"/>
  <c r="AA255" i="4" l="1"/>
  <c r="AB255" i="4" s="1"/>
  <c r="V255" i="4"/>
  <c r="AC244" i="4" s="1"/>
  <c r="Q255" i="4"/>
  <c r="Z254" i="4"/>
  <c r="V254" i="3"/>
  <c r="AA254" i="3"/>
  <c r="AB254" i="3" s="1"/>
  <c r="Q254" i="3"/>
  <c r="Z253" i="3"/>
  <c r="T117" i="1"/>
  <c r="W117" i="1" s="1"/>
  <c r="X117" i="1" s="1"/>
  <c r="Y117" i="1"/>
  <c r="J365" i="1"/>
  <c r="K365" i="1" s="1"/>
  <c r="I366" i="1"/>
  <c r="G366" i="1"/>
  <c r="F367" i="1"/>
  <c r="B368" i="1"/>
  <c r="H367" i="1"/>
  <c r="T255" i="4" l="1"/>
  <c r="W255" i="4" s="1"/>
  <c r="Z255" i="4" s="1"/>
  <c r="Y255" i="4"/>
  <c r="Y254" i="3"/>
  <c r="T254" i="3"/>
  <c r="W254" i="3" s="1"/>
  <c r="X254" i="3" s="1"/>
  <c r="S255" i="3" s="1"/>
  <c r="Z117" i="1"/>
  <c r="S118" i="1"/>
  <c r="AB117" i="1"/>
  <c r="J366" i="1"/>
  <c r="K366" i="1" s="1"/>
  <c r="I367" i="1"/>
  <c r="H368" i="1"/>
  <c r="F368" i="1"/>
  <c r="B369" i="1"/>
  <c r="G367" i="1"/>
  <c r="AD244" i="4" l="1"/>
  <c r="X255" i="4"/>
  <c r="S256" i="4" s="1"/>
  <c r="V255" i="3"/>
  <c r="AC244" i="3" s="1"/>
  <c r="AA255" i="3"/>
  <c r="AB255" i="3" s="1"/>
  <c r="Q255" i="3"/>
  <c r="Z254" i="3"/>
  <c r="V118" i="1"/>
  <c r="Q118" i="1"/>
  <c r="J367" i="1"/>
  <c r="K367" i="1" s="1"/>
  <c r="I368" i="1"/>
  <c r="G368" i="1"/>
  <c r="B370" i="1"/>
  <c r="F369" i="1"/>
  <c r="H369" i="1"/>
  <c r="Q256" i="4" l="1"/>
  <c r="AA256" i="4"/>
  <c r="AB256" i="4" s="1"/>
  <c r="V256" i="4"/>
  <c r="Y255" i="3"/>
  <c r="T255" i="3"/>
  <c r="W255" i="3" s="1"/>
  <c r="T118" i="1"/>
  <c r="W118" i="1" s="1"/>
  <c r="X118" i="1" s="1"/>
  <c r="Y118" i="1"/>
  <c r="J368" i="1"/>
  <c r="K368" i="1" s="1"/>
  <c r="I369" i="1"/>
  <c r="F370" i="1"/>
  <c r="H370" i="1"/>
  <c r="B371" i="1"/>
  <c r="G369" i="1"/>
  <c r="T256" i="4" l="1"/>
  <c r="W256" i="4" s="1"/>
  <c r="Z256" i="4" s="1"/>
  <c r="Y256" i="4"/>
  <c r="AD244" i="3"/>
  <c r="X255" i="3"/>
  <c r="S256" i="3" s="1"/>
  <c r="Z255" i="3"/>
  <c r="Z118" i="1"/>
  <c r="S119" i="1"/>
  <c r="AB118" i="1"/>
  <c r="J369" i="1"/>
  <c r="K369" i="1" s="1"/>
  <c r="I370" i="1"/>
  <c r="F371" i="1"/>
  <c r="H371" i="1"/>
  <c r="B372" i="1"/>
  <c r="G370" i="1"/>
  <c r="X256" i="4" l="1"/>
  <c r="S257" i="4" s="1"/>
  <c r="V256" i="3"/>
  <c r="Q256" i="3"/>
  <c r="AA256" i="3"/>
  <c r="AB256" i="3" s="1"/>
  <c r="Q119" i="1"/>
  <c r="V119" i="1"/>
  <c r="I371" i="1"/>
  <c r="J370" i="1"/>
  <c r="K370" i="1" s="1"/>
  <c r="H372" i="1"/>
  <c r="B373" i="1"/>
  <c r="F372" i="1"/>
  <c r="G371" i="1"/>
  <c r="V257" i="4" l="1"/>
  <c r="Q257" i="4"/>
  <c r="AA257" i="4"/>
  <c r="AB257" i="4" s="1"/>
  <c r="T256" i="3"/>
  <c r="W256" i="3" s="1"/>
  <c r="Z256" i="3" s="1"/>
  <c r="Y256" i="3"/>
  <c r="T119" i="1"/>
  <c r="W119" i="1" s="1"/>
  <c r="X119" i="1" s="1"/>
  <c r="Y119" i="1"/>
  <c r="J371" i="1"/>
  <c r="K371" i="1" s="1"/>
  <c r="F373" i="1"/>
  <c r="B374" i="1"/>
  <c r="H373" i="1"/>
  <c r="I372" i="1"/>
  <c r="G372" i="1"/>
  <c r="T257" i="4" l="1"/>
  <c r="W257" i="4" s="1"/>
  <c r="Y257" i="4"/>
  <c r="Z257" i="4"/>
  <c r="X256" i="3"/>
  <c r="S257" i="3" s="1"/>
  <c r="Z119" i="1"/>
  <c r="S120" i="1"/>
  <c r="AB119" i="1"/>
  <c r="I373" i="1"/>
  <c r="J372" i="1"/>
  <c r="K372" i="1" s="1"/>
  <c r="H374" i="1"/>
  <c r="F374" i="1"/>
  <c r="G373" i="1"/>
  <c r="X257" i="4" l="1"/>
  <c r="S258" i="4" s="1"/>
  <c r="V257" i="3"/>
  <c r="Q257" i="3"/>
  <c r="AA257" i="3"/>
  <c r="AB257" i="3" s="1"/>
  <c r="Q120" i="1"/>
  <c r="V120" i="1"/>
  <c r="J373" i="1"/>
  <c r="K373" i="1" s="1"/>
  <c r="G374" i="1"/>
  <c r="I374" i="1"/>
  <c r="L363" i="1" s="1"/>
  <c r="V258" i="4" l="1"/>
  <c r="Q258" i="4"/>
  <c r="AA258" i="4"/>
  <c r="AB258" i="4" s="1"/>
  <c r="T257" i="3"/>
  <c r="W257" i="3" s="1"/>
  <c r="Z257" i="3" s="1"/>
  <c r="Y257" i="3"/>
  <c r="T120" i="1"/>
  <c r="W120" i="1" s="1"/>
  <c r="X120" i="1" s="1"/>
  <c r="Y120" i="1"/>
  <c r="J374" i="1"/>
  <c r="T258" i="4" l="1"/>
  <c r="W258" i="4" s="1"/>
  <c r="Z258" i="4" s="1"/>
  <c r="Y258" i="4"/>
  <c r="X257" i="3"/>
  <c r="S258" i="3" s="1"/>
  <c r="Z120" i="1"/>
  <c r="S121" i="1"/>
  <c r="AB120" i="1"/>
  <c r="M363" i="1"/>
  <c r="K374" i="1"/>
  <c r="X258" i="4" l="1"/>
  <c r="S259" i="4" s="1"/>
  <c r="Q258" i="3"/>
  <c r="AA258" i="3"/>
  <c r="AB258" i="3" s="1"/>
  <c r="V258" i="3"/>
  <c r="V121" i="1"/>
  <c r="Q121" i="1"/>
  <c r="AA259" i="4" l="1"/>
  <c r="AB259" i="4" s="1"/>
  <c r="Q259" i="4"/>
  <c r="V259" i="4"/>
  <c r="Y258" i="3"/>
  <c r="T258" i="3"/>
  <c r="W258" i="3" s="1"/>
  <c r="T121" i="1"/>
  <c r="W121" i="1" s="1"/>
  <c r="X121" i="1" s="1"/>
  <c r="Y121" i="1"/>
  <c r="T259" i="4" l="1"/>
  <c r="W259" i="4" s="1"/>
  <c r="Y259" i="4"/>
  <c r="X258" i="3"/>
  <c r="S259" i="3" s="1"/>
  <c r="Z258" i="3"/>
  <c r="Z121" i="1"/>
  <c r="S122" i="1"/>
  <c r="AB121" i="1"/>
  <c r="X259" i="4" l="1"/>
  <c r="S260" i="4" s="1"/>
  <c r="Z259" i="4"/>
  <c r="Q259" i="3"/>
  <c r="AA259" i="3"/>
  <c r="AB259" i="3" s="1"/>
  <c r="V259" i="3"/>
  <c r="V122" i="1"/>
  <c r="AC111" i="1" s="1"/>
  <c r="Q122" i="1"/>
  <c r="V260" i="4" l="1"/>
  <c r="Q260" i="4"/>
  <c r="AA260" i="4"/>
  <c r="AB260" i="4" s="1"/>
  <c r="Y259" i="3"/>
  <c r="T259" i="3"/>
  <c r="W259" i="3" s="1"/>
  <c r="T122" i="1"/>
  <c r="W122" i="1" s="1"/>
  <c r="Z122" i="1" s="1"/>
  <c r="Y122" i="1"/>
  <c r="Y260" i="4" l="1"/>
  <c r="T260" i="4"/>
  <c r="W260" i="4" s="1"/>
  <c r="Z260" i="4" s="1"/>
  <c r="X259" i="3"/>
  <c r="S260" i="3" s="1"/>
  <c r="Z259" i="3"/>
  <c r="AD111" i="1"/>
  <c r="X122" i="1"/>
  <c r="X260" i="4" l="1"/>
  <c r="S261" i="4" s="1"/>
  <c r="AA260" i="3"/>
  <c r="AB260" i="3" s="1"/>
  <c r="V260" i="3"/>
  <c r="Q260" i="3"/>
  <c r="S123" i="1"/>
  <c r="AB122" i="1"/>
  <c r="V261" i="4" l="1"/>
  <c r="AA261" i="4"/>
  <c r="AB261" i="4" s="1"/>
  <c r="Q261" i="4"/>
  <c r="Y260" i="3"/>
  <c r="T260" i="3"/>
  <c r="W260" i="3" s="1"/>
  <c r="V123" i="1"/>
  <c r="Q123" i="1"/>
  <c r="T261" i="4" l="1"/>
  <c r="W261" i="4" s="1"/>
  <c r="X261" i="4" s="1"/>
  <c r="S262" i="4" s="1"/>
  <c r="Y261" i="4"/>
  <c r="X260" i="3"/>
  <c r="S261" i="3" s="1"/>
  <c r="Z260" i="3"/>
  <c r="T123" i="1"/>
  <c r="W123" i="1" s="1"/>
  <c r="Z123" i="1" s="1"/>
  <c r="Y123" i="1"/>
  <c r="V262" i="4" l="1"/>
  <c r="Q262" i="4"/>
  <c r="AA262" i="4"/>
  <c r="AB262" i="4" s="1"/>
  <c r="Z261" i="4"/>
  <c r="V261" i="3"/>
  <c r="Q261" i="3"/>
  <c r="AA261" i="3"/>
  <c r="AB261" i="3" s="1"/>
  <c r="X123" i="1"/>
  <c r="T262" i="4" l="1"/>
  <c r="W262" i="4" s="1"/>
  <c r="X262" i="4" s="1"/>
  <c r="S263" i="4" s="1"/>
  <c r="Y262" i="4"/>
  <c r="Y261" i="3"/>
  <c r="T261" i="3"/>
  <c r="W261" i="3" s="1"/>
  <c r="X261" i="3" s="1"/>
  <c r="S262" i="3" s="1"/>
  <c r="S124" i="1"/>
  <c r="AB123" i="1"/>
  <c r="Z262" i="4" l="1"/>
  <c r="V263" i="4"/>
  <c r="Q263" i="4"/>
  <c r="AA263" i="4"/>
  <c r="AB263" i="4" s="1"/>
  <c r="Z261" i="3"/>
  <c r="V262" i="3"/>
  <c r="Q262" i="3"/>
  <c r="AA262" i="3"/>
  <c r="AB262" i="3" s="1"/>
  <c r="V124" i="1"/>
  <c r="Q124" i="1"/>
  <c r="Y263" i="4" l="1"/>
  <c r="T263" i="4"/>
  <c r="W263" i="4" s="1"/>
  <c r="X263" i="4" s="1"/>
  <c r="S264" i="4" s="1"/>
  <c r="Y262" i="3"/>
  <c r="T262" i="3"/>
  <c r="W262" i="3" s="1"/>
  <c r="X262" i="3" s="1"/>
  <c r="S263" i="3" s="1"/>
  <c r="T124" i="1"/>
  <c r="W124" i="1" s="1"/>
  <c r="Z124" i="1" s="1"/>
  <c r="Y124" i="1"/>
  <c r="Z263" i="4" l="1"/>
  <c r="Q264" i="4"/>
  <c r="AA264" i="4"/>
  <c r="AB264" i="4" s="1"/>
  <c r="V264" i="4"/>
  <c r="AA263" i="3"/>
  <c r="AB263" i="3" s="1"/>
  <c r="V263" i="3"/>
  <c r="Q263" i="3"/>
  <c r="Z262" i="3"/>
  <c r="X124" i="1"/>
  <c r="T264" i="4" l="1"/>
  <c r="W264" i="4" s="1"/>
  <c r="X264" i="4" s="1"/>
  <c r="S265" i="4" s="1"/>
  <c r="Y264" i="4"/>
  <c r="T263" i="3"/>
  <c r="W263" i="3" s="1"/>
  <c r="X263" i="3" s="1"/>
  <c r="S264" i="3" s="1"/>
  <c r="Y263" i="3"/>
  <c r="S125" i="1"/>
  <c r="AB124" i="1"/>
  <c r="Z264" i="4" l="1"/>
  <c r="AA265" i="4"/>
  <c r="AB265" i="4" s="1"/>
  <c r="Q265" i="4"/>
  <c r="V265" i="4"/>
  <c r="Z263" i="3"/>
  <c r="Q264" i="3"/>
  <c r="AA264" i="3"/>
  <c r="AB264" i="3" s="1"/>
  <c r="V264" i="3"/>
  <c r="V125" i="1"/>
  <c r="Q125" i="1"/>
  <c r="Y265" i="4" l="1"/>
  <c r="T265" i="4"/>
  <c r="W265" i="4" s="1"/>
  <c r="X265" i="4" s="1"/>
  <c r="S266" i="4" s="1"/>
  <c r="T264" i="3"/>
  <c r="W264" i="3" s="1"/>
  <c r="X264" i="3" s="1"/>
  <c r="S265" i="3" s="1"/>
  <c r="Y264" i="3"/>
  <c r="T125" i="1"/>
  <c r="W125" i="1" s="1"/>
  <c r="Y125" i="1"/>
  <c r="V266" i="4" l="1"/>
  <c r="Q266" i="4"/>
  <c r="AA266" i="4"/>
  <c r="AB266" i="4" s="1"/>
  <c r="Z265" i="4"/>
  <c r="Z264" i="3"/>
  <c r="Q265" i="3"/>
  <c r="AA265" i="3"/>
  <c r="AB265" i="3" s="1"/>
  <c r="V265" i="3"/>
  <c r="Z125" i="1"/>
  <c r="X125" i="1"/>
  <c r="T266" i="4" l="1"/>
  <c r="W266" i="4" s="1"/>
  <c r="X266" i="4" s="1"/>
  <c r="S267" i="4" s="1"/>
  <c r="Y266" i="4"/>
  <c r="T265" i="3"/>
  <c r="W265" i="3" s="1"/>
  <c r="X265" i="3" s="1"/>
  <c r="S266" i="3" s="1"/>
  <c r="Y265" i="3"/>
  <c r="S126" i="1"/>
  <c r="AB125" i="1"/>
  <c r="V267" i="4" l="1"/>
  <c r="AC256" i="4" s="1"/>
  <c r="Q267" i="4"/>
  <c r="AA267" i="4"/>
  <c r="AB267" i="4" s="1"/>
  <c r="Z266" i="4"/>
  <c r="Z265" i="3"/>
  <c r="AA266" i="3"/>
  <c r="AB266" i="3" s="1"/>
  <c r="Q266" i="3"/>
  <c r="V266" i="3"/>
  <c r="Q126" i="1"/>
  <c r="V126" i="1"/>
  <c r="Y267" i="4" l="1"/>
  <c r="T267" i="4"/>
  <c r="W267" i="4" s="1"/>
  <c r="Y266" i="3"/>
  <c r="T266" i="3"/>
  <c r="W266" i="3" s="1"/>
  <c r="X266" i="3" s="1"/>
  <c r="S267" i="3" s="1"/>
  <c r="T126" i="1"/>
  <c r="W126" i="1" s="1"/>
  <c r="Z126" i="1" s="1"/>
  <c r="Y126" i="1"/>
  <c r="AD256" i="4" l="1"/>
  <c r="X267" i="4"/>
  <c r="S268" i="4" s="1"/>
  <c r="Z267" i="4"/>
  <c r="AA267" i="3"/>
  <c r="AB267" i="3" s="1"/>
  <c r="V267" i="3"/>
  <c r="AC256" i="3" s="1"/>
  <c r="Q267" i="3"/>
  <c r="Z266" i="3"/>
  <c r="X126" i="1"/>
  <c r="V268" i="4" l="1"/>
  <c r="AA268" i="4"/>
  <c r="AB268" i="4" s="1"/>
  <c r="Q268" i="4"/>
  <c r="T267" i="3"/>
  <c r="W267" i="3" s="1"/>
  <c r="Z267" i="3" s="1"/>
  <c r="Y267" i="3"/>
  <c r="S127" i="1"/>
  <c r="AB126" i="1"/>
  <c r="Y268" i="4" l="1"/>
  <c r="T268" i="4"/>
  <c r="W268" i="4" s="1"/>
  <c r="AD256" i="3"/>
  <c r="X267" i="3"/>
  <c r="S268" i="3" s="1"/>
  <c r="Q127" i="1"/>
  <c r="V127" i="1"/>
  <c r="X268" i="4" l="1"/>
  <c r="S269" i="4" s="1"/>
  <c r="Z268" i="4"/>
  <c r="Q268" i="3"/>
  <c r="V268" i="3"/>
  <c r="AA268" i="3"/>
  <c r="AB268" i="3" s="1"/>
  <c r="T127" i="1"/>
  <c r="W127" i="1" s="1"/>
  <c r="Z127" i="1" s="1"/>
  <c r="Y127" i="1"/>
  <c r="Q269" i="4" l="1"/>
  <c r="AA269" i="4"/>
  <c r="AB269" i="4" s="1"/>
  <c r="V269" i="4"/>
  <c r="T268" i="3"/>
  <c r="W268" i="3" s="1"/>
  <c r="Z268" i="3" s="1"/>
  <c r="Y268" i="3"/>
  <c r="X127" i="1"/>
  <c r="T269" i="4" l="1"/>
  <c r="W269" i="4" s="1"/>
  <c r="Z269" i="4" s="1"/>
  <c r="Y269" i="4"/>
  <c r="X268" i="3"/>
  <c r="S269" i="3" s="1"/>
  <c r="S128" i="1"/>
  <c r="AB127" i="1"/>
  <c r="X269" i="4" l="1"/>
  <c r="S270" i="4" s="1"/>
  <c r="Q269" i="3"/>
  <c r="V269" i="3"/>
  <c r="AA269" i="3"/>
  <c r="AB269" i="3" s="1"/>
  <c r="V128" i="1"/>
  <c r="Q128" i="1"/>
  <c r="V270" i="4" l="1"/>
  <c r="Q270" i="4"/>
  <c r="AA270" i="4"/>
  <c r="AB270" i="4" s="1"/>
  <c r="Y269" i="3"/>
  <c r="T269" i="3"/>
  <c r="W269" i="3" s="1"/>
  <c r="T128" i="1"/>
  <c r="W128" i="1" s="1"/>
  <c r="X128" i="1" s="1"/>
  <c r="Y128" i="1"/>
  <c r="T270" i="4" l="1"/>
  <c r="W270" i="4" s="1"/>
  <c r="Z270" i="4" s="1"/>
  <c r="Y270" i="4"/>
  <c r="X269" i="3"/>
  <c r="S270" i="3" s="1"/>
  <c r="Z269" i="3"/>
  <c r="Z128" i="1"/>
  <c r="S129" i="1"/>
  <c r="AB128" i="1"/>
  <c r="X270" i="4" l="1"/>
  <c r="S271" i="4" s="1"/>
  <c r="AA270" i="3"/>
  <c r="AB270" i="3" s="1"/>
  <c r="V270" i="3"/>
  <c r="Q270" i="3"/>
  <c r="V129" i="1"/>
  <c r="Q129" i="1"/>
  <c r="V271" i="4" l="1"/>
  <c r="Q271" i="4"/>
  <c r="AA271" i="4"/>
  <c r="AB271" i="4" s="1"/>
  <c r="T270" i="3"/>
  <c r="W270" i="3" s="1"/>
  <c r="Y270" i="3"/>
  <c r="T129" i="1"/>
  <c r="W129" i="1" s="1"/>
  <c r="X129" i="1" s="1"/>
  <c r="Y129" i="1"/>
  <c r="T271" i="4" l="1"/>
  <c r="W271" i="4" s="1"/>
  <c r="Z271" i="4" s="1"/>
  <c r="Y271" i="4"/>
  <c r="X270" i="3"/>
  <c r="S271" i="3" s="1"/>
  <c r="Z270" i="3"/>
  <c r="Z129" i="1"/>
  <c r="S130" i="1"/>
  <c r="AB129" i="1"/>
  <c r="X271" i="4" l="1"/>
  <c r="S272" i="4" s="1"/>
  <c r="AA271" i="3"/>
  <c r="AB271" i="3" s="1"/>
  <c r="Q271" i="3"/>
  <c r="V271" i="3"/>
  <c r="Q130" i="1"/>
  <c r="V130" i="1"/>
  <c r="Q272" i="4" l="1"/>
  <c r="AA272" i="4"/>
  <c r="AB272" i="4" s="1"/>
  <c r="V272" i="4"/>
  <c r="Y271" i="3"/>
  <c r="T271" i="3"/>
  <c r="W271" i="3" s="1"/>
  <c r="T130" i="1"/>
  <c r="W130" i="1" s="1"/>
  <c r="X130" i="1" s="1"/>
  <c r="Y130" i="1"/>
  <c r="T272" i="4" l="1"/>
  <c r="W272" i="4" s="1"/>
  <c r="Y272" i="4"/>
  <c r="X271" i="3"/>
  <c r="S272" i="3" s="1"/>
  <c r="Z271" i="3"/>
  <c r="Z130" i="1"/>
  <c r="S131" i="1"/>
  <c r="AB130" i="1"/>
  <c r="X272" i="4" l="1"/>
  <c r="S273" i="4" s="1"/>
  <c r="Z272" i="4"/>
  <c r="V272" i="3"/>
  <c r="Q272" i="3"/>
  <c r="AA272" i="3"/>
  <c r="AB272" i="3" s="1"/>
  <c r="V131" i="1"/>
  <c r="Q131" i="1"/>
  <c r="V273" i="4" l="1"/>
  <c r="Q273" i="4"/>
  <c r="AA273" i="4"/>
  <c r="AB273" i="4" s="1"/>
  <c r="Y272" i="3"/>
  <c r="T272" i="3"/>
  <c r="W272" i="3" s="1"/>
  <c r="T131" i="1"/>
  <c r="W131" i="1" s="1"/>
  <c r="X131" i="1" s="1"/>
  <c r="Y131" i="1"/>
  <c r="Y273" i="4" l="1"/>
  <c r="T273" i="4"/>
  <c r="W273" i="4" s="1"/>
  <c r="X273" i="4" s="1"/>
  <c r="S274" i="4" s="1"/>
  <c r="X272" i="3"/>
  <c r="S273" i="3" s="1"/>
  <c r="Z272" i="3"/>
  <c r="Z131" i="1"/>
  <c r="S132" i="1"/>
  <c r="AB131" i="1"/>
  <c r="Z273" i="4" l="1"/>
  <c r="V274" i="4"/>
  <c r="AA274" i="4"/>
  <c r="AB274" i="4" s="1"/>
  <c r="Q274" i="4"/>
  <c r="V273" i="3"/>
  <c r="Q273" i="3"/>
  <c r="AA273" i="3"/>
  <c r="AB273" i="3" s="1"/>
  <c r="V132" i="1"/>
  <c r="Q132" i="1"/>
  <c r="T274" i="4" l="1"/>
  <c r="W274" i="4" s="1"/>
  <c r="X274" i="4" s="1"/>
  <c r="S275" i="4" s="1"/>
  <c r="Y274" i="4"/>
  <c r="T273" i="3"/>
  <c r="W273" i="3" s="1"/>
  <c r="X273" i="3" s="1"/>
  <c r="S274" i="3" s="1"/>
  <c r="Y273" i="3"/>
  <c r="T132" i="1"/>
  <c r="W132" i="1" s="1"/>
  <c r="X132" i="1" s="1"/>
  <c r="Y132" i="1"/>
  <c r="Q275" i="4" l="1"/>
  <c r="AA275" i="4"/>
  <c r="AB275" i="4" s="1"/>
  <c r="V275" i="4"/>
  <c r="Z274" i="4"/>
  <c r="Z273" i="3"/>
  <c r="AA274" i="3"/>
  <c r="AB274" i="3" s="1"/>
  <c r="V274" i="3"/>
  <c r="Q274" i="3"/>
  <c r="Z132" i="1"/>
  <c r="S133" i="1"/>
  <c r="AB132" i="1"/>
  <c r="T275" i="4" l="1"/>
  <c r="W275" i="4" s="1"/>
  <c r="X275" i="4" s="1"/>
  <c r="S276" i="4" s="1"/>
  <c r="Y275" i="4"/>
  <c r="T274" i="3"/>
  <c r="W274" i="3" s="1"/>
  <c r="X274" i="3" s="1"/>
  <c r="S275" i="3" s="1"/>
  <c r="Y274" i="3"/>
  <c r="Q133" i="1"/>
  <c r="V133" i="1"/>
  <c r="Z275" i="4" l="1"/>
  <c r="V276" i="4"/>
  <c r="Q276" i="4"/>
  <c r="AA276" i="4"/>
  <c r="AB276" i="4" s="1"/>
  <c r="Z274" i="3"/>
  <c r="Q275" i="3"/>
  <c r="V275" i="3"/>
  <c r="AA275" i="3"/>
  <c r="AB275" i="3" s="1"/>
  <c r="T133" i="1"/>
  <c r="W133" i="1" s="1"/>
  <c r="Y133" i="1"/>
  <c r="Y276" i="4" l="1"/>
  <c r="T276" i="4"/>
  <c r="W276" i="4" s="1"/>
  <c r="X276" i="4" s="1"/>
  <c r="S277" i="4" s="1"/>
  <c r="T275" i="3"/>
  <c r="W275" i="3" s="1"/>
  <c r="X275" i="3" s="1"/>
  <c r="S276" i="3" s="1"/>
  <c r="Y275" i="3"/>
  <c r="X133" i="1"/>
  <c r="Z133" i="1"/>
  <c r="Z276" i="4" l="1"/>
  <c r="Q277" i="4"/>
  <c r="AA277" i="4"/>
  <c r="AB277" i="4" s="1"/>
  <c r="V277" i="4"/>
  <c r="Z275" i="3"/>
  <c r="AA276" i="3"/>
  <c r="AB276" i="3" s="1"/>
  <c r="Q276" i="3"/>
  <c r="V276" i="3"/>
  <c r="S134" i="1"/>
  <c r="AB133" i="1"/>
  <c r="T277" i="4" l="1"/>
  <c r="W277" i="4" s="1"/>
  <c r="X277" i="4" s="1"/>
  <c r="S278" i="4" s="1"/>
  <c r="Y277" i="4"/>
  <c r="Y276" i="3"/>
  <c r="T276" i="3"/>
  <c r="W276" i="3" s="1"/>
  <c r="X276" i="3" s="1"/>
  <c r="S277" i="3" s="1"/>
  <c r="V134" i="1"/>
  <c r="AC123" i="1" s="1"/>
  <c r="Q134" i="1"/>
  <c r="Z277" i="4" l="1"/>
  <c r="Q278" i="4"/>
  <c r="V278" i="4"/>
  <c r="AA278" i="4"/>
  <c r="AB278" i="4" s="1"/>
  <c r="Q277" i="3"/>
  <c r="V277" i="3"/>
  <c r="AA277" i="3"/>
  <c r="AB277" i="3" s="1"/>
  <c r="Z276" i="3"/>
  <c r="T134" i="1"/>
  <c r="W134" i="1" s="1"/>
  <c r="Z134" i="1" s="1"/>
  <c r="Y134" i="1"/>
  <c r="Y278" i="4" l="1"/>
  <c r="T278" i="4"/>
  <c r="W278" i="4" s="1"/>
  <c r="X278" i="4" s="1"/>
  <c r="S279" i="4" s="1"/>
  <c r="Y277" i="3"/>
  <c r="T277" i="3"/>
  <c r="W277" i="3" s="1"/>
  <c r="X277" i="3" s="1"/>
  <c r="S278" i="3" s="1"/>
  <c r="AD123" i="1"/>
  <c r="X134" i="1"/>
  <c r="V279" i="4" l="1"/>
  <c r="AC268" i="4" s="1"/>
  <c r="Q279" i="4"/>
  <c r="AA279" i="4"/>
  <c r="AB279" i="4" s="1"/>
  <c r="Z278" i="4"/>
  <c r="V278" i="3"/>
  <c r="AA278" i="3"/>
  <c r="AB278" i="3" s="1"/>
  <c r="Q278" i="3"/>
  <c r="Z277" i="3"/>
  <c r="S135" i="1"/>
  <c r="AB134" i="1"/>
  <c r="T279" i="4" l="1"/>
  <c r="W279" i="4" s="1"/>
  <c r="Y279" i="4"/>
  <c r="Y278" i="3"/>
  <c r="T278" i="3"/>
  <c r="W278" i="3" s="1"/>
  <c r="X278" i="3" s="1"/>
  <c r="S279" i="3" s="1"/>
  <c r="V135" i="1"/>
  <c r="Q135" i="1"/>
  <c r="AD268" i="4" l="1"/>
  <c r="X279" i="4"/>
  <c r="S280" i="4" s="1"/>
  <c r="Z279" i="4"/>
  <c r="V279" i="3"/>
  <c r="AC268" i="3" s="1"/>
  <c r="Q279" i="3"/>
  <c r="AA279" i="3"/>
  <c r="AB279" i="3" s="1"/>
  <c r="Z278" i="3"/>
  <c r="T135" i="1"/>
  <c r="W135" i="1" s="1"/>
  <c r="X135" i="1" s="1"/>
  <c r="Y135" i="1"/>
  <c r="AA280" i="4" l="1"/>
  <c r="AB280" i="4" s="1"/>
  <c r="V280" i="4"/>
  <c r="Q280" i="4"/>
  <c r="T279" i="3"/>
  <c r="W279" i="3" s="1"/>
  <c r="Z279" i="3" s="1"/>
  <c r="Y279" i="3"/>
  <c r="Z135" i="1"/>
  <c r="S136" i="1"/>
  <c r="AB135" i="1"/>
  <c r="T280" i="4" l="1"/>
  <c r="W280" i="4" s="1"/>
  <c r="Y280" i="4"/>
  <c r="AD268" i="3"/>
  <c r="X279" i="3"/>
  <c r="S280" i="3" s="1"/>
  <c r="V136" i="1"/>
  <c r="Q136" i="1"/>
  <c r="X280" i="4" l="1"/>
  <c r="S281" i="4" s="1"/>
  <c r="Z280" i="4"/>
  <c r="V280" i="3"/>
  <c r="Q280" i="3"/>
  <c r="AA280" i="3"/>
  <c r="AB280" i="3" s="1"/>
  <c r="T136" i="1"/>
  <c r="W136" i="1" s="1"/>
  <c r="X136" i="1" s="1"/>
  <c r="Y136" i="1"/>
  <c r="V281" i="4" l="1"/>
  <c r="Q281" i="4"/>
  <c r="AA281" i="4"/>
  <c r="AB281" i="4" s="1"/>
  <c r="T280" i="3"/>
  <c r="W280" i="3" s="1"/>
  <c r="Z280" i="3" s="1"/>
  <c r="Y280" i="3"/>
  <c r="Z136" i="1"/>
  <c r="S137" i="1"/>
  <c r="AB136" i="1"/>
  <c r="Y281" i="4" l="1"/>
  <c r="T281" i="4"/>
  <c r="W281" i="4" s="1"/>
  <c r="X280" i="3"/>
  <c r="S281" i="3" s="1"/>
  <c r="V137" i="1"/>
  <c r="Q137" i="1"/>
  <c r="X281" i="4" l="1"/>
  <c r="S282" i="4" s="1"/>
  <c r="Z281" i="4"/>
  <c r="V281" i="3"/>
  <c r="AA281" i="3"/>
  <c r="AB281" i="3" s="1"/>
  <c r="Q281" i="3"/>
  <c r="T137" i="1"/>
  <c r="W137" i="1" s="1"/>
  <c r="X137" i="1" s="1"/>
  <c r="Y137" i="1"/>
  <c r="Q282" i="4" l="1"/>
  <c r="AA282" i="4"/>
  <c r="AB282" i="4" s="1"/>
  <c r="V282" i="4"/>
  <c r="T281" i="3"/>
  <c r="W281" i="3" s="1"/>
  <c r="Z281" i="3" s="1"/>
  <c r="Y281" i="3"/>
  <c r="Z137" i="1"/>
  <c r="S138" i="1"/>
  <c r="AB137" i="1"/>
  <c r="T282" i="4" l="1"/>
  <c r="W282" i="4" s="1"/>
  <c r="Z282" i="4" s="1"/>
  <c r="Y282" i="4"/>
  <c r="X281" i="3"/>
  <c r="S282" i="3" s="1"/>
  <c r="Q138" i="1"/>
  <c r="V138" i="1"/>
  <c r="X282" i="4" l="1"/>
  <c r="S283" i="4" s="1"/>
  <c r="Q282" i="3"/>
  <c r="AA282" i="3"/>
  <c r="AB282" i="3" s="1"/>
  <c r="V282" i="3"/>
  <c r="Y138" i="1"/>
  <c r="T138" i="1"/>
  <c r="W138" i="1" s="1"/>
  <c r="X138" i="1" s="1"/>
  <c r="V283" i="4" l="1"/>
  <c r="Q283" i="4"/>
  <c r="AA283" i="4"/>
  <c r="AB283" i="4" s="1"/>
  <c r="T282" i="3"/>
  <c r="W282" i="3" s="1"/>
  <c r="Z282" i="3" s="1"/>
  <c r="Y282" i="3"/>
  <c r="Z138" i="1"/>
  <c r="S139" i="1"/>
  <c r="AB138" i="1"/>
  <c r="T283" i="4" l="1"/>
  <c r="W283" i="4" s="1"/>
  <c r="Z283" i="4" s="1"/>
  <c r="Y283" i="4"/>
  <c r="X282" i="3"/>
  <c r="S283" i="3" s="1"/>
  <c r="V139" i="1"/>
  <c r="Q139" i="1"/>
  <c r="X283" i="4" l="1"/>
  <c r="S284" i="4" s="1"/>
  <c r="Q283" i="3"/>
  <c r="AA283" i="3"/>
  <c r="AB283" i="3" s="1"/>
  <c r="V283" i="3"/>
  <c r="T139" i="1"/>
  <c r="W139" i="1" s="1"/>
  <c r="X139" i="1" s="1"/>
  <c r="Y139" i="1"/>
  <c r="V284" i="4" l="1"/>
  <c r="Q284" i="4"/>
  <c r="AA284" i="4"/>
  <c r="AB284" i="4" s="1"/>
  <c r="Y283" i="3"/>
  <c r="T283" i="3"/>
  <c r="W283" i="3" s="1"/>
  <c r="Z139" i="1"/>
  <c r="S140" i="1"/>
  <c r="AB139" i="1"/>
  <c r="T284" i="4" l="1"/>
  <c r="W284" i="4" s="1"/>
  <c r="Z284" i="4" s="1"/>
  <c r="Y284" i="4"/>
  <c r="X283" i="3"/>
  <c r="S284" i="3" s="1"/>
  <c r="Z283" i="3"/>
  <c r="Q140" i="1"/>
  <c r="V140" i="1"/>
  <c r="X284" i="4" l="1"/>
  <c r="S285" i="4" s="1"/>
  <c r="Q284" i="3"/>
  <c r="V284" i="3"/>
  <c r="AA284" i="3"/>
  <c r="AB284" i="3" s="1"/>
  <c r="T140" i="1"/>
  <c r="W140" i="1" s="1"/>
  <c r="X140" i="1" s="1"/>
  <c r="Y140" i="1"/>
  <c r="V285" i="4" l="1"/>
  <c r="AA285" i="4"/>
  <c r="AB285" i="4" s="1"/>
  <c r="Q285" i="4"/>
  <c r="T284" i="3"/>
  <c r="W284" i="3" s="1"/>
  <c r="Y284" i="3"/>
  <c r="Z140" i="1"/>
  <c r="S141" i="1"/>
  <c r="AB140" i="1"/>
  <c r="Y285" i="4" l="1"/>
  <c r="T285" i="4"/>
  <c r="W285" i="4" s="1"/>
  <c r="X285" i="4" s="1"/>
  <c r="S286" i="4" s="1"/>
  <c r="X284" i="3"/>
  <c r="S285" i="3" s="1"/>
  <c r="Z284" i="3"/>
  <c r="Q141" i="1"/>
  <c r="V141" i="1"/>
  <c r="V286" i="4" l="1"/>
  <c r="AA286" i="4"/>
  <c r="AB286" i="4" s="1"/>
  <c r="Q286" i="4"/>
  <c r="Z285" i="4"/>
  <c r="Q285" i="3"/>
  <c r="V285" i="3"/>
  <c r="AA285" i="3"/>
  <c r="AB285" i="3" s="1"/>
  <c r="T141" i="1"/>
  <c r="W141" i="1" s="1"/>
  <c r="X141" i="1" s="1"/>
  <c r="Y141" i="1"/>
  <c r="Y286" i="4" l="1"/>
  <c r="T286" i="4"/>
  <c r="W286" i="4" s="1"/>
  <c r="X286" i="4" s="1"/>
  <c r="S287" i="4" s="1"/>
  <c r="Y285" i="3"/>
  <c r="T285" i="3"/>
  <c r="W285" i="3" s="1"/>
  <c r="X285" i="3" s="1"/>
  <c r="S286" i="3" s="1"/>
  <c r="Z141" i="1"/>
  <c r="S142" i="1"/>
  <c r="AB141" i="1"/>
  <c r="Z286" i="4" l="1"/>
  <c r="V287" i="4"/>
  <c r="AA287" i="4"/>
  <c r="AB287" i="4" s="1"/>
  <c r="Q287" i="4"/>
  <c r="Z285" i="3"/>
  <c r="AA286" i="3"/>
  <c r="AB286" i="3" s="1"/>
  <c r="Q286" i="3"/>
  <c r="V286" i="3"/>
  <c r="Q142" i="1"/>
  <c r="V142" i="1"/>
  <c r="Y287" i="4" l="1"/>
  <c r="T287" i="4"/>
  <c r="W287" i="4" s="1"/>
  <c r="X287" i="4" s="1"/>
  <c r="S288" i="4" s="1"/>
  <c r="Y286" i="3"/>
  <c r="T286" i="3"/>
  <c r="W286" i="3" s="1"/>
  <c r="X286" i="3" s="1"/>
  <c r="S287" i="3" s="1"/>
  <c r="Y142" i="1"/>
  <c r="T142" i="1"/>
  <c r="W142" i="1" s="1"/>
  <c r="X142" i="1" s="1"/>
  <c r="AA288" i="4" l="1"/>
  <c r="AB288" i="4" s="1"/>
  <c r="V288" i="4"/>
  <c r="Q288" i="4"/>
  <c r="Z287" i="4"/>
  <c r="AA287" i="3"/>
  <c r="AB287" i="3" s="1"/>
  <c r="Q287" i="3"/>
  <c r="V287" i="3"/>
  <c r="Z286" i="3"/>
  <c r="Z142" i="1"/>
  <c r="S143" i="1"/>
  <c r="AB142" i="1"/>
  <c r="T288" i="4" l="1"/>
  <c r="W288" i="4" s="1"/>
  <c r="X288" i="4" s="1"/>
  <c r="S289" i="4" s="1"/>
  <c r="Y288" i="4"/>
  <c r="Y287" i="3"/>
  <c r="T287" i="3"/>
  <c r="W287" i="3" s="1"/>
  <c r="X287" i="3" s="1"/>
  <c r="S288" i="3" s="1"/>
  <c r="Q143" i="1"/>
  <c r="V143" i="1"/>
  <c r="Z288" i="4" l="1"/>
  <c r="V289" i="4"/>
  <c r="Q289" i="4"/>
  <c r="AA289" i="4"/>
  <c r="AB289" i="4" s="1"/>
  <c r="Z287" i="3"/>
  <c r="V288" i="3"/>
  <c r="AA288" i="3"/>
  <c r="AB288" i="3" s="1"/>
  <c r="Q288" i="3"/>
  <c r="T143" i="1"/>
  <c r="W143" i="1" s="1"/>
  <c r="X143" i="1" s="1"/>
  <c r="Y143" i="1"/>
  <c r="Y289" i="4" l="1"/>
  <c r="T289" i="4"/>
  <c r="W289" i="4" s="1"/>
  <c r="X289" i="4" s="1"/>
  <c r="S290" i="4" s="1"/>
  <c r="T288" i="3"/>
  <c r="W288" i="3" s="1"/>
  <c r="X288" i="3" s="1"/>
  <c r="S289" i="3" s="1"/>
  <c r="Y288" i="3"/>
  <c r="Z143" i="1"/>
  <c r="S144" i="1"/>
  <c r="AB143" i="1"/>
  <c r="V290" i="4" l="1"/>
  <c r="Q290" i="4"/>
  <c r="AA290" i="4"/>
  <c r="AB290" i="4" s="1"/>
  <c r="Z289" i="4"/>
  <c r="Z288" i="3"/>
  <c r="V289" i="3"/>
  <c r="AA289" i="3"/>
  <c r="AB289" i="3" s="1"/>
  <c r="Q289" i="3"/>
  <c r="Q144" i="1"/>
  <c r="V144" i="1"/>
  <c r="T290" i="4" l="1"/>
  <c r="W290" i="4" s="1"/>
  <c r="X290" i="4" s="1"/>
  <c r="S291" i="4" s="1"/>
  <c r="Y290" i="4"/>
  <c r="Y289" i="3"/>
  <c r="T289" i="3"/>
  <c r="W289" i="3" s="1"/>
  <c r="X289" i="3" s="1"/>
  <c r="S290" i="3" s="1"/>
  <c r="Y144" i="1"/>
  <c r="T144" i="1"/>
  <c r="W144" i="1" s="1"/>
  <c r="X144" i="1" s="1"/>
  <c r="Z290" i="4" l="1"/>
  <c r="V291" i="4"/>
  <c r="AC280" i="4" s="1"/>
  <c r="Q291" i="4"/>
  <c r="AA291" i="4"/>
  <c r="AB291" i="4" s="1"/>
  <c r="AA290" i="3"/>
  <c r="AB290" i="3" s="1"/>
  <c r="V290" i="3"/>
  <c r="Q290" i="3"/>
  <c r="Z289" i="3"/>
  <c r="Z144" i="1"/>
  <c r="S145" i="1"/>
  <c r="AB144" i="1"/>
  <c r="Y291" i="4" l="1"/>
  <c r="T291" i="4"/>
  <c r="W291" i="4" s="1"/>
  <c r="T290" i="3"/>
  <c r="W290" i="3" s="1"/>
  <c r="X290" i="3" s="1"/>
  <c r="S291" i="3" s="1"/>
  <c r="Y290" i="3"/>
  <c r="Q145" i="1"/>
  <c r="V145" i="1"/>
  <c r="AD280" i="4" l="1"/>
  <c r="X291" i="4"/>
  <c r="S292" i="4" s="1"/>
  <c r="Z291" i="4"/>
  <c r="Z290" i="3"/>
  <c r="Q291" i="3"/>
  <c r="V291" i="3"/>
  <c r="AC280" i="3" s="1"/>
  <c r="AA291" i="3"/>
  <c r="AB291" i="3" s="1"/>
  <c r="T145" i="1"/>
  <c r="W145" i="1" s="1"/>
  <c r="X145" i="1" s="1"/>
  <c r="Y145" i="1"/>
  <c r="Q292" i="4" l="1"/>
  <c r="V292" i="4"/>
  <c r="AA292" i="4"/>
  <c r="AB292" i="4" s="1"/>
  <c r="T291" i="3"/>
  <c r="W291" i="3" s="1"/>
  <c r="Z291" i="3" s="1"/>
  <c r="Y291" i="3"/>
  <c r="Z145" i="1"/>
  <c r="S146" i="1"/>
  <c r="AB145" i="1"/>
  <c r="T292" i="4" l="1"/>
  <c r="W292" i="4" s="1"/>
  <c r="Y292" i="4"/>
  <c r="AD280" i="3"/>
  <c r="X291" i="3"/>
  <c r="S292" i="3" s="1"/>
  <c r="Q146" i="1"/>
  <c r="V146" i="1"/>
  <c r="AC135" i="1" s="1"/>
  <c r="X292" i="4" l="1"/>
  <c r="S293" i="4" s="1"/>
  <c r="Z292" i="4"/>
  <c r="Q292" i="3"/>
  <c r="V292" i="3"/>
  <c r="AA292" i="3"/>
  <c r="AB292" i="3" s="1"/>
  <c r="T146" i="1"/>
  <c r="W146" i="1" s="1"/>
  <c r="Z146" i="1" s="1"/>
  <c r="Y146" i="1"/>
  <c r="AA293" i="4" l="1"/>
  <c r="AB293" i="4" s="1"/>
  <c r="V293" i="4"/>
  <c r="Q293" i="4"/>
  <c r="Y292" i="3"/>
  <c r="T292" i="3"/>
  <c r="W292" i="3" s="1"/>
  <c r="AD135" i="1"/>
  <c r="X146" i="1"/>
  <c r="Y293" i="4" l="1"/>
  <c r="T293" i="4"/>
  <c r="W293" i="4" s="1"/>
  <c r="Z293" i="4" s="1"/>
  <c r="X292" i="3"/>
  <c r="S293" i="3" s="1"/>
  <c r="Z292" i="3"/>
  <c r="S147" i="1"/>
  <c r="AB146" i="1"/>
  <c r="X293" i="4" l="1"/>
  <c r="S294" i="4" s="1"/>
  <c r="Q293" i="3"/>
  <c r="AA293" i="3"/>
  <c r="AB293" i="3" s="1"/>
  <c r="V293" i="3"/>
  <c r="Q147" i="1"/>
  <c r="V147" i="1"/>
  <c r="V294" i="4" l="1"/>
  <c r="AA294" i="4"/>
  <c r="AB294" i="4" s="1"/>
  <c r="Q294" i="4"/>
  <c r="Y293" i="3"/>
  <c r="T293" i="3"/>
  <c r="W293" i="3" s="1"/>
  <c r="T147" i="1"/>
  <c r="W147" i="1" s="1"/>
  <c r="Y147" i="1"/>
  <c r="T294" i="4" l="1"/>
  <c r="W294" i="4" s="1"/>
  <c r="Y294" i="4"/>
  <c r="X293" i="3"/>
  <c r="S294" i="3" s="1"/>
  <c r="Z293" i="3"/>
  <c r="Z147" i="1"/>
  <c r="X147" i="1"/>
  <c r="X294" i="4" l="1"/>
  <c r="S295" i="4" s="1"/>
  <c r="Z294" i="4"/>
  <c r="AA294" i="3"/>
  <c r="AB294" i="3" s="1"/>
  <c r="Q294" i="3"/>
  <c r="V294" i="3"/>
  <c r="S148" i="1"/>
  <c r="AB147" i="1"/>
  <c r="Q295" i="4" l="1"/>
  <c r="AA295" i="4"/>
  <c r="AB295" i="4" s="1"/>
  <c r="V295" i="4"/>
  <c r="Y294" i="3"/>
  <c r="T294" i="3"/>
  <c r="W294" i="3" s="1"/>
  <c r="V148" i="1"/>
  <c r="Q148" i="1"/>
  <c r="T295" i="4" l="1"/>
  <c r="W295" i="4" s="1"/>
  <c r="Z295" i="4" s="1"/>
  <c r="Y295" i="4"/>
  <c r="X294" i="3"/>
  <c r="S295" i="3" s="1"/>
  <c r="Z294" i="3"/>
  <c r="T148" i="1"/>
  <c r="W148" i="1" s="1"/>
  <c r="Y148" i="1"/>
  <c r="X295" i="4" l="1"/>
  <c r="S296" i="4" s="1"/>
  <c r="Q295" i="3"/>
  <c r="V295" i="3"/>
  <c r="AA295" i="3"/>
  <c r="AB295" i="3" s="1"/>
  <c r="Z148" i="1"/>
  <c r="X148" i="1"/>
  <c r="V296" i="4" l="1"/>
  <c r="Q296" i="4"/>
  <c r="AA296" i="4"/>
  <c r="AB296" i="4" s="1"/>
  <c r="Y295" i="3"/>
  <c r="T295" i="3"/>
  <c r="W295" i="3" s="1"/>
  <c r="S149" i="1"/>
  <c r="AB148" i="1"/>
  <c r="T296" i="4" l="1"/>
  <c r="W296" i="4" s="1"/>
  <c r="Z296" i="4" s="1"/>
  <c r="Y296" i="4"/>
  <c r="X295" i="3"/>
  <c r="S296" i="3" s="1"/>
  <c r="Z295" i="3"/>
  <c r="V149" i="1"/>
  <c r="Q149" i="1"/>
  <c r="X296" i="4" l="1"/>
  <c r="S297" i="4" s="1"/>
  <c r="V296" i="3"/>
  <c r="AA296" i="3"/>
  <c r="AB296" i="3" s="1"/>
  <c r="Q296" i="3"/>
  <c r="T149" i="1"/>
  <c r="W149" i="1" s="1"/>
  <c r="Z149" i="1" s="1"/>
  <c r="Y149" i="1"/>
  <c r="V297" i="4" l="1"/>
  <c r="Q297" i="4"/>
  <c r="AA297" i="4"/>
  <c r="AB297" i="4" s="1"/>
  <c r="T296" i="3"/>
  <c r="W296" i="3" s="1"/>
  <c r="Z296" i="3" s="1"/>
  <c r="Y296" i="3"/>
  <c r="X149" i="1"/>
  <c r="T297" i="4" l="1"/>
  <c r="W297" i="4" s="1"/>
  <c r="X297" i="4" s="1"/>
  <c r="S298" i="4" s="1"/>
  <c r="Y297" i="4"/>
  <c r="X296" i="3"/>
  <c r="S297" i="3" s="1"/>
  <c r="S150" i="1"/>
  <c r="AB149" i="1"/>
  <c r="Z297" i="4" l="1"/>
  <c r="AA298" i="4"/>
  <c r="AB298" i="4" s="1"/>
  <c r="Q298" i="4"/>
  <c r="V298" i="4"/>
  <c r="Q297" i="3"/>
  <c r="AA297" i="3"/>
  <c r="AB297" i="3" s="1"/>
  <c r="V297" i="3"/>
  <c r="Q150" i="1"/>
  <c r="V150" i="1"/>
  <c r="Y298" i="4" l="1"/>
  <c r="T298" i="4"/>
  <c r="W298" i="4" s="1"/>
  <c r="X298" i="4" s="1"/>
  <c r="S299" i="4" s="1"/>
  <c r="T297" i="3"/>
  <c r="W297" i="3" s="1"/>
  <c r="X297" i="3" s="1"/>
  <c r="S298" i="3" s="1"/>
  <c r="Y297" i="3"/>
  <c r="T150" i="1"/>
  <c r="W150" i="1" s="1"/>
  <c r="Z150" i="1" s="1"/>
  <c r="Y150" i="1"/>
  <c r="Q299" i="4" l="1"/>
  <c r="AA299" i="4"/>
  <c r="AB299" i="4" s="1"/>
  <c r="V299" i="4"/>
  <c r="Z298" i="4"/>
  <c r="Z297" i="3"/>
  <c r="Q298" i="3"/>
  <c r="V298" i="3"/>
  <c r="AA298" i="3"/>
  <c r="AB298" i="3" s="1"/>
  <c r="X150" i="1"/>
  <c r="Y299" i="4" l="1"/>
  <c r="T299" i="4"/>
  <c r="W299" i="4" s="1"/>
  <c r="X299" i="4" s="1"/>
  <c r="S300" i="4" s="1"/>
  <c r="T298" i="3"/>
  <c r="W298" i="3" s="1"/>
  <c r="X298" i="3" s="1"/>
  <c r="S299" i="3" s="1"/>
  <c r="Y298" i="3"/>
  <c r="S151" i="1"/>
  <c r="AB150" i="1"/>
  <c r="V300" i="4" l="1"/>
  <c r="AA300" i="4"/>
  <c r="AB300" i="4" s="1"/>
  <c r="Q300" i="4"/>
  <c r="Z299" i="4"/>
  <c r="Z298" i="3"/>
  <c r="AA299" i="3"/>
  <c r="AB299" i="3" s="1"/>
  <c r="Q299" i="3"/>
  <c r="V299" i="3"/>
  <c r="V151" i="1"/>
  <c r="Q151" i="1"/>
  <c r="Y300" i="4" l="1"/>
  <c r="T300" i="4"/>
  <c r="W300" i="4" s="1"/>
  <c r="X300" i="4" s="1"/>
  <c r="S301" i="4" s="1"/>
  <c r="T299" i="3"/>
  <c r="W299" i="3" s="1"/>
  <c r="X299" i="3" s="1"/>
  <c r="S300" i="3" s="1"/>
  <c r="Y299" i="3"/>
  <c r="T151" i="1"/>
  <c r="W151" i="1" s="1"/>
  <c r="Z151" i="1" s="1"/>
  <c r="Y151" i="1"/>
  <c r="Q301" i="4" l="1"/>
  <c r="AA301" i="4"/>
  <c r="AB301" i="4" s="1"/>
  <c r="V301" i="4"/>
  <c r="Z300" i="4"/>
  <c r="Z299" i="3"/>
  <c r="Q300" i="3"/>
  <c r="V300" i="3"/>
  <c r="AA300" i="3"/>
  <c r="AB300" i="3" s="1"/>
  <c r="X151" i="1"/>
  <c r="T301" i="4" l="1"/>
  <c r="W301" i="4" s="1"/>
  <c r="X301" i="4" s="1"/>
  <c r="S302" i="4" s="1"/>
  <c r="Y301" i="4"/>
  <c r="Y300" i="3"/>
  <c r="T300" i="3"/>
  <c r="W300" i="3" s="1"/>
  <c r="X300" i="3" s="1"/>
  <c r="S301" i="3" s="1"/>
  <c r="S152" i="1"/>
  <c r="AB151" i="1"/>
  <c r="Z301" i="4" l="1"/>
  <c r="V302" i="4"/>
  <c r="Q302" i="4"/>
  <c r="AA302" i="4"/>
  <c r="AB302" i="4" s="1"/>
  <c r="Z300" i="3"/>
  <c r="Q301" i="3"/>
  <c r="AA301" i="3"/>
  <c r="AB301" i="3" s="1"/>
  <c r="V301" i="3"/>
  <c r="V152" i="1"/>
  <c r="Q152" i="1"/>
  <c r="T302" i="4" l="1"/>
  <c r="W302" i="4" s="1"/>
  <c r="X302" i="4" s="1"/>
  <c r="S303" i="4" s="1"/>
  <c r="Y302" i="4"/>
  <c r="T301" i="3"/>
  <c r="W301" i="3" s="1"/>
  <c r="X301" i="3" s="1"/>
  <c r="S302" i="3" s="1"/>
  <c r="Y301" i="3"/>
  <c r="T152" i="1"/>
  <c r="W152" i="1" s="1"/>
  <c r="X152" i="1" s="1"/>
  <c r="Y152" i="1"/>
  <c r="Z302" i="4" l="1"/>
  <c r="V303" i="4"/>
  <c r="AC292" i="4" s="1"/>
  <c r="Q303" i="4"/>
  <c r="AA303" i="4"/>
  <c r="AB303" i="4" s="1"/>
  <c r="Q302" i="3"/>
  <c r="V302" i="3"/>
  <c r="AA302" i="3"/>
  <c r="AB302" i="3" s="1"/>
  <c r="Z301" i="3"/>
  <c r="Z152" i="1"/>
  <c r="S153" i="1"/>
  <c r="AB152" i="1"/>
  <c r="T303" i="4" l="1"/>
  <c r="W303" i="4" s="1"/>
  <c r="Z303" i="4" s="1"/>
  <c r="Y303" i="4"/>
  <c r="T302" i="3"/>
  <c r="W302" i="3" s="1"/>
  <c r="X302" i="3" s="1"/>
  <c r="S303" i="3" s="1"/>
  <c r="Y302" i="3"/>
  <c r="Q153" i="1"/>
  <c r="V153" i="1"/>
  <c r="AD292" i="4" l="1"/>
  <c r="X303" i="4"/>
  <c r="S304" i="4" s="1"/>
  <c r="Z302" i="3"/>
  <c r="Q303" i="3"/>
  <c r="AA303" i="3"/>
  <c r="AB303" i="3" s="1"/>
  <c r="V303" i="3"/>
  <c r="AC292" i="3" s="1"/>
  <c r="T153" i="1"/>
  <c r="W153" i="1" s="1"/>
  <c r="Y153" i="1"/>
  <c r="AA304" i="4" l="1"/>
  <c r="AB304" i="4" s="1"/>
  <c r="Q304" i="4"/>
  <c r="V304" i="4"/>
  <c r="T303" i="3"/>
  <c r="W303" i="3" s="1"/>
  <c r="Z303" i="3" s="1"/>
  <c r="Y303" i="3"/>
  <c r="X153" i="1"/>
  <c r="Z153" i="1"/>
  <c r="T304" i="4" l="1"/>
  <c r="W304" i="4" s="1"/>
  <c r="Z304" i="4" s="1"/>
  <c r="Y304" i="4"/>
  <c r="AD292" i="3"/>
  <c r="X303" i="3"/>
  <c r="S304" i="3" s="1"/>
  <c r="S154" i="1"/>
  <c r="AB153" i="1"/>
  <c r="X304" i="4" l="1"/>
  <c r="S305" i="4" s="1"/>
  <c r="Q304" i="3"/>
  <c r="V304" i="3"/>
  <c r="AA304" i="3"/>
  <c r="AB304" i="3" s="1"/>
  <c r="V154" i="1"/>
  <c r="Q154" i="1"/>
  <c r="AA305" i="4" l="1"/>
  <c r="AB305" i="4" s="1"/>
  <c r="Q305" i="4"/>
  <c r="V305" i="4"/>
  <c r="Y304" i="3"/>
  <c r="T304" i="3"/>
  <c r="W304" i="3" s="1"/>
  <c r="Z304" i="3" s="1"/>
  <c r="T154" i="1"/>
  <c r="W154" i="1" s="1"/>
  <c r="X154" i="1" s="1"/>
  <c r="Y154" i="1"/>
  <c r="Y305" i="4" l="1"/>
  <c r="T305" i="4"/>
  <c r="W305" i="4" s="1"/>
  <c r="X304" i="3"/>
  <c r="S305" i="3" s="1"/>
  <c r="Z154" i="1"/>
  <c r="S155" i="1"/>
  <c r="AB154" i="1"/>
  <c r="X305" i="4" l="1"/>
  <c r="S306" i="4" s="1"/>
  <c r="Z305" i="4"/>
  <c r="Q305" i="3"/>
  <c r="AA305" i="3"/>
  <c r="AB305" i="3" s="1"/>
  <c r="V305" i="3"/>
  <c r="Q155" i="1"/>
  <c r="V155" i="1"/>
  <c r="Q306" i="4" l="1"/>
  <c r="V306" i="4"/>
  <c r="AA306" i="4"/>
  <c r="AB306" i="4" s="1"/>
  <c r="T305" i="3"/>
  <c r="W305" i="3" s="1"/>
  <c r="Y305" i="3"/>
  <c r="T155" i="1"/>
  <c r="W155" i="1" s="1"/>
  <c r="X155" i="1" s="1"/>
  <c r="Y155" i="1"/>
  <c r="Y306" i="4" l="1"/>
  <c r="T306" i="4"/>
  <c r="W306" i="4" s="1"/>
  <c r="X305" i="3"/>
  <c r="S306" i="3" s="1"/>
  <c r="Z305" i="3"/>
  <c r="Z155" i="1"/>
  <c r="S156" i="1"/>
  <c r="AB155" i="1"/>
  <c r="X306" i="4" l="1"/>
  <c r="S307" i="4" s="1"/>
  <c r="Z306" i="4"/>
  <c r="AA306" i="3"/>
  <c r="AB306" i="3" s="1"/>
  <c r="Q306" i="3"/>
  <c r="V306" i="3"/>
  <c r="V156" i="1"/>
  <c r="Q156" i="1"/>
  <c r="V307" i="4" l="1"/>
  <c r="AA307" i="4"/>
  <c r="AB307" i="4" s="1"/>
  <c r="Q307" i="4"/>
  <c r="Y306" i="3"/>
  <c r="T306" i="3"/>
  <c r="W306" i="3" s="1"/>
  <c r="T156" i="1"/>
  <c r="W156" i="1" s="1"/>
  <c r="X156" i="1" s="1"/>
  <c r="Y156" i="1"/>
  <c r="Y307" i="4" l="1"/>
  <c r="T307" i="4"/>
  <c r="W307" i="4" s="1"/>
  <c r="X306" i="3"/>
  <c r="S307" i="3" s="1"/>
  <c r="Z306" i="3"/>
  <c r="Z156" i="1"/>
  <c r="S157" i="1"/>
  <c r="AB156" i="1"/>
  <c r="X307" i="4" l="1"/>
  <c r="S308" i="4" s="1"/>
  <c r="Z307" i="4"/>
  <c r="AA307" i="3"/>
  <c r="AB307" i="3" s="1"/>
  <c r="Q307" i="3"/>
  <c r="V307" i="3"/>
  <c r="V157" i="1"/>
  <c r="Q157" i="1"/>
  <c r="AA308" i="4" l="1"/>
  <c r="AB308" i="4" s="1"/>
  <c r="V308" i="4"/>
  <c r="Q308" i="4"/>
  <c r="Y307" i="3"/>
  <c r="T307" i="3"/>
  <c r="W307" i="3" s="1"/>
  <c r="T157" i="1"/>
  <c r="W157" i="1" s="1"/>
  <c r="X157" i="1" s="1"/>
  <c r="Y157" i="1"/>
  <c r="Y308" i="4" l="1"/>
  <c r="T308" i="4"/>
  <c r="W308" i="4" s="1"/>
  <c r="Z308" i="4" s="1"/>
  <c r="X307" i="3"/>
  <c r="S308" i="3" s="1"/>
  <c r="Z307" i="3"/>
  <c r="Z157" i="1"/>
  <c r="S158" i="1"/>
  <c r="AB157" i="1"/>
  <c r="X308" i="4" l="1"/>
  <c r="S309" i="4" s="1"/>
  <c r="AA308" i="3"/>
  <c r="AB308" i="3" s="1"/>
  <c r="Q308" i="3"/>
  <c r="V308" i="3"/>
  <c r="V158" i="1"/>
  <c r="AC147" i="1" s="1"/>
  <c r="Q158" i="1"/>
  <c r="AA309" i="4" l="1"/>
  <c r="AB309" i="4" s="1"/>
  <c r="Q309" i="4"/>
  <c r="V309" i="4"/>
  <c r="T308" i="3"/>
  <c r="W308" i="3" s="1"/>
  <c r="Z308" i="3" s="1"/>
  <c r="Y308" i="3"/>
  <c r="T158" i="1"/>
  <c r="W158" i="1" s="1"/>
  <c r="Z158" i="1" s="1"/>
  <c r="Y158" i="1"/>
  <c r="Y309" i="4" l="1"/>
  <c r="T309" i="4"/>
  <c r="W309" i="4" s="1"/>
  <c r="X309" i="4" s="1"/>
  <c r="S310" i="4" s="1"/>
  <c r="X308" i="3"/>
  <c r="S309" i="3" s="1"/>
  <c r="AD147" i="1"/>
  <c r="X158" i="1"/>
  <c r="AA310" i="4" l="1"/>
  <c r="AB310" i="4" s="1"/>
  <c r="V310" i="4"/>
  <c r="Q310" i="4"/>
  <c r="Z309" i="4"/>
  <c r="AA309" i="3"/>
  <c r="AB309" i="3" s="1"/>
  <c r="V309" i="3"/>
  <c r="Q309" i="3"/>
  <c r="S159" i="1"/>
  <c r="AB158" i="1"/>
  <c r="Y310" i="4" l="1"/>
  <c r="T310" i="4"/>
  <c r="W310" i="4" s="1"/>
  <c r="X310" i="4" s="1"/>
  <c r="S311" i="4" s="1"/>
  <c r="Y309" i="3"/>
  <c r="T309" i="3"/>
  <c r="W309" i="3" s="1"/>
  <c r="X309" i="3" s="1"/>
  <c r="S310" i="3" s="1"/>
  <c r="V159" i="1"/>
  <c r="Q159" i="1"/>
  <c r="Z310" i="4" l="1"/>
  <c r="Q311" i="4"/>
  <c r="V311" i="4"/>
  <c r="AA311" i="4"/>
  <c r="AB311" i="4" s="1"/>
  <c r="AA310" i="3"/>
  <c r="AB310" i="3" s="1"/>
  <c r="V310" i="3"/>
  <c r="Q310" i="3"/>
  <c r="Z309" i="3"/>
  <c r="T159" i="1"/>
  <c r="W159" i="1" s="1"/>
  <c r="Z159" i="1" s="1"/>
  <c r="Y159" i="1"/>
  <c r="T311" i="4" l="1"/>
  <c r="W311" i="4" s="1"/>
  <c r="X311" i="4" s="1"/>
  <c r="S312" i="4" s="1"/>
  <c r="Y311" i="4"/>
  <c r="T310" i="3"/>
  <c r="W310" i="3" s="1"/>
  <c r="X310" i="3" s="1"/>
  <c r="S311" i="3" s="1"/>
  <c r="Y310" i="3"/>
  <c r="X159" i="1"/>
  <c r="AA312" i="4" l="1"/>
  <c r="AB312" i="4" s="1"/>
  <c r="V312" i="4"/>
  <c r="Q312" i="4"/>
  <c r="Z311" i="4"/>
  <c r="Q311" i="3"/>
  <c r="AA311" i="3"/>
  <c r="AB311" i="3" s="1"/>
  <c r="V311" i="3"/>
  <c r="Z310" i="3"/>
  <c r="S160" i="1"/>
  <c r="AB159" i="1"/>
  <c r="T312" i="4" l="1"/>
  <c r="W312" i="4" s="1"/>
  <c r="X312" i="4" s="1"/>
  <c r="S313" i="4" s="1"/>
  <c r="Y312" i="4"/>
  <c r="Y311" i="3"/>
  <c r="T311" i="3"/>
  <c r="W311" i="3" s="1"/>
  <c r="X311" i="3" s="1"/>
  <c r="S312" i="3" s="1"/>
  <c r="V160" i="1"/>
  <c r="Q160" i="1"/>
  <c r="Z312" i="4" l="1"/>
  <c r="AA313" i="4"/>
  <c r="AB313" i="4" s="1"/>
  <c r="Q313" i="4"/>
  <c r="V313" i="4"/>
  <c r="AA312" i="3"/>
  <c r="AB312" i="3" s="1"/>
  <c r="Q312" i="3"/>
  <c r="V312" i="3"/>
  <c r="Z311" i="3"/>
  <c r="T160" i="1"/>
  <c r="W160" i="1" s="1"/>
  <c r="Y160" i="1"/>
  <c r="Y313" i="4" l="1"/>
  <c r="T313" i="4"/>
  <c r="W313" i="4" s="1"/>
  <c r="X313" i="4" s="1"/>
  <c r="S314" i="4" s="1"/>
  <c r="Y312" i="3"/>
  <c r="T312" i="3"/>
  <c r="W312" i="3" s="1"/>
  <c r="X312" i="3" s="1"/>
  <c r="S313" i="3" s="1"/>
  <c r="Z160" i="1"/>
  <c r="X160" i="1"/>
  <c r="Z313" i="4" l="1"/>
  <c r="V314" i="4"/>
  <c r="AA314" i="4"/>
  <c r="AB314" i="4" s="1"/>
  <c r="Q314" i="4"/>
  <c r="Q313" i="3"/>
  <c r="AA313" i="3"/>
  <c r="AB313" i="3" s="1"/>
  <c r="V313" i="3"/>
  <c r="Z312" i="3"/>
  <c r="S161" i="1"/>
  <c r="AB160" i="1"/>
  <c r="Y314" i="4" l="1"/>
  <c r="T314" i="4"/>
  <c r="W314" i="4" s="1"/>
  <c r="X314" i="4" s="1"/>
  <c r="S315" i="4" s="1"/>
  <c r="Y313" i="3"/>
  <c r="T313" i="3"/>
  <c r="W313" i="3" s="1"/>
  <c r="X313" i="3" s="1"/>
  <c r="S314" i="3" s="1"/>
  <c r="Q161" i="1"/>
  <c r="V161" i="1"/>
  <c r="Z314" i="4" l="1"/>
  <c r="V315" i="4"/>
  <c r="AC304" i="4" s="1"/>
  <c r="AA315" i="4"/>
  <c r="AB315" i="4" s="1"/>
  <c r="Q315" i="4"/>
  <c r="AA314" i="3"/>
  <c r="AB314" i="3" s="1"/>
  <c r="V314" i="3"/>
  <c r="Q314" i="3"/>
  <c r="Z313" i="3"/>
  <c r="T161" i="1"/>
  <c r="W161" i="1" s="1"/>
  <c r="Y161" i="1"/>
  <c r="T315" i="4" l="1"/>
  <c r="W315" i="4" s="1"/>
  <c r="Z315" i="4" s="1"/>
  <c r="Y315" i="4"/>
  <c r="Y314" i="3"/>
  <c r="T314" i="3"/>
  <c r="W314" i="3" s="1"/>
  <c r="X314" i="3" s="1"/>
  <c r="S315" i="3" s="1"/>
  <c r="Z161" i="1"/>
  <c r="X161" i="1"/>
  <c r="AD304" i="4" l="1"/>
  <c r="X315" i="4"/>
  <c r="S316" i="4" s="1"/>
  <c r="Q315" i="3"/>
  <c r="AA315" i="3"/>
  <c r="AB315" i="3" s="1"/>
  <c r="V315" i="3"/>
  <c r="AC304" i="3" s="1"/>
  <c r="Z314" i="3"/>
  <c r="S162" i="1"/>
  <c r="AB161" i="1"/>
  <c r="V316" i="4" l="1"/>
  <c r="Q316" i="4"/>
  <c r="AA316" i="4"/>
  <c r="AB316" i="4" s="1"/>
  <c r="Y315" i="3"/>
  <c r="T315" i="3"/>
  <c r="W315" i="3" s="1"/>
  <c r="Z315" i="3" s="1"/>
  <c r="V162" i="1"/>
  <c r="Q162" i="1"/>
  <c r="Y316" i="4" l="1"/>
  <c r="T316" i="4"/>
  <c r="W316" i="4" s="1"/>
  <c r="AD304" i="3"/>
  <c r="X315" i="3"/>
  <c r="S316" i="3" s="1"/>
  <c r="T162" i="1"/>
  <c r="W162" i="1" s="1"/>
  <c r="Y162" i="1"/>
  <c r="X316" i="4" l="1"/>
  <c r="S317" i="4" s="1"/>
  <c r="Z316" i="4"/>
  <c r="Q316" i="3"/>
  <c r="V316" i="3"/>
  <c r="AA316" i="3"/>
  <c r="AB316" i="3" s="1"/>
  <c r="Z162" i="1"/>
  <c r="X162" i="1"/>
  <c r="Q317" i="4" l="1"/>
  <c r="V317" i="4"/>
  <c r="AA317" i="4"/>
  <c r="AB317" i="4" s="1"/>
  <c r="Y316" i="3"/>
  <c r="T316" i="3"/>
  <c r="W316" i="3" s="1"/>
  <c r="Z316" i="3" s="1"/>
  <c r="S163" i="1"/>
  <c r="AB162" i="1"/>
  <c r="T317" i="4" l="1"/>
  <c r="W317" i="4" s="1"/>
  <c r="Z317" i="4" s="1"/>
  <c r="Y317" i="4"/>
  <c r="X316" i="3"/>
  <c r="S317" i="3" s="1"/>
  <c r="V163" i="1"/>
  <c r="Q163" i="1"/>
  <c r="X317" i="4" l="1"/>
  <c r="S318" i="4" s="1"/>
  <c r="Q317" i="3"/>
  <c r="AA317" i="3"/>
  <c r="AB317" i="3" s="1"/>
  <c r="V317" i="3"/>
  <c r="T163" i="1"/>
  <c r="W163" i="1" s="1"/>
  <c r="Z163" i="1" s="1"/>
  <c r="Y163" i="1"/>
  <c r="Q318" i="4" l="1"/>
  <c r="V318" i="4"/>
  <c r="AA318" i="4"/>
  <c r="AB318" i="4" s="1"/>
  <c r="T317" i="3"/>
  <c r="W317" i="3" s="1"/>
  <c r="Z317" i="3" s="1"/>
  <c r="Y317" i="3"/>
  <c r="X163" i="1"/>
  <c r="Y318" i="4" l="1"/>
  <c r="T318" i="4"/>
  <c r="W318" i="4" s="1"/>
  <c r="Z318" i="4" s="1"/>
  <c r="X317" i="3"/>
  <c r="S318" i="3" s="1"/>
  <c r="S164" i="1"/>
  <c r="AB163" i="1"/>
  <c r="X318" i="4" l="1"/>
  <c r="S319" i="4" s="1"/>
  <c r="AA318" i="3"/>
  <c r="AB318" i="3" s="1"/>
  <c r="V318" i="3"/>
  <c r="Q318" i="3"/>
  <c r="Q164" i="1"/>
  <c r="V164" i="1"/>
  <c r="AA319" i="4" l="1"/>
  <c r="AB319" i="4" s="1"/>
  <c r="Q319" i="4"/>
  <c r="V319" i="4"/>
  <c r="T318" i="3"/>
  <c r="W318" i="3" s="1"/>
  <c r="Y318" i="3"/>
  <c r="Y164" i="1"/>
  <c r="T164" i="1"/>
  <c r="W164" i="1" s="1"/>
  <c r="X164" i="1" s="1"/>
  <c r="T319" i="4" l="1"/>
  <c r="W319" i="4" s="1"/>
  <c r="Y319" i="4"/>
  <c r="X318" i="3"/>
  <c r="S319" i="3" s="1"/>
  <c r="Z318" i="3"/>
  <c r="Z164" i="1"/>
  <c r="S165" i="1"/>
  <c r="AB164" i="1"/>
  <c r="X319" i="4" l="1"/>
  <c r="S320" i="4" s="1"/>
  <c r="Z319" i="4"/>
  <c r="AA319" i="3"/>
  <c r="AB319" i="3" s="1"/>
  <c r="Q319" i="3"/>
  <c r="V319" i="3"/>
  <c r="Q165" i="1"/>
  <c r="V165" i="1"/>
  <c r="Q320" i="4" l="1"/>
  <c r="V320" i="4"/>
  <c r="AA320" i="4"/>
  <c r="AB320" i="4" s="1"/>
  <c r="Y319" i="3"/>
  <c r="T319" i="3"/>
  <c r="W319" i="3" s="1"/>
  <c r="T165" i="1"/>
  <c r="W165" i="1" s="1"/>
  <c r="X165" i="1" s="1"/>
  <c r="Y165" i="1"/>
  <c r="Y320" i="4" l="1"/>
  <c r="T320" i="4"/>
  <c r="W320" i="4" s="1"/>
  <c r="X319" i="3"/>
  <c r="S320" i="3" s="1"/>
  <c r="Z319" i="3"/>
  <c r="Z165" i="1"/>
  <c r="S166" i="1"/>
  <c r="AB165" i="1"/>
  <c r="X320" i="4" l="1"/>
  <c r="S321" i="4" s="1"/>
  <c r="Z320" i="4"/>
  <c r="V320" i="3"/>
  <c r="Q320" i="3"/>
  <c r="AA320" i="3"/>
  <c r="AB320" i="3" s="1"/>
  <c r="Q166" i="1"/>
  <c r="V166" i="1"/>
  <c r="Q321" i="4" l="1"/>
  <c r="V321" i="4"/>
  <c r="AA321" i="4"/>
  <c r="AB321" i="4" s="1"/>
  <c r="T320" i="3"/>
  <c r="W320" i="3" s="1"/>
  <c r="Z320" i="3" s="1"/>
  <c r="Y320" i="3"/>
  <c r="T166" i="1"/>
  <c r="W166" i="1" s="1"/>
  <c r="X166" i="1" s="1"/>
  <c r="Y166" i="1"/>
  <c r="Y321" i="4" l="1"/>
  <c r="T321" i="4"/>
  <c r="W321" i="4" s="1"/>
  <c r="X321" i="4" s="1"/>
  <c r="S322" i="4" s="1"/>
  <c r="X320" i="3"/>
  <c r="S321" i="3" s="1"/>
  <c r="Z166" i="1"/>
  <c r="S167" i="1"/>
  <c r="AB166" i="1"/>
  <c r="Q322" i="4" l="1"/>
  <c r="AA322" i="4"/>
  <c r="AB322" i="4" s="1"/>
  <c r="V322" i="4"/>
  <c r="Z321" i="4"/>
  <c r="AA321" i="3"/>
  <c r="AB321" i="3" s="1"/>
  <c r="Q321" i="3"/>
  <c r="V321" i="3"/>
  <c r="Q167" i="1"/>
  <c r="V167" i="1"/>
  <c r="Y322" i="4" l="1"/>
  <c r="T322" i="4"/>
  <c r="W322" i="4" s="1"/>
  <c r="X322" i="4" s="1"/>
  <c r="S323" i="4" s="1"/>
  <c r="Y321" i="3"/>
  <c r="T321" i="3"/>
  <c r="W321" i="3" s="1"/>
  <c r="X321" i="3" s="1"/>
  <c r="S322" i="3" s="1"/>
  <c r="T167" i="1"/>
  <c r="W167" i="1" s="1"/>
  <c r="X167" i="1" s="1"/>
  <c r="Y167" i="1"/>
  <c r="AA323" i="4" l="1"/>
  <c r="AB323" i="4" s="1"/>
  <c r="Q323" i="4"/>
  <c r="V323" i="4"/>
  <c r="Z322" i="4"/>
  <c r="AA322" i="3"/>
  <c r="AB322" i="3" s="1"/>
  <c r="Q322" i="3"/>
  <c r="V322" i="3"/>
  <c r="Z321" i="3"/>
  <c r="Z167" i="1"/>
  <c r="S168" i="1"/>
  <c r="AB167" i="1"/>
  <c r="Y323" i="4" l="1"/>
  <c r="T323" i="4"/>
  <c r="W323" i="4" s="1"/>
  <c r="X323" i="4" s="1"/>
  <c r="S324" i="4" s="1"/>
  <c r="Y322" i="3"/>
  <c r="T322" i="3"/>
  <c r="W322" i="3" s="1"/>
  <c r="X322" i="3" s="1"/>
  <c r="S323" i="3" s="1"/>
  <c r="Q168" i="1"/>
  <c r="V168" i="1"/>
  <c r="Q324" i="4" l="1"/>
  <c r="V324" i="4"/>
  <c r="AA324" i="4"/>
  <c r="AB324" i="4" s="1"/>
  <c r="Z323" i="4"/>
  <c r="Q323" i="3"/>
  <c r="V323" i="3"/>
  <c r="AA323" i="3"/>
  <c r="AB323" i="3" s="1"/>
  <c r="Z322" i="3"/>
  <c r="T168" i="1"/>
  <c r="W168" i="1" s="1"/>
  <c r="X168" i="1" s="1"/>
  <c r="Y168" i="1"/>
  <c r="Y324" i="4" l="1"/>
  <c r="T324" i="4"/>
  <c r="W324" i="4" s="1"/>
  <c r="X324" i="4" s="1"/>
  <c r="S325" i="4" s="1"/>
  <c r="Y323" i="3"/>
  <c r="T323" i="3"/>
  <c r="W323" i="3" s="1"/>
  <c r="X323" i="3" s="1"/>
  <c r="S324" i="3" s="1"/>
  <c r="Z168" i="1"/>
  <c r="S169" i="1"/>
  <c r="AB168" i="1"/>
  <c r="AA325" i="4" l="1"/>
  <c r="AB325" i="4" s="1"/>
  <c r="V325" i="4"/>
  <c r="Q325" i="4"/>
  <c r="Z324" i="4"/>
  <c r="AA324" i="3"/>
  <c r="AB324" i="3" s="1"/>
  <c r="Q324" i="3"/>
  <c r="V324" i="3"/>
  <c r="Z323" i="3"/>
  <c r="Q169" i="1"/>
  <c r="V169" i="1"/>
  <c r="Y325" i="4" l="1"/>
  <c r="T325" i="4"/>
  <c r="W325" i="4" s="1"/>
  <c r="X325" i="4" s="1"/>
  <c r="S326" i="4" s="1"/>
  <c r="Y324" i="3"/>
  <c r="T324" i="3"/>
  <c r="W324" i="3" s="1"/>
  <c r="X324" i="3" s="1"/>
  <c r="S325" i="3" s="1"/>
  <c r="T169" i="1"/>
  <c r="W169" i="1" s="1"/>
  <c r="Y169" i="1"/>
  <c r="AA326" i="4" l="1"/>
  <c r="AB326" i="4" s="1"/>
  <c r="V326" i="4"/>
  <c r="Q326" i="4"/>
  <c r="Z325" i="4"/>
  <c r="AA325" i="3"/>
  <c r="AB325" i="3" s="1"/>
  <c r="V325" i="3"/>
  <c r="Q325" i="3"/>
  <c r="Z324" i="3"/>
  <c r="X169" i="1"/>
  <c r="Z169" i="1"/>
  <c r="Y326" i="4" l="1"/>
  <c r="T326" i="4"/>
  <c r="W326" i="4" s="1"/>
  <c r="X326" i="4" s="1"/>
  <c r="S327" i="4" s="1"/>
  <c r="Y325" i="3"/>
  <c r="T325" i="3"/>
  <c r="W325" i="3" s="1"/>
  <c r="X325" i="3" s="1"/>
  <c r="S326" i="3" s="1"/>
  <c r="S170" i="1"/>
  <c r="AB169" i="1"/>
  <c r="AA327" i="4" l="1"/>
  <c r="AB327" i="4" s="1"/>
  <c r="V327" i="4"/>
  <c r="AC316" i="4" s="1"/>
  <c r="Q327" i="4"/>
  <c r="Z326" i="4"/>
  <c r="V326" i="3"/>
  <c r="Q326" i="3"/>
  <c r="AA326" i="3"/>
  <c r="AB326" i="3" s="1"/>
  <c r="Z325" i="3"/>
  <c r="Q170" i="1"/>
  <c r="V170" i="1"/>
  <c r="AC159" i="1" s="1"/>
  <c r="Y327" i="4" l="1"/>
  <c r="T327" i="4"/>
  <c r="W327" i="4" s="1"/>
  <c r="Y326" i="3"/>
  <c r="T326" i="3"/>
  <c r="W326" i="3" s="1"/>
  <c r="X326" i="3" s="1"/>
  <c r="S327" i="3" s="1"/>
  <c r="T170" i="1"/>
  <c r="W170" i="1" s="1"/>
  <c r="Z170" i="1" s="1"/>
  <c r="Y170" i="1"/>
  <c r="AD316" i="4" l="1"/>
  <c r="X327" i="4"/>
  <c r="S328" i="4" s="1"/>
  <c r="Z327" i="4"/>
  <c r="AA327" i="3"/>
  <c r="AB327" i="3" s="1"/>
  <c r="Q327" i="3"/>
  <c r="V327" i="3"/>
  <c r="AC316" i="3" s="1"/>
  <c r="Z326" i="3"/>
  <c r="AD159" i="1"/>
  <c r="X170" i="1"/>
  <c r="AA328" i="4" l="1"/>
  <c r="AB328" i="4" s="1"/>
  <c r="Q328" i="4"/>
  <c r="V328" i="4"/>
  <c r="Y327" i="3"/>
  <c r="T327" i="3"/>
  <c r="W327" i="3" s="1"/>
  <c r="S171" i="1"/>
  <c r="AB170" i="1"/>
  <c r="Y328" i="4" l="1"/>
  <c r="T328" i="4"/>
  <c r="W328" i="4" s="1"/>
  <c r="AD316" i="3"/>
  <c r="X327" i="3"/>
  <c r="S328" i="3" s="1"/>
  <c r="Z327" i="3"/>
  <c r="Q171" i="1"/>
  <c r="V171" i="1"/>
  <c r="X328" i="4" l="1"/>
  <c r="S329" i="4" s="1"/>
  <c r="Z328" i="4"/>
  <c r="AA328" i="3"/>
  <c r="AB328" i="3" s="1"/>
  <c r="V328" i="3"/>
  <c r="Q328" i="3"/>
  <c r="T171" i="1"/>
  <c r="W171" i="1" s="1"/>
  <c r="Y171" i="1"/>
  <c r="AA329" i="4" l="1"/>
  <c r="AB329" i="4" s="1"/>
  <c r="V329" i="4"/>
  <c r="Q329" i="4"/>
  <c r="Y328" i="3"/>
  <c r="T328" i="3"/>
  <c r="W328" i="3" s="1"/>
  <c r="Z171" i="1"/>
  <c r="X171" i="1"/>
  <c r="Y329" i="4" l="1"/>
  <c r="T329" i="4"/>
  <c r="W329" i="4" s="1"/>
  <c r="X328" i="3"/>
  <c r="S329" i="3" s="1"/>
  <c r="Z328" i="3"/>
  <c r="S172" i="1"/>
  <c r="AB171" i="1"/>
  <c r="X329" i="4" l="1"/>
  <c r="S330" i="4" s="1"/>
  <c r="Z329" i="4"/>
  <c r="Q329" i="3"/>
  <c r="V329" i="3"/>
  <c r="AA329" i="3"/>
  <c r="AB329" i="3" s="1"/>
  <c r="Q172" i="1"/>
  <c r="V172" i="1"/>
  <c r="V330" i="4" l="1"/>
  <c r="Q330" i="4"/>
  <c r="AA330" i="4"/>
  <c r="AB330" i="4" s="1"/>
  <c r="Y329" i="3"/>
  <c r="T329" i="3"/>
  <c r="W329" i="3" s="1"/>
  <c r="Y172" i="1"/>
  <c r="T172" i="1"/>
  <c r="W172" i="1" s="1"/>
  <c r="Y330" i="4" l="1"/>
  <c r="T330" i="4"/>
  <c r="W330" i="4" s="1"/>
  <c r="X329" i="3"/>
  <c r="S330" i="3" s="1"/>
  <c r="Z329" i="3"/>
  <c r="Z172" i="1"/>
  <c r="X172" i="1"/>
  <c r="X330" i="4" l="1"/>
  <c r="S331" i="4" s="1"/>
  <c r="Z330" i="4"/>
  <c r="Q330" i="3"/>
  <c r="AA330" i="3"/>
  <c r="AB330" i="3" s="1"/>
  <c r="V330" i="3"/>
  <c r="S173" i="1"/>
  <c r="AB172" i="1"/>
  <c r="V331" i="4" l="1"/>
  <c r="Q331" i="4"/>
  <c r="AA331" i="4"/>
  <c r="AB331" i="4" s="1"/>
  <c r="Y330" i="3"/>
  <c r="T330" i="3"/>
  <c r="W330" i="3" s="1"/>
  <c r="V173" i="1"/>
  <c r="Q173" i="1"/>
  <c r="Y331" i="4" l="1"/>
  <c r="T331" i="4"/>
  <c r="W331" i="4" s="1"/>
  <c r="Z331" i="4" s="1"/>
  <c r="X330" i="3"/>
  <c r="S331" i="3" s="1"/>
  <c r="Z330" i="3"/>
  <c r="T173" i="1"/>
  <c r="W173" i="1" s="1"/>
  <c r="Y173" i="1"/>
  <c r="X331" i="4" l="1"/>
  <c r="S332" i="4" s="1"/>
  <c r="Q331" i="3"/>
  <c r="AA331" i="3"/>
  <c r="AB331" i="3" s="1"/>
  <c r="V331" i="3"/>
  <c r="Z173" i="1"/>
  <c r="X173" i="1"/>
  <c r="Q332" i="4" l="1"/>
  <c r="AA332" i="4"/>
  <c r="AB332" i="4" s="1"/>
  <c r="V332" i="4"/>
  <c r="Y331" i="3"/>
  <c r="T331" i="3"/>
  <c r="W331" i="3" s="1"/>
  <c r="S174" i="1"/>
  <c r="AB173" i="1"/>
  <c r="Y332" i="4" l="1"/>
  <c r="T332" i="4"/>
  <c r="W332" i="4" s="1"/>
  <c r="X331" i="3"/>
  <c r="S332" i="3" s="1"/>
  <c r="Z331" i="3"/>
  <c r="V174" i="1"/>
  <c r="Q174" i="1"/>
  <c r="X332" i="4" l="1"/>
  <c r="S333" i="4" s="1"/>
  <c r="Z332" i="4"/>
  <c r="AA332" i="3"/>
  <c r="AB332" i="3" s="1"/>
  <c r="V332" i="3"/>
  <c r="Q332" i="3"/>
  <c r="T174" i="1"/>
  <c r="W174" i="1" s="1"/>
  <c r="Y174" i="1"/>
  <c r="Q333" i="4" l="1"/>
  <c r="V333" i="4"/>
  <c r="AA333" i="4"/>
  <c r="AB333" i="4" s="1"/>
  <c r="Y332" i="3"/>
  <c r="T332" i="3"/>
  <c r="W332" i="3" s="1"/>
  <c r="Z174" i="1"/>
  <c r="X174" i="1"/>
  <c r="Y333" i="4" l="1"/>
  <c r="T333" i="4"/>
  <c r="W333" i="4" s="1"/>
  <c r="X333" i="4" s="1"/>
  <c r="S334" i="4" s="1"/>
  <c r="X332" i="3"/>
  <c r="S333" i="3" s="1"/>
  <c r="Z332" i="3"/>
  <c r="S175" i="1"/>
  <c r="AB174" i="1"/>
  <c r="V334" i="4" l="1"/>
  <c r="Q334" i="4"/>
  <c r="AA334" i="4"/>
  <c r="AB334" i="4" s="1"/>
  <c r="Z333" i="4"/>
  <c r="AA333" i="3"/>
  <c r="AB333" i="3" s="1"/>
  <c r="Q333" i="3"/>
  <c r="V333" i="3"/>
  <c r="Q175" i="1"/>
  <c r="V175" i="1"/>
  <c r="Y334" i="4" l="1"/>
  <c r="T334" i="4"/>
  <c r="W334" i="4" s="1"/>
  <c r="X334" i="4" s="1"/>
  <c r="S335" i="4" s="1"/>
  <c r="Y333" i="3"/>
  <c r="T333" i="3"/>
  <c r="W333" i="3" s="1"/>
  <c r="X333" i="3" s="1"/>
  <c r="S334" i="3" s="1"/>
  <c r="T175" i="1"/>
  <c r="W175" i="1" s="1"/>
  <c r="Z175" i="1" s="1"/>
  <c r="Y175" i="1"/>
  <c r="AA335" i="4" l="1"/>
  <c r="AB335" i="4" s="1"/>
  <c r="V335" i="4"/>
  <c r="Q335" i="4"/>
  <c r="Z334" i="4"/>
  <c r="V334" i="3"/>
  <c r="Q334" i="3"/>
  <c r="AA334" i="3"/>
  <c r="AB334" i="3" s="1"/>
  <c r="Z333" i="3"/>
  <c r="X175" i="1"/>
  <c r="Y335" i="4" l="1"/>
  <c r="T335" i="4"/>
  <c r="W335" i="4" s="1"/>
  <c r="X335" i="4" s="1"/>
  <c r="S336" i="4" s="1"/>
  <c r="Y334" i="3"/>
  <c r="T334" i="3"/>
  <c r="W334" i="3" s="1"/>
  <c r="X334" i="3" s="1"/>
  <c r="S335" i="3" s="1"/>
  <c r="S176" i="1"/>
  <c r="AB175" i="1"/>
  <c r="V336" i="4" l="1"/>
  <c r="Q336" i="4"/>
  <c r="AA336" i="4"/>
  <c r="AB336" i="4" s="1"/>
  <c r="Z335" i="4"/>
  <c r="V335" i="3"/>
  <c r="Q335" i="3"/>
  <c r="AA335" i="3"/>
  <c r="AB335" i="3" s="1"/>
  <c r="Z334" i="3"/>
  <c r="V176" i="1"/>
  <c r="Q176" i="1"/>
  <c r="Y336" i="4" l="1"/>
  <c r="T336" i="4"/>
  <c r="W336" i="4" s="1"/>
  <c r="X336" i="4" s="1"/>
  <c r="S337" i="4" s="1"/>
  <c r="Y335" i="3"/>
  <c r="T335" i="3"/>
  <c r="W335" i="3" s="1"/>
  <c r="X335" i="3" s="1"/>
  <c r="S336" i="3" s="1"/>
  <c r="T176" i="1"/>
  <c r="W176" i="1" s="1"/>
  <c r="X176" i="1" s="1"/>
  <c r="Y176" i="1"/>
  <c r="Z336" i="4" l="1"/>
  <c r="Q337" i="4"/>
  <c r="AA337" i="4"/>
  <c r="AB337" i="4" s="1"/>
  <c r="V337" i="4"/>
  <c r="AA336" i="3"/>
  <c r="AB336" i="3" s="1"/>
  <c r="V336" i="3"/>
  <c r="Q336" i="3"/>
  <c r="Z335" i="3"/>
  <c r="Z176" i="1"/>
  <c r="S177" i="1"/>
  <c r="AB176" i="1"/>
  <c r="Y337" i="4" l="1"/>
  <c r="T337" i="4"/>
  <c r="W337" i="4" s="1"/>
  <c r="X337" i="4" s="1"/>
  <c r="S338" i="4" s="1"/>
  <c r="Y336" i="3"/>
  <c r="T336" i="3"/>
  <c r="W336" i="3" s="1"/>
  <c r="X336" i="3" s="1"/>
  <c r="S337" i="3" s="1"/>
  <c r="V177" i="1"/>
  <c r="Q177" i="1"/>
  <c r="Q338" i="4" l="1"/>
  <c r="V338" i="4"/>
  <c r="AA338" i="4"/>
  <c r="AB338" i="4" s="1"/>
  <c r="Z337" i="4"/>
  <c r="Q337" i="3"/>
  <c r="AA337" i="3"/>
  <c r="AB337" i="3" s="1"/>
  <c r="V337" i="3"/>
  <c r="Z336" i="3"/>
  <c r="T177" i="1"/>
  <c r="W177" i="1" s="1"/>
  <c r="X177" i="1" s="1"/>
  <c r="Y177" i="1"/>
  <c r="Y338" i="4" l="1"/>
  <c r="T338" i="4"/>
  <c r="W338" i="4" s="1"/>
  <c r="X338" i="4" s="1"/>
  <c r="S339" i="4" s="1"/>
  <c r="Y337" i="3"/>
  <c r="T337" i="3"/>
  <c r="W337" i="3" s="1"/>
  <c r="X337" i="3" s="1"/>
  <c r="S338" i="3" s="1"/>
  <c r="Z177" i="1"/>
  <c r="S178" i="1"/>
  <c r="AB177" i="1"/>
  <c r="AA339" i="4" l="1"/>
  <c r="AB339" i="4" s="1"/>
  <c r="V339" i="4"/>
  <c r="AC328" i="4" s="1"/>
  <c r="Q339" i="4"/>
  <c r="Z338" i="4"/>
  <c r="AA338" i="3"/>
  <c r="AB338" i="3" s="1"/>
  <c r="V338" i="3"/>
  <c r="Q338" i="3"/>
  <c r="Z337" i="3"/>
  <c r="Q178" i="1"/>
  <c r="V178" i="1"/>
  <c r="Y339" i="4" l="1"/>
  <c r="T339" i="4"/>
  <c r="W339" i="4" s="1"/>
  <c r="Y338" i="3"/>
  <c r="T338" i="3"/>
  <c r="W338" i="3" s="1"/>
  <c r="X338" i="3" s="1"/>
  <c r="S339" i="3" s="1"/>
  <c r="T178" i="1"/>
  <c r="W178" i="1" s="1"/>
  <c r="X178" i="1" s="1"/>
  <c r="Y178" i="1"/>
  <c r="AD328" i="4" l="1"/>
  <c r="X339" i="4"/>
  <c r="S340" i="4" s="1"/>
  <c r="Z339" i="4"/>
  <c r="Q339" i="3"/>
  <c r="V339" i="3"/>
  <c r="AC328" i="3" s="1"/>
  <c r="AA339" i="3"/>
  <c r="AB339" i="3" s="1"/>
  <c r="Z338" i="3"/>
  <c r="Z178" i="1"/>
  <c r="S179" i="1"/>
  <c r="AB178" i="1"/>
  <c r="AA340" i="4" l="1"/>
  <c r="AB340" i="4" s="1"/>
  <c r="V340" i="4"/>
  <c r="Q340" i="4"/>
  <c r="Y339" i="3"/>
  <c r="T339" i="3"/>
  <c r="W339" i="3" s="1"/>
  <c r="Q179" i="1"/>
  <c r="V179" i="1"/>
  <c r="Y340" i="4" l="1"/>
  <c r="T340" i="4"/>
  <c r="W340" i="4" s="1"/>
  <c r="AD328" i="3"/>
  <c r="X339" i="3"/>
  <c r="S340" i="3" s="1"/>
  <c r="Z339" i="3"/>
  <c r="T179" i="1"/>
  <c r="W179" i="1" s="1"/>
  <c r="X179" i="1" s="1"/>
  <c r="Y179" i="1"/>
  <c r="X340" i="4" l="1"/>
  <c r="S341" i="4" s="1"/>
  <c r="Z340" i="4"/>
  <c r="V340" i="3"/>
  <c r="Q340" i="3"/>
  <c r="AA340" i="3"/>
  <c r="AB340" i="3" s="1"/>
  <c r="Z179" i="1"/>
  <c r="S180" i="1"/>
  <c r="AB179" i="1"/>
  <c r="V341" i="4" l="1"/>
  <c r="Q341" i="4"/>
  <c r="AA341" i="4"/>
  <c r="AB341" i="4" s="1"/>
  <c r="Y340" i="3"/>
  <c r="T340" i="3"/>
  <c r="W340" i="3" s="1"/>
  <c r="V180" i="1"/>
  <c r="Q180" i="1"/>
  <c r="Y341" i="4" l="1"/>
  <c r="T341" i="4"/>
  <c r="W341" i="4" s="1"/>
  <c r="X340" i="3"/>
  <c r="S341" i="3" s="1"/>
  <c r="Z340" i="3"/>
  <c r="T180" i="1"/>
  <c r="W180" i="1" s="1"/>
  <c r="X180" i="1" s="1"/>
  <c r="Y180" i="1"/>
  <c r="X341" i="4" l="1"/>
  <c r="S342" i="4" s="1"/>
  <c r="Z341" i="4"/>
  <c r="V341" i="3"/>
  <c r="Q341" i="3"/>
  <c r="AA341" i="3"/>
  <c r="AB341" i="3" s="1"/>
  <c r="Z180" i="1"/>
  <c r="S181" i="1"/>
  <c r="AB180" i="1"/>
  <c r="AA342" i="4" l="1"/>
  <c r="AB342" i="4" s="1"/>
  <c r="Q342" i="4"/>
  <c r="V342" i="4"/>
  <c r="Y341" i="3"/>
  <c r="T341" i="3"/>
  <c r="W341" i="3" s="1"/>
  <c r="V181" i="1"/>
  <c r="Q181" i="1"/>
  <c r="Y342" i="4" l="1"/>
  <c r="T342" i="4"/>
  <c r="W342" i="4" s="1"/>
  <c r="X341" i="3"/>
  <c r="S342" i="3" s="1"/>
  <c r="Z341" i="3"/>
  <c r="T181" i="1"/>
  <c r="W181" i="1" s="1"/>
  <c r="X181" i="1" s="1"/>
  <c r="Y181" i="1"/>
  <c r="X342" i="4" l="1"/>
  <c r="S343" i="4" s="1"/>
  <c r="Z342" i="4"/>
  <c r="V342" i="3"/>
  <c r="AA342" i="3"/>
  <c r="AB342" i="3" s="1"/>
  <c r="Q342" i="3"/>
  <c r="Z181" i="1"/>
  <c r="S182" i="1"/>
  <c r="AB181" i="1"/>
  <c r="Q343" i="4" l="1"/>
  <c r="V343" i="4"/>
  <c r="AA343" i="4"/>
  <c r="AB343" i="4" s="1"/>
  <c r="Y342" i="3"/>
  <c r="T342" i="3"/>
  <c r="W342" i="3" s="1"/>
  <c r="Q182" i="1"/>
  <c r="V182" i="1"/>
  <c r="AC171" i="1" s="1"/>
  <c r="Y343" i="4" l="1"/>
  <c r="T343" i="4"/>
  <c r="W343" i="4" s="1"/>
  <c r="X342" i="3"/>
  <c r="S343" i="3" s="1"/>
  <c r="Z342" i="3"/>
  <c r="T182" i="1"/>
  <c r="W182" i="1" s="1"/>
  <c r="Y182" i="1"/>
  <c r="X343" i="4" l="1"/>
  <c r="S344" i="4" s="1"/>
  <c r="Z343" i="4"/>
  <c r="AA343" i="3"/>
  <c r="AB343" i="3" s="1"/>
  <c r="V343" i="3"/>
  <c r="Q343" i="3"/>
  <c r="Z182" i="1"/>
  <c r="AD171" i="1"/>
  <c r="X182" i="1"/>
  <c r="Q344" i="4" l="1"/>
  <c r="AA344" i="4"/>
  <c r="AB344" i="4" s="1"/>
  <c r="V344" i="4"/>
  <c r="Y343" i="3"/>
  <c r="T343" i="3"/>
  <c r="W343" i="3" s="1"/>
  <c r="S183" i="1"/>
  <c r="AB182" i="1"/>
  <c r="Y344" i="4" l="1"/>
  <c r="T344" i="4"/>
  <c r="W344" i="4" s="1"/>
  <c r="X343" i="3"/>
  <c r="S344" i="3" s="1"/>
  <c r="Z343" i="3"/>
  <c r="Q183" i="1"/>
  <c r="V183" i="1"/>
  <c r="X344" i="4" l="1"/>
  <c r="S345" i="4" s="1"/>
  <c r="Z344" i="4"/>
  <c r="Q344" i="3"/>
  <c r="V344" i="3"/>
  <c r="AA344" i="3"/>
  <c r="AB344" i="3" s="1"/>
  <c r="T183" i="1"/>
  <c r="W183" i="1" s="1"/>
  <c r="X183" i="1" s="1"/>
  <c r="Y183" i="1"/>
  <c r="AA345" i="4" l="1"/>
  <c r="AB345" i="4" s="1"/>
  <c r="Q345" i="4"/>
  <c r="V345" i="4"/>
  <c r="Y344" i="3"/>
  <c r="T344" i="3"/>
  <c r="W344" i="3" s="1"/>
  <c r="Z183" i="1"/>
  <c r="S184" i="1"/>
  <c r="AB183" i="1"/>
  <c r="Y345" i="4" l="1"/>
  <c r="T345" i="4"/>
  <c r="W345" i="4" s="1"/>
  <c r="X345" i="4" s="1"/>
  <c r="S346" i="4" s="1"/>
  <c r="X344" i="3"/>
  <c r="S345" i="3" s="1"/>
  <c r="Z344" i="3"/>
  <c r="V184" i="1"/>
  <c r="Q184" i="1"/>
  <c r="AA346" i="4" l="1"/>
  <c r="AB346" i="4" s="1"/>
  <c r="V346" i="4"/>
  <c r="Q346" i="4"/>
  <c r="Z345" i="4"/>
  <c r="AA345" i="3"/>
  <c r="AB345" i="3" s="1"/>
  <c r="V345" i="3"/>
  <c r="Q345" i="3"/>
  <c r="T184" i="1"/>
  <c r="W184" i="1" s="1"/>
  <c r="X184" i="1" s="1"/>
  <c r="Y184" i="1"/>
  <c r="Y346" i="4" l="1"/>
  <c r="T346" i="4"/>
  <c r="W346" i="4" s="1"/>
  <c r="X346" i="4" s="1"/>
  <c r="S347" i="4" s="1"/>
  <c r="Y345" i="3"/>
  <c r="T345" i="3"/>
  <c r="W345" i="3" s="1"/>
  <c r="X345" i="3" s="1"/>
  <c r="S346" i="3" s="1"/>
  <c r="Z184" i="1"/>
  <c r="S185" i="1"/>
  <c r="AB184" i="1"/>
  <c r="Z346" i="4" l="1"/>
  <c r="V347" i="4"/>
  <c r="Q347" i="4"/>
  <c r="AA347" i="4"/>
  <c r="AB347" i="4" s="1"/>
  <c r="Q346" i="3"/>
  <c r="AA346" i="3"/>
  <c r="AB346" i="3" s="1"/>
  <c r="V346" i="3"/>
  <c r="Z345" i="3"/>
  <c r="Q185" i="1"/>
  <c r="V185" i="1"/>
  <c r="Y347" i="4" l="1"/>
  <c r="T347" i="4"/>
  <c r="W347" i="4" s="1"/>
  <c r="X347" i="4" s="1"/>
  <c r="S348" i="4" s="1"/>
  <c r="Y346" i="3"/>
  <c r="T346" i="3"/>
  <c r="W346" i="3" s="1"/>
  <c r="X346" i="3" s="1"/>
  <c r="S347" i="3" s="1"/>
  <c r="T185" i="1"/>
  <c r="W185" i="1" s="1"/>
  <c r="X185" i="1" s="1"/>
  <c r="Y185" i="1"/>
  <c r="AA348" i="4" l="1"/>
  <c r="AB348" i="4" s="1"/>
  <c r="V348" i="4"/>
  <c r="Q348" i="4"/>
  <c r="Z347" i="4"/>
  <c r="AA347" i="3"/>
  <c r="AB347" i="3" s="1"/>
  <c r="V347" i="3"/>
  <c r="Q347" i="3"/>
  <c r="Z346" i="3"/>
  <c r="Z185" i="1"/>
  <c r="S186" i="1"/>
  <c r="AB185" i="1"/>
  <c r="Y348" i="4" l="1"/>
  <c r="T348" i="4"/>
  <c r="W348" i="4" s="1"/>
  <c r="X348" i="4" s="1"/>
  <c r="S349" i="4" s="1"/>
  <c r="Y347" i="3"/>
  <c r="T347" i="3"/>
  <c r="W347" i="3" s="1"/>
  <c r="X347" i="3" s="1"/>
  <c r="S348" i="3" s="1"/>
  <c r="Q186" i="1"/>
  <c r="V186" i="1"/>
  <c r="Q349" i="4" l="1"/>
  <c r="AA349" i="4"/>
  <c r="AB349" i="4" s="1"/>
  <c r="V349" i="4"/>
  <c r="Z348" i="4"/>
  <c r="V348" i="3"/>
  <c r="Q348" i="3"/>
  <c r="AA348" i="3"/>
  <c r="AB348" i="3" s="1"/>
  <c r="Z347" i="3"/>
  <c r="T186" i="1"/>
  <c r="W186" i="1" s="1"/>
  <c r="Y186" i="1"/>
  <c r="Y349" i="4" l="1"/>
  <c r="T349" i="4"/>
  <c r="W349" i="4" s="1"/>
  <c r="X349" i="4" s="1"/>
  <c r="S350" i="4" s="1"/>
  <c r="Y348" i="3"/>
  <c r="T348" i="3"/>
  <c r="W348" i="3" s="1"/>
  <c r="X348" i="3" s="1"/>
  <c r="S349" i="3" s="1"/>
  <c r="X186" i="1"/>
  <c r="Z186" i="1"/>
  <c r="Z349" i="4" l="1"/>
  <c r="Q350" i="4"/>
  <c r="AA350" i="4"/>
  <c r="AB350" i="4" s="1"/>
  <c r="V350" i="4"/>
  <c r="AA349" i="3"/>
  <c r="AB349" i="3" s="1"/>
  <c r="Q349" i="3"/>
  <c r="V349" i="3"/>
  <c r="Z348" i="3"/>
  <c r="S187" i="1"/>
  <c r="AB186" i="1"/>
  <c r="Y350" i="4" l="1"/>
  <c r="T350" i="4"/>
  <c r="W350" i="4" s="1"/>
  <c r="X350" i="4" s="1"/>
  <c r="S351" i="4" s="1"/>
  <c r="Y349" i="3"/>
  <c r="T349" i="3"/>
  <c r="W349" i="3" s="1"/>
  <c r="X349" i="3" s="1"/>
  <c r="S350" i="3" s="1"/>
  <c r="V187" i="1"/>
  <c r="Q187" i="1"/>
  <c r="AA351" i="4" l="1"/>
  <c r="AB351" i="4" s="1"/>
  <c r="V351" i="4"/>
  <c r="AC340" i="4" s="1"/>
  <c r="Q351" i="4"/>
  <c r="Z350" i="4"/>
  <c r="Q350" i="3"/>
  <c r="AA350" i="3"/>
  <c r="AB350" i="3" s="1"/>
  <c r="V350" i="3"/>
  <c r="Z349" i="3"/>
  <c r="T187" i="1"/>
  <c r="W187" i="1" s="1"/>
  <c r="X187" i="1" s="1"/>
  <c r="Y187" i="1"/>
  <c r="Y351" i="4" l="1"/>
  <c r="T351" i="4"/>
  <c r="W351" i="4" s="1"/>
  <c r="Y350" i="3"/>
  <c r="T350" i="3"/>
  <c r="W350" i="3" s="1"/>
  <c r="X350" i="3" s="1"/>
  <c r="S351" i="3" s="1"/>
  <c r="Z187" i="1"/>
  <c r="S188" i="1"/>
  <c r="AB187" i="1"/>
  <c r="AD340" i="4" l="1"/>
  <c r="X351" i="4"/>
  <c r="S352" i="4" s="1"/>
  <c r="Z351" i="4"/>
  <c r="AA351" i="3"/>
  <c r="AB351" i="3" s="1"/>
  <c r="V351" i="3"/>
  <c r="AC340" i="3" s="1"/>
  <c r="Q351" i="3"/>
  <c r="Z350" i="3"/>
  <c r="Q188" i="1"/>
  <c r="V188" i="1"/>
  <c r="AA352" i="4" l="1"/>
  <c r="AB352" i="4" s="1"/>
  <c r="Q352" i="4"/>
  <c r="V352" i="4"/>
  <c r="Y351" i="3"/>
  <c r="T351" i="3"/>
  <c r="W351" i="3" s="1"/>
  <c r="T188" i="1"/>
  <c r="W188" i="1" s="1"/>
  <c r="X188" i="1" s="1"/>
  <c r="Y188" i="1"/>
  <c r="Y352" i="4" l="1"/>
  <c r="T352" i="4"/>
  <c r="W352" i="4" s="1"/>
  <c r="AD340" i="3"/>
  <c r="X351" i="3"/>
  <c r="S352" i="3" s="1"/>
  <c r="Z351" i="3"/>
  <c r="Z188" i="1"/>
  <c r="S189" i="1"/>
  <c r="AB188" i="1"/>
  <c r="X352" i="4" l="1"/>
  <c r="S353" i="4" s="1"/>
  <c r="Z352" i="4"/>
  <c r="AA352" i="3"/>
  <c r="AB352" i="3" s="1"/>
  <c r="V352" i="3"/>
  <c r="Q352" i="3"/>
  <c r="V189" i="1"/>
  <c r="Q189" i="1"/>
  <c r="AA353" i="4" l="1"/>
  <c r="AB353" i="4" s="1"/>
  <c r="Q353" i="4"/>
  <c r="V353" i="4"/>
  <c r="Y352" i="3"/>
  <c r="T352" i="3"/>
  <c r="W352" i="3" s="1"/>
  <c r="T189" i="1"/>
  <c r="W189" i="1" s="1"/>
  <c r="X189" i="1" s="1"/>
  <c r="Y189" i="1"/>
  <c r="Y353" i="4" l="1"/>
  <c r="T353" i="4"/>
  <c r="W353" i="4" s="1"/>
  <c r="X352" i="3"/>
  <c r="S353" i="3" s="1"/>
  <c r="Z352" i="3"/>
  <c r="Z189" i="1"/>
  <c r="S190" i="1"/>
  <c r="AB189" i="1"/>
  <c r="X353" i="4" l="1"/>
  <c r="S354" i="4" s="1"/>
  <c r="Z353" i="4"/>
  <c r="AA353" i="3"/>
  <c r="AB353" i="3" s="1"/>
  <c r="V353" i="3"/>
  <c r="Q353" i="3"/>
  <c r="V190" i="1"/>
  <c r="Q190" i="1"/>
  <c r="V354" i="4" l="1"/>
  <c r="Q354" i="4"/>
  <c r="AA354" i="4"/>
  <c r="AB354" i="4" s="1"/>
  <c r="Y353" i="3"/>
  <c r="T353" i="3"/>
  <c r="W353" i="3" s="1"/>
  <c r="T190" i="1"/>
  <c r="W190" i="1" s="1"/>
  <c r="X190" i="1" s="1"/>
  <c r="Y190" i="1"/>
  <c r="Y354" i="4" l="1"/>
  <c r="T354" i="4"/>
  <c r="W354" i="4" s="1"/>
  <c r="X353" i="3"/>
  <c r="S354" i="3" s="1"/>
  <c r="Z353" i="3"/>
  <c r="Z190" i="1"/>
  <c r="S191" i="1"/>
  <c r="AB190" i="1"/>
  <c r="X354" i="4" l="1"/>
  <c r="S355" i="4" s="1"/>
  <c r="Z354" i="4"/>
  <c r="V354" i="3"/>
  <c r="AA354" i="3"/>
  <c r="AB354" i="3" s="1"/>
  <c r="Q354" i="3"/>
  <c r="V191" i="1"/>
  <c r="Q191" i="1"/>
  <c r="AA355" i="4" l="1"/>
  <c r="AB355" i="4" s="1"/>
  <c r="V355" i="4"/>
  <c r="Q355" i="4"/>
  <c r="Y354" i="3"/>
  <c r="T354" i="3"/>
  <c r="W354" i="3" s="1"/>
  <c r="T191" i="1"/>
  <c r="W191" i="1" s="1"/>
  <c r="X191" i="1" s="1"/>
  <c r="Y191" i="1"/>
  <c r="Y355" i="4" l="1"/>
  <c r="T355" i="4"/>
  <c r="W355" i="4" s="1"/>
  <c r="X354" i="3"/>
  <c r="S355" i="3" s="1"/>
  <c r="Z354" i="3"/>
  <c r="Z191" i="1"/>
  <c r="S192" i="1"/>
  <c r="AB191" i="1"/>
  <c r="X355" i="4" l="1"/>
  <c r="S356" i="4" s="1"/>
  <c r="Z355" i="4"/>
  <c r="V355" i="3"/>
  <c r="AA355" i="3"/>
  <c r="AB355" i="3" s="1"/>
  <c r="Q355" i="3"/>
  <c r="V192" i="1"/>
  <c r="Q192" i="1"/>
  <c r="Q356" i="4" l="1"/>
  <c r="AA356" i="4"/>
  <c r="AB356" i="4" s="1"/>
  <c r="V356" i="4"/>
  <c r="Y355" i="3"/>
  <c r="T355" i="3"/>
  <c r="W355" i="3" s="1"/>
  <c r="T192" i="1"/>
  <c r="W192" i="1" s="1"/>
  <c r="X192" i="1" s="1"/>
  <c r="Y192" i="1"/>
  <c r="Y356" i="4" l="1"/>
  <c r="T356" i="4"/>
  <c r="W356" i="4" s="1"/>
  <c r="X355" i="3"/>
  <c r="S356" i="3" s="1"/>
  <c r="Z355" i="3"/>
  <c r="Z192" i="1"/>
  <c r="S193" i="1"/>
  <c r="AB192" i="1"/>
  <c r="X356" i="4" l="1"/>
  <c r="S357" i="4" s="1"/>
  <c r="Z356" i="4"/>
  <c r="V356" i="3"/>
  <c r="Q356" i="3"/>
  <c r="AA356" i="3"/>
  <c r="AB356" i="3" s="1"/>
  <c r="Q193" i="1"/>
  <c r="V193" i="1"/>
  <c r="Q357" i="4" l="1"/>
  <c r="AA357" i="4"/>
  <c r="AB357" i="4" s="1"/>
  <c r="V357" i="4"/>
  <c r="Y356" i="3"/>
  <c r="T356" i="3"/>
  <c r="W356" i="3" s="1"/>
  <c r="T193" i="1"/>
  <c r="W193" i="1" s="1"/>
  <c r="Y193" i="1"/>
  <c r="Y357" i="4" l="1"/>
  <c r="T357" i="4"/>
  <c r="W357" i="4" s="1"/>
  <c r="X357" i="4" s="1"/>
  <c r="S358" i="4" s="1"/>
  <c r="X356" i="3"/>
  <c r="S357" i="3" s="1"/>
  <c r="Z356" i="3"/>
  <c r="X193" i="1"/>
  <c r="Z193" i="1"/>
  <c r="AA358" i="4" l="1"/>
  <c r="AB358" i="4" s="1"/>
  <c r="V358" i="4"/>
  <c r="Q358" i="4"/>
  <c r="Z357" i="4"/>
  <c r="Q357" i="3"/>
  <c r="V357" i="3"/>
  <c r="AA357" i="3"/>
  <c r="AB357" i="3" s="1"/>
  <c r="S194" i="1"/>
  <c r="AB193" i="1"/>
  <c r="Y358" i="4" l="1"/>
  <c r="T358" i="4"/>
  <c r="W358" i="4" s="1"/>
  <c r="X358" i="4" s="1"/>
  <c r="S359" i="4" s="1"/>
  <c r="Y357" i="3"/>
  <c r="T357" i="3"/>
  <c r="W357" i="3" s="1"/>
  <c r="X357" i="3" s="1"/>
  <c r="S358" i="3" s="1"/>
  <c r="Q194" i="1"/>
  <c r="V194" i="1"/>
  <c r="AC183" i="1" s="1"/>
  <c r="V359" i="4" l="1"/>
  <c r="AA359" i="4"/>
  <c r="AB359" i="4" s="1"/>
  <c r="T359" i="4"/>
  <c r="W359" i="4" s="1"/>
  <c r="X359" i="4" s="1"/>
  <c r="S360" i="4" s="1"/>
  <c r="Q359" i="4"/>
  <c r="Z358" i="4"/>
  <c r="AA358" i="3"/>
  <c r="AB358" i="3" s="1"/>
  <c r="Q358" i="3"/>
  <c r="V358" i="3"/>
  <c r="Z357" i="3"/>
  <c r="T194" i="1"/>
  <c r="W194" i="1" s="1"/>
  <c r="Z194" i="1" s="1"/>
  <c r="Y194" i="1"/>
  <c r="V360" i="4" l="1"/>
  <c r="Q360" i="4"/>
  <c r="T360" i="4"/>
  <c r="W360" i="4" s="1"/>
  <c r="X360" i="4" s="1"/>
  <c r="S361" i="4" s="1"/>
  <c r="AA360" i="4"/>
  <c r="AB360" i="4" s="1"/>
  <c r="Y359" i="4"/>
  <c r="Z359" i="4"/>
  <c r="Y358" i="3"/>
  <c r="T358" i="3"/>
  <c r="W358" i="3" s="1"/>
  <c r="X358" i="3" s="1"/>
  <c r="S359" i="3" s="1"/>
  <c r="AD183" i="1"/>
  <c r="X194" i="1"/>
  <c r="Z360" i="4" l="1"/>
  <c r="Y360" i="4"/>
  <c r="T361" i="4"/>
  <c r="AA361" i="4"/>
  <c r="AB361" i="4" s="1"/>
  <c r="Q361" i="4"/>
  <c r="V361" i="4"/>
  <c r="AA359" i="3"/>
  <c r="AB359" i="3" s="1"/>
  <c r="T359" i="3"/>
  <c r="V359" i="3"/>
  <c r="Q359" i="3"/>
  <c r="Z358" i="3"/>
  <c r="S195" i="1"/>
  <c r="AB194" i="1"/>
  <c r="Y361" i="4" l="1"/>
  <c r="W361" i="4"/>
  <c r="X361" i="4" s="1"/>
  <c r="S362" i="4" s="1"/>
  <c r="Y359" i="3"/>
  <c r="W359" i="3"/>
  <c r="X359" i="3" s="1"/>
  <c r="S360" i="3" s="1"/>
  <c r="Q195" i="1"/>
  <c r="V195" i="1"/>
  <c r="Z361" i="4" l="1"/>
  <c r="Q362" i="4"/>
  <c r="V362" i="4"/>
  <c r="T362" i="4"/>
  <c r="W362" i="4" s="1"/>
  <c r="X362" i="4" s="1"/>
  <c r="S363" i="4" s="1"/>
  <c r="AA362" i="4"/>
  <c r="AB362" i="4" s="1"/>
  <c r="Q360" i="3"/>
  <c r="T360" i="3"/>
  <c r="V360" i="3"/>
  <c r="AA360" i="3"/>
  <c r="AB360" i="3" s="1"/>
  <c r="Z359" i="3"/>
  <c r="Y195" i="1"/>
  <c r="T195" i="1"/>
  <c r="W195" i="1" s="1"/>
  <c r="X195" i="1" s="1"/>
  <c r="Q363" i="4" l="1"/>
  <c r="AA363" i="4"/>
  <c r="AB363" i="4" s="1"/>
  <c r="T363" i="4"/>
  <c r="V363" i="4"/>
  <c r="AC352" i="4" s="1"/>
  <c r="Y362" i="4"/>
  <c r="Z362" i="4"/>
  <c r="W360" i="3"/>
  <c r="X360" i="3" s="1"/>
  <c r="S361" i="3" s="1"/>
  <c r="Y360" i="3"/>
  <c r="Z195" i="1"/>
  <c r="S196" i="1"/>
  <c r="AB195" i="1"/>
  <c r="W363" i="4" l="1"/>
  <c r="Z363" i="4"/>
  <c r="Y363" i="4"/>
  <c r="Z360" i="3"/>
  <c r="V361" i="3"/>
  <c r="T361" i="3"/>
  <c r="W361" i="3" s="1"/>
  <c r="X361" i="3" s="1"/>
  <c r="S362" i="3" s="1"/>
  <c r="AA361" i="3"/>
  <c r="AB361" i="3" s="1"/>
  <c r="Q361" i="3"/>
  <c r="V196" i="1"/>
  <c r="Q196" i="1"/>
  <c r="AD352" i="4" l="1"/>
  <c r="X363" i="4"/>
  <c r="S364" i="4" s="1"/>
  <c r="V362" i="3"/>
  <c r="T362" i="3"/>
  <c r="W362" i="3" s="1"/>
  <c r="X362" i="3" s="1"/>
  <c r="S363" i="3" s="1"/>
  <c r="AA362" i="3"/>
  <c r="AB362" i="3" s="1"/>
  <c r="Q362" i="3"/>
  <c r="Z361" i="3"/>
  <c r="Y361" i="3"/>
  <c r="T196" i="1"/>
  <c r="W196" i="1" s="1"/>
  <c r="X196" i="1" s="1"/>
  <c r="Y196" i="1"/>
  <c r="AA364" i="4" l="1"/>
  <c r="AB364" i="4" s="1"/>
  <c r="V364" i="4"/>
  <c r="T364" i="4"/>
  <c r="Q364" i="4"/>
  <c r="Q363" i="3"/>
  <c r="T363" i="3"/>
  <c r="V363" i="3"/>
  <c r="AC352" i="3" s="1"/>
  <c r="AA363" i="3"/>
  <c r="AB363" i="3" s="1"/>
  <c r="Z362" i="3"/>
  <c r="Y362" i="3"/>
  <c r="Z196" i="1"/>
  <c r="S197" i="1"/>
  <c r="AB196" i="1"/>
  <c r="W364" i="4" l="1"/>
  <c r="X364" i="4"/>
  <c r="S365" i="4" s="1"/>
  <c r="Z364" i="4"/>
  <c r="Y364" i="4"/>
  <c r="W363" i="3"/>
  <c r="Z363" i="3"/>
  <c r="Y363" i="3"/>
  <c r="Q197" i="1"/>
  <c r="V197" i="1"/>
  <c r="AA365" i="4" l="1"/>
  <c r="AB365" i="4" s="1"/>
  <c r="Q365" i="4"/>
  <c r="V365" i="4"/>
  <c r="T365" i="4"/>
  <c r="W365" i="4" s="1"/>
  <c r="X365" i="4" s="1"/>
  <c r="S366" i="4" s="1"/>
  <c r="AD352" i="3"/>
  <c r="X363" i="3"/>
  <c r="S364" i="3" s="1"/>
  <c r="T197" i="1"/>
  <c r="W197" i="1" s="1"/>
  <c r="X197" i="1" s="1"/>
  <c r="Y197" i="1"/>
  <c r="Q366" i="4" l="1"/>
  <c r="T366" i="4"/>
  <c r="AA366" i="4"/>
  <c r="AB366" i="4" s="1"/>
  <c r="V366" i="4"/>
  <c r="Z365" i="4"/>
  <c r="Y365" i="4"/>
  <c r="T364" i="3"/>
  <c r="Q364" i="3"/>
  <c r="V364" i="3"/>
  <c r="AA364" i="3"/>
  <c r="AB364" i="3" s="1"/>
  <c r="Z197" i="1"/>
  <c r="S198" i="1"/>
  <c r="AB197" i="1"/>
  <c r="Y366" i="4" l="1"/>
  <c r="W366" i="4"/>
  <c r="Y364" i="3"/>
  <c r="W364" i="3"/>
  <c r="Q198" i="1"/>
  <c r="V198" i="1"/>
  <c r="X366" i="4" l="1"/>
  <c r="S367" i="4" s="1"/>
  <c r="Z366" i="4"/>
  <c r="X364" i="3"/>
  <c r="S365" i="3" s="1"/>
  <c r="Z364" i="3"/>
  <c r="T198" i="1"/>
  <c r="W198" i="1" s="1"/>
  <c r="Y198" i="1"/>
  <c r="V367" i="4" l="1"/>
  <c r="Q367" i="4"/>
  <c r="T367" i="4"/>
  <c r="W367" i="4" s="1"/>
  <c r="X367" i="4" s="1"/>
  <c r="S368" i="4" s="1"/>
  <c r="AA367" i="4"/>
  <c r="AB367" i="4" s="1"/>
  <c r="AA365" i="3"/>
  <c r="AB365" i="3" s="1"/>
  <c r="Q365" i="3"/>
  <c r="V365" i="3"/>
  <c r="T365" i="3"/>
  <c r="X198" i="1"/>
  <c r="Z198" i="1"/>
  <c r="T368" i="4" l="1"/>
  <c r="AA368" i="4"/>
  <c r="AB368" i="4" s="1"/>
  <c r="Q368" i="4"/>
  <c r="V368" i="4"/>
  <c r="Z367" i="4"/>
  <c r="Y367" i="4"/>
  <c r="W365" i="3"/>
  <c r="Z365" i="3" s="1"/>
  <c r="Y365" i="3"/>
  <c r="S199" i="1"/>
  <c r="AB198" i="1"/>
  <c r="X365" i="3" l="1"/>
  <c r="S366" i="3" s="1"/>
  <c r="AA366" i="3" s="1"/>
  <c r="AB366" i="3" s="1"/>
  <c r="Y368" i="4"/>
  <c r="W368" i="4"/>
  <c r="X368" i="4" s="1"/>
  <c r="S369" i="4" s="1"/>
  <c r="T366" i="3"/>
  <c r="Q366" i="3"/>
  <c r="V366" i="3"/>
  <c r="V199" i="1"/>
  <c r="Q199" i="1"/>
  <c r="Q369" i="4" l="1"/>
  <c r="AA369" i="4"/>
  <c r="AB369" i="4" s="1"/>
  <c r="V369" i="4"/>
  <c r="T369" i="4"/>
  <c r="W369" i="4" s="1"/>
  <c r="X369" i="4" s="1"/>
  <c r="S370" i="4" s="1"/>
  <c r="Z368" i="4"/>
  <c r="Y366" i="3"/>
  <c r="W366" i="3"/>
  <c r="T199" i="1"/>
  <c r="W199" i="1" s="1"/>
  <c r="X199" i="1" s="1"/>
  <c r="Y199" i="1"/>
  <c r="Q370" i="4" l="1"/>
  <c r="AA370" i="4"/>
  <c r="AB370" i="4" s="1"/>
  <c r="V370" i="4"/>
  <c r="T370" i="4"/>
  <c r="W370" i="4" s="1"/>
  <c r="X370" i="4" s="1"/>
  <c r="S371" i="4" s="1"/>
  <c r="Y369" i="4"/>
  <c r="Z369" i="4"/>
  <c r="X366" i="3"/>
  <c r="S367" i="3" s="1"/>
  <c r="Z366" i="3"/>
  <c r="Z199" i="1"/>
  <c r="S200" i="1"/>
  <c r="AB199" i="1"/>
  <c r="AA371" i="4" l="1"/>
  <c r="AB371" i="4" s="1"/>
  <c r="T371" i="4"/>
  <c r="Q371" i="4"/>
  <c r="V371" i="4"/>
  <c r="Y370" i="4"/>
  <c r="Z370" i="4"/>
  <c r="Q367" i="3"/>
  <c r="T367" i="3"/>
  <c r="V367" i="3"/>
  <c r="AA367" i="3"/>
  <c r="AB367" i="3" s="1"/>
  <c r="V200" i="1"/>
  <c r="Q200" i="1"/>
  <c r="W371" i="4" l="1"/>
  <c r="X371" i="4" s="1"/>
  <c r="S372" i="4" s="1"/>
  <c r="AA372" i="4" s="1"/>
  <c r="AB372" i="4" s="1"/>
  <c r="T372" i="4"/>
  <c r="W372" i="4" s="1"/>
  <c r="X372" i="4" s="1"/>
  <c r="S373" i="4" s="1"/>
  <c r="Q372" i="4"/>
  <c r="V372" i="4"/>
  <c r="Z371" i="4"/>
  <c r="Y371" i="4"/>
  <c r="W367" i="3"/>
  <c r="Z367" i="3" s="1"/>
  <c r="Y367" i="3"/>
  <c r="T200" i="1"/>
  <c r="W200" i="1" s="1"/>
  <c r="X200" i="1" s="1"/>
  <c r="Y200" i="1"/>
  <c r="V373" i="4" l="1"/>
  <c r="Q373" i="4"/>
  <c r="T373" i="4"/>
  <c r="W373" i="4" s="1"/>
  <c r="AA373" i="4"/>
  <c r="AB373" i="4" s="1"/>
  <c r="X373" i="4"/>
  <c r="S374" i="4" s="1"/>
  <c r="Y372" i="4"/>
  <c r="Z372" i="4"/>
  <c r="X367" i="3"/>
  <c r="S368" i="3" s="1"/>
  <c r="Z200" i="1"/>
  <c r="S201" i="1"/>
  <c r="AB200" i="1"/>
  <c r="T374" i="4" l="1"/>
  <c r="AA374" i="4"/>
  <c r="AB374" i="4" s="1"/>
  <c r="Q374" i="4"/>
  <c r="V374" i="4"/>
  <c r="Y373" i="4"/>
  <c r="Z373" i="4"/>
  <c r="V368" i="3"/>
  <c r="T368" i="3"/>
  <c r="AA368" i="3"/>
  <c r="AB368" i="3" s="1"/>
  <c r="Q368" i="3"/>
  <c r="V201" i="1"/>
  <c r="Q201" i="1"/>
  <c r="W368" i="3" l="1"/>
  <c r="X368" i="3" s="1"/>
  <c r="S369" i="3" s="1"/>
  <c r="Q369" i="3" s="1"/>
  <c r="Y374" i="4"/>
  <c r="W374" i="4"/>
  <c r="X374" i="4" s="1"/>
  <c r="S375" i="4" s="1"/>
  <c r="AA369" i="3"/>
  <c r="AB369" i="3" s="1"/>
  <c r="Y368" i="3"/>
  <c r="Z368" i="3"/>
  <c r="T201" i="1"/>
  <c r="W201" i="1" s="1"/>
  <c r="X201" i="1" s="1"/>
  <c r="Y201" i="1"/>
  <c r="T369" i="3" l="1"/>
  <c r="V369" i="3"/>
  <c r="W369" i="3" s="1"/>
  <c r="X369" i="3" s="1"/>
  <c r="S370" i="3" s="1"/>
  <c r="Q370" i="3" s="1"/>
  <c r="Q375" i="4"/>
  <c r="V375" i="4"/>
  <c r="AC364" i="4" s="1"/>
  <c r="T375" i="4"/>
  <c r="W375" i="4" s="1"/>
  <c r="AD364" i="4" s="1"/>
  <c r="AA375" i="4"/>
  <c r="AB375" i="4" s="1"/>
  <c r="Q10" i="4" s="1"/>
  <c r="Z374" i="4"/>
  <c r="Y369" i="3"/>
  <c r="Z201" i="1"/>
  <c r="S202" i="1"/>
  <c r="AB201" i="1"/>
  <c r="Z369" i="3" l="1"/>
  <c r="X375" i="4"/>
  <c r="Y375" i="4"/>
  <c r="Z375" i="4"/>
  <c r="Q9" i="4"/>
  <c r="V370" i="3"/>
  <c r="AA370" i="3"/>
  <c r="AB370" i="3" s="1"/>
  <c r="T370" i="3"/>
  <c r="W370" i="3" s="1"/>
  <c r="Y370" i="3"/>
  <c r="Q202" i="1"/>
  <c r="V202" i="1"/>
  <c r="X370" i="3" l="1"/>
  <c r="S371" i="3" s="1"/>
  <c r="T371" i="3" s="1"/>
  <c r="Z370" i="3"/>
  <c r="Q371" i="3"/>
  <c r="T202" i="1"/>
  <c r="W202" i="1" s="1"/>
  <c r="X202" i="1" s="1"/>
  <c r="Y202" i="1"/>
  <c r="AA371" i="3" l="1"/>
  <c r="AB371" i="3" s="1"/>
  <c r="V371" i="3"/>
  <c r="W371" i="3" s="1"/>
  <c r="Y371" i="3"/>
  <c r="Z202" i="1"/>
  <c r="S203" i="1"/>
  <c r="AB202" i="1"/>
  <c r="X371" i="3" l="1"/>
  <c r="S372" i="3" s="1"/>
  <c r="Z371" i="3"/>
  <c r="V203" i="1"/>
  <c r="Q203" i="1"/>
  <c r="Q372" i="3" l="1"/>
  <c r="AA372" i="3"/>
  <c r="AB372" i="3" s="1"/>
  <c r="T372" i="3"/>
  <c r="V372" i="3"/>
  <c r="T203" i="1"/>
  <c r="W203" i="1" s="1"/>
  <c r="X203" i="1" s="1"/>
  <c r="Y203" i="1"/>
  <c r="W372" i="3" l="1"/>
  <c r="Y372" i="3"/>
  <c r="Z203" i="1"/>
  <c r="S204" i="1"/>
  <c r="AB203" i="1"/>
  <c r="X372" i="3" l="1"/>
  <c r="S373" i="3" s="1"/>
  <c r="Z372" i="3"/>
  <c r="Q204" i="1"/>
  <c r="V204" i="1"/>
  <c r="AA373" i="3" l="1"/>
  <c r="AB373" i="3" s="1"/>
  <c r="T373" i="3"/>
  <c r="V373" i="3"/>
  <c r="Q373" i="3"/>
  <c r="T204" i="1"/>
  <c r="W204" i="1" s="1"/>
  <c r="X204" i="1" s="1"/>
  <c r="Y204" i="1"/>
  <c r="W373" i="3" l="1"/>
  <c r="X373" i="3" s="1"/>
  <c r="S374" i="3" s="1"/>
  <c r="AA374" i="3" s="1"/>
  <c r="AB374" i="3" s="1"/>
  <c r="Y373" i="3"/>
  <c r="Z204" i="1"/>
  <c r="S205" i="1"/>
  <c r="AB204" i="1"/>
  <c r="V374" i="3" l="1"/>
  <c r="Q374" i="3"/>
  <c r="Y374" i="3" s="1"/>
  <c r="T374" i="3"/>
  <c r="W374" i="3" s="1"/>
  <c r="X374" i="3" s="1"/>
  <c r="S375" i="3" s="1"/>
  <c r="Z373" i="3"/>
  <c r="Q205" i="1"/>
  <c r="V205" i="1"/>
  <c r="AA375" i="3" l="1"/>
  <c r="AB375" i="3" s="1"/>
  <c r="V375" i="3"/>
  <c r="AC364" i="3" s="1"/>
  <c r="T375" i="3"/>
  <c r="W375" i="3" s="1"/>
  <c r="AD364" i="3" s="1"/>
  <c r="Q375" i="3"/>
  <c r="Z374" i="3"/>
  <c r="Y205" i="1"/>
  <c r="T205" i="1"/>
  <c r="W205" i="1" s="1"/>
  <c r="X205" i="1" s="1"/>
  <c r="X375" i="3" l="1"/>
  <c r="Y375" i="3"/>
  <c r="Q9" i="3"/>
  <c r="Z375" i="3"/>
  <c r="Q10" i="3"/>
  <c r="Z205" i="1"/>
  <c r="S206" i="1"/>
  <c r="AB205" i="1"/>
  <c r="V206" i="1" l="1"/>
  <c r="AC195" i="1" s="1"/>
  <c r="Q206" i="1"/>
  <c r="T206" i="1" l="1"/>
  <c r="W206" i="1" s="1"/>
  <c r="Z206" i="1" s="1"/>
  <c r="Y206" i="1"/>
  <c r="AD195" i="1" l="1"/>
  <c r="X206" i="1"/>
  <c r="S207" i="1" l="1"/>
  <c r="AB206" i="1"/>
  <c r="V207" i="1" l="1"/>
  <c r="Q207" i="1"/>
  <c r="T207" i="1" l="1"/>
  <c r="W207" i="1" s="1"/>
  <c r="Z207" i="1" s="1"/>
  <c r="Y207" i="1"/>
  <c r="X207" i="1" l="1"/>
  <c r="S208" i="1" l="1"/>
  <c r="AB207" i="1"/>
  <c r="V208" i="1" l="1"/>
  <c r="Q208" i="1"/>
  <c r="T208" i="1" l="1"/>
  <c r="W208" i="1" s="1"/>
  <c r="Y208" i="1"/>
  <c r="Z208" i="1" l="1"/>
  <c r="X208" i="1"/>
  <c r="S209" i="1" l="1"/>
  <c r="AB208" i="1"/>
  <c r="Q209" i="1" l="1"/>
  <c r="T209" i="1" s="1"/>
  <c r="V209" i="1"/>
  <c r="Y209" i="1" l="1"/>
  <c r="W209" i="1"/>
  <c r="X209" i="1" s="1"/>
  <c r="S210" i="1" s="1"/>
  <c r="AB209" i="1"/>
  <c r="Z209" i="1"/>
  <c r="V210" i="1" l="1"/>
  <c r="Q210" i="1"/>
  <c r="T210" i="1" l="1"/>
  <c r="W210" i="1" s="1"/>
  <c r="Z210" i="1" s="1"/>
  <c r="Y210" i="1"/>
  <c r="X210" i="1" l="1"/>
  <c r="S211" i="1" l="1"/>
  <c r="AB210" i="1"/>
  <c r="V211" i="1" l="1"/>
  <c r="Q211" i="1"/>
  <c r="T211" i="1" l="1"/>
  <c r="W211" i="1" s="1"/>
  <c r="Z211" i="1" s="1"/>
  <c r="Y211" i="1"/>
  <c r="X211" i="1" l="1"/>
  <c r="S212" i="1" l="1"/>
  <c r="AB211" i="1"/>
  <c r="Q212" i="1" l="1"/>
  <c r="V212" i="1"/>
  <c r="T212" i="1" l="1"/>
  <c r="W212" i="1" s="1"/>
  <c r="X212" i="1" s="1"/>
  <c r="Y212" i="1"/>
  <c r="Z212" i="1" l="1"/>
  <c r="S213" i="1"/>
  <c r="AB212" i="1"/>
  <c r="V213" i="1" l="1"/>
  <c r="Q213" i="1"/>
  <c r="T213" i="1" l="1"/>
  <c r="W213" i="1" s="1"/>
  <c r="X213" i="1" s="1"/>
  <c r="Y213" i="1"/>
  <c r="Z213" i="1" l="1"/>
  <c r="S214" i="1"/>
  <c r="AB213" i="1"/>
  <c r="V214" i="1" l="1"/>
  <c r="Q214" i="1"/>
  <c r="T214" i="1" l="1"/>
  <c r="W214" i="1" s="1"/>
  <c r="X214" i="1" s="1"/>
  <c r="Y214" i="1"/>
  <c r="Z214" i="1" l="1"/>
  <c r="S215" i="1"/>
  <c r="AB214" i="1"/>
  <c r="V215" i="1" l="1"/>
  <c r="Q215" i="1"/>
  <c r="T215" i="1" l="1"/>
  <c r="W215" i="1" s="1"/>
  <c r="X215" i="1" s="1"/>
  <c r="Y215" i="1"/>
  <c r="Z215" i="1" l="1"/>
  <c r="S216" i="1"/>
  <c r="AB215" i="1"/>
  <c r="V216" i="1" l="1"/>
  <c r="Q216" i="1"/>
  <c r="T216" i="1" l="1"/>
  <c r="W216" i="1" s="1"/>
  <c r="X216" i="1" s="1"/>
  <c r="Y216" i="1"/>
  <c r="Z216" i="1" l="1"/>
  <c r="S217" i="1"/>
  <c r="AB216" i="1"/>
  <c r="Q217" i="1" l="1"/>
  <c r="V217" i="1"/>
  <c r="T217" i="1" l="1"/>
  <c r="W217" i="1" s="1"/>
  <c r="Y217" i="1"/>
  <c r="X217" i="1" l="1"/>
  <c r="Z217" i="1"/>
  <c r="S218" i="1" l="1"/>
  <c r="AB217" i="1"/>
  <c r="V218" i="1" l="1"/>
  <c r="AC207" i="1" s="1"/>
  <c r="Q218" i="1"/>
  <c r="T218" i="1" l="1"/>
  <c r="W218" i="1" s="1"/>
  <c r="Z218" i="1" s="1"/>
  <c r="Y218" i="1"/>
  <c r="X218" i="1" l="1"/>
  <c r="AD207" i="1"/>
  <c r="S219" i="1" l="1"/>
  <c r="AB218" i="1"/>
  <c r="Q219" i="1" l="1"/>
  <c r="V219" i="1"/>
  <c r="T219" i="1" l="1"/>
  <c r="W219" i="1" s="1"/>
  <c r="Z219" i="1" s="1"/>
  <c r="Y219" i="1"/>
  <c r="X219" i="1" l="1"/>
  <c r="S220" i="1" l="1"/>
  <c r="AB219" i="1"/>
  <c r="V220" i="1" l="1"/>
  <c r="Q220" i="1"/>
  <c r="T220" i="1" l="1"/>
  <c r="W220" i="1" s="1"/>
  <c r="Z220" i="1" s="1"/>
  <c r="Y220" i="1"/>
  <c r="X220" i="1" l="1"/>
  <c r="S221" i="1" l="1"/>
  <c r="AB220" i="1"/>
  <c r="V221" i="1" l="1"/>
  <c r="Q221" i="1"/>
  <c r="T221" i="1" l="1"/>
  <c r="W221" i="1" s="1"/>
  <c r="Z221" i="1" s="1"/>
  <c r="Y221" i="1"/>
  <c r="X221" i="1" l="1"/>
  <c r="S222" i="1" l="1"/>
  <c r="AB221" i="1"/>
  <c r="Q222" i="1" l="1"/>
  <c r="V222" i="1"/>
  <c r="T222" i="1" l="1"/>
  <c r="W222" i="1" s="1"/>
  <c r="Z222" i="1" s="1"/>
  <c r="Y222" i="1"/>
  <c r="X222" i="1" l="1"/>
  <c r="S223" i="1" l="1"/>
  <c r="AB222" i="1"/>
  <c r="V223" i="1" l="1"/>
  <c r="Q223" i="1"/>
  <c r="T223" i="1" l="1"/>
  <c r="W223" i="1" s="1"/>
  <c r="Z223" i="1" s="1"/>
  <c r="Y223" i="1"/>
  <c r="X223" i="1" l="1"/>
  <c r="S224" i="1" l="1"/>
  <c r="AB223" i="1"/>
  <c r="V224" i="1" l="1"/>
  <c r="Q224" i="1"/>
  <c r="T224" i="1" l="1"/>
  <c r="W224" i="1" s="1"/>
  <c r="X224" i="1" s="1"/>
  <c r="Y224" i="1"/>
  <c r="Z224" i="1" l="1"/>
  <c r="S225" i="1"/>
  <c r="AB224" i="1"/>
  <c r="Q225" i="1" l="1"/>
  <c r="V225" i="1"/>
  <c r="T225" i="1" l="1"/>
  <c r="W225" i="1" s="1"/>
  <c r="Y225" i="1"/>
  <c r="X225" i="1" l="1"/>
  <c r="Z225" i="1"/>
  <c r="S226" i="1" l="1"/>
  <c r="AB225" i="1"/>
  <c r="V226" i="1" l="1"/>
  <c r="Q226" i="1"/>
  <c r="T226" i="1" l="1"/>
  <c r="W226" i="1" s="1"/>
  <c r="X226" i="1" s="1"/>
  <c r="Y226" i="1"/>
  <c r="Z226" i="1" l="1"/>
  <c r="S227" i="1"/>
  <c r="AB226" i="1"/>
  <c r="V227" i="1" l="1"/>
  <c r="Q227" i="1"/>
  <c r="T227" i="1" l="1"/>
  <c r="W227" i="1" s="1"/>
  <c r="X227" i="1" s="1"/>
  <c r="Y227" i="1"/>
  <c r="Z227" i="1" l="1"/>
  <c r="S228" i="1"/>
  <c r="AB227" i="1"/>
  <c r="Q228" i="1" l="1"/>
  <c r="V228" i="1"/>
  <c r="T228" i="1" l="1"/>
  <c r="W228" i="1" s="1"/>
  <c r="X228" i="1" s="1"/>
  <c r="Y228" i="1"/>
  <c r="Z228" i="1" l="1"/>
  <c r="S229" i="1"/>
  <c r="AB228" i="1"/>
  <c r="Q229" i="1" l="1"/>
  <c r="V229" i="1"/>
  <c r="T229" i="1" l="1"/>
  <c r="W229" i="1" s="1"/>
  <c r="X229" i="1" s="1"/>
  <c r="Y229" i="1"/>
  <c r="Z229" i="1" l="1"/>
  <c r="S230" i="1"/>
  <c r="AB229" i="1"/>
  <c r="Q230" i="1" l="1"/>
  <c r="V230" i="1"/>
  <c r="AC219" i="1" s="1"/>
  <c r="T230" i="1" l="1"/>
  <c r="W230" i="1" s="1"/>
  <c r="Y230" i="1"/>
  <c r="Z230" i="1" l="1"/>
  <c r="AD219" i="1"/>
  <c r="X230" i="1"/>
  <c r="S231" i="1" l="1"/>
  <c r="AB230" i="1"/>
  <c r="Q231" i="1" l="1"/>
  <c r="V231" i="1"/>
  <c r="T231" i="1" l="1"/>
  <c r="W231" i="1" s="1"/>
  <c r="Z231" i="1" s="1"/>
  <c r="Y231" i="1"/>
  <c r="X231" i="1" l="1"/>
  <c r="S232" i="1" l="1"/>
  <c r="AB231" i="1"/>
  <c r="V232" i="1" l="1"/>
  <c r="Q232" i="1"/>
  <c r="T232" i="1" l="1"/>
  <c r="W232" i="1" s="1"/>
  <c r="Z232" i="1" s="1"/>
  <c r="Y232" i="1"/>
  <c r="X232" i="1" l="1"/>
  <c r="S233" i="1" l="1"/>
  <c r="AB232" i="1"/>
  <c r="Q233" i="1" l="1"/>
  <c r="V233" i="1"/>
  <c r="T233" i="1" l="1"/>
  <c r="W233" i="1" s="1"/>
  <c r="Z233" i="1" s="1"/>
  <c r="Y233" i="1"/>
  <c r="X233" i="1" l="1"/>
  <c r="S234" i="1" l="1"/>
  <c r="AB233" i="1"/>
  <c r="V234" i="1" l="1"/>
  <c r="Q234" i="1"/>
  <c r="T234" i="1" l="1"/>
  <c r="W234" i="1" s="1"/>
  <c r="Z234" i="1" s="1"/>
  <c r="Y234" i="1"/>
  <c r="X234" i="1" l="1"/>
  <c r="S235" i="1" l="1"/>
  <c r="AB234" i="1"/>
  <c r="V235" i="1" l="1"/>
  <c r="Q235" i="1"/>
  <c r="T235" i="1" l="1"/>
  <c r="W235" i="1" s="1"/>
  <c r="Z235" i="1" s="1"/>
  <c r="Y235" i="1"/>
  <c r="X235" i="1" l="1"/>
  <c r="S236" i="1" l="1"/>
  <c r="AB235" i="1"/>
  <c r="Q236" i="1" l="1"/>
  <c r="V236" i="1"/>
  <c r="T236" i="1" l="1"/>
  <c r="W236" i="1" s="1"/>
  <c r="Y236" i="1"/>
  <c r="X236" i="1" l="1"/>
  <c r="Z236" i="1"/>
  <c r="S237" i="1" l="1"/>
  <c r="AB236" i="1"/>
  <c r="V237" i="1" l="1"/>
  <c r="Q237" i="1"/>
  <c r="T237" i="1" l="1"/>
  <c r="W237" i="1" s="1"/>
  <c r="X237" i="1" s="1"/>
  <c r="Y237" i="1"/>
  <c r="Z237" i="1" l="1"/>
  <c r="S238" i="1"/>
  <c r="AB237" i="1"/>
  <c r="Q238" i="1" l="1"/>
  <c r="V238" i="1"/>
  <c r="T238" i="1" l="1"/>
  <c r="W238" i="1" s="1"/>
  <c r="X238" i="1" s="1"/>
  <c r="Y238" i="1"/>
  <c r="Z238" i="1" l="1"/>
  <c r="S239" i="1"/>
  <c r="AB238" i="1"/>
  <c r="V239" i="1" l="1"/>
  <c r="Q239" i="1"/>
  <c r="T239" i="1" l="1"/>
  <c r="W239" i="1" s="1"/>
  <c r="X239" i="1" s="1"/>
  <c r="Y239" i="1"/>
  <c r="Z239" i="1" l="1"/>
  <c r="S240" i="1"/>
  <c r="AB239" i="1"/>
  <c r="Q240" i="1" l="1"/>
  <c r="V240" i="1"/>
  <c r="T240" i="1" l="1"/>
  <c r="W240" i="1" s="1"/>
  <c r="X240" i="1" s="1"/>
  <c r="Y240" i="1"/>
  <c r="Z240" i="1" l="1"/>
  <c r="S241" i="1"/>
  <c r="AB240" i="1"/>
  <c r="V241" i="1" l="1"/>
  <c r="Q241" i="1"/>
  <c r="T241" i="1" l="1"/>
  <c r="W241" i="1" s="1"/>
  <c r="X241" i="1" s="1"/>
  <c r="Y241" i="1"/>
  <c r="Z241" i="1" l="1"/>
  <c r="S242" i="1"/>
  <c r="AB241" i="1"/>
  <c r="V242" i="1" l="1"/>
  <c r="AC231" i="1" s="1"/>
  <c r="Q242" i="1"/>
  <c r="T242" i="1" l="1"/>
  <c r="W242" i="1" s="1"/>
  <c r="Z242" i="1" s="1"/>
  <c r="Y242" i="1"/>
  <c r="AD231" i="1" l="1"/>
  <c r="X242" i="1"/>
  <c r="S243" i="1" l="1"/>
  <c r="AB242" i="1"/>
  <c r="Q243" i="1" l="1"/>
  <c r="V243" i="1"/>
  <c r="T243" i="1" l="1"/>
  <c r="W243" i="1" s="1"/>
  <c r="Y243" i="1"/>
  <c r="Z243" i="1" l="1"/>
  <c r="X243" i="1"/>
  <c r="S244" i="1" l="1"/>
  <c r="AB243" i="1"/>
  <c r="Q244" i="1" l="1"/>
  <c r="V244" i="1"/>
  <c r="T244" i="1" l="1"/>
  <c r="W244" i="1" s="1"/>
  <c r="Y244" i="1"/>
  <c r="Z244" i="1"/>
  <c r="X244" i="1" l="1"/>
  <c r="S245" i="1" l="1"/>
  <c r="AB244" i="1"/>
  <c r="V245" i="1" l="1"/>
  <c r="Q245" i="1"/>
  <c r="T245" i="1" l="1"/>
  <c r="W245" i="1" s="1"/>
  <c r="Z245" i="1" s="1"/>
  <c r="Y245" i="1"/>
  <c r="X245" i="1" l="1"/>
  <c r="S246" i="1" l="1"/>
  <c r="AB245" i="1"/>
  <c r="V246" i="1" l="1"/>
  <c r="Q246" i="1"/>
  <c r="T246" i="1" l="1"/>
  <c r="W246" i="1" s="1"/>
  <c r="Z246" i="1" s="1"/>
  <c r="Y246" i="1"/>
  <c r="X246" i="1" l="1"/>
  <c r="S247" i="1" l="1"/>
  <c r="AB246" i="1"/>
  <c r="Q247" i="1" l="1"/>
  <c r="V247" i="1"/>
  <c r="T247" i="1" l="1"/>
  <c r="W247" i="1" s="1"/>
  <c r="Y247" i="1"/>
  <c r="X247" i="1" l="1"/>
  <c r="Z247" i="1"/>
  <c r="S248" i="1" l="1"/>
  <c r="AB247" i="1"/>
  <c r="V248" i="1" l="1"/>
  <c r="Q248" i="1"/>
  <c r="T248" i="1" l="1"/>
  <c r="W248" i="1" s="1"/>
  <c r="X248" i="1" s="1"/>
  <c r="Y248" i="1"/>
  <c r="Z248" i="1" l="1"/>
  <c r="S249" i="1"/>
  <c r="AB248" i="1"/>
  <c r="V249" i="1" l="1"/>
  <c r="Q249" i="1"/>
  <c r="T249" i="1" l="1"/>
  <c r="W249" i="1" s="1"/>
  <c r="X249" i="1" s="1"/>
  <c r="Y249" i="1"/>
  <c r="Z249" i="1" l="1"/>
  <c r="S250" i="1"/>
  <c r="AB249" i="1"/>
  <c r="V250" i="1" l="1"/>
  <c r="Q250" i="1"/>
  <c r="T250" i="1" l="1"/>
  <c r="W250" i="1" s="1"/>
  <c r="X250" i="1" s="1"/>
  <c r="Y250" i="1"/>
  <c r="Z250" i="1" l="1"/>
  <c r="S251" i="1"/>
  <c r="AB250" i="1"/>
  <c r="V251" i="1" l="1"/>
  <c r="Q251" i="1"/>
  <c r="T251" i="1" l="1"/>
  <c r="W251" i="1" s="1"/>
  <c r="X251" i="1" s="1"/>
  <c r="Y251" i="1"/>
  <c r="Z251" i="1" l="1"/>
  <c r="S252" i="1"/>
  <c r="AB251" i="1"/>
  <c r="Q252" i="1" l="1"/>
  <c r="V252" i="1"/>
  <c r="T252" i="1" l="1"/>
  <c r="W252" i="1" s="1"/>
  <c r="Y252" i="1"/>
  <c r="X252" i="1" l="1"/>
  <c r="Z252" i="1"/>
  <c r="S253" i="1" l="1"/>
  <c r="AB252" i="1"/>
  <c r="V253" i="1" l="1"/>
  <c r="Q253" i="1"/>
  <c r="T253" i="1" l="1"/>
  <c r="W253" i="1" s="1"/>
  <c r="X253" i="1" s="1"/>
  <c r="Y253" i="1"/>
  <c r="Z253" i="1"/>
  <c r="S254" i="1" l="1"/>
  <c r="AB253" i="1"/>
  <c r="Q254" i="1" l="1"/>
  <c r="V254" i="1"/>
  <c r="AC243" i="1" s="1"/>
  <c r="T254" i="1" l="1"/>
  <c r="W254" i="1" s="1"/>
  <c r="Y254" i="1"/>
  <c r="Z254" i="1" l="1"/>
  <c r="AD243" i="1"/>
  <c r="X254" i="1"/>
  <c r="S255" i="1" l="1"/>
  <c r="AB254" i="1"/>
  <c r="V255" i="1" l="1"/>
  <c r="Q255" i="1"/>
  <c r="T255" i="1" l="1"/>
  <c r="W255" i="1" s="1"/>
  <c r="X255" i="1" s="1"/>
  <c r="Y255" i="1"/>
  <c r="Z255" i="1" l="1"/>
  <c r="S256" i="1"/>
  <c r="AB255" i="1"/>
  <c r="V256" i="1" l="1"/>
  <c r="Q256" i="1"/>
  <c r="T256" i="1" l="1"/>
  <c r="W256" i="1" s="1"/>
  <c r="X256" i="1" s="1"/>
  <c r="Y256" i="1"/>
  <c r="Z256" i="1"/>
  <c r="S257" i="1" l="1"/>
  <c r="AB256" i="1"/>
  <c r="V257" i="1" l="1"/>
  <c r="Q257" i="1"/>
  <c r="T257" i="1" l="1"/>
  <c r="W257" i="1" s="1"/>
  <c r="X257" i="1" s="1"/>
  <c r="Y257" i="1"/>
  <c r="Z257" i="1" l="1"/>
  <c r="S258" i="1"/>
  <c r="AB257" i="1"/>
  <c r="V258" i="1" l="1"/>
  <c r="Q258" i="1"/>
  <c r="T258" i="1" l="1"/>
  <c r="W258" i="1" s="1"/>
  <c r="X258" i="1" s="1"/>
  <c r="Y258" i="1"/>
  <c r="Z258" i="1" l="1"/>
  <c r="S259" i="1"/>
  <c r="AB258" i="1"/>
  <c r="V259" i="1" l="1"/>
  <c r="Q259" i="1"/>
  <c r="T259" i="1" l="1"/>
  <c r="W259" i="1" s="1"/>
  <c r="X259" i="1" s="1"/>
  <c r="Y259" i="1"/>
  <c r="Z259" i="1" l="1"/>
  <c r="S260" i="1"/>
  <c r="AB259" i="1"/>
  <c r="V260" i="1" l="1"/>
  <c r="Q260" i="1"/>
  <c r="T260" i="1" l="1"/>
  <c r="W260" i="1" s="1"/>
  <c r="X260" i="1" s="1"/>
  <c r="Z260" i="1"/>
  <c r="Y260" i="1"/>
  <c r="S261" i="1" l="1"/>
  <c r="AB260" i="1"/>
  <c r="Q261" i="1" l="1"/>
  <c r="V261" i="1"/>
  <c r="T261" i="1" l="1"/>
  <c r="W261" i="1" s="1"/>
  <c r="Y261" i="1"/>
  <c r="X261" i="1" l="1"/>
  <c r="Z261" i="1"/>
  <c r="S262" i="1" l="1"/>
  <c r="AB261" i="1"/>
  <c r="Q262" i="1" l="1"/>
  <c r="V262" i="1"/>
  <c r="T262" i="1" l="1"/>
  <c r="W262" i="1" s="1"/>
  <c r="Y262" i="1"/>
  <c r="X262" i="1" l="1"/>
  <c r="Z262" i="1"/>
  <c r="S263" i="1" l="1"/>
  <c r="AB262" i="1"/>
  <c r="V263" i="1" l="1"/>
  <c r="Q263" i="1"/>
  <c r="T263" i="1" l="1"/>
  <c r="W263" i="1" s="1"/>
  <c r="X263" i="1" s="1"/>
  <c r="Y263" i="1"/>
  <c r="Z263" i="1" l="1"/>
  <c r="S264" i="1"/>
  <c r="AB263" i="1"/>
  <c r="V264" i="1" l="1"/>
  <c r="Q264" i="1"/>
  <c r="T264" i="1" l="1"/>
  <c r="W264" i="1" s="1"/>
  <c r="X264" i="1" s="1"/>
  <c r="Y264" i="1"/>
  <c r="Z264" i="1" l="1"/>
  <c r="S265" i="1"/>
  <c r="AB264" i="1"/>
  <c r="V265" i="1" l="1"/>
  <c r="Q265" i="1"/>
  <c r="T265" i="1" l="1"/>
  <c r="W265" i="1" s="1"/>
  <c r="X265" i="1" s="1"/>
  <c r="Y265" i="1"/>
  <c r="Z265" i="1"/>
  <c r="S266" i="1" l="1"/>
  <c r="AB265" i="1"/>
  <c r="V266" i="1" l="1"/>
  <c r="AC255" i="1" s="1"/>
  <c r="Q266" i="1"/>
  <c r="T266" i="1" l="1"/>
  <c r="W266" i="1" s="1"/>
  <c r="Z266" i="1" s="1"/>
  <c r="Y266" i="1"/>
  <c r="AD255" i="1" l="1"/>
  <c r="X266" i="1"/>
  <c r="S267" i="1" l="1"/>
  <c r="AB266" i="1"/>
  <c r="Q267" i="1" l="1"/>
  <c r="V267" i="1"/>
  <c r="T267" i="1" l="1"/>
  <c r="W267" i="1" s="1"/>
  <c r="Y267" i="1"/>
  <c r="X267" i="1" l="1"/>
  <c r="Z267" i="1"/>
  <c r="S268" i="1" l="1"/>
  <c r="AB267" i="1"/>
  <c r="V268" i="1" l="1"/>
  <c r="Q268" i="1"/>
  <c r="T268" i="1" l="1"/>
  <c r="W268" i="1" s="1"/>
  <c r="X268" i="1" s="1"/>
  <c r="Y268" i="1"/>
  <c r="Z268" i="1" l="1"/>
  <c r="S269" i="1"/>
  <c r="AB268" i="1"/>
  <c r="V269" i="1" l="1"/>
  <c r="Q269" i="1"/>
  <c r="T269" i="1" l="1"/>
  <c r="W269" i="1" s="1"/>
  <c r="X269" i="1" s="1"/>
  <c r="Y269" i="1"/>
  <c r="Z269" i="1" l="1"/>
  <c r="S270" i="1"/>
  <c r="AB269" i="1"/>
  <c r="V270" i="1" l="1"/>
  <c r="Q270" i="1"/>
  <c r="T270" i="1" l="1"/>
  <c r="W270" i="1" s="1"/>
  <c r="Y270" i="1"/>
  <c r="Z270" i="1" l="1"/>
  <c r="X270" i="1"/>
  <c r="S271" i="1" l="1"/>
  <c r="AB270" i="1"/>
  <c r="Q271" i="1" l="1"/>
  <c r="V271" i="1"/>
  <c r="T271" i="1" l="1"/>
  <c r="W271" i="1" s="1"/>
  <c r="X271" i="1" s="1"/>
  <c r="Y271" i="1"/>
  <c r="Z271" i="1" l="1"/>
  <c r="S272" i="1"/>
  <c r="AB271" i="1"/>
  <c r="V272" i="1" l="1"/>
  <c r="Q272" i="1"/>
  <c r="T272" i="1" l="1"/>
  <c r="W272" i="1" s="1"/>
  <c r="X272" i="1" s="1"/>
  <c r="Y272" i="1"/>
  <c r="Z272" i="1" l="1"/>
  <c r="S273" i="1"/>
  <c r="AB272" i="1"/>
  <c r="V273" i="1" l="1"/>
  <c r="Q273" i="1"/>
  <c r="T273" i="1" l="1"/>
  <c r="W273" i="1" s="1"/>
  <c r="X273" i="1" s="1"/>
  <c r="Y273" i="1"/>
  <c r="Z273" i="1" l="1"/>
  <c r="S274" i="1"/>
  <c r="AB273" i="1"/>
  <c r="Q274" i="1" l="1"/>
  <c r="V274" i="1"/>
  <c r="T274" i="1" l="1"/>
  <c r="W274" i="1" s="1"/>
  <c r="Y274" i="1"/>
  <c r="X274" i="1" l="1"/>
  <c r="Z274" i="1"/>
  <c r="S275" i="1" l="1"/>
  <c r="AB274" i="1"/>
  <c r="Q275" i="1" l="1"/>
  <c r="V275" i="1"/>
  <c r="T275" i="1" l="1"/>
  <c r="W275" i="1" s="1"/>
  <c r="X275" i="1" s="1"/>
  <c r="Y275" i="1"/>
  <c r="Z275" i="1"/>
  <c r="S276" i="1" l="1"/>
  <c r="AB275" i="1"/>
  <c r="V276" i="1" l="1"/>
  <c r="Q276" i="1"/>
  <c r="T276" i="1" l="1"/>
  <c r="W276" i="1" s="1"/>
  <c r="X276" i="1" s="1"/>
  <c r="Y276" i="1"/>
  <c r="Z276" i="1" l="1"/>
  <c r="S277" i="1"/>
  <c r="AB276" i="1"/>
  <c r="V277" i="1" l="1"/>
  <c r="Q277" i="1"/>
  <c r="T277" i="1" l="1"/>
  <c r="W277" i="1" s="1"/>
  <c r="X277" i="1" s="1"/>
  <c r="Y277" i="1"/>
  <c r="Z277" i="1" l="1"/>
  <c r="S278" i="1"/>
  <c r="AB277" i="1"/>
  <c r="V278" i="1" l="1"/>
  <c r="AC267" i="1" s="1"/>
  <c r="Q278" i="1"/>
  <c r="T278" i="1" l="1"/>
  <c r="W278" i="1" s="1"/>
  <c r="Z278" i="1" s="1"/>
  <c r="Y278" i="1"/>
  <c r="AD267" i="1" l="1"/>
  <c r="X278" i="1"/>
  <c r="S279" i="1" l="1"/>
  <c r="AB278" i="1"/>
  <c r="V279" i="1" l="1"/>
  <c r="Q279" i="1"/>
  <c r="T279" i="1" l="1"/>
  <c r="W279" i="1" s="1"/>
  <c r="X279" i="1" s="1"/>
  <c r="Y279" i="1"/>
  <c r="Z279" i="1" l="1"/>
  <c r="S280" i="1"/>
  <c r="AB279" i="1"/>
  <c r="V280" i="1" l="1"/>
  <c r="Q280" i="1"/>
  <c r="T280" i="1" l="1"/>
  <c r="W280" i="1" s="1"/>
  <c r="X280" i="1" s="1"/>
  <c r="Y280" i="1"/>
  <c r="Z280" i="1" l="1"/>
  <c r="S281" i="1"/>
  <c r="AB280" i="1"/>
  <c r="Q281" i="1" l="1"/>
  <c r="V281" i="1"/>
  <c r="T281" i="1" l="1"/>
  <c r="W281" i="1" s="1"/>
  <c r="X281" i="1" s="1"/>
  <c r="Y281" i="1"/>
  <c r="Z281" i="1" l="1"/>
  <c r="S282" i="1"/>
  <c r="AB281" i="1"/>
  <c r="V282" i="1" l="1"/>
  <c r="Q282" i="1"/>
  <c r="T282" i="1" l="1"/>
  <c r="W282" i="1" s="1"/>
  <c r="X282" i="1" s="1"/>
  <c r="Y282" i="1"/>
  <c r="Z282" i="1" l="1"/>
  <c r="S283" i="1"/>
  <c r="AB282" i="1"/>
  <c r="Q283" i="1" l="1"/>
  <c r="V283" i="1"/>
  <c r="T283" i="1" l="1"/>
  <c r="W283" i="1" s="1"/>
  <c r="Y283" i="1"/>
  <c r="X283" i="1" l="1"/>
  <c r="Z283" i="1"/>
  <c r="S284" i="1" l="1"/>
  <c r="AB283" i="1"/>
  <c r="V284" i="1" l="1"/>
  <c r="Q284" i="1"/>
  <c r="T284" i="1" l="1"/>
  <c r="W284" i="1" s="1"/>
  <c r="X284" i="1" s="1"/>
  <c r="Y284" i="1"/>
  <c r="Z284" i="1" l="1"/>
  <c r="S285" i="1"/>
  <c r="AB284" i="1"/>
  <c r="Q285" i="1" l="1"/>
  <c r="V285" i="1"/>
  <c r="Y285" i="1" s="1"/>
  <c r="T285" i="1" l="1"/>
  <c r="W285" i="1" s="1"/>
  <c r="X285" i="1" s="1"/>
  <c r="Z285" i="1" l="1"/>
  <c r="S286" i="1"/>
  <c r="AB285" i="1"/>
  <c r="Q286" i="1" l="1"/>
  <c r="V286" i="1"/>
  <c r="T286" i="1" l="1"/>
  <c r="W286" i="1" s="1"/>
  <c r="Y286" i="1"/>
  <c r="X286" i="1" l="1"/>
  <c r="Z286" i="1"/>
  <c r="S287" i="1" l="1"/>
  <c r="AB286" i="1"/>
  <c r="V287" i="1" l="1"/>
  <c r="Q287" i="1"/>
  <c r="T287" i="1" l="1"/>
  <c r="W287" i="1" s="1"/>
  <c r="X287" i="1" s="1"/>
  <c r="Y287" i="1"/>
  <c r="Z287" i="1" l="1"/>
  <c r="S288" i="1"/>
  <c r="AB287" i="1"/>
  <c r="V288" i="1" l="1"/>
  <c r="Q288" i="1"/>
  <c r="T288" i="1" l="1"/>
  <c r="W288" i="1" s="1"/>
  <c r="X288" i="1" s="1"/>
  <c r="Y288" i="1"/>
  <c r="Z288" i="1" l="1"/>
  <c r="S289" i="1"/>
  <c r="AB288" i="1"/>
  <c r="V289" i="1" l="1"/>
  <c r="Q289" i="1"/>
  <c r="T289" i="1" l="1"/>
  <c r="W289" i="1" s="1"/>
  <c r="X289" i="1" s="1"/>
  <c r="Y289" i="1"/>
  <c r="Z289" i="1" l="1"/>
  <c r="S290" i="1"/>
  <c r="AB289" i="1"/>
  <c r="Q290" i="1" l="1"/>
  <c r="V290" i="1"/>
  <c r="AC279" i="1" s="1"/>
  <c r="T290" i="1" l="1"/>
  <c r="W290" i="1" s="1"/>
  <c r="Z290" i="1" s="1"/>
  <c r="Y290" i="1"/>
  <c r="AD279" i="1" l="1"/>
  <c r="X290" i="1"/>
  <c r="S291" i="1" l="1"/>
  <c r="AB290" i="1"/>
  <c r="V291" i="1" l="1"/>
  <c r="Q291" i="1"/>
  <c r="T291" i="1" l="1"/>
  <c r="W291" i="1" s="1"/>
  <c r="X291" i="1" s="1"/>
  <c r="Y291" i="1"/>
  <c r="Z291" i="1" l="1"/>
  <c r="S292" i="1"/>
  <c r="AB291" i="1"/>
  <c r="V292" i="1" l="1"/>
  <c r="Q292" i="1"/>
  <c r="T292" i="1" l="1"/>
  <c r="W292" i="1" s="1"/>
  <c r="X292" i="1" s="1"/>
  <c r="Y292" i="1"/>
  <c r="Z292" i="1" l="1"/>
  <c r="S293" i="1"/>
  <c r="AB292" i="1"/>
  <c r="Q293" i="1" l="1"/>
  <c r="V293" i="1"/>
  <c r="T293" i="1" l="1"/>
  <c r="W293" i="1" s="1"/>
  <c r="Y293" i="1"/>
  <c r="X293" i="1" l="1"/>
  <c r="Z293" i="1"/>
  <c r="S294" i="1" l="1"/>
  <c r="AB293" i="1"/>
  <c r="V294" i="1" l="1"/>
  <c r="Q294" i="1"/>
  <c r="T294" i="1" l="1"/>
  <c r="W294" i="1" s="1"/>
  <c r="X294" i="1" s="1"/>
  <c r="Y294" i="1"/>
  <c r="Z294" i="1" l="1"/>
  <c r="S295" i="1"/>
  <c r="AB294" i="1"/>
  <c r="Q295" i="1" l="1"/>
  <c r="V295" i="1"/>
  <c r="T295" i="1" l="1"/>
  <c r="W295" i="1" s="1"/>
  <c r="Y295" i="1"/>
  <c r="X295" i="1" l="1"/>
  <c r="Z295" i="1"/>
  <c r="S296" i="1" l="1"/>
  <c r="AB295" i="1"/>
  <c r="Q296" i="1" l="1"/>
  <c r="V296" i="1"/>
  <c r="T296" i="1" l="1"/>
  <c r="W296" i="1" s="1"/>
  <c r="Y296" i="1"/>
  <c r="X296" i="1" l="1"/>
  <c r="Z296" i="1"/>
  <c r="S297" i="1" l="1"/>
  <c r="AB296" i="1"/>
  <c r="V297" i="1" l="1"/>
  <c r="Q297" i="1"/>
  <c r="T297" i="1" l="1"/>
  <c r="W297" i="1" s="1"/>
  <c r="X297" i="1" s="1"/>
  <c r="Y297" i="1"/>
  <c r="Z297" i="1" l="1"/>
  <c r="S298" i="1"/>
  <c r="AB297" i="1"/>
  <c r="V298" i="1" l="1"/>
  <c r="Q298" i="1"/>
  <c r="T298" i="1" l="1"/>
  <c r="W298" i="1" s="1"/>
  <c r="X298" i="1" s="1"/>
  <c r="Y298" i="1"/>
  <c r="Z298" i="1" l="1"/>
  <c r="S299" i="1"/>
  <c r="AB298" i="1"/>
  <c r="V299" i="1" l="1"/>
  <c r="Q299" i="1"/>
  <c r="T299" i="1" l="1"/>
  <c r="W299" i="1" s="1"/>
  <c r="X299" i="1" s="1"/>
  <c r="Y299" i="1"/>
  <c r="Z299" i="1"/>
  <c r="S300" i="1" l="1"/>
  <c r="AB299" i="1"/>
  <c r="V300" i="1" l="1"/>
  <c r="Q300" i="1"/>
  <c r="T300" i="1" l="1"/>
  <c r="W300" i="1" s="1"/>
  <c r="X300" i="1" s="1"/>
  <c r="Y300" i="1"/>
  <c r="Z300" i="1" l="1"/>
  <c r="S301" i="1"/>
  <c r="AB300" i="1"/>
  <c r="V301" i="1" l="1"/>
  <c r="Q301" i="1"/>
  <c r="T301" i="1" l="1"/>
  <c r="W301" i="1" s="1"/>
  <c r="X301" i="1" s="1"/>
  <c r="Y301" i="1"/>
  <c r="Z301" i="1" l="1"/>
  <c r="S302" i="1"/>
  <c r="AB301" i="1"/>
  <c r="V302" i="1" l="1"/>
  <c r="AC291" i="1" s="1"/>
  <c r="Q302" i="1"/>
  <c r="T302" i="1" l="1"/>
  <c r="W302" i="1" s="1"/>
  <c r="Z302" i="1" s="1"/>
  <c r="Y302" i="1"/>
  <c r="AD291" i="1" l="1"/>
  <c r="X302" i="1"/>
  <c r="S303" i="1" l="1"/>
  <c r="AB302" i="1"/>
  <c r="V303" i="1" l="1"/>
  <c r="Q303" i="1"/>
  <c r="T303" i="1" l="1"/>
  <c r="W303" i="1" s="1"/>
  <c r="Y303" i="1"/>
  <c r="Z303" i="1" l="1"/>
  <c r="X303" i="1"/>
  <c r="S304" i="1" l="1"/>
  <c r="AB303" i="1"/>
  <c r="V304" i="1" l="1"/>
  <c r="Q304" i="1"/>
  <c r="T304" i="1" l="1"/>
  <c r="W304" i="1" s="1"/>
  <c r="Y304" i="1"/>
  <c r="Z304" i="1" l="1"/>
  <c r="X304" i="1"/>
  <c r="S305" i="1" l="1"/>
  <c r="AB304" i="1"/>
  <c r="Q305" i="1" l="1"/>
  <c r="V305" i="1"/>
  <c r="T305" i="1" l="1"/>
  <c r="W305" i="1" s="1"/>
  <c r="Y305" i="1"/>
  <c r="Z305" i="1" l="1"/>
  <c r="X305" i="1"/>
  <c r="S306" i="1" l="1"/>
  <c r="AB305" i="1"/>
  <c r="V306" i="1" l="1"/>
  <c r="Q306" i="1"/>
  <c r="T306" i="1" l="1"/>
  <c r="W306" i="1" s="1"/>
  <c r="Y306" i="1"/>
  <c r="Z306" i="1"/>
  <c r="X306" i="1" l="1"/>
  <c r="S307" i="1" l="1"/>
  <c r="AB306" i="1"/>
  <c r="V307" i="1" l="1"/>
  <c r="Q307" i="1"/>
  <c r="T307" i="1" l="1"/>
  <c r="W307" i="1" s="1"/>
  <c r="Z307" i="1" s="1"/>
  <c r="Y307" i="1"/>
  <c r="X307" i="1" l="1"/>
  <c r="S308" i="1" l="1"/>
  <c r="AB307" i="1"/>
  <c r="Q308" i="1" l="1"/>
  <c r="V308" i="1"/>
  <c r="T308" i="1" l="1"/>
  <c r="W308" i="1" s="1"/>
  <c r="Y308" i="1"/>
  <c r="X308" i="1" l="1"/>
  <c r="Z308" i="1"/>
  <c r="S309" i="1" l="1"/>
  <c r="AB308" i="1"/>
  <c r="Q309" i="1" l="1"/>
  <c r="V309" i="1"/>
  <c r="T309" i="1" l="1"/>
  <c r="W309" i="1" s="1"/>
  <c r="X309" i="1" s="1"/>
  <c r="Y309" i="1"/>
  <c r="Z309" i="1" l="1"/>
  <c r="S310" i="1"/>
  <c r="AB309" i="1"/>
  <c r="V310" i="1" l="1"/>
  <c r="Q310" i="1"/>
  <c r="T310" i="1" l="1"/>
  <c r="W310" i="1" s="1"/>
  <c r="X310" i="1" s="1"/>
  <c r="Y310" i="1"/>
  <c r="Z310" i="1" l="1"/>
  <c r="S311" i="1"/>
  <c r="AB310" i="1"/>
  <c r="V311" i="1" l="1"/>
  <c r="Q311" i="1"/>
  <c r="T311" i="1" l="1"/>
  <c r="W311" i="1" s="1"/>
  <c r="X311" i="1" s="1"/>
  <c r="Y311" i="1"/>
  <c r="Z311" i="1" l="1"/>
  <c r="S312" i="1"/>
  <c r="AB311" i="1"/>
  <c r="Q312" i="1" l="1"/>
  <c r="V312" i="1"/>
  <c r="T312" i="1" l="1"/>
  <c r="W312" i="1" s="1"/>
  <c r="X312" i="1" s="1"/>
  <c r="Y312" i="1"/>
  <c r="Z312" i="1" l="1"/>
  <c r="S313" i="1"/>
  <c r="AB312" i="1"/>
  <c r="V313" i="1" l="1"/>
  <c r="Q313" i="1"/>
  <c r="T313" i="1" l="1"/>
  <c r="W313" i="1" s="1"/>
  <c r="X313" i="1" s="1"/>
  <c r="Y313" i="1"/>
  <c r="Z313" i="1" l="1"/>
  <c r="S314" i="1"/>
  <c r="AB313" i="1"/>
  <c r="Q314" i="1" l="1"/>
  <c r="V314" i="1"/>
  <c r="AC303" i="1" s="1"/>
  <c r="T314" i="1" l="1"/>
  <c r="W314" i="1" s="1"/>
  <c r="Y314" i="1"/>
  <c r="Z314" i="1" l="1"/>
  <c r="AD303" i="1"/>
  <c r="X314" i="1"/>
  <c r="S315" i="1" l="1"/>
  <c r="AB314" i="1"/>
  <c r="Q315" i="1" l="1"/>
  <c r="V315" i="1"/>
  <c r="T315" i="1" l="1"/>
  <c r="W315" i="1" s="1"/>
  <c r="Y315" i="1"/>
  <c r="Z315" i="1" l="1"/>
  <c r="X315" i="1"/>
  <c r="S316" i="1" l="1"/>
  <c r="AB315" i="1"/>
  <c r="V316" i="1" l="1"/>
  <c r="Q316" i="1"/>
  <c r="Y316" i="1" l="1"/>
  <c r="T316" i="1"/>
  <c r="W316" i="1" s="1"/>
  <c r="Z316" i="1" l="1"/>
  <c r="X316" i="1"/>
  <c r="S317" i="1" l="1"/>
  <c r="AB316" i="1"/>
  <c r="V317" i="1" l="1"/>
  <c r="Q317" i="1"/>
  <c r="Y317" i="1" l="1"/>
  <c r="T317" i="1"/>
  <c r="W317" i="1" s="1"/>
  <c r="Z317" i="1" l="1"/>
  <c r="X317" i="1"/>
  <c r="S318" i="1" l="1"/>
  <c r="AB317" i="1"/>
  <c r="V318" i="1" l="1"/>
  <c r="Q318" i="1"/>
  <c r="T318" i="1" l="1"/>
  <c r="W318" i="1" s="1"/>
  <c r="Y318" i="1"/>
  <c r="Z318" i="1" l="1"/>
  <c r="X318" i="1"/>
  <c r="S319" i="1" l="1"/>
  <c r="AB318" i="1"/>
  <c r="Q319" i="1" l="1"/>
  <c r="V319" i="1"/>
  <c r="Y319" i="1" l="1"/>
  <c r="T319" i="1"/>
  <c r="W319" i="1" s="1"/>
  <c r="Z319" i="1" l="1"/>
  <c r="X319" i="1"/>
  <c r="S320" i="1" l="1"/>
  <c r="AB319" i="1"/>
  <c r="V320" i="1" l="1"/>
  <c r="Q320" i="1"/>
  <c r="Y320" i="1" l="1"/>
  <c r="T320" i="1"/>
  <c r="W320" i="1" s="1"/>
  <c r="X320" i="1" s="1"/>
  <c r="S321" i="1" l="1"/>
  <c r="AB320" i="1"/>
  <c r="Z320" i="1"/>
  <c r="V321" i="1" l="1"/>
  <c r="Q321" i="1"/>
  <c r="Y321" i="1" l="1"/>
  <c r="T321" i="1"/>
  <c r="W321" i="1" s="1"/>
  <c r="X321" i="1" s="1"/>
  <c r="S322" i="1" l="1"/>
  <c r="AB321" i="1"/>
  <c r="Z321" i="1"/>
  <c r="V322" i="1" l="1"/>
  <c r="Q322" i="1"/>
  <c r="Y322" i="1" l="1"/>
  <c r="T322" i="1"/>
  <c r="W322" i="1" s="1"/>
  <c r="X322" i="1" s="1"/>
  <c r="Z322" i="1" l="1"/>
  <c r="S323" i="1"/>
  <c r="AB322" i="1"/>
  <c r="Q323" i="1" l="1"/>
  <c r="V323" i="1"/>
  <c r="Y323" i="1" l="1"/>
  <c r="T323" i="1"/>
  <c r="W323" i="1" s="1"/>
  <c r="X323" i="1" s="1"/>
  <c r="S324" i="1" l="1"/>
  <c r="AB323" i="1"/>
  <c r="Z323" i="1"/>
  <c r="Q324" i="1" l="1"/>
  <c r="V324" i="1"/>
  <c r="Y324" i="1" l="1"/>
  <c r="T324" i="1"/>
  <c r="W324" i="1" s="1"/>
  <c r="X324" i="1" s="1"/>
  <c r="S325" i="1" l="1"/>
  <c r="AB324" i="1"/>
  <c r="Z324" i="1"/>
  <c r="Q325" i="1" l="1"/>
  <c r="V325" i="1"/>
  <c r="Y325" i="1" l="1"/>
  <c r="T325" i="1"/>
  <c r="W325" i="1" s="1"/>
  <c r="X325" i="1" s="1"/>
  <c r="S326" i="1" l="1"/>
  <c r="AB325" i="1"/>
  <c r="Z325" i="1"/>
  <c r="V326" i="1" l="1"/>
  <c r="AC315" i="1" s="1"/>
  <c r="Q326" i="1"/>
  <c r="Y326" i="1" l="1"/>
  <c r="T326" i="1"/>
  <c r="W326" i="1" s="1"/>
  <c r="Z326" i="1" l="1"/>
  <c r="AD315" i="1"/>
  <c r="X326" i="1"/>
  <c r="S327" i="1" l="1"/>
  <c r="AB326" i="1"/>
  <c r="Q327" i="1" l="1"/>
  <c r="V327" i="1"/>
  <c r="Y327" i="1" l="1"/>
  <c r="T327" i="1"/>
  <c r="W327" i="1" s="1"/>
  <c r="Z327" i="1" l="1"/>
  <c r="X327" i="1"/>
  <c r="S328" i="1" l="1"/>
  <c r="AB327" i="1"/>
  <c r="V328" i="1" l="1"/>
  <c r="Q328" i="1"/>
  <c r="Y328" i="1" l="1"/>
  <c r="T328" i="1"/>
  <c r="W328" i="1" s="1"/>
  <c r="Z328" i="1" l="1"/>
  <c r="X328" i="1"/>
  <c r="S329" i="1" l="1"/>
  <c r="AB328" i="1"/>
  <c r="Q329" i="1" l="1"/>
  <c r="V329" i="1"/>
  <c r="Y329" i="1" l="1"/>
  <c r="T329" i="1"/>
  <c r="W329" i="1" s="1"/>
  <c r="Z329" i="1" l="1"/>
  <c r="X329" i="1"/>
  <c r="S330" i="1" l="1"/>
  <c r="AB329" i="1"/>
  <c r="V330" i="1" l="1"/>
  <c r="Q330" i="1"/>
  <c r="Y330" i="1" l="1"/>
  <c r="T330" i="1"/>
  <c r="W330" i="1" s="1"/>
  <c r="Z330" i="1" l="1"/>
  <c r="X330" i="1"/>
  <c r="S331" i="1" l="1"/>
  <c r="AB330" i="1"/>
  <c r="Q331" i="1" l="1"/>
  <c r="V331" i="1"/>
  <c r="Y331" i="1" l="1"/>
  <c r="T331" i="1"/>
  <c r="W331" i="1" s="1"/>
  <c r="Z331" i="1" l="1"/>
  <c r="X331" i="1"/>
  <c r="S332" i="1" l="1"/>
  <c r="AB331" i="1"/>
  <c r="Q332" i="1" l="1"/>
  <c r="V332" i="1"/>
  <c r="Y332" i="1" l="1"/>
  <c r="T332" i="1"/>
  <c r="W332" i="1" s="1"/>
  <c r="X332" i="1" s="1"/>
  <c r="S333" i="1" l="1"/>
  <c r="AB332" i="1"/>
  <c r="Z332" i="1"/>
  <c r="Q333" i="1" l="1"/>
  <c r="V333" i="1"/>
  <c r="Y333" i="1" l="1"/>
  <c r="T333" i="1"/>
  <c r="W333" i="1" s="1"/>
  <c r="X333" i="1" s="1"/>
  <c r="S334" i="1" l="1"/>
  <c r="AB333" i="1"/>
  <c r="Z333" i="1"/>
  <c r="Q334" i="1" l="1"/>
  <c r="V334" i="1"/>
  <c r="Y334" i="1" l="1"/>
  <c r="T334" i="1"/>
  <c r="W334" i="1" s="1"/>
  <c r="X334" i="1" s="1"/>
  <c r="S335" i="1" l="1"/>
  <c r="AB334" i="1"/>
  <c r="Z334" i="1"/>
  <c r="V335" i="1" l="1"/>
  <c r="Q335" i="1"/>
  <c r="Y335" i="1" l="1"/>
  <c r="T335" i="1"/>
  <c r="W335" i="1" s="1"/>
  <c r="X335" i="1" s="1"/>
  <c r="S336" i="1" l="1"/>
  <c r="AB335" i="1"/>
  <c r="Z335" i="1"/>
  <c r="Q336" i="1" l="1"/>
  <c r="V336" i="1"/>
  <c r="Y336" i="1" l="1"/>
  <c r="T336" i="1"/>
  <c r="W336" i="1" s="1"/>
  <c r="X336" i="1" s="1"/>
  <c r="S337" i="1" l="1"/>
  <c r="AB336" i="1"/>
  <c r="Z336" i="1"/>
  <c r="Q337" i="1" l="1"/>
  <c r="V337" i="1"/>
  <c r="Y337" i="1" l="1"/>
  <c r="T337" i="1"/>
  <c r="W337" i="1" s="1"/>
  <c r="X337" i="1" s="1"/>
  <c r="S338" i="1" l="1"/>
  <c r="AB337" i="1"/>
  <c r="Z337" i="1"/>
  <c r="V338" i="1" l="1"/>
  <c r="AC327" i="1" s="1"/>
  <c r="Q338" i="1"/>
  <c r="Y338" i="1" l="1"/>
  <c r="T338" i="1"/>
  <c r="W338" i="1" s="1"/>
  <c r="Z338" i="1" l="1"/>
  <c r="AD327" i="1"/>
  <c r="X338" i="1"/>
  <c r="S339" i="1" l="1"/>
  <c r="AB338" i="1"/>
  <c r="Q339" i="1" l="1"/>
  <c r="V339" i="1"/>
  <c r="Y339" i="1" l="1"/>
  <c r="T339" i="1"/>
  <c r="W339" i="1" s="1"/>
  <c r="Z339" i="1" l="1"/>
  <c r="X339" i="1"/>
  <c r="S340" i="1" l="1"/>
  <c r="AB339" i="1"/>
  <c r="V340" i="1" l="1"/>
  <c r="Q340" i="1"/>
  <c r="Y340" i="1" l="1"/>
  <c r="T340" i="1"/>
  <c r="W340" i="1" s="1"/>
  <c r="Z340" i="1" l="1"/>
  <c r="X340" i="1"/>
  <c r="S341" i="1" l="1"/>
  <c r="AB340" i="1"/>
  <c r="Q341" i="1" l="1"/>
  <c r="V341" i="1"/>
  <c r="Y341" i="1" l="1"/>
  <c r="T341" i="1"/>
  <c r="W341" i="1" s="1"/>
  <c r="Z341" i="1" l="1"/>
  <c r="X341" i="1"/>
  <c r="S342" i="1" l="1"/>
  <c r="AB341" i="1"/>
  <c r="Q342" i="1" l="1"/>
  <c r="V342" i="1"/>
  <c r="Y342" i="1" l="1"/>
  <c r="T342" i="1"/>
  <c r="W342" i="1" s="1"/>
  <c r="Z342" i="1" l="1"/>
  <c r="X342" i="1"/>
  <c r="S343" i="1" l="1"/>
  <c r="AB342" i="1"/>
  <c r="V343" i="1" l="1"/>
  <c r="Q343" i="1"/>
  <c r="Y343" i="1" l="1"/>
  <c r="T343" i="1"/>
  <c r="W343" i="1" s="1"/>
  <c r="Z343" i="1" l="1"/>
  <c r="X343" i="1"/>
  <c r="S344" i="1" l="1"/>
  <c r="AB343" i="1"/>
  <c r="V344" i="1" l="1"/>
  <c r="Q344" i="1"/>
  <c r="Y344" i="1" l="1"/>
  <c r="T344" i="1"/>
  <c r="W344" i="1" s="1"/>
  <c r="X344" i="1" s="1"/>
  <c r="S345" i="1" l="1"/>
  <c r="AB344" i="1"/>
  <c r="Z344" i="1"/>
  <c r="V345" i="1" l="1"/>
  <c r="Q345" i="1"/>
  <c r="Y345" i="1" l="1"/>
  <c r="T345" i="1"/>
  <c r="W345" i="1" s="1"/>
  <c r="X345" i="1" s="1"/>
  <c r="S346" i="1" l="1"/>
  <c r="AB345" i="1"/>
  <c r="Z345" i="1"/>
  <c r="Q346" i="1" l="1"/>
  <c r="V346" i="1"/>
  <c r="Y346" i="1" l="1"/>
  <c r="T346" i="1"/>
  <c r="W346" i="1" s="1"/>
  <c r="X346" i="1" s="1"/>
  <c r="S347" i="1" l="1"/>
  <c r="AB346" i="1"/>
  <c r="Z346" i="1"/>
  <c r="V347" i="1" l="1"/>
  <c r="Q347" i="1"/>
  <c r="Y347" i="1" l="1"/>
  <c r="T347" i="1"/>
  <c r="W347" i="1" s="1"/>
  <c r="X347" i="1" s="1"/>
  <c r="S348" i="1" l="1"/>
  <c r="AB347" i="1"/>
  <c r="Z347" i="1"/>
  <c r="Q348" i="1" l="1"/>
  <c r="V348" i="1"/>
  <c r="Y348" i="1" l="1"/>
  <c r="T348" i="1"/>
  <c r="W348" i="1" s="1"/>
  <c r="X348" i="1" s="1"/>
  <c r="S349" i="1" l="1"/>
  <c r="AB348" i="1"/>
  <c r="Z348" i="1"/>
  <c r="Q349" i="1" l="1"/>
  <c r="V349" i="1"/>
  <c r="Y349" i="1" l="1"/>
  <c r="T349" i="1"/>
  <c r="W349" i="1" s="1"/>
  <c r="X349" i="1" s="1"/>
  <c r="S350" i="1" l="1"/>
  <c r="AB349" i="1"/>
  <c r="Z349" i="1"/>
  <c r="V350" i="1" l="1"/>
  <c r="AC339" i="1" s="1"/>
  <c r="Q350" i="1"/>
  <c r="Y350" i="1" l="1"/>
  <c r="T350" i="1"/>
  <c r="W350" i="1" s="1"/>
  <c r="Z350" i="1" l="1"/>
  <c r="AD339" i="1"/>
  <c r="X350" i="1"/>
  <c r="S351" i="1" l="1"/>
  <c r="AB350" i="1"/>
  <c r="V351" i="1" l="1"/>
  <c r="Q351" i="1"/>
  <c r="Y351" i="1" l="1"/>
  <c r="T351" i="1"/>
  <c r="W351" i="1" s="1"/>
  <c r="Z351" i="1" l="1"/>
  <c r="X351" i="1"/>
  <c r="S352" i="1" l="1"/>
  <c r="AB351" i="1"/>
  <c r="Q352" i="1" l="1"/>
  <c r="V352" i="1"/>
  <c r="Y352" i="1" l="1"/>
  <c r="T352" i="1"/>
  <c r="W352" i="1" s="1"/>
  <c r="Z352" i="1" l="1"/>
  <c r="X352" i="1"/>
  <c r="S353" i="1" l="1"/>
  <c r="AB352" i="1"/>
  <c r="Q353" i="1" l="1"/>
  <c r="V353" i="1"/>
  <c r="Y353" i="1" l="1"/>
  <c r="T353" i="1"/>
  <c r="W353" i="1" s="1"/>
  <c r="Z353" i="1" l="1"/>
  <c r="X353" i="1"/>
  <c r="S354" i="1" l="1"/>
  <c r="AB353" i="1"/>
  <c r="Q354" i="1" l="1"/>
  <c r="V354" i="1"/>
  <c r="Y354" i="1" l="1"/>
  <c r="T354" i="1"/>
  <c r="W354" i="1" s="1"/>
  <c r="Z354" i="1" l="1"/>
  <c r="X354" i="1"/>
  <c r="S355" i="1" l="1"/>
  <c r="AB354" i="1"/>
  <c r="V355" i="1" l="1"/>
  <c r="Q355" i="1"/>
  <c r="Y355" i="1" l="1"/>
  <c r="T355" i="1"/>
  <c r="W355" i="1" s="1"/>
  <c r="X355" i="1" l="1"/>
  <c r="Z355" i="1"/>
  <c r="S356" i="1" l="1"/>
  <c r="AB355" i="1"/>
  <c r="Q356" i="1" l="1"/>
  <c r="V356" i="1"/>
  <c r="T356" i="1" l="1"/>
  <c r="W356" i="1" s="1"/>
  <c r="X356" i="1" s="1"/>
  <c r="Y356" i="1"/>
  <c r="Z356" i="1"/>
  <c r="S357" i="1" l="1"/>
  <c r="AB356" i="1"/>
  <c r="V357" i="1" l="1"/>
  <c r="Q357" i="1"/>
  <c r="T357" i="1" l="1"/>
  <c r="W357" i="1" s="1"/>
  <c r="X357" i="1" s="1"/>
  <c r="Y357" i="1"/>
  <c r="Z357" i="1" l="1"/>
  <c r="S358" i="1"/>
  <c r="AB357" i="1"/>
  <c r="Q358" i="1" l="1"/>
  <c r="T358" i="1"/>
  <c r="V358" i="1"/>
  <c r="W358" i="1" l="1"/>
  <c r="X358" i="1" s="1"/>
  <c r="Y358" i="1"/>
  <c r="Z358" i="1"/>
  <c r="S359" i="1" l="1"/>
  <c r="AB358" i="1"/>
  <c r="Q359" i="1" l="1"/>
  <c r="V359" i="1"/>
  <c r="T359" i="1"/>
  <c r="W359" i="1" l="1"/>
  <c r="X359" i="1" s="1"/>
  <c r="S360" i="1"/>
  <c r="AB359" i="1"/>
  <c r="Y359" i="1"/>
  <c r="Z359" i="1"/>
  <c r="Q360" i="1" l="1"/>
  <c r="T360" i="1"/>
  <c r="V360" i="1"/>
  <c r="W360" i="1" l="1"/>
  <c r="X360" i="1" s="1"/>
  <c r="Y360" i="1"/>
  <c r="Z360" i="1"/>
  <c r="S361" i="1" l="1"/>
  <c r="AB360" i="1"/>
  <c r="V361" i="1" l="1"/>
  <c r="T361" i="1"/>
  <c r="W361" i="1" s="1"/>
  <c r="X361" i="1" s="1"/>
  <c r="Q361" i="1"/>
  <c r="Y361" i="1" l="1"/>
  <c r="Z361" i="1"/>
  <c r="S362" i="1"/>
  <c r="AB361" i="1"/>
  <c r="Q362" i="1" l="1"/>
  <c r="V362" i="1"/>
  <c r="AC351" i="1" s="1"/>
  <c r="T362" i="1"/>
  <c r="W362" i="1" s="1"/>
  <c r="AD351" i="1" s="1"/>
  <c r="X362" i="1" l="1"/>
  <c r="S363" i="1"/>
  <c r="AB362" i="1"/>
  <c r="Z362" i="1"/>
  <c r="Y362" i="1"/>
  <c r="T363" i="1" l="1"/>
  <c r="V363" i="1"/>
  <c r="Q363" i="1"/>
  <c r="Y363" i="1" l="1"/>
  <c r="W363" i="1"/>
  <c r="X363" i="1" l="1"/>
  <c r="Z363" i="1"/>
  <c r="S364" i="1" l="1"/>
  <c r="AB363" i="1"/>
  <c r="T364" i="1" l="1"/>
  <c r="V364" i="1"/>
  <c r="Q364" i="1"/>
  <c r="Y364" i="1" l="1"/>
  <c r="W364" i="1"/>
  <c r="Z364" i="1" l="1"/>
  <c r="X364" i="1"/>
  <c r="S365" i="1" l="1"/>
  <c r="AB364" i="1"/>
  <c r="V365" i="1" l="1"/>
  <c r="T365" i="1"/>
  <c r="W365" i="1" s="1"/>
  <c r="X365" i="1" s="1"/>
  <c r="Q365" i="1"/>
  <c r="Y365" i="1" s="1"/>
  <c r="S366" i="1" l="1"/>
  <c r="AB365" i="1"/>
  <c r="Z365" i="1"/>
  <c r="V366" i="1" l="1"/>
  <c r="T366" i="1"/>
  <c r="W366" i="1" s="1"/>
  <c r="Q366" i="1"/>
  <c r="Y366" i="1" l="1"/>
  <c r="Z366" i="1"/>
  <c r="X366" i="1"/>
  <c r="S367" i="1" l="1"/>
  <c r="AB366" i="1"/>
  <c r="V367" i="1" l="1"/>
  <c r="T367" i="1"/>
  <c r="W367" i="1" s="1"/>
  <c r="Q367" i="1"/>
  <c r="Y367" i="1" l="1"/>
  <c r="Z367" i="1"/>
  <c r="X367" i="1"/>
  <c r="S368" i="1" l="1"/>
  <c r="AB367" i="1"/>
  <c r="V368" i="1" l="1"/>
  <c r="Q368" i="1"/>
  <c r="T368" i="1"/>
  <c r="W368" i="1" s="1"/>
  <c r="X368" i="1" s="1"/>
  <c r="S369" i="1" l="1"/>
  <c r="AB368" i="1"/>
  <c r="Y368" i="1"/>
  <c r="Z368" i="1"/>
  <c r="T369" i="1" l="1"/>
  <c r="Q369" i="1"/>
  <c r="V369" i="1"/>
  <c r="W369" i="1" s="1"/>
  <c r="X369" i="1" s="1"/>
  <c r="S370" i="1" l="1"/>
  <c r="AB369" i="1"/>
  <c r="Y369" i="1"/>
  <c r="Z369" i="1"/>
  <c r="Q370" i="1" l="1"/>
  <c r="V370" i="1"/>
  <c r="T370" i="1"/>
  <c r="W370" i="1" s="1"/>
  <c r="X370" i="1" s="1"/>
  <c r="S371" i="1" l="1"/>
  <c r="AB370" i="1"/>
  <c r="Z370" i="1"/>
  <c r="Y370" i="1"/>
  <c r="T371" i="1" l="1"/>
  <c r="V371" i="1"/>
  <c r="W371" i="1" s="1"/>
  <c r="X371" i="1" s="1"/>
  <c r="Q371" i="1"/>
  <c r="Y371" i="1" l="1"/>
  <c r="Z371" i="1"/>
  <c r="S372" i="1"/>
  <c r="AB371" i="1"/>
  <c r="V372" i="1" l="1"/>
  <c r="Q372" i="1"/>
  <c r="T372" i="1"/>
  <c r="W372" i="1" s="1"/>
  <c r="X372" i="1" s="1"/>
  <c r="S373" i="1" l="1"/>
  <c r="AB372" i="1"/>
  <c r="Y372" i="1"/>
  <c r="Z372" i="1"/>
  <c r="T373" i="1" l="1"/>
  <c r="V373" i="1"/>
  <c r="Q373" i="1"/>
  <c r="Y373" i="1" l="1"/>
  <c r="W373" i="1"/>
  <c r="X373" i="1" s="1"/>
  <c r="S374" i="1" l="1"/>
  <c r="AB373" i="1"/>
  <c r="Z373" i="1"/>
  <c r="T374" i="1" l="1"/>
  <c r="V374" i="1"/>
  <c r="AC363" i="1" s="1"/>
  <c r="Q374" i="1"/>
  <c r="Y374" i="1" l="1"/>
  <c r="W374" i="1"/>
  <c r="AD363" i="1" l="1"/>
  <c r="X374" i="1"/>
  <c r="Q9" i="1" s="1"/>
  <c r="Z374" i="1"/>
  <c r="AB374" i="1" l="1"/>
  <c r="Q10" i="1" s="1"/>
</calcChain>
</file>

<file path=xl/sharedStrings.xml><?xml version="1.0" encoding="utf-8"?>
<sst xmlns="http://schemas.openxmlformats.org/spreadsheetml/2006/main" count="210" uniqueCount="51">
  <si>
    <t>Assumable Loan Info</t>
  </si>
  <si>
    <t>New Loan Info</t>
  </si>
  <si>
    <t>Original Loan Balance</t>
  </si>
  <si>
    <t>New Loan Balance</t>
  </si>
  <si>
    <t>Existing Loan Balance</t>
  </si>
  <si>
    <t>Interest Rate</t>
  </si>
  <si>
    <t>Amortization (In Years)</t>
  </si>
  <si>
    <t>Remaining Term in Months</t>
  </si>
  <si>
    <t>Monthly Payment</t>
  </si>
  <si>
    <t>Final Payment Date</t>
  </si>
  <si>
    <t>IO:</t>
  </si>
  <si>
    <t>Assumable Loan Table</t>
  </si>
  <si>
    <t>Month</t>
  </si>
  <si>
    <t>Year</t>
  </si>
  <si>
    <t># of Months</t>
  </si>
  <si>
    <t>Month/Year</t>
  </si>
  <si>
    <t>Beg. Balance</t>
  </si>
  <si>
    <t>Payment</t>
  </si>
  <si>
    <t>Rate</t>
  </si>
  <si>
    <t>Interest</t>
  </si>
  <si>
    <t>Principal</t>
  </si>
  <si>
    <t>End Balance</t>
  </si>
  <si>
    <t>Interest/Year</t>
  </si>
  <si>
    <t>Principal/Year</t>
  </si>
  <si>
    <t>Input Data</t>
  </si>
  <si>
    <t>Term(Years)</t>
  </si>
  <si>
    <t>Yes</t>
  </si>
  <si>
    <t>I/O(Monthly):</t>
  </si>
  <si>
    <t>Cumulative Interest</t>
  </si>
  <si>
    <t>Service Fee</t>
  </si>
  <si>
    <t>Matthews Split</t>
  </si>
  <si>
    <t>Loan Calculations</t>
  </si>
  <si>
    <t>Total(Term)</t>
  </si>
  <si>
    <t>Cumulative Principal</t>
  </si>
  <si>
    <t>Annual Service Fee</t>
  </si>
  <si>
    <t>Year 1</t>
  </si>
  <si>
    <t>Year 2</t>
  </si>
  <si>
    <t>Year 3</t>
  </si>
  <si>
    <t>Year 4</t>
  </si>
  <si>
    <t>Year 5</t>
  </si>
  <si>
    <t>Year 6</t>
  </si>
  <si>
    <t>Year 7</t>
  </si>
  <si>
    <t>Year 8</t>
  </si>
  <si>
    <t>Year 10</t>
  </si>
  <si>
    <t>10 Loans</t>
  </si>
  <si>
    <t>5 Loans</t>
  </si>
  <si>
    <t xml:space="preserve">Year 9 </t>
  </si>
  <si>
    <t>Total</t>
  </si>
  <si>
    <t>$0-$5M Matthews Split</t>
  </si>
  <si>
    <t>$5M+ Matthews Split</t>
  </si>
  <si>
    <t>Loan Volume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</si>
</sst>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_);[Red]\(&quot;$&quot;#,##0\)"/>
    <numFmt numFmtId="8" formatCode="&quot;$&quot;#,##0.00_);[Red]\(&quot;$&quot;#,##0.00\)"/>
    <numFmt numFmtId="44" formatCode="_(&quot;$&quot;* #,##0.00_);_(&quot;$&quot;* \(#,##0.00\);_(&quot;$&quot;* &quot;-&quot;??_);_(@_)"/>
    <numFmt numFmtId="164" formatCode="_(&quot;$&quot;* #,##0_);_(&quot;$&quot;* \(#,##0\);_(&quot;$&quot;* &quot;-&quot;??_);_(@_)"/>
    <numFmt numFmtId="165" formatCode="&quot;$&quot;#,##0.00"/>
  </numFmts>
  <fonts count="7"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8"/>
      <color theme="0"/>
      <name val="Calibri"/>
      <family val="2"/>
      <scheme val="minor"/>
    </font>
    <font>
      <b/>
      <sz val="10"/>
      <color indexed="9"/>
      <name val="Arial"/>
      <family val="2"/>
    </font>
    <font>
      <sz val="11"/>
      <color theme="0"/>
      <name val="Calibri"/>
      <family val="2"/>
      <scheme val="minor"/>
    </font>
  </fonts>
  <fills count="6">
    <fill>
      <patternFill patternType="none"/>
    </fill>
    <fill>
      <patternFill patternType="gray125"/>
    </fill>
    <fill>
      <patternFill patternType="solid">
        <fgColor rgb="FF17274E"/>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3" tint="-0.249977111117893"/>
        <bgColor indexed="64"/>
      </patternFill>
    </fill>
  </fills>
  <borders count="16">
    <border>
      <left/>
      <right/>
      <top/>
      <bottom/>
      <diagonal/>
    </border>
    <border>
      <left style="medium">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right/>
      <top/>
      <bottom style="medium">
        <color indexed="64"/>
      </bottom>
      <diagonal/>
    </border>
    <border>
      <left style="medium">
        <color indexed="64"/>
      </left>
      <right style="medium">
        <color indexed="64"/>
      </right>
      <top/>
      <bottom style="medium">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93">
    <xf numFmtId="0" fontId="0" fillId="0" borderId="0" xfId="0"/>
    <xf numFmtId="0" fontId="0" fillId="0" borderId="0" xfId="0" applyAlignment="1">
      <alignment horizontal="center"/>
    </xf>
    <xf numFmtId="44" fontId="0" fillId="0" borderId="0" xfId="1" applyFont="1" applyAlignment="1">
      <alignment horizontal="center"/>
    </xf>
    <xf numFmtId="0" fontId="2" fillId="2" borderId="1" xfId="0" applyFont="1" applyFill="1" applyBorder="1" applyAlignment="1">
      <alignment horizontal="centerContinuous"/>
    </xf>
    <xf numFmtId="0" fontId="2" fillId="2" borderId="2" xfId="0" applyFont="1" applyFill="1" applyBorder="1" applyAlignment="1">
      <alignment horizontal="centerContinuous"/>
    </xf>
    <xf numFmtId="0" fontId="3" fillId="0" borderId="3" xfId="0" applyFont="1" applyBorder="1"/>
    <xf numFmtId="6" fontId="3" fillId="0" borderId="4" xfId="1" applyNumberFormat="1" applyFont="1" applyBorder="1" applyAlignment="1">
      <alignment horizontal="center"/>
    </xf>
    <xf numFmtId="164" fontId="3" fillId="0" borderId="0" xfId="1" applyNumberFormat="1" applyFont="1" applyAlignment="1">
      <alignment horizontal="center"/>
    </xf>
    <xf numFmtId="0" fontId="3" fillId="0" borderId="3" xfId="0" applyFont="1" applyBorder="1" applyAlignment="1">
      <alignment horizontal="left"/>
    </xf>
    <xf numFmtId="0" fontId="3" fillId="0" borderId="5" xfId="0" applyFont="1" applyBorder="1"/>
    <xf numFmtId="6" fontId="3" fillId="0" borderId="6" xfId="1" applyNumberFormat="1" applyFont="1" applyBorder="1" applyAlignment="1">
      <alignment horizontal="center"/>
    </xf>
    <xf numFmtId="0" fontId="3" fillId="0" borderId="5" xfId="0" applyFont="1" applyBorder="1" applyAlignment="1">
      <alignment horizontal="left"/>
    </xf>
    <xf numFmtId="10" fontId="3" fillId="0" borderId="0" xfId="0" applyNumberFormat="1" applyFont="1" applyAlignment="1">
      <alignment horizontal="center"/>
    </xf>
    <xf numFmtId="10" fontId="3" fillId="0" borderId="6" xfId="2" applyNumberFormat="1" applyFont="1" applyBorder="1" applyAlignment="1">
      <alignment horizontal="center"/>
    </xf>
    <xf numFmtId="10" fontId="3" fillId="0" borderId="0" xfId="2" applyNumberFormat="1" applyFont="1" applyAlignment="1">
      <alignment horizontal="center"/>
    </xf>
    <xf numFmtId="0" fontId="3" fillId="0" borderId="6" xfId="0" applyFont="1" applyBorder="1" applyAlignment="1">
      <alignment horizontal="center"/>
    </xf>
    <xf numFmtId="0" fontId="3" fillId="0" borderId="0" xfId="0" applyFont="1" applyAlignment="1">
      <alignment horizontal="center"/>
    </xf>
    <xf numFmtId="3" fontId="3" fillId="0" borderId="6" xfId="0" applyNumberFormat="1" applyFont="1" applyBorder="1" applyAlignment="1">
      <alignment horizontal="center"/>
    </xf>
    <xf numFmtId="44" fontId="3" fillId="0" borderId="0" xfId="1" applyFont="1" applyAlignment="1">
      <alignment horizontal="center"/>
    </xf>
    <xf numFmtId="6" fontId="3" fillId="0" borderId="6" xfId="0" applyNumberFormat="1" applyFont="1" applyBorder="1" applyAlignment="1">
      <alignment horizontal="center"/>
    </xf>
    <xf numFmtId="8" fontId="3" fillId="0" borderId="0" xfId="0" applyNumberFormat="1" applyFont="1" applyAlignment="1">
      <alignment horizontal="center"/>
    </xf>
    <xf numFmtId="0" fontId="3" fillId="0" borderId="7" xfId="0" applyFont="1" applyBorder="1" applyAlignment="1">
      <alignment horizontal="left"/>
    </xf>
    <xf numFmtId="0" fontId="3" fillId="0" borderId="8" xfId="0" applyFont="1" applyBorder="1" applyAlignment="1">
      <alignment horizontal="center"/>
    </xf>
    <xf numFmtId="0" fontId="3" fillId="0" borderId="9" xfId="0" applyFont="1" applyBorder="1" applyAlignment="1">
      <alignment horizontal="center"/>
    </xf>
    <xf numFmtId="14" fontId="3" fillId="0" borderId="0" xfId="0" applyNumberFormat="1" applyFont="1" applyAlignment="1">
      <alignment horizontal="center"/>
    </xf>
    <xf numFmtId="0" fontId="3" fillId="0" borderId="7" xfId="0" applyFont="1" applyBorder="1"/>
    <xf numFmtId="16" fontId="0" fillId="0" borderId="0" xfId="0" applyNumberFormat="1"/>
    <xf numFmtId="14" fontId="4" fillId="2" borderId="3" xfId="0" applyNumberFormat="1" applyFont="1" applyFill="1" applyBorder="1" applyAlignment="1">
      <alignment horizontal="centerContinuous"/>
    </xf>
    <xf numFmtId="14" fontId="4" fillId="2" borderId="10" xfId="0" applyNumberFormat="1" applyFont="1" applyFill="1" applyBorder="1" applyAlignment="1">
      <alignment horizontal="centerContinuous"/>
    </xf>
    <xf numFmtId="14" fontId="4" fillId="2" borderId="4" xfId="0" applyNumberFormat="1" applyFont="1" applyFill="1" applyBorder="1" applyAlignment="1">
      <alignment horizontal="centerContinuous"/>
    </xf>
    <xf numFmtId="0" fontId="0" fillId="0" borderId="0" xfId="0" applyAlignment="1">
      <alignment horizontal="center" wrapText="1"/>
    </xf>
    <xf numFmtId="0" fontId="5" fillId="2" borderId="1" xfId="0" applyFont="1" applyFill="1" applyBorder="1" applyAlignment="1">
      <alignment horizontal="center" wrapText="1"/>
    </xf>
    <xf numFmtId="0" fontId="5" fillId="2" borderId="11" xfId="0" applyFont="1" applyFill="1" applyBorder="1" applyAlignment="1">
      <alignment horizontal="center" wrapText="1"/>
    </xf>
    <xf numFmtId="44" fontId="5" fillId="2" borderId="11" xfId="1" applyFont="1" applyFill="1" applyBorder="1" applyAlignment="1">
      <alignment horizontal="center" wrapText="1"/>
    </xf>
    <xf numFmtId="0" fontId="5" fillId="2" borderId="2" xfId="0" applyFont="1" applyFill="1" applyBorder="1" applyAlignment="1">
      <alignment horizontal="center" wrapText="1"/>
    </xf>
    <xf numFmtId="0" fontId="5" fillId="2" borderId="3" xfId="0" applyFont="1" applyFill="1" applyBorder="1" applyAlignment="1">
      <alignment horizontal="centerContinuous" wrapText="1"/>
    </xf>
    <xf numFmtId="0" fontId="5" fillId="2" borderId="4" xfId="0" applyFont="1" applyFill="1" applyBorder="1" applyAlignment="1">
      <alignment horizontal="centerContinuous" wrapText="1"/>
    </xf>
    <xf numFmtId="14" fontId="0" fillId="0" borderId="6" xfId="0" applyNumberFormat="1" applyBorder="1" applyAlignment="1">
      <alignment horizontal="center"/>
    </xf>
    <xf numFmtId="0" fontId="0" fillId="0" borderId="5" xfId="0" applyBorder="1" applyAlignment="1">
      <alignment horizontal="center"/>
    </xf>
    <xf numFmtId="8" fontId="0" fillId="0" borderId="0" xfId="0" applyNumberFormat="1" applyAlignment="1">
      <alignment horizontal="center"/>
    </xf>
    <xf numFmtId="10" fontId="0" fillId="0" borderId="0" xfId="2" applyNumberFormat="1" applyFont="1" applyBorder="1" applyAlignment="1">
      <alignment horizontal="center"/>
    </xf>
    <xf numFmtId="8" fontId="0" fillId="0" borderId="0" xfId="1" applyNumberFormat="1" applyFont="1" applyBorder="1" applyAlignment="1">
      <alignment horizontal="center"/>
    </xf>
    <xf numFmtId="39" fontId="0" fillId="0" borderId="6" xfId="0" applyNumberFormat="1" applyBorder="1" applyAlignment="1">
      <alignment horizontal="center"/>
    </xf>
    <xf numFmtId="8" fontId="0" fillId="0" borderId="12" xfId="1" applyNumberFormat="1" applyFont="1" applyBorder="1" applyAlignment="1">
      <alignment horizontal="center"/>
    </xf>
    <xf numFmtId="14" fontId="0" fillId="0" borderId="0" xfId="0" applyNumberFormat="1" applyAlignment="1">
      <alignment horizontal="center"/>
    </xf>
    <xf numFmtId="0" fontId="0" fillId="0" borderId="3" xfId="0" applyBorder="1" applyAlignment="1">
      <alignment horizontal="center"/>
    </xf>
    <xf numFmtId="0" fontId="0" fillId="0" borderId="10" xfId="0" applyBorder="1" applyAlignment="1">
      <alignment horizontal="center"/>
    </xf>
    <xf numFmtId="8" fontId="0" fillId="0" borderId="10" xfId="0" applyNumberFormat="1" applyBorder="1" applyAlignment="1">
      <alignment horizontal="center"/>
    </xf>
    <xf numFmtId="10" fontId="0" fillId="0" borderId="10" xfId="2" applyNumberFormat="1" applyFont="1" applyBorder="1" applyAlignment="1">
      <alignment horizontal="center"/>
    </xf>
    <xf numFmtId="8" fontId="0" fillId="0" borderId="10" xfId="1" applyNumberFormat="1" applyFont="1" applyBorder="1" applyAlignment="1">
      <alignment horizontal="center"/>
    </xf>
    <xf numFmtId="8" fontId="0" fillId="0" borderId="4" xfId="0" applyNumberFormat="1" applyBorder="1" applyAlignment="1">
      <alignment horizontal="center"/>
    </xf>
    <xf numFmtId="8" fontId="0" fillId="0" borderId="13" xfId="1" applyNumberFormat="1" applyFont="1" applyBorder="1" applyAlignment="1">
      <alignment horizontal="center"/>
    </xf>
    <xf numFmtId="0" fontId="0" fillId="0" borderId="12" xfId="0" applyBorder="1" applyAlignment="1">
      <alignment horizontal="center"/>
    </xf>
    <xf numFmtId="8" fontId="0" fillId="0" borderId="6" xfId="0" applyNumberFormat="1" applyBorder="1" applyAlignment="1">
      <alignment horizontal="center"/>
    </xf>
    <xf numFmtId="0" fontId="0" fillId="0" borderId="7" xfId="0" applyBorder="1" applyAlignment="1">
      <alignment horizontal="center"/>
    </xf>
    <xf numFmtId="0" fontId="0" fillId="0" borderId="14" xfId="0" applyBorder="1" applyAlignment="1">
      <alignment horizontal="center"/>
    </xf>
    <xf numFmtId="8" fontId="0" fillId="0" borderId="14" xfId="0" applyNumberFormat="1" applyBorder="1" applyAlignment="1">
      <alignment horizontal="center"/>
    </xf>
    <xf numFmtId="10" fontId="0" fillId="0" borderId="14" xfId="2" applyNumberFormat="1" applyFont="1" applyBorder="1" applyAlignment="1">
      <alignment horizontal="center"/>
    </xf>
    <xf numFmtId="8" fontId="0" fillId="0" borderId="14" xfId="1" applyNumberFormat="1" applyFont="1" applyBorder="1" applyAlignment="1">
      <alignment horizontal="center"/>
    </xf>
    <xf numFmtId="39" fontId="0" fillId="0" borderId="8" xfId="0" applyNumberFormat="1" applyBorder="1" applyAlignment="1">
      <alignment horizontal="center"/>
    </xf>
    <xf numFmtId="8" fontId="0" fillId="0" borderId="15" xfId="1" applyNumberFormat="1" applyFont="1" applyBorder="1" applyAlignment="1">
      <alignment horizontal="center"/>
    </xf>
    <xf numFmtId="8" fontId="0" fillId="0" borderId="8" xfId="0" applyNumberFormat="1" applyBorder="1" applyAlignment="1">
      <alignment horizontal="center"/>
    </xf>
    <xf numFmtId="0" fontId="0" fillId="0" borderId="15" xfId="0" applyBorder="1" applyAlignment="1">
      <alignment horizontal="center"/>
    </xf>
    <xf numFmtId="44" fontId="0" fillId="0" borderId="0" xfId="1" applyFont="1" applyBorder="1" applyAlignment="1">
      <alignment horizontal="center"/>
    </xf>
    <xf numFmtId="0" fontId="3" fillId="3" borderId="8" xfId="0" applyFont="1" applyFill="1" applyBorder="1" applyAlignment="1">
      <alignment horizontal="center"/>
    </xf>
    <xf numFmtId="0" fontId="3" fillId="3" borderId="6" xfId="0" applyFont="1" applyFill="1" applyBorder="1" applyAlignment="1">
      <alignment horizontal="center"/>
    </xf>
    <xf numFmtId="10" fontId="3" fillId="3" borderId="6" xfId="0" applyNumberFormat="1" applyFont="1" applyFill="1" applyBorder="1" applyAlignment="1">
      <alignment horizontal="center"/>
    </xf>
    <xf numFmtId="6" fontId="3" fillId="3" borderId="4" xfId="1" applyNumberFormat="1" applyFont="1" applyFill="1" applyBorder="1" applyAlignment="1">
      <alignment horizontal="center"/>
    </xf>
    <xf numFmtId="165" fontId="0" fillId="0" borderId="0" xfId="0" applyNumberFormat="1"/>
    <xf numFmtId="10" fontId="3" fillId="3" borderId="8" xfId="2" applyNumberFormat="1" applyFont="1" applyFill="1" applyBorder="1" applyAlignment="1">
      <alignment horizontal="center"/>
    </xf>
    <xf numFmtId="0" fontId="5" fillId="2" borderId="10" xfId="0" applyFont="1" applyFill="1" applyBorder="1" applyAlignment="1">
      <alignment horizontal="center" wrapText="1"/>
    </xf>
    <xf numFmtId="165" fontId="0" fillId="0" borderId="7" xfId="0" applyNumberFormat="1" applyBorder="1"/>
    <xf numFmtId="165" fontId="0" fillId="0" borderId="14" xfId="0" applyNumberFormat="1" applyBorder="1"/>
    <xf numFmtId="0" fontId="3" fillId="3" borderId="9" xfId="0" applyFont="1" applyFill="1" applyBorder="1" applyAlignment="1">
      <alignment horizontal="center"/>
    </xf>
    <xf numFmtId="164" fontId="3" fillId="4" borderId="9" xfId="1" applyNumberFormat="1" applyFont="1" applyFill="1" applyBorder="1" applyAlignment="1">
      <alignment horizontal="center"/>
    </xf>
    <xf numFmtId="0" fontId="6" fillId="5" borderId="3" xfId="0" applyFont="1" applyFill="1" applyBorder="1"/>
    <xf numFmtId="0" fontId="0" fillId="0" borderId="6" xfId="0" applyBorder="1"/>
    <xf numFmtId="8" fontId="0" fillId="0" borderId="0" xfId="0" applyNumberFormat="1"/>
    <xf numFmtId="8" fontId="0" fillId="0" borderId="6" xfId="0" applyNumberFormat="1" applyBorder="1"/>
    <xf numFmtId="0" fontId="3" fillId="0" borderId="0" xfId="0" applyFont="1"/>
    <xf numFmtId="8" fontId="0" fillId="0" borderId="14" xfId="0" applyNumberFormat="1" applyBorder="1"/>
    <xf numFmtId="8" fontId="0" fillId="0" borderId="8" xfId="0" applyNumberFormat="1" applyBorder="1"/>
    <xf numFmtId="0" fontId="2" fillId="5" borderId="10" xfId="0" applyFont="1" applyFill="1" applyBorder="1" applyAlignment="1">
      <alignment horizontal="center"/>
    </xf>
    <xf numFmtId="0" fontId="2" fillId="5" borderId="4" xfId="0" applyFont="1" applyFill="1" applyBorder="1" applyAlignment="1">
      <alignment horizontal="center"/>
    </xf>
    <xf numFmtId="0" fontId="2" fillId="5" borderId="3" xfId="0" applyFont="1" applyFill="1" applyBorder="1" applyAlignment="1">
      <alignment horizontal="center"/>
    </xf>
    <xf numFmtId="0" fontId="3" fillId="0" borderId="1" xfId="0" applyFont="1" applyBorder="1" applyAlignment="1">
      <alignment horizontal="right"/>
    </xf>
    <xf numFmtId="8" fontId="3" fillId="0" borderId="11" xfId="0" applyNumberFormat="1" applyFont="1" applyBorder="1"/>
    <xf numFmtId="8" fontId="3" fillId="0" borderId="2" xfId="0" applyNumberFormat="1" applyFont="1" applyBorder="1"/>
    <xf numFmtId="0" fontId="2" fillId="5" borderId="1" xfId="0" applyFont="1" applyFill="1" applyBorder="1" applyAlignment="1">
      <alignment horizontal="center"/>
    </xf>
    <xf numFmtId="0" fontId="2" fillId="5" borderId="11" xfId="0" applyFont="1" applyFill="1" applyBorder="1" applyAlignment="1">
      <alignment horizontal="center"/>
    </xf>
    <xf numFmtId="0" fontId="2" fillId="5" borderId="2" xfId="0" applyFont="1" applyFill="1" applyBorder="1" applyAlignment="1">
      <alignment horizontal="center"/>
    </xf>
    <xf numFmtId="0" fontId="0" fillId="0" borderId="0" xfId="0" applyBorder="1"/>
    <xf numFmtId="8" fontId="0" fillId="0" borderId="0" xfId="0" applyNumberFormat="1" applyBorder="1"/>
  </cellXfs>
  <cellStyles count="3">
    <cellStyle name="Currency" xfId="1"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9.xml"/><Relationship Id="rId18" Type="http://schemas.openxmlformats.org/officeDocument/2006/relationships/externalLink" Target="externalLinks/externalLink14.xml"/><Relationship Id="rId26" Type="http://schemas.openxmlformats.org/officeDocument/2006/relationships/externalLink" Target="externalLinks/externalLink22.xml"/><Relationship Id="rId39" Type="http://schemas.openxmlformats.org/officeDocument/2006/relationships/externalLink" Target="externalLinks/externalLink35.xml"/><Relationship Id="rId21" Type="http://schemas.openxmlformats.org/officeDocument/2006/relationships/externalLink" Target="externalLinks/externalLink17.xml"/><Relationship Id="rId34" Type="http://schemas.openxmlformats.org/officeDocument/2006/relationships/externalLink" Target="externalLinks/externalLink30.xml"/><Relationship Id="rId42" Type="http://schemas.openxmlformats.org/officeDocument/2006/relationships/externalLink" Target="externalLinks/externalLink38.xml"/><Relationship Id="rId47" Type="http://schemas.openxmlformats.org/officeDocument/2006/relationships/externalLink" Target="externalLinks/externalLink43.xml"/><Relationship Id="rId50" Type="http://schemas.openxmlformats.org/officeDocument/2006/relationships/externalLink" Target="externalLinks/externalLink46.xml"/><Relationship Id="rId55" Type="http://schemas.openxmlformats.org/officeDocument/2006/relationships/calcChain" Target="calcChain.xml"/><Relationship Id="rId7"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externalLink" Target="externalLinks/externalLink12.xml"/><Relationship Id="rId29" Type="http://schemas.openxmlformats.org/officeDocument/2006/relationships/externalLink" Target="externalLinks/externalLink25.xml"/><Relationship Id="rId11" Type="http://schemas.openxmlformats.org/officeDocument/2006/relationships/externalLink" Target="externalLinks/externalLink7.xml"/><Relationship Id="rId24" Type="http://schemas.openxmlformats.org/officeDocument/2006/relationships/externalLink" Target="externalLinks/externalLink20.xml"/><Relationship Id="rId32" Type="http://schemas.openxmlformats.org/officeDocument/2006/relationships/externalLink" Target="externalLinks/externalLink28.xml"/><Relationship Id="rId37" Type="http://schemas.openxmlformats.org/officeDocument/2006/relationships/externalLink" Target="externalLinks/externalLink33.xml"/><Relationship Id="rId40" Type="http://schemas.openxmlformats.org/officeDocument/2006/relationships/externalLink" Target="externalLinks/externalLink36.xml"/><Relationship Id="rId45" Type="http://schemas.openxmlformats.org/officeDocument/2006/relationships/externalLink" Target="externalLinks/externalLink41.xml"/><Relationship Id="rId53" Type="http://schemas.openxmlformats.org/officeDocument/2006/relationships/styles" Target="styles.xml"/><Relationship Id="rId5" Type="http://schemas.openxmlformats.org/officeDocument/2006/relationships/externalLink" Target="externalLinks/externalLink1.xml"/><Relationship Id="rId10" Type="http://schemas.openxmlformats.org/officeDocument/2006/relationships/externalLink" Target="externalLinks/externalLink6.xml"/><Relationship Id="rId19" Type="http://schemas.openxmlformats.org/officeDocument/2006/relationships/externalLink" Target="externalLinks/externalLink15.xml"/><Relationship Id="rId31" Type="http://schemas.openxmlformats.org/officeDocument/2006/relationships/externalLink" Target="externalLinks/externalLink27.xml"/><Relationship Id="rId44" Type="http://schemas.openxmlformats.org/officeDocument/2006/relationships/externalLink" Target="externalLinks/externalLink40.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externalLink" Target="externalLinks/externalLink10.xml"/><Relationship Id="rId22" Type="http://schemas.openxmlformats.org/officeDocument/2006/relationships/externalLink" Target="externalLinks/externalLink18.xml"/><Relationship Id="rId27" Type="http://schemas.openxmlformats.org/officeDocument/2006/relationships/externalLink" Target="externalLinks/externalLink23.xml"/><Relationship Id="rId30" Type="http://schemas.openxmlformats.org/officeDocument/2006/relationships/externalLink" Target="externalLinks/externalLink26.xml"/><Relationship Id="rId35" Type="http://schemas.openxmlformats.org/officeDocument/2006/relationships/externalLink" Target="externalLinks/externalLink31.xml"/><Relationship Id="rId43" Type="http://schemas.openxmlformats.org/officeDocument/2006/relationships/externalLink" Target="externalLinks/externalLink39.xml"/><Relationship Id="rId48" Type="http://schemas.openxmlformats.org/officeDocument/2006/relationships/externalLink" Target="externalLinks/externalLink44.xml"/><Relationship Id="rId8" Type="http://schemas.openxmlformats.org/officeDocument/2006/relationships/externalLink" Target="externalLinks/externalLink4.xml"/><Relationship Id="rId51" Type="http://schemas.openxmlformats.org/officeDocument/2006/relationships/externalLink" Target="externalLinks/externalLink47.xml"/><Relationship Id="rId3" Type="http://schemas.openxmlformats.org/officeDocument/2006/relationships/worksheet" Target="worksheets/sheet3.xml"/><Relationship Id="rId12" Type="http://schemas.openxmlformats.org/officeDocument/2006/relationships/externalLink" Target="externalLinks/externalLink8.xml"/><Relationship Id="rId17" Type="http://schemas.openxmlformats.org/officeDocument/2006/relationships/externalLink" Target="externalLinks/externalLink13.xml"/><Relationship Id="rId25" Type="http://schemas.openxmlformats.org/officeDocument/2006/relationships/externalLink" Target="externalLinks/externalLink21.xml"/><Relationship Id="rId33" Type="http://schemas.openxmlformats.org/officeDocument/2006/relationships/externalLink" Target="externalLinks/externalLink29.xml"/><Relationship Id="rId38" Type="http://schemas.openxmlformats.org/officeDocument/2006/relationships/externalLink" Target="externalLinks/externalLink34.xml"/><Relationship Id="rId46" Type="http://schemas.openxmlformats.org/officeDocument/2006/relationships/externalLink" Target="externalLinks/externalLink42.xml"/><Relationship Id="rId20" Type="http://schemas.openxmlformats.org/officeDocument/2006/relationships/externalLink" Target="externalLinks/externalLink16.xml"/><Relationship Id="rId41" Type="http://schemas.openxmlformats.org/officeDocument/2006/relationships/externalLink" Target="externalLinks/externalLink37.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2.xml"/><Relationship Id="rId15" Type="http://schemas.openxmlformats.org/officeDocument/2006/relationships/externalLink" Target="externalLinks/externalLink11.xml"/><Relationship Id="rId23" Type="http://schemas.openxmlformats.org/officeDocument/2006/relationships/externalLink" Target="externalLinks/externalLink19.xml"/><Relationship Id="rId28" Type="http://schemas.openxmlformats.org/officeDocument/2006/relationships/externalLink" Target="externalLinks/externalLink24.xml"/><Relationship Id="rId36" Type="http://schemas.openxmlformats.org/officeDocument/2006/relationships/externalLink" Target="externalLinks/externalLink32.xml"/><Relationship Id="rId49" Type="http://schemas.openxmlformats.org/officeDocument/2006/relationships/externalLink" Target="externalLinks/externalLink4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matthewsretailgroup-my.sharepoint.com/Phoex01/share/Documents%20and%20Settings/hparzybok/Local%20Settings/Temporary%20Internet%20Files/OLK27/5.02.05%20Cherrywood%20&amp;%20Ranchstone%20-%20Underwriting%20-%20BASE%20CAS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N:\WINDOWS\TEMP\MATRIX.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matthewsretailgroup-my.sharepoint.com/MORTGAGE/Underwrit/Documents%20and%20Settings/jmurphy/Local%20Settings/Temporary%20Internet%20Files/OLK38/MODELS/FNMA%20Loan%20Underwriting/Loan%20Committee%20Package/COMMITTE/VACANCY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matthewsretailgroup-my.sharepoint.com/Ladata/ladata/laport/HAZ03/Hazard_Retai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matthewsretailgroup-my.sharepoint.com/Documents%20and%20Settings/ztambuvala.SITUS/Local%20Settings/Temporary%20Internet%20Files/OLK25/MASTER%20RENT%20ROLL%20for%20Lynwood%20Marketplace%201-14-04.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matthewsretailgroup-my.sharepoint.com/MRP%20PURSUITS/Hampton/Due%20Diligence/Rent%20Roll/HAMPTON%20Rent%20Roll%20MRP%20adjusted%205-11-201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matthewsretailgroup-my.sharepoint.com/D/REFinInv/Ex20_8.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matthewsretailgroup-my.sharepoint.com/D/REFinInv/Finance/10th%20edition/Chapters/Chapter%2019%20templates/cmo.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REFinInv\Finance\10th%20edition\Chapters\Chapter%2019%20templates\IO-PO.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matthewsretailgroup-my.sharepoint.com/mslbfil2/windata/Shared/CCP-%20Real%20Estate/Portfolio%20Companies/Metro%20Storage%20LLC/Wayne15.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matthewsretailgroup-my.sharepoint.com/LANTBDC02/Share/CURRENT%20PROJECTS/01-8264.00%20North%20Long%20Beach/Exhibits/Section%20VI%20Retail/Salestaxanalysi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DATA\OFFICE\HYATT\HPPF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matthewsretailgroup-my.sharepoint.com/My%20Documents/My%20Stuff/Office/PSB%20Portland/PSB%20Portland%207-11-02%20new%20structure%205%20year.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matthewsretailgroup-my.sharepoint.com/MORTGAGE/Underwrit/Documents%20and%20Settings/jmurphy/Local%20Settings/Temporary%20Internet%20Files/OLK38/USERS/ACQUIRE/Apartments/PACPLZA/PCPLZ3A.XLS" TargetMode="External"/></Relationships>
</file>

<file path=xl/externalLinks/_rels/externalLink15.xml.rels><?xml version="1.0" encoding="UTF-8" standalone="yes"?>
<Relationships xmlns="http://schemas.openxmlformats.org/package/2006/relationships"><Relationship Id="rId2" Type="http://schemas.microsoft.com/office/2019/04/relationships/externalLinkLongPath" Target="https://matthewsretailgroup-my.sharepoint.com/MORTGAGE/Underwrit/Documents%20and%20Settings/jmurphy/Local%20Settings/Temporary%20Internet%20Files/OLK38/2003%20Prescreens/Berkshire%20Towers/Berkshire%20Towers%20-%20Loan%20Calc%20FINALFannieMae.xls?9E99F360" TargetMode="External"/><Relationship Id="rId1" Type="http://schemas.openxmlformats.org/officeDocument/2006/relationships/externalLinkPath" Target="file:///\\9E99F360\Berkshire%20Towers%20-%20Loan%20Calc%20FINALFannieMae.xls" TargetMode="External"/></Relationships>
</file>

<file path=xl/externalLinks/_rels/externalLink16.xml.rels><?xml version="1.0" encoding="UTF-8" standalone="yes"?>
<Relationships xmlns="http://schemas.openxmlformats.org/package/2006/relationships"><Relationship Id="rId2" Type="http://schemas.microsoft.com/office/2019/04/relationships/externalLinkLongPath" Target="https://matthewsretailgroup-my.sharepoint.com/Phoex01/share/Documents%20and%20Settings/Administrator.PHOENIX/My%20Documents/GREP%20DEALS/Financial%20Models/Underwriting%20Models/Southern%20California/Oxnard/Models/Oxnard%20Consolidated%207-21%20-%20$81M.xls?7970CF59" TargetMode="External"/><Relationship Id="rId1" Type="http://schemas.openxmlformats.org/officeDocument/2006/relationships/externalLinkPath" Target="file:///\\7970CF59\Oxnard%20Consolidated%207-21%20-%20$81M.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s://matthewsretailgroup-my.sharepoint.com/Users/Dylan.Larkin/Downloads/Test%20Full%20Report%20Biscayne%20Apartments%20-%20Proforma%20-%209.2.2021%20(1).xlsm"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matthewsretailgroup-my.sharepoint.com/EMF/Dunhill%20Trace/West%20Pointe%20FM%20template%201.10.12.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matthewsretailgroup-my.sharepoint.com/Users/Zach.Bates/Desktop/OH,%20Reynoldsburg%20-%20Brice%20Park%20-%20Financials%20Model%20-%206.28.18.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matthewsretailgroup-my.sharepoint.com/Documents%20and%20Settings/sbaxter/Local%20Settings/Temporary%20Internet%20Files/OLKE5/Riley.NRanch%20PF%208-26-03%20UT%2019294%20du1.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U:\2%20Markets\Phoenix%20AZ\Allegro%20at%20Foothills%20Gateway%20-%20Phoenix,%20AZ\Analysis%20-%20Allegro%20at%20Foothills%20Gateway%20-%207.19.16%20(Fannie%20Mae%20wSupp).xlsm"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matthewsretailgroup-my.sharepoint.com/SERVER1/agendron/JOBS/NEDevWashington/IHM%20and%20Workbook2.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matthewsretailgroup-my.sharepoint.com/DATA/Apartments/General/Budgets/ConAm/ConAm-Everest%20Budget%20Form%202005-06.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franklin\AppData\Local\Microsoft\Windows\Temporary%20Internet%20Files\Content.Outlook\2HESVDU3\Kensington%20Apartments%20-%20CNA%20Draft.xlsm"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U:\Users\smurphy\Dropbox\Real%20Estate\New%20Analysis%20-%20Template%20-%2012.16.15%20-%20Test%20-%20v41.xlsm"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imbportal/RISK/MTM/MTM%20Reports/RISK/QRM/QRM%20All%20ClosedLoans%20July%2031%202002.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matthewsretailgroup-my.sharepoint.com/DATA/Apartments/Current%20Properties/Evergreen/4.3%20Budgets.Business%20Plans/2016%20Budget/Evergreen%20Budget%202016-2016-%20FINAL%20TO%20BOB.xlsm" TargetMode="External"/></Relationships>
</file>

<file path=xl/externalLinks/_rels/externalLink28.xml.rels><?xml version="1.0" encoding="UTF-8" standalone="yes"?>
<Relationships xmlns="http://schemas.openxmlformats.org/package/2006/relationships"><Relationship Id="rId2" Type="http://schemas.openxmlformats.org/officeDocument/2006/relationships/externalLinkPath" Target="file:///C:\Users\joshua.higgs\Downloads\Multi-Tenant%20Retail%20Template%20-%2010%20Year%20Cash%20Flow%20(Loan%20Sizer%20Included)%20(2).xlsm" TargetMode="External"/><Relationship Id="rId1" Type="http://schemas.openxmlformats.org/officeDocument/2006/relationships/externalLinkPath" Target="https://matthewsretailgroup-my.sharepoint.com/Users/joshua.higgs/Downloads/Multi-Tenant%20Retail%20Template%20-%2010%20Year%20Cash%20Flow%20(Loan%20Sizer%20Included)%20(2).xlsm" TargetMode="External"/></Relationships>
</file>

<file path=xl/externalLinks/_rels/externalLink29.xml.rels><?xml version="1.0" encoding="UTF-8" standalone="yes"?>
<Relationships xmlns="http://schemas.openxmlformats.org/package/2006/relationships"><Relationship Id="rId2" Type="http://schemas.openxmlformats.org/officeDocument/2006/relationships/externalLinkPath" Target="file:///C:\Users\Dylan.Larkin\Downloads\Multifamily%20Proforma%20Template%20-%20Year%202_3%20Stabilized%20(13).xlsx" TargetMode="External"/><Relationship Id="rId1" Type="http://schemas.openxmlformats.org/officeDocument/2006/relationships/externalLinkPath" Target="/Users/Dylan.Larkin/Downloads/Multifamily%20Proforma%20Template%20-%20Year%202_3%20Stabilized%20(13).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Users\franklin\AppData\Local\Microsoft\Windows\Temporary%20Internet%20Files\Content.Outlook\2HESVDU3\Kensington%20Apartments%20-%20CNA%20Draft%20%20-%20CLient%20Copy.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matthewsretailgroup-my.sharepoint.com/Users/Dylan.Larkin/Box/Deal%20Flow/Atlanta/Argento%20at%20Riverwatch/Updated%20-%20Summary%20-%20Argento%20at%20Riverwatch%20Apartments%20-%20Underwriting%20-%209.28.2021.xlsm"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matthewsretailgroup-my.sharepoint.com/Users/tsumpesl/AppData/Local/Microsoft/Windows/Temporary%20Internet%20Files/Content.Outlook/AQRZRV45/DeerbrookPlaza-Sublease_1%20(JB).xls" TargetMode="External"/></Relationships>
</file>

<file path=xl/externalLinks/_rels/externalLink33.xml.rels><?xml version="1.0" encoding="UTF-8" standalone="yes"?>
<Relationships xmlns="http://schemas.openxmlformats.org/package/2006/relationships"><Relationship Id="rId2" Type="http://schemas.openxmlformats.org/officeDocument/2006/relationships/externalLinkPath" Target="file:///C:\Users\Dylan.Larkin\Downloads\Copy%20of%20Atrium%20I%20%20II_Quote%20Matrix_5.16.22%20Floating%20Interest%20Rate.xlsm" TargetMode="External"/><Relationship Id="rId1" Type="http://schemas.openxmlformats.org/officeDocument/2006/relationships/externalLinkPath" Target="https://matthewsretailgroup-my.sharepoint.com/Users/Dylan.Larkin/Downloads/Copy%20of%20Atrium%20I%20%20II_Quote%20Matrix_5.16.22%20Floating%20Interest%20Rate.xlsm" TargetMode="External"/></Relationships>
</file>

<file path=xl/externalLinks/_rels/externalLink34.xml.rels><?xml version="1.0" encoding="UTF-8" standalone="yes"?>
<Relationships xmlns="http://schemas.openxmlformats.org/package/2006/relationships"><Relationship Id="rId2" Type="http://schemas.openxmlformats.org/officeDocument/2006/relationships/externalLinkPath" Target="https://matthewsretailgroup-my.sharepoint.com/personal/joshua_higgs_matthews_com/Documents/Huntington%20Collection%20UW%20Pro%20Forma%20-%2011-19-2020.xlsx" TargetMode="External"/><Relationship Id="rId1" Type="http://schemas.openxmlformats.org/officeDocument/2006/relationships/externalLinkPath" Target="https://matthewsretailgroup-my.sharepoint.com/personal/joshua_higgs_matthews_com/Documents/Huntington%20Collection%20UW%20Pro%20Forma%20-%2011-19-2020.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H:\Projects\Lend%20Lease%20Portfolio\Sheraton%20JFK%20Airport\hAVE%20projections\Sheraton%20JFK%20Base%20Model.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s://matthewsretailgroup-my.sharepoint.com/MORTGAGE/Underwrit/Documents%20and%20Settings/jmurphy/Local%20Settings/Temporary%20Internet%20Files/OLK38/EXCEL/derf98/2000/VOC/JUL98.XLS" TargetMode="External"/></Relationships>
</file>

<file path=xl/externalLinks/_rels/externalLink37.xml.rels><?xml version="1.0" encoding="UTF-8" standalone="yes"?>
<Relationships xmlns="http://schemas.openxmlformats.org/package/2006/relationships"><Relationship Id="rId1" Type="http://schemas.microsoft.com/office/2006/relationships/xlExternalLinkPath/xlPathMissing" Target="Factor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U:\Users\smurphy\zMurphy%20Local\Excel\Resimodel%20-%20Analysis%20Model.xlsm"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E:\DATA\Apartments\Current%20Properties\Evergreen\4.3%20Budgets.Business%20Plans\2018%20Budget\Approved%20Budget\Evergreen%20Budget%202018-2019%20FINAL%20TO%20DAVID.xlsm" TargetMode="External"/></Relationships>
</file>

<file path=xl/externalLinks/_rels/externalLink40.xml.rels><?xml version="1.0" encoding="UTF-8" standalone="yes"?>
<Relationships xmlns="http://schemas.openxmlformats.org/package/2006/relationships"><Relationship Id="rId1" Type="http://schemas.microsoft.com/office/2006/relationships/xlExternalLinkPath/xlPathMissing" Target="Critical"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matthewsretailgroup-my.sharepoint.com/Users/Dylan.Larkin/Box/Deal%20Flow/Atlanta/The%20Park%20at%20Peachtree%20Hills/Updated%20-%20Park%20at%20Peachtree%20Hills-%20Proforma%20-%209.7.21.xlsm"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https://matthewsretailgroup-my.sharepoint.com/Users/Suzanne/Downloads/SpringsLanding.Odysseybudget9.13.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https://matthewsretailgroup-my.sharepoint.com/Users/Alex.Ison/Desktop/Simple%20model/Valuation%20Model%20%20-%20Bulverde%20&amp;%20OM%20Additions.xlsm"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https://matthewsretailgroup-my.sharepoint.com/Documents%20and%20Settings/ubteen/Local%20Settings/Temporary%20Internet%20Files/OLK13D9/$$58238667642.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https://matthewsretailgroup-my.sharepoint.com/Server1/jescarzega/WINDOWS/TEMP/Norwalk%20Pen%20Gen%2031.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https://matthewsretailgroup-my.sharepoint.com/DATA/Apartments/Brampton%20Moors/4.3%20Budgets/2005-6/Brampton%20Budget%202005-06%20Version%201.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https://matthewsretailgroup-my.sharepoint.com/DOCUME~1/Bhorner/LOCALS~1/Temp/AIMCO%20Foothill%20Gardens%20Mode%2009-05-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Executive Summary"/>
      <sheetName val="Underwriting"/>
      <sheetName val="Inc &amp; Exp Assump (1)"/>
      <sheetName val="Inc &amp; Exp Assump (2)"/>
      <sheetName val="Yr1 Proforma"/>
      <sheetName val="Yr2 Proforma"/>
      <sheetName val="5 YR Capital"/>
      <sheetName val="Historical Comp"/>
      <sheetName val="Amort"/>
      <sheetName val="Closing Costs"/>
      <sheetName val="Promote Calc"/>
      <sheetName val="Monthly Income Statement"/>
      <sheetName val="Prop Performance"/>
      <sheetName val="Comps"/>
      <sheetName val="1Bd1Ba"/>
      <sheetName val="2Bd1Ba"/>
      <sheetName val="2Bd2Ba"/>
      <sheetName val="3Bd2Ba"/>
      <sheetName val="Top Employers"/>
      <sheetName val="Template"/>
      <sheetName val="Beds"/>
      <sheetName val="Lists"/>
      <sheetName val="Executive_Summary"/>
      <sheetName val="Inc_&amp;_Exp_Assump_(1)"/>
      <sheetName val="Inc_&amp;_Exp_Assump_(2)"/>
      <sheetName val="Yr1_Proforma"/>
      <sheetName val="Yr2_Proforma"/>
      <sheetName val="5_YR_Capital"/>
      <sheetName val="Historical_Comp"/>
      <sheetName val="Closing_Costs"/>
      <sheetName val="Promote_Calc"/>
      <sheetName val="Monthly_Income_Statement"/>
      <sheetName val="Prop_Performance"/>
      <sheetName val="Top_Employers"/>
      <sheetName val="Valuation Tearsheet"/>
      <sheetName val="Lists (2)"/>
      <sheetName val="Lists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ow r="10">
          <cell r="J10">
            <v>143412</v>
          </cell>
        </row>
      </sheetData>
      <sheetData sheetId="25"/>
      <sheetData sheetId="26"/>
      <sheetData sheetId="27"/>
      <sheetData sheetId="28"/>
      <sheetData sheetId="29"/>
      <sheetData sheetId="30">
        <row r="34">
          <cell r="F34">
            <v>90500</v>
          </cell>
        </row>
      </sheetData>
      <sheetData sheetId="31">
        <row r="209">
          <cell r="D209">
            <v>4757909</v>
          </cell>
        </row>
      </sheetData>
      <sheetData sheetId="32"/>
      <sheetData sheetId="33"/>
      <sheetData sheetId="34"/>
      <sheetData sheetId="35" refreshError="1"/>
      <sheetData sheetId="36" refreshError="1"/>
      <sheetData sheetId="3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s_graphs"/>
      <sheetName val="Summary"/>
      <sheetName val="IRR_Calculation"/>
      <sheetName val="Rooms"/>
      <sheetName val="MSTR"/>
      <sheetName val="dropdown fields"/>
      <sheetName val="Supporting Schedules"/>
      <sheetName val="Input Page"/>
      <sheetName val="Data Validations"/>
      <sheetName val="list"/>
      <sheetName val="2015 YE Act"/>
      <sheetName val="Bank List"/>
      <sheetName val="Trans Type"/>
      <sheetName val="Lookups"/>
      <sheetName val="II-Consolidated RentRoll"/>
      <sheetName val="MATRIX"/>
      <sheetName val="Inc &amp; Exp Assump (1)"/>
      <sheetName val="AE Reference Sheet"/>
      <sheetName val="Underwriting Assumptions"/>
      <sheetName val="Occ Cost Analysis"/>
      <sheetName val="AE RR"/>
      <sheetName val="Sheet5"/>
      <sheetName val="Leasing Activity"/>
      <sheetName val="Summary Stats"/>
      <sheetName val="Summary Stats - Dec"/>
      <sheetName val="Deduction"/>
      <sheetName val="Occupied Area"/>
      <sheetName val="CF"/>
      <sheetName val="PGR"/>
      <sheetName val="Deduction - Dec"/>
      <sheetName val="Occupied Area - Dec"/>
      <sheetName val="CF - Dec"/>
      <sheetName val="PGR - Dec"/>
      <sheetName val="Rent Roll 1.17"/>
      <sheetName val="Total Tenant Revenue "/>
      <sheetName val="Property Sales and Occupancy Co"/>
      <sheetName val="Sch Base Rental Rev"/>
      <sheetName val="Retail Sales % Rev"/>
      <sheetName val="Exp Reimb"/>
      <sheetName val="Retail Sales"/>
      <sheetName val="Leases"/>
      <sheetName val="Sheet1"/>
      <sheetName val="Sales"/>
      <sheetName val="Sales Data"/>
      <sheetName val="Sales Data v2"/>
      <sheetName val="Hotel Info"/>
      <sheetName val="Model - Input Page"/>
      <sheetName val="LOOKUP TABLES"/>
      <sheetName val="HISTORICAL EXHIBIT"/>
      <sheetName val="BARL"/>
      <sheetName val="Data Validation"/>
      <sheetName val="Drop Downs"/>
      <sheetName val="Debt"/>
      <sheetName val="Rent Roll"/>
      <sheetName val="VMC Payment Calculations"/>
      <sheetName val="Signage Company Loans (NYO)"/>
      <sheetName val="Universal Buildings, Inc."/>
      <sheetName val="Franconia Line of Credit Loan -"/>
      <sheetName val="Skyline"/>
      <sheetName val="Military Circle"/>
      <sheetName val="Courthouse Place Amortization"/>
      <sheetName val="535-545 5th Avenue Amortization"/>
      <sheetName val="Int Inc 585300-0001 9-30-14 GL"/>
      <sheetName val="Dividend 585500-0000 9-30-14 GL"/>
      <sheetName val="Other 585400-0000 9-30-14 GL"/>
      <sheetName val="Int Inc Bnk 585200-0001 9-30-14"/>
      <sheetName val="Fund Dropdown"/>
      <sheetName val="Master Tape"/>
      <sheetName val="Choices"/>
      <sheetName val="CF Input"/>
      <sheetName val="Model Lookup Values"/>
      <sheetName val="TX"/>
      <sheetName val="dropdown_fields"/>
      <sheetName val="2015_YE_Act"/>
      <sheetName val="Bank_List"/>
      <sheetName val="Trans_Type"/>
      <sheetName val="Data_Validation"/>
      <sheetName val="VMC_Payment_Calculations"/>
      <sheetName val="Signage_Company_Loans_(NYO)"/>
      <sheetName val="Universal_Buildings,_Inc_"/>
      <sheetName val="Franconia_Line_of_Credit_Loan_-"/>
      <sheetName val="Military_Circle"/>
      <sheetName val="Courthouse_Place_Amortization"/>
      <sheetName val="535-545_5th_Avenue_Amortization"/>
      <sheetName val="Int_Inc_585300-0001_9-30-14_GL"/>
      <sheetName val="Dividend_585500-0000_9-30-14_GL"/>
      <sheetName val="Other_585400-0000_9-30-14_GL"/>
      <sheetName val="Int_Inc_Bnk_585200-0001_9-30-14"/>
      <sheetName val="Currency"/>
      <sheetName val="2QFINSUM"/>
      <sheetName val="LOOKUP_TABLES"/>
      <sheetName val="Fund_Dropdown"/>
      <sheetName val="Supporting_Schedules"/>
      <sheetName val="Input_Page"/>
      <sheetName val="Data_Validations"/>
      <sheetName val="Drop_Downs"/>
      <sheetName val="II-Consolidated_RentRoll"/>
      <sheetName val="Master_Tape"/>
      <sheetName val="AE_Reference_Sheet"/>
      <sheetName val="Underwriting_Assumptions"/>
      <sheetName val="Occ_Cost_Analysis"/>
      <sheetName val="AE_RR"/>
      <sheetName val="Leasing_Activity"/>
      <sheetName val="Summary_Stats"/>
      <sheetName val="Summary_Stats_-_Dec"/>
      <sheetName val="Occupied_Area"/>
      <sheetName val="Deduction_-_Dec"/>
      <sheetName val="Occupied_Area_-_Dec"/>
      <sheetName val="CF_-_Dec"/>
      <sheetName val="PGR_-_Dec"/>
      <sheetName val="Rent_Roll_1_17"/>
      <sheetName val="Total_Tenant_Revenue_"/>
      <sheetName val="Property_Sales_and_Occupancy_Co"/>
      <sheetName val="Sch_Base_Rental_Rev"/>
      <sheetName val="Retail_Sales_%_Rev"/>
      <sheetName val="Exp_Reimb"/>
      <sheetName val="Retail_Sales"/>
      <sheetName val="Sales_Data"/>
      <sheetName val="Sales_Data_v2"/>
      <sheetName val="HISTORICAL_EXHIBIT"/>
      <sheetName val="Model_Lookup_Values"/>
      <sheetName val="CF_Input"/>
      <sheetName val="DPW 18 &amp; 19"/>
      <sheetName val="Reports--&gt;"/>
      <sheetName val="INPUT ONLY ON YELLOW TABS --&gt;"/>
      <sheetName val="Credit Tenant Discount"/>
      <sheetName val="Table 1"/>
      <sheetName val="Detailed Cap Stack - Phase  (2)"/>
      <sheetName val="Input &amp; Lease"/>
      <sheetName val="HOTEL 1"/>
      <sheetName val="HOTEL 2"/>
      <sheetName val="LEASE"/>
      <sheetName val="Sheraton performance EUR"/>
      <sheetName val="Payroll_hotel"/>
      <sheetName val="Labor EUR"/>
      <sheetName val="Rate scrape"/>
      <sheetName val="Notes from call with Erik"/>
      <sheetName val="Labor SEK"/>
      <sheetName val="Sheraton performance SEK"/>
      <sheetName val="TOTAL"/>
      <sheetName val="INVESTMENT"/>
      <sheetName val="Quarterly CF"/>
      <sheetName val="OUTPUT 1"/>
      <sheetName val="OUTPUT 2"/>
      <sheetName val="OUTPUT PF (EUR)"/>
      <sheetName val="OUTPUT PF (SEK)"/>
      <sheetName val="OUTPUT INV"/>
      <sheetName val="Inv. Output Base Case"/>
      <sheetName val="European Annual Inflation"/>
      <sheetName val="F&amp;B Build Up"/>
      <sheetName val="Other Expense"/>
      <sheetName val="Spa &amp; Other Build Up"/>
      <sheetName val="Royalty fees"/>
      <sheetName val="Room costs"/>
      <sheetName val="Serviced Apartments Output"/>
      <sheetName val="Serviced Apartments Input"/>
      <sheetName val="IRR"/>
      <sheetName val="Inputs"/>
      <sheetName val="data tape"/>
      <sheetName val="Deal Summary"/>
      <sheetName val="M61 Lookups"/>
      <sheetName val="Historicals Input-Commercial"/>
      <sheetName val="Historicals Input-MF"/>
      <sheetName val="MF Unit Mix"/>
      <sheetName val="Data Validation Lists"/>
      <sheetName val="vacant sf"/>
      <sheetName val="Lists"/>
      <sheetName val="Maturities Graphs"/>
      <sheetName val="Validation"/>
      <sheetName val="QCOM"/>
      <sheetName val="Input - Costs"/>
      <sheetName val="Input - Apt Unit Mix"/>
      <sheetName val="Months 1-36 Budget"/>
      <sheetName val="STVAR"/>
      <sheetName val="12 month Summary to Swaps"/>
      <sheetName val="3mon Summary vs. Swap AA"/>
      <sheetName val="3mon Summary vs. Swap Single-A"/>
      <sheetName val="3mon Summary vs. Swap BBB"/>
      <sheetName val="3month Summary to Swaps"/>
      <sheetName val="Home Equity Chart"/>
      <sheetName val="Home Eq Fixed Data"/>
      <sheetName val="All Data"/>
      <sheetName val="original Data (2)"/>
      <sheetName val="Data Collection"/>
      <sheetName val="Sheet2"/>
      <sheetName val="HE Floater Chart"/>
      <sheetName val="HE Fl Data"/>
      <sheetName val="FAME Persistence"/>
      <sheetName val="Data"/>
      <sheetName val="RMMR"/>
      <sheetName val="Valuation - Support"/>
      <sheetName val="Index"/>
      <sheetName val="Comparison"/>
      <sheetName val="MRI Reconcilation"/>
      <sheetName val="MRI VS EXCEL"/>
      <sheetName val="Equinox C02 1"/>
      <sheetName val="Starbucks L001"/>
      <sheetName val="Cosi"/>
      <sheetName val="TD Bank L002 1"/>
      <sheetName val="Tobmar L009"/>
      <sheetName val="API L005"/>
      <sheetName val=" UT THE12"/>
      <sheetName val="Thespian THE2"/>
      <sheetName val="AXA"/>
      <sheetName val="Turner 0200"/>
      <sheetName val="Turner 0300 1"/>
      <sheetName val="WMG 0400 1"/>
      <sheetName val="Extreme 0506"/>
      <sheetName val="WMG700"/>
      <sheetName val="WMG800"/>
      <sheetName val="WMG901"/>
      <sheetName val="WMG1000"/>
      <sheetName val="WMG1100"/>
      <sheetName val="BNY"/>
      <sheetName val="BNY 1300 2"/>
      <sheetName val="BNY 1300 2 Termination Fee"/>
      <sheetName val="Showtime P.13"/>
      <sheetName val="Showtime P.13 Must Take"/>
      <sheetName val="Showtime"/>
      <sheetName val="Showtime-12"/>
      <sheetName val="Paramount1800-2"/>
      <sheetName val="Paramount 1800B"/>
      <sheetName val="Paramount1800-1"/>
      <sheetName val="Paramount 1801A"/>
      <sheetName val="ICBC1802"/>
      <sheetName val="RCHN"/>
      <sheetName val="CNBB"/>
      <sheetName val="Paramount1804"/>
      <sheetName val="Paramount 1804C"/>
      <sheetName val="KBT&amp;F1900"/>
      <sheetName val="KBT&amp;F2000"/>
      <sheetName val="KBT&amp;F2122"/>
      <sheetName val="KBT&amp;F23002"/>
      <sheetName val="KBT&amp;F2401-1"/>
      <sheetName val="Assured 2300 1"/>
      <sheetName val="Assured 2300 1 ADJ"/>
      <sheetName val="Assured 2402"/>
      <sheetName val="Assured 2402 ADJ"/>
      <sheetName val="Assured 2401"/>
      <sheetName val="Gannett 2500A"/>
      <sheetName val="MS2526"/>
      <sheetName val="MS 2600 Ext."/>
      <sheetName val="Morgan 2600A"/>
      <sheetName val="BoA 2700-2"/>
      <sheetName val="tANKFEE"/>
      <sheetName val="Morgan 2700"/>
      <sheetName val="MorganNew2700 ADJ"/>
      <sheetName val="ICBC-2800"/>
      <sheetName val="BoA 2829"/>
      <sheetName val="Morgan 2900"/>
      <sheetName val="Morgan 2900 ADJ"/>
      <sheetName val="BNY3000"/>
      <sheetName val="Morgan 3000 1"/>
      <sheetName val="Morgan 3000 1 ADJ"/>
      <sheetName val="Vedder 3102"/>
      <sheetName val="Dickstein-3100"/>
      <sheetName val="Dickstein-3200"/>
      <sheetName val="Sullivan 3202 1"/>
      <sheetName val="MS3301"/>
      <sheetName val="MS3301 Ext."/>
      <sheetName val="Morgan 3301 4"/>
      <sheetName val="Deloitte3537"/>
      <sheetName val="Travel 3500A"/>
      <sheetName val="Travel 3600A"/>
      <sheetName val="MongoDB 3700A"/>
      <sheetName val="MongoDB 3801"/>
      <sheetName val="Deloitte3800"/>
      <sheetName val="TimeWarner3900"/>
      <sheetName val="TimeWarner3901"/>
      <sheetName val="TimeWarner3902"/>
      <sheetName val="Charter Communications 3904"/>
      <sheetName val="Charter Communications 3901 2"/>
      <sheetName val="Charter Communications 3902 2"/>
      <sheetName val="TimeWarner4000"/>
      <sheetName val="Charter 4000 2"/>
      <sheetName val="Charter 4000 2 TIA"/>
      <sheetName val="Allianz4100"/>
      <sheetName val="Allianz4245"/>
      <sheetName val="Allianz4600"/>
      <sheetName val="VedderPrice 4700"/>
      <sheetName val="NEW MOUTAIN 4700"/>
      <sheetName val="NEW MOUTAIN 4800 "/>
      <sheetName val="BNY4800"/>
      <sheetName val="BNY4800 Ext"/>
      <sheetName val="ShowtimeC101"/>
      <sheetName val="ShowtimeC206"/>
      <sheetName val="WMGC202"/>
      <sheetName val="AXAC205"/>
      <sheetName val="Turner C205 "/>
      <sheetName val="DicksteinShapiroC207"/>
      <sheetName val="QuikPark"/>
      <sheetName val="ABM Parking"/>
      <sheetName val="Assured 2300 1(2)"/>
      <sheetName val="Assured 2402 (2)"/>
      <sheetName val="Morgan 2700 (2)"/>
      <sheetName val="Morgan 2900 (2)"/>
      <sheetName val="Morgan 3000 1(2)"/>
      <sheetName val="dropdown_fields1"/>
      <sheetName val="2015_YE_Act1"/>
      <sheetName val="Bank_List1"/>
      <sheetName val="Trans_Type1"/>
      <sheetName val="Data_Validation1"/>
      <sheetName val="VMC_Payment_Calculations1"/>
      <sheetName val="Signage_Company_Loans_(NYO)1"/>
      <sheetName val="Universal_Buildings,_Inc_1"/>
      <sheetName val="Franconia_Line_of_Credit_Loan_1"/>
      <sheetName val="Military_Circle1"/>
      <sheetName val="Courthouse_Place_Amortization1"/>
      <sheetName val="535-545_5th_Avenue_Amortizatio1"/>
      <sheetName val="Int_Inc_585300-0001_9-30-14_GL1"/>
      <sheetName val="Dividend_585500-0000_9-30-14_G1"/>
      <sheetName val="Other_585400-0000_9-30-14_GL1"/>
      <sheetName val="Int_Inc_Bnk_585200-0001_9-30-11"/>
      <sheetName val="Rent_Roll"/>
      <sheetName val="Model_-_Input_Page"/>
      <sheetName val="Credit_Tenant_Discount"/>
      <sheetName val="Input_&amp;_Lease"/>
      <sheetName val="HOTEL_1"/>
      <sheetName val="HOTEL_2"/>
      <sheetName val="Sheraton_performance_EUR"/>
      <sheetName val="Labor_EUR"/>
      <sheetName val="Rate_scrape"/>
      <sheetName val="Notes_from_call_with_Erik"/>
      <sheetName val="Labor_SEK"/>
      <sheetName val="Sheraton_performance_SEK"/>
      <sheetName val="Quarterly_CF"/>
      <sheetName val="OUTPUT_1"/>
      <sheetName val="OUTPUT_2"/>
      <sheetName val="OUTPUT_PF_(EUR)"/>
      <sheetName val="OUTPUT_PF_(SEK)"/>
      <sheetName val="OUTPUT_INV"/>
      <sheetName val="Inv__Output_Base_Case"/>
      <sheetName val="European_Annual_Inflation"/>
      <sheetName val="F&amp;B_Build_Up"/>
      <sheetName val="Other_Expense"/>
      <sheetName val="Spa_&amp;_Other_Build_Up"/>
      <sheetName val="Royalty_fees"/>
      <sheetName val="Room_costs"/>
      <sheetName val="Serviced_Apartments_Output"/>
      <sheetName val="Serviced_Apartments_Input"/>
      <sheetName val="Hotel_Info"/>
      <sheetName val="INPUT_ONLY_ON_YELLOW_TABS_--&gt;"/>
      <sheetName val="Charts"/>
      <sheetName val="Summ"/>
      <sheetName val="Occ"/>
      <sheetName val="ADMIN"/>
      <sheetName val="TB Worksheet"/>
      <sheetName val="WATER RATES"/>
      <sheetName val="Operations"/>
      <sheetName val="List - DO NOT ERASE"/>
      <sheetName val="Demand"/>
      <sheetName val="Global Input"/>
      <sheetName val="Base Rent Variance"/>
      <sheetName val="Free Rent Variance"/>
      <sheetName val="Storage Rent Variance"/>
      <sheetName val="Roof Rent Variance"/>
      <sheetName val="SL Variance"/>
      <sheetName val="FAS 141 Variance"/>
      <sheetName val="2019 Base Rental Revenue"/>
      <sheetName val="2019 Free Rent Abatements"/>
      <sheetName val="2019 Storage Rent"/>
      <sheetName val="2018 Base Rental Revenue"/>
      <sheetName val="2018 Free Rent Abatements"/>
      <sheetName val="SL @ 06-30-19"/>
      <sheetName val="SL @ 12-31-18"/>
      <sheetName val="2018 Storage Rent"/>
      <sheetName val="Scheduled Base Rental Revenue"/>
      <sheetName val="Free Rent Abatements"/>
      <sheetName val="Storage Rent"/>
      <sheetName val="Storage Income Variance"/>
      <sheetName val="SL Rent Variance"/>
      <sheetName val="Cash vs GAAP Rent"/>
      <sheetName val="FAS 141 AML Variance (2)"/>
      <sheetName val="FAS 141 BML Variance (2)"/>
      <sheetName val="Bad Debt"/>
      <sheetName val="AR"/>
      <sheetName val="debt serv"/>
      <sheetName val="Termination Income"/>
      <sheetName val="Restoration Fee Income"/>
      <sheetName val="% Rent"/>
      <sheetName val="% Rent Sales"/>
      <sheetName val="Comp. Transaction"/>
      <sheetName val="Cvr"/>
    </sheetNames>
    <sheetDataSet>
      <sheetData sheetId="0">
        <row r="12">
          <cell r="A12" t="str">
            <v>Yr 1</v>
          </cell>
          <cell r="G12">
            <v>1</v>
          </cell>
          <cell r="H12">
            <v>21312753</v>
          </cell>
          <cell r="K12">
            <v>20655114</v>
          </cell>
          <cell r="L12">
            <v>19595403.681635536</v>
          </cell>
        </row>
        <row r="13">
          <cell r="A13" t="str">
            <v>Yr 2</v>
          </cell>
          <cell r="G13">
            <v>2</v>
          </cell>
          <cell r="H13">
            <v>22703977</v>
          </cell>
          <cell r="K13">
            <v>22214927</v>
          </cell>
          <cell r="L13">
            <v>20917933.708900958</v>
          </cell>
        </row>
        <row r="14">
          <cell r="A14" t="str">
            <v>Yr 3</v>
          </cell>
          <cell r="G14">
            <v>3</v>
          </cell>
          <cell r="H14">
            <v>23289088</v>
          </cell>
          <cell r="K14">
            <v>21780529</v>
          </cell>
          <cell r="L14">
            <v>21431602.977256998</v>
          </cell>
        </row>
        <row r="15">
          <cell r="A15" t="str">
            <v>Yr 4</v>
          </cell>
          <cell r="G15">
            <v>4</v>
          </cell>
          <cell r="H15">
            <v>23894859</v>
          </cell>
          <cell r="K15">
            <v>22507380</v>
          </cell>
          <cell r="L15">
            <v>21963074.576347277</v>
          </cell>
        </row>
        <row r="16">
          <cell r="A16" t="str">
            <v>Yr 5</v>
          </cell>
          <cell r="G16">
            <v>5</v>
          </cell>
          <cell r="H16">
            <v>24719909</v>
          </cell>
          <cell r="K16">
            <v>23010856</v>
          </cell>
          <cell r="L16">
            <v>22710853.19940117</v>
          </cell>
        </row>
        <row r="17">
          <cell r="A17" t="str">
            <v>Yr 6</v>
          </cell>
          <cell r="G17">
            <v>6</v>
          </cell>
          <cell r="H17">
            <v>25975167</v>
          </cell>
          <cell r="K17">
            <v>22812833</v>
          </cell>
          <cell r="L17">
            <v>23885748.967377216</v>
          </cell>
        </row>
        <row r="18">
          <cell r="A18" t="str">
            <v>Yr 7</v>
          </cell>
          <cell r="G18">
            <v>7</v>
          </cell>
          <cell r="H18">
            <v>28691489</v>
          </cell>
          <cell r="K18">
            <v>22455706</v>
          </cell>
          <cell r="L18">
            <v>26518494.246072304</v>
          </cell>
        </row>
        <row r="19">
          <cell r="A19" t="str">
            <v>Yr 8</v>
          </cell>
          <cell r="G19">
            <v>8</v>
          </cell>
          <cell r="H19">
            <v>30659817</v>
          </cell>
          <cell r="K19">
            <v>29178784</v>
          </cell>
          <cell r="L19">
            <v>28399902.455915194</v>
          </cell>
        </row>
        <row r="20">
          <cell r="A20" t="str">
            <v>Yr 9</v>
          </cell>
          <cell r="G20">
            <v>9</v>
          </cell>
          <cell r="H20">
            <v>31193653</v>
          </cell>
          <cell r="K20">
            <v>30122886</v>
          </cell>
          <cell r="L20">
            <v>28843341.874151804</v>
          </cell>
        </row>
        <row r="21">
          <cell r="A21" t="str">
            <v>Yr 10</v>
          </cell>
          <cell r="G21">
            <v>10</v>
          </cell>
          <cell r="H21">
            <v>32157016</v>
          </cell>
          <cell r="K21">
            <v>26727473</v>
          </cell>
          <cell r="L21">
            <v>29712692.429117873</v>
          </cell>
        </row>
        <row r="22">
          <cell r="A22" t="str">
            <v>Yr 11</v>
          </cell>
          <cell r="G22">
            <v>11</v>
          </cell>
          <cell r="H22">
            <v>33663611</v>
          </cell>
          <cell r="K22">
            <v>31917730</v>
          </cell>
          <cell r="L22">
            <v>31121514.486282591</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sheetData sheetId="91"/>
      <sheetData sheetId="92"/>
      <sheetData sheetId="93"/>
      <sheetData sheetId="94"/>
      <sheetData sheetId="95"/>
      <sheetData sheetId="96"/>
      <sheetData sheetId="97"/>
      <sheetData sheetId="98">
        <row r="12">
          <cell r="G12">
            <v>0</v>
          </cell>
        </row>
      </sheetData>
      <sheetData sheetId="99">
        <row r="12">
          <cell r="G12">
            <v>0</v>
          </cell>
        </row>
      </sheetData>
      <sheetData sheetId="100">
        <row r="12">
          <cell r="G12">
            <v>0</v>
          </cell>
        </row>
      </sheetData>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 sheetId="123" refreshError="1"/>
      <sheetData sheetId="124" refreshError="1"/>
      <sheetData sheetId="125" refreshError="1"/>
      <sheetData sheetId="126" refreshError="1"/>
      <sheetData sheetId="127" refreshError="1"/>
      <sheetData sheetId="128">
        <row r="12">
          <cell r="G12"/>
        </row>
      </sheetData>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row r="12">
          <cell r="A12" t="str">
            <v>For the Months</v>
          </cell>
        </row>
      </sheetData>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efreshError="1"/>
      <sheetData sheetId="38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4662 UW Data Form - New"/>
      <sheetName val="COA Code"/>
      <sheetName val="Actual360 &amp; 30360 Amort schd"/>
      <sheetName val="OP Stmt Input"/>
      <sheetName val="Rent Roll"/>
      <sheetName val="UW Detail"/>
      <sheetName val="UW Exit Strategy - NEW"/>
      <sheetName val="Collections"/>
      <sheetName val="Sheet 1"/>
      <sheetName val="4662_UW_Data_Form_-_New"/>
      <sheetName val="COA_Code"/>
      <sheetName val="Actual360_&amp;_30360_Amort_schd"/>
      <sheetName val="OP_Stmt_Input"/>
      <sheetName val="Rent_Roll"/>
      <sheetName val="UW_Detail"/>
      <sheetName val="UW_Exit_Strategy_-_NEW"/>
      <sheetName val="4662_UW_Data_Form_-_New1"/>
      <sheetName val="COA_Code1"/>
      <sheetName val="Actual360_&amp;_30360_Amort_schd1"/>
      <sheetName val="OP_Stmt_Input1"/>
      <sheetName val="Rent_Roll1"/>
      <sheetName val="UW_Detail1"/>
      <sheetName val="UW_Exit_Strategy_-_NEW1"/>
      <sheetName val="Dropdowns (DNP)"/>
      <sheetName val="Sheet1"/>
      <sheetName val="Sheet3"/>
      <sheetName val="drop down"/>
      <sheetName val="Source Data"/>
      <sheetName val="rates"/>
      <sheetName val="Drop Downs"/>
      <sheetName val="Values"/>
      <sheetName val="CF Analysis"/>
      <sheetName val="Input Page"/>
      <sheetName val="External Links for Tom"/>
      <sheetName val="Summary"/>
      <sheetName val="UW Sources and Uses"/>
      <sheetName val="Quote Memo"/>
      <sheetName val="historical UW"/>
      <sheetName val="Sensitivity Analysis"/>
      <sheetName val="Replacement Reserves"/>
      <sheetName val="Existing Loan Amort Schedule"/>
      <sheetName val="2013 PG 1"/>
      <sheetName val="2013 PG 2"/>
      <sheetName val="2013 PG 3"/>
      <sheetName val="2013 PG 4    "/>
      <sheetName val="2013 PG 5"/>
      <sheetName val="2264-A PG 1"/>
      <sheetName val="2264-A PG 2"/>
      <sheetName val="2264-A PG 3"/>
      <sheetName val="2264-A PG 4"/>
      <sheetName val="2264A Worksheet"/>
      <sheetName val="Computation page"/>
      <sheetName val="Lists"/>
      <sheetName val="Burbank"/>
      <sheetName val="Sales Reps"/>
      <sheetName val="Sizing Playground"/>
      <sheetName val="BackOffice"/>
      <sheetName val="DropDown Lists"/>
      <sheetName val="Grid"/>
      <sheetName val="Cap Costs Playground"/>
      <sheetName val="Master_XML"/>
      <sheetName val="VACANCY2"/>
      <sheetName val="Quote Form"/>
      <sheetName val="FLEX Menu"/>
      <sheetName val="Dropodowns"/>
      <sheetName val="COA Code - La Mansion"/>
      <sheetName val="A-Dropdowns"/>
      <sheetName val="Counties"/>
      <sheetName val="4662_UW_Data_Form_-_New2"/>
      <sheetName val="COA_Code2"/>
      <sheetName val="Actual360_&amp;_30360_Amort_schd2"/>
      <sheetName val="OP_Stmt_Input2"/>
      <sheetName val="Rent_Roll2"/>
      <sheetName val="UW_Detail2"/>
      <sheetName val="UW_Exit_Strategy_-_NEW2"/>
      <sheetName val="Dropdowns_(DNP)"/>
      <sheetName val="drop_down"/>
      <sheetName val="Source_Data"/>
      <sheetName val="Drop_Downs"/>
      <sheetName val="CF_Analysis"/>
      <sheetName val="Input_Page"/>
      <sheetName val="External_Links_for_Tom"/>
      <sheetName val="UW_Sources_and_Uses"/>
      <sheetName val="Quote_Memo"/>
      <sheetName val="historical_UW"/>
      <sheetName val="Sensitivity_Analysis"/>
      <sheetName val="Replacement_Reserves"/>
      <sheetName val="Existing_Loan_Amort_Schedule"/>
      <sheetName val="2013_PG_1"/>
      <sheetName val="2013_PG_2"/>
      <sheetName val="2013_PG_3"/>
      <sheetName val="2013_PG_4____"/>
      <sheetName val="2013_PG_5"/>
      <sheetName val="2264-A_PG_1"/>
      <sheetName val="2264-A_PG_2"/>
      <sheetName val="2264-A_PG_3"/>
      <sheetName val="2264-A_PG_4"/>
      <sheetName val="2264A_Worksheet"/>
      <sheetName val="Computation_page"/>
      <sheetName val="Sales_Reps"/>
      <sheetName val="Sizing_Playground"/>
      <sheetName val="DropDown_Lists"/>
      <sheetName val="Cap_Costs_Playground"/>
      <sheetName val="Quote_Form"/>
      <sheetName val="FLEX_Men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 Flow"/>
      <sheetName val="Price Yield"/>
      <sheetName val="Argus"/>
      <sheetName val="In-place"/>
      <sheetName val="Annual Report"/>
      <sheetName val="Gross Sales"/>
      <sheetName val="Annual Report (2)"/>
      <sheetName val="Occu Cost"/>
      <sheetName val="Rent"/>
      <sheetName val="Monthly Calc"/>
      <sheetName val="Annual Calc"/>
      <sheetName val="PASTE_IN_PLACE_RENT"/>
      <sheetName val="PRESENTATION_CF"/>
      <sheetName val="HISTORICAL EXHIBIT"/>
      <sheetName val="BUDGET "/>
      <sheetName val="PASTE_InPlaceRent"/>
      <sheetName val="Supersed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nt Roll - Imperial"/>
      <sheetName val="Rent Roll - Lynwood"/>
      <sheetName val="Rent Roll - A1 Building"/>
      <sheetName val="Estoppel, SNDA &amp; Lease Review"/>
    </sheetNames>
    <sheetDataSet>
      <sheetData sheetId="0"/>
      <sheetData sheetId="1"/>
      <sheetData sheetId="2"/>
      <sheetData sheetId="3"/>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w"/>
      <sheetName val="A"/>
      <sheetName val="Lists"/>
    </sheetNames>
    <sheetDataSet>
      <sheetData sheetId="0" refreshError="1"/>
      <sheetData sheetId="1"/>
      <sheetData sheetId="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CREIF &amp; S&amp;P"/>
      <sheetName val="REITs &amp; S&amp;P"/>
      <sheetName val="A"/>
      <sheetName val="Glossary"/>
      <sheetName val="Validation #2"/>
      <sheetName val="Validation"/>
      <sheetName val="Invoice Tie Out"/>
      <sheetName val="Sheet2"/>
      <sheetName val="Return Summary"/>
      <sheetName val="T5D Budget 2014"/>
      <sheetName val="2014 SGA Slide Inputs"/>
      <sheetName val="T5D Budget 2015 - NEEDS UPDATE"/>
      <sheetName val="Asset Management Fees"/>
      <sheetName val="P&amp;L"/>
      <sheetName val="Sheet1"/>
      <sheetName val="Profit and Loss - 12 Month Hist"/>
      <sheetName val="Individual Property Data Tape"/>
      <sheetName val="Control Board"/>
      <sheetName val="induceamort"/>
      <sheetName val="1999 BUDGET"/>
      <sheetName val="Lease Up Data - HIDE"/>
      <sheetName val="CASH Fee Summary"/>
      <sheetName val="Chart Back-Up"/>
      <sheetName val="Chart Back Up"/>
      <sheetName val="Data Validation"/>
      <sheetName val="HIDE (DO NOT TOUCH)"/>
      <sheetName val="Apple Summary"/>
      <sheetName val="Apple Sellco TB's"/>
      <sheetName val="C-B"/>
      <sheetName val="summsht"/>
      <sheetName val="NCREIF_&amp;_S&amp;P"/>
      <sheetName val="NCREIF_&amp;_S&amp;P1"/>
      <sheetName val="REITs_&amp;_S&amp;P"/>
      <sheetName val="NCREIF_&amp;_S&amp;P2"/>
      <sheetName val="REITs_&amp;_S&amp;P1"/>
      <sheetName val="NCREIF_&amp;_S&amp;P3"/>
      <sheetName val="REITs_&amp;_S&amp;P2"/>
      <sheetName val="CF Analysis"/>
      <sheetName val="OSS Charts"/>
      <sheetName val="O"/>
      <sheetName val="J"/>
      <sheetName val="K"/>
      <sheetName val="P"/>
      <sheetName val="F"/>
      <sheetName val="L"/>
      <sheetName val=" Budget Balancing | Tracking"/>
      <sheetName val="APT UNIT MIX"/>
      <sheetName val="ProvMs"/>
      <sheetName val="Payroll (Devco)"/>
      <sheetName val="Summary"/>
      <sheetName val="Inputs &amp; Assumptions"/>
      <sheetName val="10 Yr Pro Forma"/>
      <sheetName val="Amortization Schedule"/>
      <sheetName val="Detailed Expenses"/>
      <sheetName val="Lease-up schedule"/>
      <sheetName val="Historical Template 2005"/>
      <sheetName val="Profitability"/>
      <sheetName val="Improved Sales"/>
      <sheetName val="RR - Nov 2020"/>
      <sheetName val="Closing Cost Calc"/>
      <sheetName val="INPUTS CASH"/>
      <sheetName val="Control"/>
    </sheetNames>
    <sheetDataSet>
      <sheetData sheetId="0" refreshError="1"/>
      <sheetData sheetId="1" refreshError="1">
        <row r="11">
          <cell r="D11">
            <v>0.10256580965724643</v>
          </cell>
          <cell r="F11">
            <v>3.9374304347826112</v>
          </cell>
        </row>
        <row r="12">
          <cell r="D12">
            <v>9.9699466842594398E-2</v>
          </cell>
          <cell r="F12">
            <v>3.9434344565217412</v>
          </cell>
        </row>
        <row r="13">
          <cell r="D13">
            <v>9.6926697633896594E-2</v>
          </cell>
          <cell r="F13">
            <v>3.949438478260872</v>
          </cell>
        </row>
        <row r="14">
          <cell r="D14">
            <v>9.4255760498720725E-2</v>
          </cell>
          <cell r="F14">
            <v>3.955442500000002</v>
          </cell>
        </row>
        <row r="15">
          <cell r="D15">
            <v>9.1695554459503378E-2</v>
          </cell>
          <cell r="F15">
            <v>3.9614465217391328</v>
          </cell>
        </row>
        <row r="16">
          <cell r="D16">
            <v>8.9255608650344487E-2</v>
          </cell>
          <cell r="F16">
            <v>3.9674505434782628</v>
          </cell>
        </row>
        <row r="17">
          <cell r="D17">
            <v>8.6946048161577236E-2</v>
          </cell>
          <cell r="F17">
            <v>3.9734545652173923</v>
          </cell>
        </row>
        <row r="18">
          <cell r="D18">
            <v>8.4777529769104062E-2</v>
          </cell>
          <cell r="F18">
            <v>3.9794585869565231</v>
          </cell>
        </row>
        <row r="19">
          <cell r="D19">
            <v>8.2761141026761451E-2</v>
          </cell>
          <cell r="F19">
            <v>3.9854626086956535</v>
          </cell>
        </row>
        <row r="20">
          <cell r="D20">
            <v>8.0908256821018112E-2</v>
          </cell>
          <cell r="F20">
            <v>3.9914666304347839</v>
          </cell>
        </row>
        <row r="21">
          <cell r="D21">
            <v>7.9230349153871005E-2</v>
          </cell>
          <cell r="F21">
            <v>3.9974706521739138</v>
          </cell>
        </row>
        <row r="22">
          <cell r="D22">
            <v>7.7738748894852619E-2</v>
          </cell>
          <cell r="F22">
            <v>4.0034746739130451</v>
          </cell>
        </row>
        <row r="23">
          <cell r="D23">
            <v>7.6444362642995103E-2</v>
          </cell>
          <cell r="F23">
            <v>4.0094786956521746</v>
          </cell>
        </row>
        <row r="24">
          <cell r="D24">
            <v>7.5357353506573591E-2</v>
          </cell>
          <cell r="F24">
            <v>4.015482717391305</v>
          </cell>
        </row>
        <row r="25">
          <cell r="D25">
            <v>7.4486800995879857E-2</v>
          </cell>
          <cell r="F25">
            <v>4.0214867391304354</v>
          </cell>
        </row>
        <row r="26">
          <cell r="D26">
            <v>7.3840361355759068E-2</v>
          </cell>
          <cell r="F26">
            <v>4.0274907608695658</v>
          </cell>
        </row>
        <row r="27">
          <cell r="D27">
            <v>7.3423954232678723E-2</v>
          </cell>
          <cell r="F27">
            <v>4.0334947826086962</v>
          </cell>
        </row>
        <row r="28">
          <cell r="D28">
            <v>7.3241503211226341E-2</v>
          </cell>
          <cell r="F28">
            <v>4.0394988043478257</v>
          </cell>
        </row>
        <row r="29">
          <cell r="D29">
            <v>7.329475545754835E-2</v>
          </cell>
          <cell r="F29">
            <v>4.045502826086957</v>
          </cell>
        </row>
        <row r="30">
          <cell r="D30">
            <v>7.358319923724238E-2</v>
          </cell>
          <cell r="F30">
            <v>4.0515068478260865</v>
          </cell>
        </row>
        <row r="31">
          <cell r="D31">
            <v>7.4104088212849348E-2</v>
          </cell>
          <cell r="F31">
            <v>4.0575108695652169</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REITs &amp; S&amp;P"/>
      <sheetName val="Invoice Tie Out"/>
      <sheetName val="Return Summary"/>
      <sheetName val="T5D Budget 2014"/>
      <sheetName val="2014 SGA Slide Inputs"/>
      <sheetName val="T5D Budget 2015 - NEEDS UPDATE"/>
      <sheetName val="Asset Management Fees"/>
      <sheetName val="P&amp;L"/>
      <sheetName val="Sheet1"/>
      <sheetName val="Profit and Loss - 12 Month Hist"/>
      <sheetName val="DataTape"/>
      <sheetName val="Demand"/>
      <sheetName val="Occ"/>
      <sheetName val="DPW 18 &amp; 19"/>
      <sheetName val="TPS BACKUP"/>
      <sheetName val="Data Validation"/>
      <sheetName val="332 61st Street"/>
      <sheetName val="1-9 62nd Street"/>
      <sheetName val="5712-14 Hudson"/>
      <sheetName val="VlookUp Matrix"/>
      <sheetName val="Fact Sheet"/>
      <sheetName val="Cost Breakdowns"/>
      <sheetName val="Medical"/>
      <sheetName val="Dental"/>
      <sheetName val="Vision"/>
      <sheetName val="Occupancy Costs"/>
      <sheetName val="1999 BUDGET"/>
      <sheetName val="Rent Comps"/>
      <sheetName val="Value Comparison"/>
      <sheetName val="Summary"/>
      <sheetName val="Inputs &amp; Assumptions"/>
      <sheetName val="Annual Cash Flow"/>
      <sheetName val="MtoM Sale Projections"/>
      <sheetName val="Unit Sale Prices"/>
      <sheetName val="S&amp;U"/>
      <sheetName val="CF Paste-In"/>
      <sheetName val="Monthly CF"/>
      <sheetName val="DCF"/>
      <sheetName val="CF Projections"/>
      <sheetName val="Rent Roll"/>
      <sheetName val="Rollover+RR Analysis"/>
      <sheetName val="Historical Occupancy"/>
      <sheetName val="Memo-&gt;"/>
      <sheetName val="IRC"/>
      <sheetName val="Memo Financials"/>
      <sheetName val="Memo Rent Roll"/>
      <sheetName val="Leasing Bridge"/>
      <sheetName val="Leasing Expiration Report"/>
      <sheetName val="Sale Comps"/>
      <sheetName val="Sponsor-&gt;"/>
      <sheetName val="Capital Project"/>
      <sheetName val="OM Rent Roll"/>
      <sheetName val="Cash Flow"/>
      <sheetName val="Historicals"/>
      <sheetName val="MLA"/>
      <sheetName val="Argus-&gt;"/>
      <sheetName val="11.22 TRT Base"/>
      <sheetName val="11.20 TRT CF"/>
      <sheetName val="11.12 SPONSOR CF"/>
      <sheetName val="Sponsor Cash Flow "/>
      <sheetName val="Model Inputs"/>
      <sheetName val="Lease Summary Report"/>
      <sheetName val="Archive-&gt;"/>
      <sheetName val="Leasing Activity"/>
      <sheetName val="Hoja1"/>
    </sheetNames>
    <sheetDataSet>
      <sheetData sheetId="0" refreshError="1">
        <row r="171">
          <cell r="D171">
            <v>0</v>
          </cell>
          <cell r="E171">
            <v>0.19104004814636055</v>
          </cell>
        </row>
        <row r="172">
          <cell r="D172">
            <v>0.05</v>
          </cell>
          <cell r="E172">
            <v>0.17331256212247201</v>
          </cell>
        </row>
        <row r="173">
          <cell r="D173">
            <v>0.1</v>
          </cell>
          <cell r="E173">
            <v>0.16098670463276857</v>
          </cell>
        </row>
        <row r="174">
          <cell r="D174">
            <v>0.15000000000000002</v>
          </cell>
          <cell r="E174">
            <v>0.15532835618367249</v>
          </cell>
        </row>
        <row r="175">
          <cell r="D175">
            <v>0.2</v>
          </cell>
          <cell r="E175">
            <v>0.14993493952328116</v>
          </cell>
        </row>
        <row r="176">
          <cell r="D176">
            <v>0.25</v>
          </cell>
          <cell r="E176">
            <v>0.14737549187106463</v>
          </cell>
        </row>
        <row r="177">
          <cell r="D177">
            <v>0.3</v>
          </cell>
          <cell r="E177">
            <v>0.14738328611616652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summsht"/>
      <sheetName val="Return Summary"/>
      <sheetName val="T5D Budget 2014"/>
      <sheetName val="2014 SGA Slide Inputs"/>
      <sheetName val="T5D Budget 2015 - NEEDS UPDATE"/>
      <sheetName val="Asset Management Fees"/>
      <sheetName val="P&amp;L"/>
      <sheetName val="Sheet1"/>
      <sheetName val="Profit and Loss - 12 Month Hist"/>
      <sheetName val="HIDE (DO NOT TOUCH)"/>
      <sheetName val="Fuel Consumption Report - PSEG"/>
      <sheetName val="Fuel Consumption Report - gas"/>
      <sheetName val="Deal CF"/>
      <sheetName val="Summary"/>
      <sheetName val="Inputs &amp; Assumptions"/>
      <sheetName val="10 Yr Pro Forma"/>
      <sheetName val="Amortization Schedule"/>
      <sheetName val="Detailed Expenses"/>
      <sheetName val="Lease-up schedule"/>
      <sheetName val="Roll Up Pro Forma"/>
      <sheetName val="Newman Budget"/>
      <sheetName val="Landmark Budget"/>
      <sheetName val="Target Budget"/>
      <sheetName val="Unit Mix - Retail"/>
      <sheetName val="Unit Mix-Residential"/>
      <sheetName val="UW Unit Mix-Residential"/>
      <sheetName val="UW Pro Forma"/>
      <sheetName val="Boden 2017.2018 Year"/>
      <sheetName val="Endi - 18 Budget"/>
      <sheetName val="Occ"/>
      <sheetName val="Demand"/>
      <sheetName val="DETAIL"/>
      <sheetName val="EntityInformation"/>
      <sheetName val="1999 BUDGET"/>
      <sheetName val="Hoja1"/>
      <sheetName val="Proforma"/>
      <sheetName val="Loan Data"/>
      <sheetName val="Historicals"/>
      <sheetName val="Property_Loan Specs "/>
      <sheetName val="Tenant Sales"/>
      <sheetName val="Demographics"/>
    </sheetNames>
    <sheetDataSet>
      <sheetData sheetId="0" refreshError="1">
        <row r="60">
          <cell r="F60">
            <v>0.2</v>
          </cell>
        </row>
        <row r="135">
          <cell r="E135">
            <v>5.3792676242975117E-2</v>
          </cell>
        </row>
        <row r="136">
          <cell r="E136">
            <v>6.5681770075035173E-2</v>
          </cell>
        </row>
        <row r="137">
          <cell r="E137">
            <v>7.9037589924664753E-2</v>
          </cell>
        </row>
        <row r="138">
          <cell r="E138">
            <v>9.3672789192370182E-2</v>
          </cell>
        </row>
        <row r="139">
          <cell r="E139">
            <v>0.10935888548657445</v>
          </cell>
        </row>
        <row r="140">
          <cell r="E140">
            <v>0.12586561470778773</v>
          </cell>
        </row>
        <row r="141">
          <cell r="E141">
            <v>0.14298917762938032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vAcq Sum"/>
      <sheetName val="Geo Summ"/>
      <sheetName val="Memo Fin Sum"/>
      <sheetName val="Summary"/>
      <sheetName val="NEWCO.ROLLUP"/>
      <sheetName val="BalanceSheet"/>
      <sheetName val="LeverageAnalysis"/>
      <sheetName val="Sheet1"/>
      <sheetName val="Static Valuation"/>
      <sheetName val="RecourseDebtPOST"/>
      <sheetName val="RecourseDebtPRE"/>
      <sheetName val="JV.WATERFALL"/>
      <sheetName val="MGMTCO"/>
      <sheetName val="OWNED"/>
      <sheetName val="BUYOUT"/>
      <sheetName val="ID.ACQ"/>
      <sheetName val="ID.DEV"/>
      <sheetName val="FUTURE.ACQ"/>
      <sheetName val="FUTURE.DEV"/>
      <sheetName val="ACQ01"/>
      <sheetName val="ACQ02"/>
      <sheetName val="ACQ03"/>
      <sheetName val="ACQ04"/>
      <sheetName val="DEV01"/>
      <sheetName val="DEV02"/>
      <sheetName val="DEV03"/>
      <sheetName val="DEV04"/>
      <sheetName val="DEV05"/>
      <sheetName val="CapX"/>
      <sheetName val="CapX2001"/>
      <sheetName val="CapX-OLD"/>
      <sheetName val="NOTES"/>
      <sheetName val="ListBuilder"/>
      <sheetName val="Data Validation"/>
      <sheetName val="Retail Assumptions"/>
    </sheetNames>
    <sheetDataSet>
      <sheetData sheetId="0" refreshError="1"/>
      <sheetData sheetId="1" refreshError="1"/>
      <sheetData sheetId="2" refreshError="1"/>
      <sheetData sheetId="3"/>
      <sheetData sheetId="4" refreshError="1"/>
      <sheetData sheetId="5"/>
      <sheetData sheetId="6"/>
      <sheetData sheetId="7" refreshError="1"/>
      <sheetData sheetId="8"/>
      <sheetData sheetId="9" refreshError="1"/>
      <sheetData sheetId="10" refreshError="1"/>
      <sheetData sheetId="11" refreshError="1"/>
      <sheetData sheetId="12"/>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capita"/>
      <sheetName val="Exhibit VI-1"/>
      <sheetName val="Exhibit VI-2"/>
      <sheetName val="Exhibit VI-3"/>
      <sheetName val="Exhibit VI-4"/>
      <sheetName val="no-Exhibit VI-1"/>
      <sheetName val="DNUExhibit VI-3"/>
      <sheetName val="DNUExhibit VI-6"/>
      <sheetName val="NO-Exhibit III-1"/>
      <sheetName val="NO-1998 CA %"/>
      <sheetName val="NO 1998 CA sales"/>
      <sheetName val="POPLATION"/>
      <sheetName val="Sheet1"/>
    </sheetNames>
    <sheetDataSet>
      <sheetData sheetId="0" refreshError="1">
        <row r="1">
          <cell r="A1" t="str">
            <v>TABLE D-8</v>
          </cell>
        </row>
        <row r="9">
          <cell r="A9" t="str">
            <v xml:space="preserve">  California a/</v>
          </cell>
        </row>
      </sheetData>
      <sheetData sheetId="1" refreshError="1"/>
      <sheetData sheetId="2"/>
      <sheetData sheetId="3"/>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ntRoll"/>
      <sheetName val="Proforma"/>
      <sheetName val="BeforeFee"/>
      <sheetName val="AfterFee"/>
      <sheetName val="AmortTable"/>
      <sheetName val="Assumptions"/>
    </sheetNames>
    <sheetDataSet>
      <sheetData sheetId="0" refreshError="1">
        <row r="1">
          <cell r="B1" t="str">
            <v>HYATT PLAZA</v>
          </cell>
        </row>
        <row r="69">
          <cell r="B69">
            <v>340</v>
          </cell>
          <cell r="C69" t="str">
            <v>Aetna (2)</v>
          </cell>
          <cell r="E69">
            <v>4910</v>
          </cell>
          <cell r="G69">
            <v>34700</v>
          </cell>
          <cell r="I69">
            <v>36039</v>
          </cell>
          <cell r="L69">
            <v>15.33</v>
          </cell>
          <cell r="N69">
            <v>75270.3</v>
          </cell>
          <cell r="Q69">
            <v>4.97</v>
          </cell>
          <cell r="R69">
            <v>0.95</v>
          </cell>
          <cell r="T69" t="str">
            <v>2, 5-yr. @ 90% FMR</v>
          </cell>
        </row>
        <row r="70">
          <cell r="Q70">
            <v>1.9099999999999999E-2</v>
          </cell>
          <cell r="R70">
            <v>1.9099999999999999E-2</v>
          </cell>
        </row>
        <row r="72">
          <cell r="B72">
            <v>360</v>
          </cell>
          <cell r="C72" t="str">
            <v>TSTP Corp.</v>
          </cell>
          <cell r="E72">
            <v>1917</v>
          </cell>
          <cell r="G72">
            <v>32843</v>
          </cell>
          <cell r="I72">
            <v>36130</v>
          </cell>
          <cell r="L72">
            <v>18.36</v>
          </cell>
          <cell r="N72">
            <v>35196.119999999995</v>
          </cell>
          <cell r="Q72">
            <v>4.25</v>
          </cell>
          <cell r="R72">
            <v>1.75</v>
          </cell>
        </row>
        <row r="73">
          <cell r="K73">
            <v>35796</v>
          </cell>
          <cell r="L73">
            <v>18.73</v>
          </cell>
          <cell r="N73">
            <v>35905.410000000003</v>
          </cell>
        </row>
        <row r="75">
          <cell r="B75">
            <v>370</v>
          </cell>
          <cell r="C75" t="str">
            <v>America's Charities (NUSA)</v>
          </cell>
          <cell r="E75">
            <v>3166</v>
          </cell>
          <cell r="G75">
            <v>32905</v>
          </cell>
          <cell r="I75">
            <v>36192</v>
          </cell>
          <cell r="L75">
            <v>16</v>
          </cell>
          <cell r="N75">
            <v>50656</v>
          </cell>
          <cell r="P75">
            <v>0.3</v>
          </cell>
          <cell r="Q75">
            <v>5.6</v>
          </cell>
          <cell r="R75">
            <v>1.46</v>
          </cell>
        </row>
        <row r="77">
          <cell r="B77">
            <v>390</v>
          </cell>
          <cell r="C77" t="str">
            <v>American Management Systems</v>
          </cell>
          <cell r="E77">
            <v>851</v>
          </cell>
          <cell r="G77">
            <v>35278</v>
          </cell>
          <cell r="I77">
            <v>36008</v>
          </cell>
          <cell r="L77">
            <v>18.75</v>
          </cell>
          <cell r="N77">
            <v>15956.25</v>
          </cell>
          <cell r="P77">
            <v>0.3</v>
          </cell>
          <cell r="Q77">
            <v>5.6</v>
          </cell>
          <cell r="R77">
            <v>1.17</v>
          </cell>
          <cell r="T77" t="str">
            <v>1, 3-yr. @ Mkt.</v>
          </cell>
        </row>
        <row r="78">
          <cell r="K78">
            <v>35674</v>
          </cell>
          <cell r="L78">
            <v>19.22</v>
          </cell>
          <cell r="N78">
            <v>16356.22</v>
          </cell>
          <cell r="Q78">
            <v>3.3E-3</v>
          </cell>
          <cell r="R78">
            <v>3.3E-3</v>
          </cell>
        </row>
        <row r="80">
          <cell r="B80">
            <v>400</v>
          </cell>
          <cell r="C80" t="str">
            <v>Community Management Corp.</v>
          </cell>
          <cell r="E80">
            <v>14501</v>
          </cell>
          <cell r="G80">
            <v>32629</v>
          </cell>
          <cell r="I80">
            <v>36251</v>
          </cell>
          <cell r="L80">
            <v>18.149999999999999</v>
          </cell>
          <cell r="N80">
            <v>263193.14999999997</v>
          </cell>
          <cell r="P80">
            <v>0.3</v>
          </cell>
          <cell r="Q80">
            <v>4.97</v>
          </cell>
          <cell r="R80">
            <v>0.95</v>
          </cell>
          <cell r="U80" t="str">
            <v>CPI escalation accounts for $0.05/SF of rent.</v>
          </cell>
        </row>
        <row r="81">
          <cell r="Q81">
            <v>5.6399999999999999E-2</v>
          </cell>
          <cell r="R81">
            <v>5.6399999999999999E-2</v>
          </cell>
        </row>
        <row r="83">
          <cell r="B83">
            <v>410</v>
          </cell>
          <cell r="C83" t="str">
            <v>Weyerhaeuser Mortgage Co.</v>
          </cell>
          <cell r="E83">
            <v>2283</v>
          </cell>
          <cell r="G83">
            <v>35156</v>
          </cell>
          <cell r="I83">
            <v>35855</v>
          </cell>
          <cell r="L83">
            <v>17</v>
          </cell>
          <cell r="N83">
            <v>38811</v>
          </cell>
          <cell r="Q83">
            <v>5.6</v>
          </cell>
          <cell r="R83">
            <v>1.17</v>
          </cell>
          <cell r="V83" t="str">
            <v xml:space="preserve">Weyerhauser is exercising a termination right </v>
          </cell>
        </row>
        <row r="84">
          <cell r="K84">
            <v>35521</v>
          </cell>
          <cell r="L84">
            <v>17.43</v>
          </cell>
          <cell r="V84" t="str">
            <v>effective 3/1/97</v>
          </cell>
        </row>
        <row r="86">
          <cell r="B86">
            <v>420</v>
          </cell>
          <cell r="C86" t="str">
            <v>Aetna (2)</v>
          </cell>
          <cell r="E86">
            <v>8852</v>
          </cell>
          <cell r="G86">
            <v>34243</v>
          </cell>
          <cell r="I86">
            <v>36039</v>
          </cell>
          <cell r="L86">
            <v>13.47</v>
          </cell>
          <cell r="N86">
            <v>119236.44</v>
          </cell>
          <cell r="Q86">
            <v>4.97</v>
          </cell>
          <cell r="R86">
            <v>0.95</v>
          </cell>
          <cell r="T86" t="str">
            <v>2 5-yr. @ 90% FMR</v>
          </cell>
        </row>
        <row r="87">
          <cell r="Q87">
            <v>3.44E-2</v>
          </cell>
          <cell r="R87">
            <v>3.44E-2</v>
          </cell>
        </row>
        <row r="89">
          <cell r="B89">
            <v>500</v>
          </cell>
          <cell r="C89" t="str">
            <v>Aetna (2)</v>
          </cell>
          <cell r="E89">
            <v>16871</v>
          </cell>
          <cell r="G89">
            <v>34243</v>
          </cell>
          <cell r="I89">
            <v>36039</v>
          </cell>
          <cell r="L89">
            <v>13.47</v>
          </cell>
          <cell r="N89">
            <v>227252.37000000002</v>
          </cell>
          <cell r="Q89">
            <v>4.97</v>
          </cell>
          <cell r="R89">
            <v>0.95</v>
          </cell>
          <cell r="T89" t="str">
            <v>2 5-yr. @ 90% FMR</v>
          </cell>
        </row>
        <row r="90">
          <cell r="Q90">
            <v>6.5600000000000006E-2</v>
          </cell>
          <cell r="R90">
            <v>6.5600000000000006E-2</v>
          </cell>
        </row>
        <row r="92">
          <cell r="B92">
            <v>510</v>
          </cell>
          <cell r="C92" t="str">
            <v>CPSI</v>
          </cell>
          <cell r="E92">
            <v>5622</v>
          </cell>
          <cell r="G92">
            <v>34639</v>
          </cell>
          <cell r="I92">
            <v>35735</v>
          </cell>
          <cell r="L92">
            <v>16.97</v>
          </cell>
          <cell r="N92">
            <v>95405.34</v>
          </cell>
          <cell r="Q92">
            <v>5.39</v>
          </cell>
          <cell r="R92">
            <v>1.02</v>
          </cell>
        </row>
        <row r="93">
          <cell r="Q93">
            <v>2.1899999999999999E-2</v>
          </cell>
          <cell r="R93">
            <v>2.1899999999999999E-2</v>
          </cell>
        </row>
        <row r="95">
          <cell r="B95">
            <v>511</v>
          </cell>
          <cell r="C95" t="str">
            <v>Tech International Inc.</v>
          </cell>
          <cell r="E95">
            <v>3027</v>
          </cell>
          <cell r="G95">
            <v>34639</v>
          </cell>
          <cell r="I95">
            <v>35735</v>
          </cell>
          <cell r="L95">
            <v>16.97</v>
          </cell>
          <cell r="N95">
            <v>51368.189999999995</v>
          </cell>
          <cell r="Q95">
            <v>5.39</v>
          </cell>
          <cell r="R95">
            <v>1.02</v>
          </cell>
        </row>
        <row r="96">
          <cell r="Q96">
            <v>1.18E-2</v>
          </cell>
          <cell r="R96">
            <v>1.18E-2</v>
          </cell>
        </row>
        <row r="98">
          <cell r="B98">
            <v>600</v>
          </cell>
          <cell r="C98" t="str">
            <v>Aetna (2)</v>
          </cell>
          <cell r="E98">
            <v>25631</v>
          </cell>
          <cell r="G98">
            <v>34243</v>
          </cell>
          <cell r="I98">
            <v>36039</v>
          </cell>
          <cell r="L98">
            <v>13.47</v>
          </cell>
          <cell r="N98">
            <v>345249.57</v>
          </cell>
          <cell r="Q98">
            <v>4.97</v>
          </cell>
          <cell r="R98">
            <v>0.95</v>
          </cell>
          <cell r="T98" t="str">
            <v>2, 5-yr. @ 95% FMR</v>
          </cell>
        </row>
        <row r="99">
          <cell r="Q99">
            <v>9.9599999999999994E-2</v>
          </cell>
          <cell r="R99">
            <v>9.9599999999999994E-2</v>
          </cell>
        </row>
        <row r="101">
          <cell r="B101">
            <v>700</v>
          </cell>
          <cell r="C101" t="str">
            <v>American Management Systems (1)</v>
          </cell>
          <cell r="E101">
            <v>25631</v>
          </cell>
          <cell r="G101">
            <v>34394</v>
          </cell>
          <cell r="I101">
            <v>38018</v>
          </cell>
          <cell r="L101">
            <v>17.37</v>
          </cell>
          <cell r="N101">
            <v>445210.47000000003</v>
          </cell>
          <cell r="Q101">
            <v>5.13</v>
          </cell>
          <cell r="R101">
            <v>0.94</v>
          </cell>
          <cell r="T101" t="str">
            <v>2, 5-yr. @ 95% FMR</v>
          </cell>
        </row>
        <row r="102">
          <cell r="Q102">
            <v>9.9599999999999994E-2</v>
          </cell>
          <cell r="R102">
            <v>9.9599999999999994E-2</v>
          </cell>
        </row>
        <row r="104">
          <cell r="C104" t="str">
            <v>Subtotal - Floors 2-7</v>
          </cell>
          <cell r="E104">
            <v>156905</v>
          </cell>
        </row>
        <row r="106">
          <cell r="B106">
            <v>800</v>
          </cell>
          <cell r="C106" t="str">
            <v>American Management Systems (1)</v>
          </cell>
          <cell r="E106">
            <v>25631</v>
          </cell>
          <cell r="G106">
            <v>34394</v>
          </cell>
          <cell r="I106">
            <v>38021</v>
          </cell>
          <cell r="L106">
            <v>17.37</v>
          </cell>
          <cell r="N106">
            <v>445210.47000000003</v>
          </cell>
          <cell r="Q106">
            <v>5.13</v>
          </cell>
          <cell r="R106">
            <v>0.94</v>
          </cell>
          <cell r="T106" t="str">
            <v>2, 5-yr. @ 95% FMR</v>
          </cell>
        </row>
        <row r="107">
          <cell r="Q107">
            <v>9.9599999999999994E-2</v>
          </cell>
          <cell r="R107">
            <v>9.9599999999999994E-2</v>
          </cell>
        </row>
        <row r="109">
          <cell r="B109">
            <v>900</v>
          </cell>
          <cell r="C109" t="str">
            <v>American Management Systems (1)</v>
          </cell>
          <cell r="E109">
            <v>16313</v>
          </cell>
          <cell r="G109">
            <v>34759</v>
          </cell>
          <cell r="I109">
            <v>38021</v>
          </cell>
          <cell r="L109">
            <v>17.8</v>
          </cell>
          <cell r="N109">
            <v>290371.40000000002</v>
          </cell>
          <cell r="Q109">
            <v>5.13</v>
          </cell>
          <cell r="R109">
            <v>0.94</v>
          </cell>
          <cell r="T109" t="str">
            <v>2, 5-yr. @ 95% FMR</v>
          </cell>
        </row>
        <row r="110">
          <cell r="Q110">
            <v>6.3399999999999998E-2</v>
          </cell>
          <cell r="R110">
            <v>6.3399999999999998E-2</v>
          </cell>
        </row>
        <row r="112">
          <cell r="B112">
            <v>950</v>
          </cell>
          <cell r="C112" t="str">
            <v>American Management Systems (1)</v>
          </cell>
          <cell r="E112">
            <v>7926</v>
          </cell>
          <cell r="G112">
            <v>34820</v>
          </cell>
          <cell r="I112">
            <v>36617</v>
          </cell>
          <cell r="L112">
            <v>16.559999999999999</v>
          </cell>
          <cell r="N112">
            <v>131254.56</v>
          </cell>
          <cell r="P112">
            <v>0.3</v>
          </cell>
          <cell r="Q112">
            <v>5.38</v>
          </cell>
          <cell r="R112">
            <v>1</v>
          </cell>
          <cell r="T112" t="str">
            <v>1, 46-mo. @ prior rent</v>
          </cell>
        </row>
        <row r="113">
          <cell r="Q113">
            <v>3.0800000000000001E-2</v>
          </cell>
          <cell r="R113">
            <v>3.0800000000000001E-2</v>
          </cell>
        </row>
        <row r="115">
          <cell r="B115">
            <v>1000</v>
          </cell>
          <cell r="C115" t="str">
            <v>American Management Systems (1)</v>
          </cell>
          <cell r="E115">
            <v>16661</v>
          </cell>
          <cell r="G115">
            <v>34759</v>
          </cell>
          <cell r="I115">
            <v>38021</v>
          </cell>
          <cell r="L115">
            <v>17.8</v>
          </cell>
          <cell r="N115">
            <v>296565.8</v>
          </cell>
          <cell r="Q115">
            <v>5.13</v>
          </cell>
          <cell r="R115">
            <v>0.94</v>
          </cell>
          <cell r="T115" t="str">
            <v>2, 5-yr. @ 95% FMR</v>
          </cell>
        </row>
        <row r="116">
          <cell r="Q116">
            <v>6.4799999999999996E-2</v>
          </cell>
          <cell r="R116">
            <v>6.4799999999999996E-2</v>
          </cell>
        </row>
        <row r="118">
          <cell r="B118">
            <v>1001</v>
          </cell>
          <cell r="C118" t="str">
            <v>American Management Systems (1)</v>
          </cell>
          <cell r="E118">
            <v>5175</v>
          </cell>
          <cell r="G118">
            <v>34790</v>
          </cell>
          <cell r="I118">
            <v>36586</v>
          </cell>
          <cell r="L118">
            <v>16.559999999999999</v>
          </cell>
          <cell r="N118">
            <v>85698</v>
          </cell>
          <cell r="P118">
            <v>0.3</v>
          </cell>
          <cell r="Q118">
            <v>5.38</v>
          </cell>
          <cell r="R118">
            <v>1</v>
          </cell>
          <cell r="T118" t="str">
            <v>1, 47-mo. @ prior rent</v>
          </cell>
        </row>
        <row r="119">
          <cell r="Q119">
            <v>2.01E-2</v>
          </cell>
          <cell r="R119">
            <v>2.01E-2</v>
          </cell>
        </row>
        <row r="121">
          <cell r="C121" t="str">
            <v>Subtotal - Floors 8-10</v>
          </cell>
          <cell r="E121">
            <v>71706</v>
          </cell>
        </row>
        <row r="123">
          <cell r="C123" t="str">
            <v>Total - Office</v>
          </cell>
          <cell r="E123">
            <v>257212</v>
          </cell>
          <cell r="L123">
            <v>18.096649223208871</v>
          </cell>
          <cell r="N123">
            <v>4654675.34</v>
          </cell>
        </row>
        <row r="124">
          <cell r="C124" t="str">
            <v>Storage Space</v>
          </cell>
          <cell r="E124">
            <v>14295</v>
          </cell>
        </row>
        <row r="125">
          <cell r="C125" t="str">
            <v>Total - Building</v>
          </cell>
          <cell r="E125">
            <v>271507</v>
          </cell>
        </row>
        <row r="126">
          <cell r="U126" t="str">
            <v>Based on H/P Companies' 12/10/96 Rent Roll.</v>
          </cell>
        </row>
      </sheetData>
      <sheetData sheetId="1"/>
      <sheetData sheetId="2"/>
      <sheetData sheetId="3"/>
      <sheetData sheetId="4"/>
      <sheetData sheetId="5"/>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forma"/>
      <sheetName val="BeforeFee-10"/>
      <sheetName val="AmortTable"/>
      <sheetName val="BeforeFee-5"/>
      <sheetName val="Effective Rent 5YR "/>
      <sheetName val="Assumptions"/>
      <sheetName val="RentRoll"/>
      <sheetName val="Rollover"/>
      <sheetName val="StackingPlan"/>
      <sheetName val="Rollover Schedule"/>
      <sheetName val="In-Place Vs. At-Market"/>
      <sheetName val="bld 9"/>
      <sheetName val="bld 6-8"/>
      <sheetName val="bld 10"/>
      <sheetName val="Rent Analysis"/>
      <sheetName val="Bld 1-5"/>
      <sheetName val="Market Rent (98&amp;08)"/>
      <sheetName val="Chart-Net"/>
      <sheetName val="Chart-Gross"/>
      <sheetName val="In-Place vs. At-Market Analysis"/>
      <sheetName val="Largest tenants"/>
      <sheetName val="Residual Breakout"/>
      <sheetName val="Module1"/>
      <sheetName val="Module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sheetData sheetId="20"/>
      <sheetData sheetId="21"/>
      <sheetData sheetId="22" refreshError="1"/>
      <sheetData sheetId="2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2"/>
      <sheetName val="CF3"/>
      <sheetName val="SALE"/>
      <sheetName val="DETAIL"/>
      <sheetName val="OPXSUM"/>
      <sheetName val="UNITMIX"/>
      <sheetName val="RECUR"/>
      <sheetName val="TURNOVER"/>
      <sheetName val="CAPITAL"/>
      <sheetName val="OTHRINC"/>
      <sheetName val="INDRCTEXP"/>
      <sheetName val="DRCTEXP1"/>
      <sheetName val="DRCTEXP2"/>
      <sheetName val="A"/>
      <sheetName val="ASSETS"/>
      <sheetName val="recv"/>
      <sheetName val="Inputs"/>
      <sheetName val="Assumptions"/>
      <sheetName val="Dropdowns"/>
      <sheetName val="CATEGORIES AND LISTS"/>
      <sheetName val="C-Revenue Assumptions"/>
      <sheetName val="D-Monthly Cash Flow"/>
      <sheetName val="Cash Forecast PLC II"/>
      <sheetName val="Drop down list"/>
      <sheetName val="List"/>
      <sheetName val="CATEGORIES_AND_LISTS"/>
      <sheetName val="Premium Request"/>
      <sheetName val="QuoteSheetLinkedValuesMap"/>
      <sheetName val="Commitments"/>
      <sheetName val="Property Collateral"/>
      <sheetName val="Participants"/>
      <sheetName val="Loans"/>
      <sheetName val="Pools"/>
      <sheetName val="Property Collateral (2)"/>
      <sheetName val="Participants (2)"/>
      <sheetName val="Loans - Floating"/>
      <sheetName val="Loans - Fixed Rate"/>
      <sheetName val="Floating"/>
      <sheetName val="Fixed Rate"/>
      <sheetName val="Narrative Summary"/>
      <sheetName val="CMC Approval"/>
      <sheetName val="Narrative Worksheet"/>
      <sheetName val="Sponsor_Borrower Section"/>
      <sheetName val="Guarantors_KPs"/>
      <sheetName val="GEMSA-Full UW Only"/>
      <sheetName val="Principals"/>
      <sheetName val="DUS Gateway Data"/>
      <sheetName val="Property_Engineering Section"/>
      <sheetName val="Market_Valuation Section"/>
      <sheetName val="Prescreen"/>
      <sheetName val="Prescreen Property_Borrower"/>
      <sheetName val="UW Summary"/>
      <sheetName val="UW Input Sheet"/>
      <sheetName val="Appraisal to UW NCF Variance"/>
      <sheetName val="SARM Summary"/>
      <sheetName val="SARM AMORT"/>
      <sheetName val="Lease-up ProForma"/>
      <sheetName val="Supplemental"/>
      <sheetName val="Deal Matrix"/>
      <sheetName val="Collections"/>
      <sheetName val="Rent Roll"/>
      <sheetName val="erents"/>
      <sheetName val="FNMA Rent Roll"/>
      <sheetName val="RET- Full UW Only"/>
      <sheetName val="Sales Comps"/>
      <sheetName val="Rent Comps-Full UW Only"/>
      <sheetName val="Expense Comp-CMC Portfolio"/>
      <sheetName val="Expense Comp-Full UW Only"/>
      <sheetName val="Fannie Exit Strategy"/>
      <sheetName val="CMC Exit Strategy "/>
      <sheetName val="Participants_input"/>
      <sheetName val="Income and Expense Spreading"/>
      <sheetName val="Standard Rate Lock"/>
      <sheetName val="Actual360 &amp; 30360 Amort schd"/>
      <sheetName val="C&amp;D Summary"/>
      <sheetName val="Sheet1"/>
      <sheetName val="RR Schedule-CMC"/>
      <sheetName val="Sheet2"/>
      <sheetName val="PL Variables Guideline_EX DSCR"/>
      <sheetName val="PD Variables Guideline_EX DSCR"/>
      <sheetName val="Proforma"/>
      <sheetName val="Prompt"/>
      <sheetName val="Select Product"/>
      <sheetName val="Instructions"/>
      <sheetName val="Input Sheet"/>
      <sheetName val="Supplemental Input"/>
      <sheetName val="Supplemental Loan Calc"/>
      <sheetName val="Narrative"/>
      <sheetName val="Quote Scenario #2"/>
      <sheetName val="TAH &amp; Bonds"/>
      <sheetName val="Construction"/>
      <sheetName val="Rent Roll "/>
      <sheetName val="Commercial Rent Roll"/>
      <sheetName val="I&amp;E "/>
      <sheetName val="I&amp;E"/>
      <sheetName val="Operating Statement Detail"/>
      <sheetName val="Unit Occupancy by Acuity"/>
      <sheetName val="Tax Abatements"/>
      <sheetName val="Rent Comps"/>
      <sheetName val="Additional Loan Attributes"/>
      <sheetName val="LstHelper"/>
      <sheetName val="Introduction"/>
      <sheetName val="Pre App-Questionnaire (Freddie)"/>
      <sheetName val="Pre App-Questionnaire (Fannie)"/>
      <sheetName val="NSS Inputs"/>
      <sheetName val="Income Statements"/>
      <sheetName val="UW"/>
      <sheetName val="Pricing Freddie"/>
      <sheetName val="Look Up Tables (New)"/>
      <sheetName val="Formula Population Test"/>
      <sheetName val="Hidden Tabs"/>
      <sheetName val="Dropdowns (New)"/>
      <sheetName val="Historical Pricing Grids"/>
      <sheetName val="Amorts Freddie"/>
      <sheetName val="Look Up Tables (Fannie)"/>
      <sheetName val="Dropdowns (Fannie)"/>
      <sheetName val="Counties"/>
      <sheetName val="Pricing Fannie"/>
      <sheetName val="Amorts Fannie"/>
      <sheetName val="Loan Committee"/>
      <sheetName val="Fannie Exit Strategy (2)"/>
      <sheetName val="Pricing Quotes"/>
      <sheetName val="Actual360 &amp; 30360 Fannie"/>
      <sheetName val="Actual360 &amp; 30360 Fannie (2)"/>
      <sheetName val="CMC Exit Strategy"/>
      <sheetName val="Actual360 &amp; 30360 Fannie (3)"/>
      <sheetName val="Fannie Exit Strategy (3)"/>
      <sheetName val="SBL Exception Request Freddie"/>
      <sheetName val="Historical Pricing Grids-Fannie"/>
      <sheetName val="SML Execption Request Fannie"/>
      <sheetName val="Programs and Zipcodes"/>
      <sheetName val="Sales Reps"/>
      <sheetName val="Module1"/>
      <sheetName val="REITs &amp; S&amp;P"/>
      <sheetName val="2017Trailing 12"/>
      <sheetName val="Historical Comparison"/>
      <sheetName val="Key Assumptions"/>
      <sheetName val="Budget vs Budget"/>
      <sheetName val="2020 YE Budget"/>
      <sheetName val="Budget 2018 v 2017"/>
      <sheetName val="Detailed Segmentation by Month"/>
      <sheetName val="Statistics"/>
      <sheetName val="Rooms"/>
      <sheetName val="Urban Amenity Fee"/>
      <sheetName val="Other Income"/>
      <sheetName val="Admin &amp; Gen"/>
      <sheetName val="Sales &amp; Marketing"/>
      <sheetName val="Sales Details-18"/>
      <sheetName val="Sales Details"/>
      <sheetName val=" Ops &amp; Maint."/>
      <sheetName val="Energy"/>
      <sheetName val="Fixed Charges"/>
      <sheetName val="Displacement Scenario"/>
      <sheetName val="Monthly Index Analysis By Seg"/>
      <sheetName val="Critical Date List"/>
      <sheetName val="2019 Key Assumptions"/>
      <sheetName val="Tax"/>
      <sheetName val="Debt Service"/>
      <sheetName val="Interest Payments"/>
      <sheetName val="PROFIT"/>
      <sheetName val="Acct Coding"/>
      <sheetName val="CATEGORIES_AND_LISTS1"/>
      <sheetName val="Drop_down_list"/>
      <sheetName val="Premium_Request"/>
      <sheetName val="Property_Collateral"/>
      <sheetName val="Property_Collateral_(2)"/>
      <sheetName val="Participants_(2)"/>
      <sheetName val="Loans_-_Floating"/>
      <sheetName val="Loans_-_Fixed_Rate"/>
      <sheetName val="Fixed_Rate"/>
      <sheetName val="Narrative_Summary"/>
      <sheetName val="CMC_Approval"/>
      <sheetName val="Narrative_Worksheet"/>
      <sheetName val="Sponsor_Borrower_Section"/>
      <sheetName val="GEMSA-Full_UW_Only"/>
      <sheetName val="DUS_Gateway_Data"/>
      <sheetName val="Property_Engineering_Section"/>
      <sheetName val="Market_Valuation_Section"/>
      <sheetName val="Prescreen_Property_Borrower"/>
      <sheetName val="UW_Summary"/>
      <sheetName val="UW_Input_Sheet"/>
      <sheetName val="Appraisal_to_UW_NCF_Variance"/>
      <sheetName val="SARM_Summary"/>
      <sheetName val="SARM_AMORT"/>
      <sheetName val="Lease-up_ProForma"/>
      <sheetName val="Deal_Matrix"/>
      <sheetName val="Rent_Roll"/>
      <sheetName val="FNMA_Rent_Roll"/>
      <sheetName val="RET-_Full_UW_Only"/>
      <sheetName val="Sales_Comps"/>
      <sheetName val="Rent_Comps-Full_UW_Only"/>
      <sheetName val="Expense_Comp-CMC_Portfolio"/>
      <sheetName val="Expense_Comp-Full_UW_Only"/>
      <sheetName val="Fannie_Exit_Strategy"/>
      <sheetName val="CMC_Exit_Strategy_"/>
      <sheetName val="Income_and_Expense_Spreading"/>
      <sheetName val="Standard_Rate_Lock"/>
      <sheetName val="Actual360_&amp;_30360_Amort_schd"/>
      <sheetName val="C&amp;D_Summary"/>
      <sheetName val="RR_Schedule-CMC"/>
      <sheetName val="Select_Product"/>
      <sheetName val="Input_Sheet"/>
      <sheetName val="Supplemental_Input"/>
      <sheetName val="Supplemental_Loan_Calc"/>
      <sheetName val="Quote_Scenario_#2"/>
      <sheetName val="TAH_&amp;_Bonds"/>
      <sheetName val="Rent_Roll_"/>
      <sheetName val="Commercial_Rent_Roll"/>
      <sheetName val="I&amp;E_"/>
      <sheetName val="Operating_Statement_Detail"/>
      <sheetName val="Unit_Occupancy_by_Acuity"/>
      <sheetName val="Tax_Abatements"/>
      <sheetName val="Rent_Comps"/>
      <sheetName val="Additional_Loan_Attributes"/>
      <sheetName val="PL_Variables_Guideline_EX_DSCR"/>
      <sheetName val="PD_Variables_Guideline_EX_DSCR"/>
      <sheetName val="Pre_App-Questionnaire_(Freddie)"/>
      <sheetName val="Pre_App-Questionnaire_(Fannie)"/>
      <sheetName val="NSS_Inputs"/>
      <sheetName val="Income_Statements"/>
      <sheetName val="Pricing_Freddie"/>
      <sheetName val="Look_Up_Tables_(New)"/>
      <sheetName val="Formula_Population_Test"/>
      <sheetName val="Hidden_Tabs"/>
      <sheetName val="Dropdowns_(New)"/>
      <sheetName val="Historical_Pricing_Grids"/>
      <sheetName val="Amorts_Freddie"/>
      <sheetName val="Look_Up_Tables_(Fannie)"/>
      <sheetName val="Dropdowns_(Fannie)"/>
      <sheetName val="Pricing_Fannie"/>
      <sheetName val="Amorts_Fannie"/>
      <sheetName val="Loan_Committee"/>
      <sheetName val="Fannie_Exit_Strategy_(2)"/>
      <sheetName val="Pricing_Quotes"/>
      <sheetName val="Actual360_&amp;_30360_Fannie"/>
      <sheetName val="Actual360_&amp;_30360_Fannie_(2)"/>
      <sheetName val="CMC_Exit_Strategy"/>
      <sheetName val="Actual360_&amp;_30360_Fannie_(3)"/>
      <sheetName val="Fannie_Exit_Strategy_(3)"/>
      <sheetName val="SBL_Exception_Request_Freddie"/>
      <sheetName val="Historical_Pricing_Grids-Fannie"/>
      <sheetName val="SML_Execption_Request_Fannie"/>
      <sheetName val="Programs_and_Zipcodes"/>
      <sheetName val="Sales_Reps"/>
      <sheetName val="Cash_Forecast_PLC_II"/>
      <sheetName val="REITs_&amp;_S&amp;P"/>
      <sheetName val="tables_graphs"/>
      <sheetName val="Raw Data"/>
      <sheetName val="Lists"/>
      <sheetName val="Drop Down List - Data"/>
      <sheetName val="TABLES"/>
      <sheetName val="Financ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ow r="4">
          <cell r="E4" t="str">
            <v>0.50% from $20MM to $50MM (min of $160,000)</v>
          </cell>
        </row>
      </sheetData>
      <sheetData sheetId="27"/>
      <sheetData sheetId="28">
        <row r="4">
          <cell r="E4" t="str">
            <v>0.50% from $20MM to $50MM (min of $160,000)</v>
          </cell>
        </row>
      </sheetData>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ow r="4">
          <cell r="E4"/>
        </row>
      </sheetData>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refreshError="1"/>
      <sheetData sheetId="160" refreshError="1"/>
      <sheetData sheetId="161"/>
      <sheetData sheetId="162"/>
      <sheetData sheetId="163">
        <row r="4">
          <cell r="E4" t="str">
            <v>0.50% from $20MM to $50MM (min of $160,000)</v>
          </cell>
        </row>
      </sheetData>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BOR History"/>
      <sheetName val="Print Macros"/>
      <sheetName val="Expense Comp"/>
      <sheetName val="Property &amp; Loan Terms Input"/>
      <sheetName val="RE Tax"/>
      <sheetName val="Exit Strategy"/>
      <sheetName val="RUBS"/>
      <sheetName val="AMI Calculation 30% (Mezz)"/>
      <sheetName val="AMI Calculation 30%"/>
      <sheetName val="AMI Calculation 30% (Up Rents)"/>
      <sheetName val="FINAL  Proforma"/>
      <sheetName val="Operating Statements Input"/>
      <sheetName val="S &amp; U"/>
      <sheetName val="Expense Comp (FINAL)"/>
      <sheetName val="RentComp"/>
      <sheetName val="SaleComp"/>
      <sheetName val="Cap"/>
      <sheetName val="Collections"/>
      <sheetName val="Historical"/>
      <sheetName val="Selected Loan Summary"/>
      <sheetName val="LSC Memo"/>
      <sheetName val="Summary"/>
      <sheetName val="Data"/>
      <sheetName val="Sensitivity"/>
      <sheetName val="FNMA Tests"/>
      <sheetName val="Freddie"/>
      <sheetName val="Other - Draft"/>
      <sheetName val="ExpenseComp"/>
      <sheetName val="Replacement Reserves"/>
      <sheetName val="Appraisal vs BMF"/>
      <sheetName val="&quot;Other&quot; Loan Sizing"/>
      <sheetName val="Unit Mix Chart"/>
      <sheetName val="Loan Sizing"/>
      <sheetName val="SIP"/>
      <sheetName val="LIBOR_History"/>
      <sheetName val="Print_Macros"/>
      <sheetName val="Expense_Comp"/>
      <sheetName val="Property_&amp;_Loan_Terms_Input"/>
      <sheetName val="RE_Tax"/>
      <sheetName val="Exit_Strategy"/>
      <sheetName val="AMI_Calculation_30%_(Mezz)"/>
      <sheetName val="AMI_Calculation_30%"/>
      <sheetName val="AMI_Calculation_30%_(Up_Rents)"/>
      <sheetName val="FINAL__Proforma"/>
      <sheetName val="Operating_Statements_Input"/>
      <sheetName val="S_&amp;_U"/>
      <sheetName val="Expense_Comp_(FINAL)"/>
      <sheetName val="Selected_Loan_Summary"/>
      <sheetName val="LSC_Memo"/>
      <sheetName val="FNMA_Tests"/>
      <sheetName val="Other_-_Draft"/>
      <sheetName val="Replacement_Reserves"/>
      <sheetName val="Appraisal_vs_BMF"/>
      <sheetName val="&quot;Other&quot;_Loan_Sizing"/>
      <sheetName val="Unit_Mix_Chart"/>
      <sheetName val="Loan_Sizing"/>
      <sheetName val="LIBOR_History1"/>
      <sheetName val="Print_Macros1"/>
      <sheetName val="Expense_Comp1"/>
      <sheetName val="Property_&amp;_Loan_Terms_Input1"/>
      <sheetName val="RE_Tax1"/>
      <sheetName val="Exit_Strategy1"/>
      <sheetName val="AMI_Calculation_30%_(Mezz)1"/>
      <sheetName val="AMI_Calculation_30%1"/>
      <sheetName val="AMI_Calculation_30%_(Up_Rents)1"/>
      <sheetName val="FINAL__Proforma1"/>
      <sheetName val="Operating_Statements_Input1"/>
      <sheetName val="S_&amp;_U1"/>
      <sheetName val="Expense_Comp_(FINAL)1"/>
      <sheetName val="Selected_Loan_Summary1"/>
      <sheetName val="LSC_Memo1"/>
      <sheetName val="FNMA_Tests1"/>
      <sheetName val="Other_-_Draft1"/>
      <sheetName val="Replacement_Reserves1"/>
      <sheetName val="Appraisal_vs_BMF1"/>
      <sheetName val="&quot;Other&quot;_Loan_Sizing1"/>
      <sheetName val="Unit_Mix_Chart1"/>
      <sheetName val="Loan_Sizing1"/>
      <sheetName val="Dropdowns"/>
      <sheetName val="Input Sheet"/>
      <sheetName val="Rent Roll"/>
      <sheetName val="Commercial Rent Roll"/>
      <sheetName val="Sizing Summary"/>
      <sheetName val="UW Detail"/>
      <sheetName val="recv"/>
      <sheetName val="DETAIL"/>
      <sheetName val="Dropdowns (DNP)"/>
      <sheetName val="Berkshire Towers - Loan Calc F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s"/>
      <sheetName val="Executive Summary"/>
      <sheetName val="Portfolio 10Yr Proforma"/>
      <sheetName val="Portfolio Amort"/>
      <sheetName val="Portfolio CC"/>
      <sheetName val="Promote Calc"/>
      <sheetName val="Monthly Income Statement"/>
      <sheetName val="Portfolio YR1 Proforma"/>
      <sheetName val="Sensitivity"/>
      <sheetName val="Comps"/>
      <sheetName val="Studio"/>
      <sheetName val="1Bd1Ba"/>
      <sheetName val="2Bd2Ba"/>
      <sheetName val="Apt Underwriting"/>
      <sheetName val="Apt Inc &amp; Exp Assump"/>
      <sheetName val="Apt Yr1 Proforma"/>
      <sheetName val="Apt Hist"/>
      <sheetName val="Apt 5-Yr Cap"/>
      <sheetName val="V UW"/>
      <sheetName val="V Inc &amp; Exp"/>
      <sheetName val="V Yr1 Proforma"/>
      <sheetName val="V Hist"/>
      <sheetName val="V 5Yr Cap"/>
      <sheetName val="A UW"/>
      <sheetName val="V CC"/>
      <sheetName val="V Amort"/>
      <sheetName val="A Inc &amp; Exp"/>
      <sheetName val="A Yr1 Proforma"/>
      <sheetName val="A Hist"/>
      <sheetName val="A 5Yr Cap"/>
      <sheetName val="A CC"/>
      <sheetName val="A Amort Calc"/>
      <sheetName val="B UW"/>
      <sheetName val="B Inc &amp; Exp"/>
      <sheetName val="B Yr1 Proforma"/>
      <sheetName val="B Hist"/>
      <sheetName val="B 5-Yr Cap"/>
      <sheetName val="B CC"/>
      <sheetName val="Marinas UW"/>
      <sheetName val="Marina Comps"/>
      <sheetName val="Marinas Hist"/>
      <sheetName val="Marinas Inc &amp; Exp"/>
      <sheetName val="Marinas Yr 1 Proforma"/>
      <sheetName val="Marinas Amort"/>
      <sheetName val="Hotel Hist"/>
      <sheetName val="Marina 5-Yr Cap"/>
      <sheetName val="Hotel UW"/>
      <sheetName val="Hotel YR1 Proforma"/>
      <sheetName val="Hotel 5-Yr Cap"/>
      <sheetName val="Data Input Sheet"/>
      <sheetName val="Lease Terms"/>
      <sheetName val="Hotel Amort"/>
      <sheetName val="Executive_Summary"/>
      <sheetName val="Portfolio_10Yr_Proforma"/>
      <sheetName val="Portfolio_Amort"/>
      <sheetName val="Portfolio_CC"/>
      <sheetName val="Promote_Calc"/>
      <sheetName val="Monthly_Income_Statement"/>
      <sheetName val="Portfolio_YR1_Proforma"/>
      <sheetName val="Apt_Underwriting"/>
      <sheetName val="Apt_Inc_&amp;_Exp_Assump"/>
      <sheetName val="Apt_Yr1_Proforma"/>
      <sheetName val="Apt_Hist"/>
      <sheetName val="Apt_5-Yr_Cap"/>
      <sheetName val="V_UW"/>
      <sheetName val="V_Inc_&amp;_Exp"/>
      <sheetName val="V_Yr1_Proforma"/>
      <sheetName val="V_Hist"/>
      <sheetName val="V_5Yr_Cap"/>
      <sheetName val="A_UW"/>
      <sheetName val="V_CC"/>
      <sheetName val="V_Amort"/>
      <sheetName val="A_Inc_&amp;_Exp"/>
      <sheetName val="A_Yr1_Proforma"/>
      <sheetName val="A_Hist"/>
      <sheetName val="A_5Yr_Cap"/>
      <sheetName val="A_CC"/>
      <sheetName val="A_Amort_Calc"/>
      <sheetName val="B_UW"/>
      <sheetName val="B_Inc_&amp;_Exp"/>
      <sheetName val="B_Yr1_Proforma"/>
      <sheetName val="B_Hist"/>
      <sheetName val="B_5-Yr_Cap"/>
      <sheetName val="B_CC"/>
      <sheetName val="Marinas_UW"/>
      <sheetName val="Marina_Comps"/>
      <sheetName val="Marinas_Hist"/>
      <sheetName val="Marinas_Inc_&amp;_Exp"/>
      <sheetName val="Marinas_Yr_1_Proforma"/>
      <sheetName val="Marinas_Amort"/>
      <sheetName val="Hotel_Hist"/>
      <sheetName val="Marina_5-Yr_Cap"/>
      <sheetName val="Hotel_UW"/>
      <sheetName val="Hotel_YR1_Proforma"/>
      <sheetName val="Hotel_5-Yr_Cap"/>
      <sheetName val="Data_Input_Sheet"/>
      <sheetName val="Lease_Terms"/>
      <sheetName val="Hotel_Amort"/>
      <sheetName val="EVABT"/>
      <sheetName val="PROFI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refreshError="1"/>
      <sheetData sheetId="24"/>
      <sheetData sheetId="25"/>
      <sheetData sheetId="26" refreshError="1"/>
      <sheetData sheetId="27"/>
      <sheetData sheetId="28"/>
      <sheetData sheetId="29"/>
      <sheetData sheetId="30"/>
      <sheetData sheetId="31"/>
      <sheetData sheetId="32" refreshError="1"/>
      <sheetData sheetId="33" refreshError="1"/>
      <sheetData sheetId="34"/>
      <sheetData sheetId="35"/>
      <sheetData sheetId="36"/>
      <sheetData sheetId="37"/>
      <sheetData sheetId="38" refreshError="1"/>
      <sheetData sheetId="39" refreshError="1"/>
      <sheetData sheetId="40" refreshError="1"/>
      <sheetData sheetId="41"/>
      <sheetData sheetId="42"/>
      <sheetData sheetId="43" refreshError="1"/>
      <sheetData sheetId="44"/>
      <sheetData sheetId="45" refreshError="1"/>
      <sheetData sheetId="46" refreshError="1"/>
      <sheetData sheetId="47"/>
      <sheetData sheetId="48"/>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ow r="27">
          <cell r="C27">
            <v>35072164.948453605</v>
          </cell>
        </row>
      </sheetData>
      <sheetData sheetId="65">
        <row r="18">
          <cell r="J18">
            <v>121500</v>
          </cell>
        </row>
      </sheetData>
      <sheetData sheetId="66"/>
      <sheetData sheetId="67"/>
      <sheetData sheetId="68"/>
      <sheetData sheetId="69">
        <row r="27">
          <cell r="C27">
            <v>21938144.329896908</v>
          </cell>
        </row>
      </sheetData>
      <sheetData sheetId="70"/>
      <sheetData sheetId="71"/>
      <sheetData sheetId="72">
        <row r="18">
          <cell r="J18">
            <v>76000</v>
          </cell>
        </row>
      </sheetData>
      <sheetData sheetId="73"/>
      <sheetData sheetId="74"/>
      <sheetData sheetId="75"/>
      <sheetData sheetId="76"/>
      <sheetData sheetId="77"/>
      <sheetData sheetId="78">
        <row r="16">
          <cell r="H16">
            <v>90</v>
          </cell>
        </row>
      </sheetData>
      <sheetData sheetId="79">
        <row r="18">
          <cell r="J18">
            <v>45000</v>
          </cell>
        </row>
      </sheetData>
      <sheetData sheetId="80"/>
      <sheetData sheetId="81"/>
      <sheetData sheetId="82"/>
      <sheetData sheetId="83"/>
      <sheetData sheetId="84">
        <row r="9">
          <cell r="C9">
            <v>0</v>
          </cell>
        </row>
      </sheetData>
      <sheetData sheetId="85"/>
      <sheetData sheetId="86"/>
      <sheetData sheetId="87"/>
      <sheetData sheetId="88"/>
      <sheetData sheetId="89"/>
      <sheetData sheetId="90"/>
      <sheetData sheetId="91">
        <row r="56">
          <cell r="D56">
            <v>60000</v>
          </cell>
        </row>
      </sheetData>
      <sheetData sheetId="92">
        <row r="8">
          <cell r="O8">
            <v>10000000</v>
          </cell>
        </row>
      </sheetData>
      <sheetData sheetId="93"/>
      <sheetData sheetId="94"/>
      <sheetData sheetId="95"/>
      <sheetData sheetId="96"/>
      <sheetData sheetId="97"/>
      <sheetData sheetId="98" refreshError="1"/>
      <sheetData sheetId="9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OV Summary ==&gt;"/>
      <sheetName val="Property and Pricing Summary"/>
      <sheetName val="Income &amp; Expenses - Summary"/>
      <sheetName val="10 Year Cashflow - Summary"/>
      <sheetName val="Comps Report"/>
      <sheetName val="Sales Comps"/>
      <sheetName val="OUTPUT TABS ==&gt;"/>
      <sheetName val="Summary "/>
      <sheetName val="Assumptions "/>
      <sheetName val="Income Build "/>
      <sheetName val="Summary"/>
      <sheetName val="Renovations"/>
      <sheetName val="Historical CF"/>
      <sheetName val="Historical CF "/>
      <sheetName val="Property CF"/>
      <sheetName val="Cash Flow"/>
      <sheetName val="Sensitivity Analysis"/>
      <sheetName val="Sources &amp; Uses"/>
      <sheetName val="INPUT TABS ==&gt; "/>
      <sheetName val="Input"/>
      <sheetName val="Select Historicals"/>
      <sheetName val="Adjustments &amp; Notes"/>
      <sheetName val="Multiple Assumable Loans"/>
      <sheetName val="Commercial CF"/>
      <sheetName val="CALCULATION TABS ==&gt;"/>
      <sheetName val="Operating Calculations"/>
      <sheetName val="CF Calculations"/>
      <sheetName val="Waterfall"/>
      <sheetName val="GenValidation"/>
      <sheetName val="Sheet2"/>
      <sheetName val="Sheet3"/>
    </sheetNames>
    <sheetDataSet>
      <sheetData sheetId="0"/>
      <sheetData sheetId="1"/>
      <sheetData sheetId="2"/>
      <sheetData sheetId="3"/>
      <sheetData sheetId="4"/>
      <sheetData sheetId="5"/>
      <sheetData sheetId="6"/>
      <sheetData sheetId="7"/>
      <sheetData sheetId="8"/>
      <sheetData sheetId="9"/>
      <sheetData sheetId="10"/>
      <sheetData sheetId="11">
        <row r="2">
          <cell r="B2" t="str">
            <v>Biscayne Apartments</v>
          </cell>
          <cell r="P2" t="str">
            <v>Dallas, TX</v>
          </cell>
        </row>
        <row r="5">
          <cell r="B5" t="str">
            <v>DEAL OVERVIEW</v>
          </cell>
          <cell r="C5"/>
          <cell r="D5"/>
          <cell r="E5"/>
          <cell r="F5"/>
          <cell r="G5"/>
          <cell r="H5"/>
          <cell r="K5" t="str">
            <v>INVESTMENT SUMMARY</v>
          </cell>
          <cell r="L5"/>
          <cell r="M5"/>
          <cell r="N5"/>
          <cell r="O5"/>
          <cell r="P5"/>
        </row>
        <row r="6">
          <cell r="N6" t="str">
            <v>Funding Req.</v>
          </cell>
          <cell r="O6" t="str">
            <v xml:space="preserve">IRR </v>
          </cell>
          <cell r="P6" t="str">
            <v>Eq. Mult.</v>
          </cell>
        </row>
        <row r="18">
          <cell r="B18" t="str">
            <v>PRICING SUMMARY</v>
          </cell>
          <cell r="C18"/>
          <cell r="D18"/>
          <cell r="E18"/>
          <cell r="F18"/>
          <cell r="G18"/>
          <cell r="H18"/>
          <cell r="I18"/>
          <cell r="J18"/>
          <cell r="K18"/>
          <cell r="L18"/>
          <cell r="M18"/>
          <cell r="N18"/>
          <cell r="O18"/>
          <cell r="P18"/>
        </row>
        <row r="19">
          <cell r="G19" t="str">
            <v>Deal Pricing</v>
          </cell>
          <cell r="M19" t="str">
            <v>Trailing¹</v>
          </cell>
          <cell r="O19" t="str">
            <v>Forward</v>
          </cell>
        </row>
        <row r="20">
          <cell r="G20" t="str">
            <v>Total</v>
          </cell>
          <cell r="I20" t="str">
            <v>per unit</v>
          </cell>
          <cell r="J20" t="str">
            <v>per sf</v>
          </cell>
          <cell r="M20" t="str">
            <v>Cap Rate</v>
          </cell>
          <cell r="N20" t="str">
            <v>Rent Mult.</v>
          </cell>
          <cell r="O20" t="str">
            <v>Cap Rate</v>
          </cell>
          <cell r="P20" t="str">
            <v>Rent Mult.</v>
          </cell>
        </row>
        <row r="29">
          <cell r="B29" t="str">
            <v>UNIT SUMMARY</v>
          </cell>
          <cell r="C29"/>
          <cell r="D29"/>
          <cell r="E29"/>
          <cell r="F29"/>
          <cell r="G29"/>
          <cell r="H29"/>
          <cell r="I29"/>
          <cell r="J29"/>
          <cell r="K29"/>
          <cell r="L29"/>
          <cell r="M29"/>
          <cell r="N29"/>
          <cell r="O29"/>
          <cell r="P29"/>
        </row>
        <row r="30">
          <cell r="F30" t="str">
            <v>Units</v>
          </cell>
          <cell r="M30" t="str">
            <v>Market Rent</v>
          </cell>
          <cell r="O30" t="str">
            <v>In-Place Rent</v>
          </cell>
        </row>
        <row r="31">
          <cell r="F31" t="str">
            <v>Avg. Size</v>
          </cell>
          <cell r="G31" t="str">
            <v>Occup.</v>
          </cell>
          <cell r="H31" t="str">
            <v>Vacant</v>
          </cell>
          <cell r="I31" t="str">
            <v>Non-Rev.</v>
          </cell>
          <cell r="J31" t="str">
            <v>Total</v>
          </cell>
          <cell r="M31" t="str">
            <v>per unit</v>
          </cell>
          <cell r="N31" t="str">
            <v>per sf</v>
          </cell>
          <cell r="O31" t="str">
            <v>per unit</v>
          </cell>
          <cell r="P31" t="str">
            <v>per sf</v>
          </cell>
        </row>
        <row r="41">
          <cell r="B41" t="str">
            <v>DEBT SUMMARY</v>
          </cell>
          <cell r="C41"/>
          <cell r="D41"/>
          <cell r="E41"/>
          <cell r="F41">
            <v>1</v>
          </cell>
          <cell r="G41"/>
          <cell r="H41"/>
          <cell r="I41"/>
          <cell r="J41"/>
          <cell r="K41"/>
          <cell r="L41"/>
          <cell r="M41"/>
          <cell r="N41"/>
          <cell r="O41"/>
          <cell r="P41"/>
        </row>
        <row r="42">
          <cell r="B42" t="str">
            <v>Funding</v>
          </cell>
          <cell r="F42" t="str">
            <v>Loan 1</v>
          </cell>
          <cell r="H42">
            <v>0</v>
          </cell>
          <cell r="J42">
            <v>0</v>
          </cell>
          <cell r="L42">
            <v>0</v>
          </cell>
          <cell r="N42">
            <v>0</v>
          </cell>
          <cell r="P42">
            <v>0</v>
          </cell>
        </row>
        <row r="46">
          <cell r="B46" t="str">
            <v>Terms</v>
          </cell>
        </row>
        <row r="56">
          <cell r="B56" t="str">
            <v>SENSITIVITY ANALYSIS</v>
          </cell>
          <cell r="C56"/>
          <cell r="D56"/>
          <cell r="E56"/>
          <cell r="F56"/>
          <cell r="G56"/>
          <cell r="H56"/>
          <cell r="I56"/>
          <cell r="J56"/>
          <cell r="K56"/>
          <cell r="L56"/>
          <cell r="M56"/>
          <cell r="N56"/>
          <cell r="O56"/>
          <cell r="P56"/>
        </row>
        <row r="57">
          <cell r="B57" t="str">
            <v>Purchase Price</v>
          </cell>
        </row>
        <row r="69">
          <cell r="B69" t="str">
            <v>NOTES</v>
          </cell>
          <cell r="C69"/>
          <cell r="D69"/>
          <cell r="E69"/>
          <cell r="F69"/>
          <cell r="G69"/>
          <cell r="H69"/>
          <cell r="I69"/>
          <cell r="J69"/>
          <cell r="K69"/>
          <cell r="L69"/>
          <cell r="M69"/>
          <cell r="N69"/>
          <cell r="O69"/>
          <cell r="P69"/>
        </row>
      </sheetData>
      <sheetData sheetId="12">
        <row r="2">
          <cell r="B2" t="str">
            <v>Biscayne Apartments</v>
          </cell>
          <cell r="O2" t="str">
            <v>Dallas, TX</v>
          </cell>
        </row>
        <row r="5">
          <cell r="B5" t="str">
            <v>EXISTING RENOVATED UNITS</v>
          </cell>
          <cell r="C5"/>
          <cell r="D5"/>
          <cell r="E5"/>
          <cell r="G5" t="str">
            <v>PROJECTED UNIT RENOVATIONS</v>
          </cell>
          <cell r="H5"/>
          <cell r="I5"/>
          <cell r="J5"/>
          <cell r="K5"/>
          <cell r="L5"/>
          <cell r="M5"/>
          <cell r="N5"/>
          <cell r="O5"/>
        </row>
        <row r="15">
          <cell r="B15" t="str">
            <v>EXISTING RENOVATED UNIT SUMMARY</v>
          </cell>
          <cell r="C15"/>
          <cell r="D15"/>
          <cell r="E15"/>
          <cell r="F15"/>
          <cell r="G15"/>
          <cell r="H15"/>
          <cell r="I15"/>
          <cell r="J15"/>
          <cell r="K15"/>
          <cell r="L15"/>
          <cell r="M15"/>
          <cell r="N15"/>
          <cell r="O15"/>
        </row>
        <row r="17">
          <cell r="E17" t="str">
            <v>Current</v>
          </cell>
          <cell r="I17" t="str">
            <v>In-Place</v>
          </cell>
          <cell r="M17" t="str">
            <v xml:space="preserve"> In-Place</v>
          </cell>
        </row>
        <row r="18">
          <cell r="E18" t="str">
            <v>Renovation Status</v>
          </cell>
          <cell r="I18" t="str">
            <v xml:space="preserve"> Rent Per Unit</v>
          </cell>
          <cell r="M18" t="str">
            <v>Renovation Premium</v>
          </cell>
        </row>
        <row r="19">
          <cell r="E19" t="str">
            <v>Renovated</v>
          </cell>
          <cell r="F19"/>
          <cell r="G19" t="str">
            <v>Unrenovated</v>
          </cell>
          <cell r="I19" t="str">
            <v>Renovated</v>
          </cell>
          <cell r="J19"/>
          <cell r="K19" t="str">
            <v>Unrenovated</v>
          </cell>
          <cell r="M19" t="str">
            <v>per unit</v>
          </cell>
          <cell r="N19"/>
          <cell r="O19" t="str">
            <v>per sf</v>
          </cell>
        </row>
        <row r="29">
          <cell r="B29" t="str">
            <v>PROJECTED UNIT RENOVATION SUMMARY</v>
          </cell>
          <cell r="C29"/>
          <cell r="D29"/>
          <cell r="E29"/>
          <cell r="F29"/>
          <cell r="G29"/>
          <cell r="H29"/>
          <cell r="I29"/>
          <cell r="J29"/>
          <cell r="K29"/>
          <cell r="L29"/>
          <cell r="M29"/>
          <cell r="N29"/>
          <cell r="O29"/>
        </row>
        <row r="30">
          <cell r="G30" t="str">
            <v>Projected</v>
          </cell>
          <cell r="I30" t="str">
            <v>Post-Renovation</v>
          </cell>
        </row>
        <row r="31">
          <cell r="E31" t="str">
            <v>Renovation Costs¹</v>
          </cell>
          <cell r="G31" t="str">
            <v>Renov. Premium</v>
          </cell>
          <cell r="I31" t="str">
            <v>Market Rent</v>
          </cell>
          <cell r="L31" t="str">
            <v>Units To Be Renovated</v>
          </cell>
        </row>
        <row r="32">
          <cell r="E32" t="str">
            <v>per unit</v>
          </cell>
          <cell r="F32" t="str">
            <v>per sf</v>
          </cell>
          <cell r="G32" t="str">
            <v>per unit</v>
          </cell>
          <cell r="H32" t="str">
            <v>per sf</v>
          </cell>
          <cell r="I32" t="str">
            <v>per unit</v>
          </cell>
          <cell r="J32" t="str">
            <v>per sf</v>
          </cell>
          <cell r="L32">
            <v>1</v>
          </cell>
          <cell r="M32">
            <v>2</v>
          </cell>
          <cell r="N32">
            <v>3</v>
          </cell>
          <cell r="O32">
            <v>4</v>
          </cell>
        </row>
        <row r="44">
          <cell r="B44" t="str">
            <v>SENSITIVITY ANALYSIS</v>
          </cell>
          <cell r="C44"/>
          <cell r="D44"/>
          <cell r="E44"/>
          <cell r="F44"/>
          <cell r="G44"/>
          <cell r="H44"/>
          <cell r="I44"/>
          <cell r="J44"/>
          <cell r="K44"/>
          <cell r="L44"/>
          <cell r="M44"/>
          <cell r="N44"/>
          <cell r="O44"/>
        </row>
        <row r="46">
          <cell r="B46" t="str">
            <v>Avg. Renovation Premium</v>
          </cell>
          <cell r="C46"/>
          <cell r="D46"/>
          <cell r="E46"/>
          <cell r="F46"/>
          <cell r="G46">
            <v>0</v>
          </cell>
          <cell r="H46"/>
          <cell r="I46">
            <v>0</v>
          </cell>
          <cell r="J46"/>
          <cell r="K46">
            <v>0</v>
          </cell>
          <cell r="L46"/>
          <cell r="M46">
            <v>0</v>
          </cell>
          <cell r="N46"/>
          <cell r="O46">
            <v>0</v>
          </cell>
        </row>
        <row r="56">
          <cell r="B56" t="str">
            <v>Avg. Renovation Cost</v>
          </cell>
          <cell r="C56"/>
          <cell r="D56"/>
          <cell r="E56"/>
          <cell r="F56"/>
          <cell r="G56">
            <v>0</v>
          </cell>
          <cell r="H56"/>
          <cell r="I56">
            <v>0</v>
          </cell>
          <cell r="J56"/>
          <cell r="K56">
            <v>0</v>
          </cell>
          <cell r="L56"/>
          <cell r="M56">
            <v>0</v>
          </cell>
          <cell r="N56"/>
          <cell r="O56">
            <v>0</v>
          </cell>
        </row>
      </sheetData>
      <sheetData sheetId="13">
        <row r="2">
          <cell r="B2" t="str">
            <v>Biscayne Apartments</v>
          </cell>
          <cell r="W2" t="str">
            <v>Dallas, TX</v>
          </cell>
        </row>
        <row r="5">
          <cell r="B5" t="str">
            <v>HISTORICAL CASH FLOW</v>
          </cell>
          <cell r="C5"/>
          <cell r="D5"/>
          <cell r="E5"/>
          <cell r="F5"/>
          <cell r="G5"/>
          <cell r="H5"/>
          <cell r="I5"/>
          <cell r="J5"/>
          <cell r="K5"/>
          <cell r="L5"/>
          <cell r="M5"/>
          <cell r="N5"/>
          <cell r="O5"/>
          <cell r="P5"/>
          <cell r="Q5"/>
          <cell r="R5"/>
          <cell r="T5" t="str">
            <v>PROJECTED CASH FLOW</v>
          </cell>
          <cell r="U5"/>
          <cell r="V5"/>
          <cell r="W5"/>
          <cell r="Y5" t="str">
            <v>NOTES / COMMENTS</v>
          </cell>
          <cell r="Z5"/>
          <cell r="AA5"/>
          <cell r="AB5"/>
          <cell r="AC5"/>
          <cell r="AD5"/>
          <cell r="AE5"/>
          <cell r="AF5"/>
          <cell r="AG5"/>
          <cell r="AH5"/>
          <cell r="AI5"/>
          <cell r="AJ5"/>
          <cell r="AK5"/>
          <cell r="AL5"/>
          <cell r="AM5"/>
          <cell r="AN5"/>
          <cell r="AO5"/>
          <cell r="AP5"/>
          <cell r="AQ5"/>
          <cell r="AR5"/>
        </row>
        <row r="6">
          <cell r="D6" t="str">
            <v>T12 Annualized</v>
          </cell>
          <cell r="E6"/>
          <cell r="F6"/>
          <cell r="G6" t="str">
            <v>T9 Annualized</v>
          </cell>
          <cell r="H6"/>
          <cell r="I6"/>
          <cell r="J6" t="str">
            <v>T6 Annualized</v>
          </cell>
          <cell r="K6"/>
          <cell r="L6"/>
          <cell r="M6" t="str">
            <v>T3 Annualized</v>
          </cell>
          <cell r="N6"/>
          <cell r="O6"/>
          <cell r="P6" t="str">
            <v>T1 Annualized</v>
          </cell>
          <cell r="Q6"/>
          <cell r="R6"/>
          <cell r="S6"/>
          <cell r="T6" t="str">
            <v>Pro Forma Yr 1</v>
          </cell>
          <cell r="U6"/>
          <cell r="V6"/>
          <cell r="W6"/>
        </row>
        <row r="7">
          <cell r="D7">
            <v>44348</v>
          </cell>
          <cell r="E7" t="str">
            <v>Per Unit</v>
          </cell>
          <cell r="F7" t="str">
            <v>%</v>
          </cell>
          <cell r="G7">
            <v>44348</v>
          </cell>
          <cell r="H7" t="str">
            <v>Per Unit</v>
          </cell>
          <cell r="I7" t="str">
            <v>%</v>
          </cell>
          <cell r="J7">
            <v>44348</v>
          </cell>
          <cell r="K7" t="str">
            <v>Per Unit</v>
          </cell>
          <cell r="L7" t="str">
            <v>%</v>
          </cell>
          <cell r="M7">
            <v>44348</v>
          </cell>
          <cell r="N7" t="str">
            <v>Per Unit</v>
          </cell>
          <cell r="O7" t="str">
            <v>%</v>
          </cell>
          <cell r="P7">
            <v>44348</v>
          </cell>
          <cell r="Q7" t="str">
            <v>Per Unit</v>
          </cell>
          <cell r="R7" t="str">
            <v>%</v>
          </cell>
          <cell r="S7"/>
          <cell r="T7">
            <v>44926</v>
          </cell>
          <cell r="U7" t="str">
            <v>Per Unit</v>
          </cell>
          <cell r="V7" t="str">
            <v>% Mkt / % EGR</v>
          </cell>
          <cell r="W7" t="str">
            <v>Notes</v>
          </cell>
        </row>
        <row r="8">
          <cell r="B8" t="str">
            <v>OPERATING REVENUE</v>
          </cell>
        </row>
        <row r="30">
          <cell r="B30" t="str">
            <v>OPERATING EXPENSES</v>
          </cell>
        </row>
        <row r="55">
          <cell r="B55" t="str">
            <v>NET OPERATING INCOME</v>
          </cell>
        </row>
        <row r="63">
          <cell r="B63" t="str">
            <v>METRICS</v>
          </cell>
        </row>
        <row r="69">
          <cell r="B69" t="str">
            <v>FINANCIAL FOOTNOTES</v>
          </cell>
          <cell r="C69"/>
          <cell r="D69"/>
          <cell r="E69"/>
          <cell r="F69"/>
          <cell r="G69"/>
          <cell r="H69"/>
          <cell r="I69"/>
          <cell r="J69"/>
          <cell r="K69"/>
          <cell r="L69"/>
          <cell r="M69"/>
          <cell r="N69"/>
          <cell r="O69"/>
          <cell r="P69"/>
          <cell r="Q69"/>
          <cell r="R69"/>
          <cell r="S69"/>
          <cell r="T69"/>
          <cell r="U69"/>
          <cell r="V69"/>
          <cell r="W69"/>
        </row>
      </sheetData>
      <sheetData sheetId="14">
        <row r="2">
          <cell r="B2" t="str">
            <v>Biscayne Apartments</v>
          </cell>
          <cell r="O2" t="str">
            <v>Dallas, TX</v>
          </cell>
        </row>
        <row r="5">
          <cell r="B5" t="str">
            <v>TRAILING 1 MONTH ANNUALIZED CASH FLOW</v>
          </cell>
          <cell r="C5"/>
          <cell r="D5"/>
          <cell r="E5"/>
          <cell r="F5"/>
          <cell r="G5"/>
          <cell r="H5"/>
          <cell r="I5"/>
          <cell r="K5" t="str">
            <v>PROJECTED CASH FLOW</v>
          </cell>
          <cell r="L5"/>
          <cell r="M5"/>
          <cell r="N5"/>
          <cell r="O5"/>
          <cell r="Q5" t="str">
            <v>NOTES / COMMENTS</v>
          </cell>
          <cell r="R5"/>
          <cell r="S5"/>
          <cell r="T5"/>
          <cell r="U5"/>
          <cell r="V5"/>
          <cell r="W5"/>
          <cell r="X5"/>
          <cell r="Y5"/>
          <cell r="Z5"/>
          <cell r="AA5"/>
          <cell r="AB5"/>
          <cell r="AC5"/>
          <cell r="AD5"/>
          <cell r="AE5"/>
          <cell r="AF5"/>
          <cell r="AG5"/>
          <cell r="AH5"/>
          <cell r="AI5"/>
          <cell r="AJ5"/>
        </row>
        <row r="6">
          <cell r="D6" t="str">
            <v>Original Historicals</v>
          </cell>
          <cell r="E6"/>
          <cell r="F6"/>
          <cell r="G6" t="str">
            <v>Adjusted Historicals</v>
          </cell>
          <cell r="H6"/>
          <cell r="I6"/>
          <cell r="J6"/>
          <cell r="K6" t="str">
            <v>Pro Forma Year 1</v>
          </cell>
          <cell r="L6"/>
          <cell r="M6"/>
          <cell r="N6"/>
          <cell r="O6"/>
        </row>
        <row r="7">
          <cell r="D7">
            <v>44348</v>
          </cell>
          <cell r="E7" t="str">
            <v>Per Unit</v>
          </cell>
          <cell r="F7" t="str">
            <v>%</v>
          </cell>
          <cell r="G7">
            <v>44348</v>
          </cell>
          <cell r="H7" t="str">
            <v>Per Unit</v>
          </cell>
          <cell r="I7" t="str">
            <v>%</v>
          </cell>
          <cell r="J7"/>
          <cell r="K7">
            <v>44926</v>
          </cell>
          <cell r="L7" t="str">
            <v>Per Unit</v>
          </cell>
          <cell r="M7" t="str">
            <v>%</v>
          </cell>
          <cell r="N7" t="str">
            <v>Δ</v>
          </cell>
          <cell r="O7" t="str">
            <v>Notes</v>
          </cell>
        </row>
        <row r="8">
          <cell r="B8" t="str">
            <v>OPERATING REVENUE</v>
          </cell>
        </row>
        <row r="30">
          <cell r="B30" t="str">
            <v>OPERATING EXPENSES</v>
          </cell>
        </row>
        <row r="55">
          <cell r="B55" t="str">
            <v>NET OPERATING INCOME</v>
          </cell>
        </row>
        <row r="63">
          <cell r="B63" t="str">
            <v>METRICS</v>
          </cell>
        </row>
        <row r="69">
          <cell r="B69" t="str">
            <v>FINANCIAL FOOTNOTES</v>
          </cell>
          <cell r="C69"/>
          <cell r="D69"/>
          <cell r="E69"/>
          <cell r="F69"/>
          <cell r="G69"/>
          <cell r="H69"/>
          <cell r="I69"/>
          <cell r="J69"/>
          <cell r="K69"/>
          <cell r="L69"/>
          <cell r="M69"/>
          <cell r="N69"/>
          <cell r="O69"/>
        </row>
      </sheetData>
      <sheetData sheetId="15">
        <row r="2">
          <cell r="B2" t="str">
            <v>Biscayne Apartments</v>
          </cell>
          <cell r="J2" t="str">
            <v>Dallas, TX</v>
          </cell>
        </row>
        <row r="4">
          <cell r="P4" t="str">
            <v>Reversion</v>
          </cell>
        </row>
        <row r="5">
          <cell r="C5" t="str">
            <v>T1 Ann'd</v>
          </cell>
          <cell r="D5">
            <v>1</v>
          </cell>
          <cell r="E5">
            <v>2</v>
          </cell>
          <cell r="F5">
            <v>3</v>
          </cell>
          <cell r="G5">
            <v>4</v>
          </cell>
          <cell r="H5">
            <v>5</v>
          </cell>
          <cell r="I5">
            <v>6</v>
          </cell>
          <cell r="J5">
            <v>7</v>
          </cell>
          <cell r="K5">
            <v>8</v>
          </cell>
          <cell r="L5">
            <v>9</v>
          </cell>
          <cell r="M5">
            <v>10</v>
          </cell>
          <cell r="N5">
            <v>11</v>
          </cell>
          <cell r="P5">
            <v>11</v>
          </cell>
        </row>
        <row r="7">
          <cell r="B7" t="str">
            <v>ANNUAL OPERATING CASH FLOW</v>
          </cell>
          <cell r="C7"/>
          <cell r="D7"/>
          <cell r="E7"/>
          <cell r="F7"/>
          <cell r="G7"/>
          <cell r="H7"/>
          <cell r="I7"/>
          <cell r="J7"/>
          <cell r="K7"/>
          <cell r="L7"/>
          <cell r="M7"/>
          <cell r="N7"/>
          <cell r="P7"/>
        </row>
        <row r="9">
          <cell r="B9" t="str">
            <v>OPERATING REVENUE</v>
          </cell>
        </row>
        <row r="31">
          <cell r="B31" t="str">
            <v>OPERATING EXPENSES</v>
          </cell>
        </row>
        <row r="51">
          <cell r="B51" t="str">
            <v>NET OPERATING INCOME</v>
          </cell>
        </row>
        <row r="59">
          <cell r="B59" t="str">
            <v>CAPITAL EXPENDITURES</v>
          </cell>
        </row>
        <row r="69">
          <cell r="B69" t="str">
            <v>OPERATING CASH FLOW</v>
          </cell>
        </row>
        <row r="72">
          <cell r="B72" t="str">
            <v>OPERATING PERFORMANCE METRICS</v>
          </cell>
          <cell r="C72"/>
          <cell r="D72"/>
          <cell r="E72"/>
          <cell r="F72"/>
          <cell r="G72"/>
          <cell r="H72"/>
          <cell r="I72"/>
          <cell r="J72"/>
          <cell r="K72"/>
          <cell r="L72"/>
          <cell r="M72"/>
          <cell r="N72"/>
        </row>
        <row r="74">
          <cell r="B74" t="str">
            <v>MONTHLY RENT</v>
          </cell>
        </row>
        <row r="80">
          <cell r="B80" t="str">
            <v>YEAR-ON-YEAR GROWTH RATES</v>
          </cell>
        </row>
        <row r="89">
          <cell r="B89" t="str">
            <v>OPERATING METRICS</v>
          </cell>
        </row>
      </sheetData>
      <sheetData sheetId="16">
        <row r="2">
          <cell r="B2" t="str">
            <v>Biscayne Apartments</v>
          </cell>
          <cell r="O2" t="str">
            <v>Dallas, TX</v>
          </cell>
        </row>
        <row r="5">
          <cell r="C5" t="str">
            <v>IRR</v>
          </cell>
          <cell r="D5">
            <v>0</v>
          </cell>
          <cell r="E5">
            <v>1</v>
          </cell>
          <cell r="F5">
            <v>2</v>
          </cell>
          <cell r="G5">
            <v>3</v>
          </cell>
          <cell r="H5">
            <v>4</v>
          </cell>
          <cell r="I5">
            <v>5</v>
          </cell>
          <cell r="J5">
            <v>6</v>
          </cell>
          <cell r="K5">
            <v>7</v>
          </cell>
          <cell r="L5">
            <v>8</v>
          </cell>
          <cell r="M5">
            <v>9</v>
          </cell>
          <cell r="N5">
            <v>10</v>
          </cell>
          <cell r="O5" t="str">
            <v>TOTAL</v>
          </cell>
        </row>
        <row r="9">
          <cell r="B9" t="str">
            <v>ACQUISITION COST</v>
          </cell>
        </row>
        <row r="17">
          <cell r="B17" t="str">
            <v>OPERATING CASH FLOW</v>
          </cell>
        </row>
        <row r="29">
          <cell r="B29" t="str">
            <v>DISPOSITION PROCEEDS</v>
          </cell>
        </row>
        <row r="36">
          <cell r="B36" t="str">
            <v>UNLEVERAGED CASH FLOW</v>
          </cell>
        </row>
        <row r="39">
          <cell r="B39" t="str">
            <v>FINANCING CASH FLOW</v>
          </cell>
        </row>
        <row r="49">
          <cell r="B49" t="str">
            <v>RESERVES</v>
          </cell>
        </row>
        <row r="57">
          <cell r="B57" t="str">
            <v>LEVERAGED CASH FLOW</v>
          </cell>
        </row>
        <row r="60">
          <cell r="B60" t="str">
            <v>LEVERAGED METRICS</v>
          </cell>
        </row>
      </sheetData>
      <sheetData sheetId="17">
        <row r="2">
          <cell r="B2" t="str">
            <v>Biscayne Apartments</v>
          </cell>
          <cell r="P2" t="str">
            <v>Dallas, TX</v>
          </cell>
        </row>
        <row r="4">
          <cell r="B4" t="str">
            <v>PURCHASE PRICE SENSITIVITY</v>
          </cell>
          <cell r="C4"/>
          <cell r="D4"/>
          <cell r="E4"/>
          <cell r="F4"/>
          <cell r="G4"/>
          <cell r="H4"/>
          <cell r="J4" t="str">
            <v>CAP RATE SENSITIVITY</v>
          </cell>
          <cell r="K4"/>
          <cell r="L4"/>
          <cell r="M4"/>
          <cell r="N4"/>
          <cell r="O4"/>
          <cell r="P4"/>
        </row>
        <row r="6">
          <cell r="B6"/>
          <cell r="C6"/>
          <cell r="D6" t="str">
            <v>Purchase Price</v>
          </cell>
          <cell r="E6"/>
          <cell r="F6"/>
          <cell r="G6"/>
          <cell r="H6"/>
          <cell r="J6"/>
          <cell r="K6"/>
          <cell r="L6" t="str">
            <v>Going-In Cap Rate¹</v>
          </cell>
          <cell r="M6"/>
          <cell r="N6"/>
          <cell r="O6"/>
          <cell r="P6"/>
        </row>
        <row r="7">
          <cell r="B7"/>
          <cell r="F7">
            <v>4621976.0499202032</v>
          </cell>
          <cell r="J7" t="str">
            <v>Returns / Price</v>
          </cell>
          <cell r="N7">
            <v>5.7500000000000002E-2</v>
          </cell>
        </row>
        <row r="8">
          <cell r="B8"/>
          <cell r="F8">
            <v>78338.577117291585</v>
          </cell>
          <cell r="N8">
            <v>78338.577117291585</v>
          </cell>
        </row>
        <row r="9">
          <cell r="B9" t="str">
            <v>Returns</v>
          </cell>
          <cell r="F9">
            <v>109.33118982661628</v>
          </cell>
          <cell r="N9">
            <v>109.33118982661628</v>
          </cell>
        </row>
        <row r="10">
          <cell r="B10"/>
          <cell r="F10">
            <v>5.7499999999999996E-2</v>
          </cell>
          <cell r="N10">
            <v>4621976.0499202032</v>
          </cell>
        </row>
        <row r="11">
          <cell r="B11"/>
          <cell r="F11">
            <v>6.1057E-2</v>
          </cell>
          <cell r="N11">
            <v>6.1057E-2</v>
          </cell>
        </row>
        <row r="12">
          <cell r="B12"/>
          <cell r="F12">
            <v>0.11608150000000002</v>
          </cell>
          <cell r="N12">
            <v>0.11608150000000002</v>
          </cell>
        </row>
        <row r="13">
          <cell r="B13"/>
          <cell r="F13">
            <v>8.5434715376139669E-2</v>
          </cell>
          <cell r="N13">
            <v>8.5434715376139669E-2</v>
          </cell>
        </row>
        <row r="14">
          <cell r="B14"/>
          <cell r="F14">
            <v>0.16965776706751146</v>
          </cell>
          <cell r="N14">
            <v>0.16965776706751146</v>
          </cell>
        </row>
        <row r="15">
          <cell r="B15"/>
          <cell r="F15">
            <v>3.5063324027099472</v>
          </cell>
          <cell r="N15">
            <v>3.5063324027099472</v>
          </cell>
        </row>
        <row r="16">
          <cell r="B16"/>
        </row>
        <row r="17">
          <cell r="B17"/>
        </row>
        <row r="19">
          <cell r="B19" t="str">
            <v>STARTING MARKET RENT (PER UNIT)</v>
          </cell>
          <cell r="C19"/>
          <cell r="D19"/>
          <cell r="E19"/>
          <cell r="F19"/>
          <cell r="G19"/>
          <cell r="H19"/>
          <cell r="J19" t="str">
            <v>UNLEVERAGED INTERNAL RATE OF RETURN AND EQUITY MULTIPLE</v>
          </cell>
          <cell r="K19"/>
          <cell r="L19"/>
          <cell r="M19"/>
          <cell r="N19"/>
          <cell r="O19"/>
          <cell r="P19"/>
        </row>
        <row r="21">
          <cell r="B21"/>
          <cell r="C21"/>
          <cell r="D21" t="str">
            <v>Starting Market Rent ($/SF)</v>
          </cell>
          <cell r="E21"/>
          <cell r="F21"/>
          <cell r="G21"/>
          <cell r="H21"/>
          <cell r="J21"/>
          <cell r="K21"/>
          <cell r="L21" t="str">
            <v>Exit Cap Rate</v>
          </cell>
          <cell r="M21"/>
          <cell r="N21"/>
          <cell r="O21"/>
          <cell r="P21"/>
        </row>
        <row r="22">
          <cell r="B22"/>
          <cell r="F22">
            <v>1.2501478415138971</v>
          </cell>
          <cell r="J22"/>
          <cell r="N22">
            <v>6.7500000000000004E-2</v>
          </cell>
        </row>
        <row r="23">
          <cell r="B23" t="str">
            <v>Floor Plans</v>
          </cell>
          <cell r="F23">
            <v>0</v>
          </cell>
          <cell r="J23" t="str">
            <v>Hold Period</v>
          </cell>
          <cell r="K23">
            <v>10</v>
          </cell>
          <cell r="L23"/>
          <cell r="M23"/>
          <cell r="N23">
            <v>8.5434715376139669E-2</v>
          </cell>
          <cell r="O23"/>
          <cell r="P23"/>
        </row>
        <row r="24">
          <cell r="B24"/>
          <cell r="F24"/>
          <cell r="J24"/>
          <cell r="K24"/>
          <cell r="L24"/>
          <cell r="M24"/>
          <cell r="N24">
            <v>1.9126937387610283</v>
          </cell>
          <cell r="O24"/>
          <cell r="P24"/>
        </row>
        <row r="25">
          <cell r="B25"/>
          <cell r="F25">
            <v>0</v>
          </cell>
          <cell r="J25"/>
          <cell r="N25">
            <v>4.3350123830546705E-2</v>
          </cell>
        </row>
        <row r="26">
          <cell r="B26"/>
          <cell r="F26">
            <v>850</v>
          </cell>
          <cell r="J26"/>
          <cell r="N26">
            <v>1.1243158527595791</v>
          </cell>
        </row>
        <row r="27">
          <cell r="B27"/>
          <cell r="F27">
            <v>950.00000000000011</v>
          </cell>
          <cell r="J27"/>
          <cell r="N27">
            <v>6.7101734901983789E-2</v>
          </cell>
        </row>
        <row r="28">
          <cell r="B28"/>
          <cell r="F28">
            <v>0</v>
          </cell>
          <cell r="J28"/>
          <cell r="N28">
            <v>1.3290534346011911</v>
          </cell>
        </row>
        <row r="29">
          <cell r="B29"/>
          <cell r="F29">
            <v>0</v>
          </cell>
          <cell r="J29"/>
          <cell r="N29">
            <v>7.7506071997240467E-2</v>
          </cell>
        </row>
        <row r="30">
          <cell r="B30"/>
          <cell r="F30"/>
          <cell r="J30"/>
          <cell r="N30">
            <v>1.5496519024933031</v>
          </cell>
        </row>
        <row r="31">
          <cell r="B31"/>
          <cell r="F31"/>
          <cell r="J31"/>
          <cell r="N31">
            <v>8.5434715376139669E-2</v>
          </cell>
        </row>
        <row r="32">
          <cell r="B32"/>
          <cell r="F32"/>
          <cell r="J32"/>
          <cell r="N32">
            <v>1.9126937387610283</v>
          </cell>
        </row>
        <row r="33">
          <cell r="B33"/>
          <cell r="J33"/>
        </row>
        <row r="34">
          <cell r="B34"/>
          <cell r="J34"/>
        </row>
        <row r="36">
          <cell r="B36" t="str">
            <v>RETURN SUMMARY</v>
          </cell>
          <cell r="C36"/>
          <cell r="D36"/>
          <cell r="E36"/>
          <cell r="F36"/>
          <cell r="G36"/>
          <cell r="H36"/>
          <cell r="J36" t="str">
            <v>LEVERAGED INTERNAL RATE OF RETURN AND EQUITY MULTIPLE</v>
          </cell>
          <cell r="K36"/>
          <cell r="L36"/>
          <cell r="M36"/>
          <cell r="N36"/>
          <cell r="O36"/>
          <cell r="P36"/>
        </row>
        <row r="38">
          <cell r="B38"/>
          <cell r="C38"/>
          <cell r="D38" t="str">
            <v>Starting Market Rent ($/SF)</v>
          </cell>
          <cell r="E38"/>
          <cell r="F38"/>
          <cell r="G38"/>
          <cell r="H38"/>
          <cell r="J38"/>
          <cell r="K38"/>
          <cell r="L38" t="str">
            <v>Exit Cap Rate</v>
          </cell>
          <cell r="M38"/>
          <cell r="N38"/>
          <cell r="O38"/>
          <cell r="P38"/>
        </row>
        <row r="39">
          <cell r="B39" t="str">
            <v>Returns</v>
          </cell>
          <cell r="F39">
            <v>1.2501478415138971</v>
          </cell>
          <cell r="J39"/>
          <cell r="N39">
            <v>6.7500000000000004E-2</v>
          </cell>
        </row>
        <row r="40">
          <cell r="B40"/>
          <cell r="F40">
            <v>8.5434715376139669E-2</v>
          </cell>
          <cell r="J40" t="str">
            <v>Hold Period</v>
          </cell>
          <cell r="K40">
            <v>10</v>
          </cell>
          <cell r="L40"/>
          <cell r="M40"/>
          <cell r="N40">
            <v>0.16965776706751146</v>
          </cell>
          <cell r="O40"/>
          <cell r="P40"/>
        </row>
        <row r="41">
          <cell r="B41"/>
          <cell r="F41">
            <v>0.16965776706751146</v>
          </cell>
          <cell r="J41"/>
          <cell r="K41"/>
          <cell r="L41"/>
          <cell r="M41"/>
          <cell r="N41">
            <v>3.5063324027099472</v>
          </cell>
          <cell r="O41"/>
          <cell r="P41"/>
        </row>
        <row r="42">
          <cell r="B42"/>
          <cell r="F42">
            <v>3.5063324027099472</v>
          </cell>
          <cell r="J42"/>
          <cell r="N42">
            <v>5.0286300900907133E-2</v>
          </cell>
        </row>
        <row r="43">
          <cell r="B43" t="str">
            <v>Yields</v>
          </cell>
          <cell r="F43"/>
          <cell r="J43"/>
          <cell r="N43">
            <v>1.1429310964506765</v>
          </cell>
        </row>
        <row r="44">
          <cell r="B44"/>
          <cell r="F44">
            <v>5.6852850475712341E-2</v>
          </cell>
          <cell r="J44"/>
          <cell r="N44">
            <v>0.13420346179138787</v>
          </cell>
        </row>
        <row r="45">
          <cell r="B45"/>
          <cell r="F45">
            <v>6.1057E-2</v>
          </cell>
          <cell r="J45"/>
          <cell r="N45">
            <v>1.7287785726809783</v>
          </cell>
        </row>
        <row r="46">
          <cell r="B46"/>
          <cell r="F46"/>
          <cell r="J46"/>
          <cell r="N46">
            <v>0.15943973103712672</v>
          </cell>
        </row>
        <row r="47">
          <cell r="B47" t="str">
            <v>Pricing</v>
          </cell>
          <cell r="F47">
            <v>5706940.4557656785</v>
          </cell>
          <cell r="J47"/>
          <cell r="N47">
            <v>2.3837274745027588</v>
          </cell>
        </row>
        <row r="48">
          <cell r="B48"/>
          <cell r="F48">
            <v>96727.804335011504</v>
          </cell>
          <cell r="J48"/>
          <cell r="N48">
            <v>0.16965776706751146</v>
          </cell>
        </row>
        <row r="49">
          <cell r="B49"/>
          <cell r="F49">
            <v>134.99563467216271</v>
          </cell>
          <cell r="J49"/>
          <cell r="N49">
            <v>3.5063324027099472</v>
          </cell>
        </row>
        <row r="50">
          <cell r="B50"/>
          <cell r="J50"/>
        </row>
        <row r="51">
          <cell r="B51"/>
          <cell r="J51"/>
        </row>
      </sheetData>
      <sheetData sheetId="18">
        <row r="2">
          <cell r="B2" t="str">
            <v>Biscayne Apartments</v>
          </cell>
          <cell r="J2" t="str">
            <v>Dallas, TX</v>
          </cell>
        </row>
        <row r="5">
          <cell r="B5" t="str">
            <v>SOURCES &amp; USES AT CLOSING</v>
          </cell>
          <cell r="C5"/>
          <cell r="D5"/>
          <cell r="E5"/>
          <cell r="F5"/>
          <cell r="G5"/>
          <cell r="H5"/>
          <cell r="I5"/>
          <cell r="J5"/>
        </row>
        <row r="8">
          <cell r="B8" t="str">
            <v>SOURCES</v>
          </cell>
          <cell r="C8" t="str">
            <v>$ Amount</v>
          </cell>
          <cell r="D8"/>
          <cell r="E8" t="str">
            <v>% Total</v>
          </cell>
          <cell r="G8" t="str">
            <v>USES</v>
          </cell>
          <cell r="H8" t="str">
            <v>$ Amount</v>
          </cell>
          <cell r="I8" t="str">
            <v>$ / Unit</v>
          </cell>
          <cell r="J8" t="str">
            <v>% Total</v>
          </cell>
        </row>
        <row r="9">
          <cell r="B9" t="str">
            <v>Equity Capital¹</v>
          </cell>
          <cell r="G9" t="str">
            <v>Acquisition Costs</v>
          </cell>
        </row>
        <row r="14">
          <cell r="B14" t="str">
            <v xml:space="preserve">Loan 2 </v>
          </cell>
        </row>
        <row r="15">
          <cell r="G15" t="str">
            <v>Financing Costs</v>
          </cell>
        </row>
        <row r="18">
          <cell r="E18">
            <v>0.73784326506067011</v>
          </cell>
        </row>
        <row r="24">
          <cell r="B24" t="str">
            <v>SOURCES &amp; USES OVER HOLD PERIOD</v>
          </cell>
          <cell r="C24"/>
          <cell r="D24"/>
          <cell r="E24"/>
          <cell r="F24"/>
          <cell r="G24"/>
          <cell r="H24"/>
          <cell r="I24"/>
          <cell r="J24"/>
        </row>
        <row r="27">
          <cell r="B27" t="str">
            <v>SOURCES</v>
          </cell>
          <cell r="C27" t="str">
            <v>$ Amount</v>
          </cell>
          <cell r="D27"/>
          <cell r="E27" t="str">
            <v>% Total</v>
          </cell>
          <cell r="G27" t="str">
            <v>USES</v>
          </cell>
          <cell r="H27" t="str">
            <v>$ Amount</v>
          </cell>
          <cell r="I27" t="str">
            <v>$ / Unit</v>
          </cell>
          <cell r="J27" t="str">
            <v>% Total</v>
          </cell>
        </row>
        <row r="28">
          <cell r="B28" t="str">
            <v>Equity Capital¹</v>
          </cell>
          <cell r="G28" t="str">
            <v>Acquisition Costs</v>
          </cell>
        </row>
        <row r="33">
          <cell r="B33" t="str">
            <v xml:space="preserve">Loan 2 </v>
          </cell>
          <cell r="G33" t="str">
            <v>Financing Costs</v>
          </cell>
        </row>
        <row r="38">
          <cell r="G38" t="str">
            <v>Capital Expenditures</v>
          </cell>
        </row>
        <row r="42">
          <cell r="B42"/>
        </row>
        <row r="45">
          <cell r="G45" t="str">
            <v>Other Uses</v>
          </cell>
        </row>
      </sheetData>
      <sheetData sheetId="19"/>
      <sheetData sheetId="20">
        <row r="4">
          <cell r="B4" t="str">
            <v>Biscayne Apartments</v>
          </cell>
          <cell r="M4" t="str">
            <v>Dallas, TX</v>
          </cell>
        </row>
        <row r="7">
          <cell r="B7" t="str">
            <v>GENERAL ASSUMPTIONS</v>
          </cell>
          <cell r="C7"/>
          <cell r="D7"/>
          <cell r="E7"/>
          <cell r="F7"/>
          <cell r="G7"/>
          <cell r="H7"/>
          <cell r="I7"/>
          <cell r="J7"/>
          <cell r="K7"/>
          <cell r="L7"/>
          <cell r="M7"/>
          <cell r="N7"/>
          <cell r="O7"/>
          <cell r="P7"/>
          <cell r="Q7"/>
        </row>
        <row r="9">
          <cell r="B9" t="str">
            <v>DEAL IDENTIFIER</v>
          </cell>
          <cell r="G9" t="str">
            <v>OCCUPANCY STATUS</v>
          </cell>
          <cell r="K9" t="str">
            <v>DEAL TIMING</v>
          </cell>
        </row>
        <row r="10">
          <cell r="M10">
            <v>44562</v>
          </cell>
        </row>
        <row r="11">
          <cell r="M11">
            <v>10</v>
          </cell>
        </row>
        <row r="12">
          <cell r="M12">
            <v>48213</v>
          </cell>
        </row>
        <row r="16">
          <cell r="B16" t="str">
            <v>PROPERTY OVERVIEW</v>
          </cell>
        </row>
        <row r="17">
          <cell r="B17"/>
        </row>
        <row r="27">
          <cell r="B27" t="str">
            <v>ACQUISITION AND DISPOSITION ASSUMPTIONS</v>
          </cell>
          <cell r="C27"/>
          <cell r="D27"/>
          <cell r="E27"/>
          <cell r="F27"/>
          <cell r="G27"/>
          <cell r="H27"/>
          <cell r="I27"/>
          <cell r="J27"/>
          <cell r="K27"/>
          <cell r="L27"/>
          <cell r="M27"/>
          <cell r="N27"/>
          <cell r="O27"/>
          <cell r="P27"/>
          <cell r="Q27"/>
          <cell r="S27" t="str">
            <v>ACQUISITION DETAIL</v>
          </cell>
          <cell r="T27"/>
          <cell r="U27"/>
          <cell r="V27"/>
          <cell r="W27"/>
          <cell r="X27"/>
          <cell r="Y27"/>
          <cell r="Z27"/>
          <cell r="AA27"/>
          <cell r="AB27"/>
          <cell r="AC27"/>
          <cell r="AD27"/>
          <cell r="AE27"/>
        </row>
        <row r="29">
          <cell r="B29" t="str">
            <v>ACQUISITION ASSUMPTIONS</v>
          </cell>
          <cell r="I29" t="str">
            <v>DISPOSITION ASSUMPTIONS</v>
          </cell>
          <cell r="S29" t="str">
            <v>OTHER CLOSING COST DETAIL</v>
          </cell>
        </row>
        <row r="30">
          <cell r="B30" t="str">
            <v>Property Pricing</v>
          </cell>
          <cell r="I30" t="str">
            <v>Property Pricing</v>
          </cell>
          <cell r="V30" t="str">
            <v>%</v>
          </cell>
          <cell r="W30"/>
          <cell r="X30" t="str">
            <v>$ Amount</v>
          </cell>
          <cell r="AC30" t="str">
            <v>%</v>
          </cell>
          <cell r="AD30"/>
          <cell r="AE30" t="str">
            <v>$ Amount</v>
          </cell>
        </row>
        <row r="31">
          <cell r="F31" t="str">
            <v>Cap Rate (Proforma)¹</v>
          </cell>
          <cell r="L31" t="str">
            <v>Forward 12 mo. NOI¹</v>
          </cell>
          <cell r="W31"/>
          <cell r="X31"/>
          <cell r="AC31"/>
        </row>
        <row r="32">
          <cell r="F32">
            <v>4621976.0499202032</v>
          </cell>
          <cell r="L32">
            <v>5706940.4557656785</v>
          </cell>
          <cell r="M32"/>
          <cell r="W32"/>
          <cell r="X32"/>
          <cell r="AD32"/>
          <cell r="AE32"/>
        </row>
        <row r="33">
          <cell r="B33" t="str">
            <v>Cap Rate (Proforma)¹</v>
          </cell>
          <cell r="F33">
            <v>5.7500000000000002E-2</v>
          </cell>
          <cell r="L33"/>
          <cell r="M33">
            <v>6.7500000000000004E-2</v>
          </cell>
          <cell r="W33"/>
          <cell r="X33"/>
          <cell r="AD33"/>
          <cell r="AE33"/>
        </row>
        <row r="34">
          <cell r="AD34"/>
        </row>
        <row r="35">
          <cell r="B35" t="str">
            <v>Property Closing Costs</v>
          </cell>
          <cell r="E35" t="str">
            <v>%</v>
          </cell>
          <cell r="F35"/>
          <cell r="G35" t="str">
            <v>$ Amount</v>
          </cell>
          <cell r="I35" t="str">
            <v>Selling Costs</v>
          </cell>
          <cell r="K35" t="str">
            <v>%</v>
          </cell>
          <cell r="L35"/>
          <cell r="M35" t="str">
            <v>$ Amount</v>
          </cell>
          <cell r="W35"/>
          <cell r="X35"/>
          <cell r="AC35"/>
        </row>
        <row r="36">
          <cell r="W36"/>
          <cell r="X36"/>
        </row>
        <row r="37">
          <cell r="W37"/>
          <cell r="X37"/>
          <cell r="AD37"/>
        </row>
        <row r="38">
          <cell r="E38">
            <v>0.01</v>
          </cell>
          <cell r="F38">
            <v>46219.760499202035</v>
          </cell>
          <cell r="G38"/>
          <cell r="K38">
            <v>0.01</v>
          </cell>
          <cell r="L38">
            <v>57069.404557656788</v>
          </cell>
          <cell r="M38"/>
        </row>
        <row r="41">
          <cell r="B41" t="str">
            <v>Upfront Funding of Capital Expenditures?</v>
          </cell>
          <cell r="G41" t="str">
            <v>No</v>
          </cell>
        </row>
        <row r="47">
          <cell r="B47" t="str">
            <v>REVENUE ASSUMPTIONS</v>
          </cell>
          <cell r="C47"/>
          <cell r="D47"/>
          <cell r="E47"/>
          <cell r="F47"/>
          <cell r="G47"/>
          <cell r="H47"/>
          <cell r="I47"/>
          <cell r="J47"/>
          <cell r="K47"/>
          <cell r="L47"/>
          <cell r="M47"/>
          <cell r="N47"/>
          <cell r="O47"/>
          <cell r="P47"/>
          <cell r="Q47"/>
          <cell r="S47" t="str">
            <v>REVENUE DETAIL</v>
          </cell>
          <cell r="T47"/>
          <cell r="U47"/>
          <cell r="V47"/>
          <cell r="W47"/>
          <cell r="X47"/>
          <cell r="Y47"/>
          <cell r="Z47"/>
          <cell r="AA47"/>
          <cell r="AB47"/>
          <cell r="AC47"/>
          <cell r="AD47"/>
          <cell r="AE47"/>
          <cell r="AF47"/>
          <cell r="AG47"/>
          <cell r="AH47"/>
          <cell r="AI47"/>
          <cell r="AJ47"/>
          <cell r="AK47"/>
          <cell r="AL47"/>
          <cell r="AM47"/>
          <cell r="AN47"/>
          <cell r="AO47"/>
          <cell r="AP47"/>
          <cell r="AQ47"/>
          <cell r="AR47"/>
          <cell r="AS47"/>
          <cell r="AT47"/>
          <cell r="AU47"/>
          <cell r="AV47"/>
          <cell r="AW47"/>
          <cell r="AX47"/>
          <cell r="AY47"/>
          <cell r="AZ47"/>
          <cell r="BA47"/>
          <cell r="BB47"/>
        </row>
        <row r="49">
          <cell r="B49" t="str">
            <v>RENT ASSUMPTIONS</v>
          </cell>
          <cell r="S49" t="str">
            <v>RENT COMPARISON</v>
          </cell>
        </row>
        <row r="50">
          <cell r="L50" t="str">
            <v>Current</v>
          </cell>
          <cell r="M50"/>
          <cell r="W50" t="str">
            <v>Current</v>
          </cell>
          <cell r="X50"/>
          <cell r="Y50" t="str">
            <v>Post-Renov.</v>
          </cell>
          <cell r="Z50"/>
          <cell r="AA50" t="str">
            <v>Post-Renov.</v>
          </cell>
          <cell r="AB50"/>
        </row>
        <row r="51">
          <cell r="I51" t="str">
            <v>Occupancy Status</v>
          </cell>
          <cell r="J51"/>
          <cell r="K51"/>
          <cell r="L51" t="str">
            <v>Monthly Rent</v>
          </cell>
          <cell r="M51"/>
          <cell r="N51" t="str">
            <v xml:space="preserve"> Lease</v>
          </cell>
          <cell r="O51" t="str">
            <v>Renov.</v>
          </cell>
          <cell r="S51" t="str">
            <v>In-Place Rent</v>
          </cell>
          <cell r="T51"/>
          <cell r="U51" t="str">
            <v>Loss to Lease</v>
          </cell>
          <cell r="V51"/>
          <cell r="W51" t="str">
            <v>Market Rent</v>
          </cell>
          <cell r="X51"/>
          <cell r="Y51" t="str">
            <v>Rent Bump</v>
          </cell>
          <cell r="Z51"/>
          <cell r="AA51" t="str">
            <v>Market Rent</v>
          </cell>
          <cell r="AB51"/>
        </row>
        <row r="52">
          <cell r="B52" t="str">
            <v>Floor Plans</v>
          </cell>
          <cell r="F52" t="str">
            <v>Unit Size</v>
          </cell>
          <cell r="G52" t="str">
            <v>Beds</v>
          </cell>
          <cell r="H52" t="str">
            <v># Units</v>
          </cell>
          <cell r="I52" t="str">
            <v>Occupied</v>
          </cell>
          <cell r="J52" t="str">
            <v>Vacant</v>
          </cell>
          <cell r="K52" t="str">
            <v>Non-Rev</v>
          </cell>
          <cell r="L52" t="str">
            <v>Market</v>
          </cell>
          <cell r="M52" t="str">
            <v>In-Place</v>
          </cell>
          <cell r="N52">
            <v>1</v>
          </cell>
          <cell r="O52" t="str">
            <v>Status</v>
          </cell>
          <cell r="S52" t="str">
            <v>per unit</v>
          </cell>
          <cell r="T52" t="str">
            <v>per sf</v>
          </cell>
          <cell r="U52" t="str">
            <v>per unit</v>
          </cell>
          <cell r="V52" t="str">
            <v>per sf</v>
          </cell>
          <cell r="W52" t="str">
            <v>per unit</v>
          </cell>
          <cell r="X52" t="str">
            <v>per sf</v>
          </cell>
          <cell r="Y52" t="str">
            <v>per unit</v>
          </cell>
          <cell r="Z52" t="str">
            <v>per sf</v>
          </cell>
          <cell r="AA52" t="str">
            <v>per unit</v>
          </cell>
          <cell r="AB52" t="str">
            <v>per sf</v>
          </cell>
        </row>
        <row r="53">
          <cell r="B53" t="str">
            <v>A1</v>
          </cell>
          <cell r="D53"/>
          <cell r="F53">
            <v>625</v>
          </cell>
          <cell r="G53">
            <v>1</v>
          </cell>
          <cell r="H53">
            <v>32</v>
          </cell>
          <cell r="I53">
            <v>32</v>
          </cell>
          <cell r="M53">
            <v>816.09375</v>
          </cell>
          <cell r="O53"/>
          <cell r="P53">
            <v>850.00000000000011</v>
          </cell>
          <cell r="T53">
            <v>1.30575</v>
          </cell>
        </row>
        <row r="54">
          <cell r="B54" t="str">
            <v>B1</v>
          </cell>
          <cell r="D54"/>
          <cell r="F54">
            <v>825</v>
          </cell>
          <cell r="G54">
            <v>2</v>
          </cell>
          <cell r="H54">
            <v>27</v>
          </cell>
          <cell r="I54">
            <v>25</v>
          </cell>
          <cell r="M54">
            <v>913.6</v>
          </cell>
          <cell r="O54"/>
          <cell r="P54">
            <v>950.00000000000011</v>
          </cell>
          <cell r="T54">
            <v>1.10739393939394</v>
          </cell>
        </row>
        <row r="56">
          <cell r="F56">
            <v>716.52542372881351</v>
          </cell>
        </row>
        <row r="60">
          <cell r="B60" t="str">
            <v>LEASE EXPIRATION SCHEDULE¹</v>
          </cell>
        </row>
        <row r="61">
          <cell r="B61">
            <v>44404</v>
          </cell>
          <cell r="C61">
            <v>44439</v>
          </cell>
          <cell r="D61">
            <v>44469</v>
          </cell>
          <cell r="E61">
            <v>44500</v>
          </cell>
          <cell r="F61">
            <v>44530</v>
          </cell>
          <cell r="G61">
            <v>44561</v>
          </cell>
          <cell r="H61">
            <v>44592</v>
          </cell>
          <cell r="I61">
            <v>44620</v>
          </cell>
          <cell r="J61">
            <v>44651</v>
          </cell>
          <cell r="K61">
            <v>44681</v>
          </cell>
          <cell r="L61">
            <v>44712</v>
          </cell>
          <cell r="M61">
            <v>44742</v>
          </cell>
        </row>
        <row r="62">
          <cell r="B62">
            <v>0.14035087719298245</v>
          </cell>
          <cell r="C62">
            <v>3.5087719298245612E-2</v>
          </cell>
          <cell r="D62">
            <v>0.14035087719298245</v>
          </cell>
          <cell r="E62">
            <v>0.10526315789473684</v>
          </cell>
          <cell r="F62">
            <v>0.12280701754385964</v>
          </cell>
          <cell r="G62">
            <v>0.10526315789473684</v>
          </cell>
          <cell r="H62">
            <v>0</v>
          </cell>
          <cell r="I62">
            <v>3.5087719298245612E-2</v>
          </cell>
          <cell r="J62">
            <v>0.10526315789473684</v>
          </cell>
          <cell r="K62">
            <v>7.0175438596491224E-2</v>
          </cell>
          <cell r="L62">
            <v>8.771929824561403E-2</v>
          </cell>
          <cell r="M62">
            <v>5.2631578947368418E-2</v>
          </cell>
        </row>
        <row r="66">
          <cell r="B66" t="str">
            <v>MARKET RENT GROWTH ASSUMPTIONS</v>
          </cell>
          <cell r="S66" t="str">
            <v>MONTHLY MARKET RENT GROWTH ASSUMPTIONS</v>
          </cell>
        </row>
        <row r="68">
          <cell r="B68" t="str">
            <v>Lease Type</v>
          </cell>
          <cell r="C68"/>
          <cell r="D68" t="str">
            <v>Timing of Rent Increases</v>
          </cell>
          <cell r="E68"/>
          <cell r="F68"/>
          <cell r="G68">
            <v>1</v>
          </cell>
          <cell r="H68">
            <v>2</v>
          </cell>
          <cell r="I68">
            <v>3</v>
          </cell>
          <cell r="J68">
            <v>4</v>
          </cell>
          <cell r="K68">
            <v>5</v>
          </cell>
          <cell r="L68">
            <v>6</v>
          </cell>
          <cell r="M68">
            <v>7</v>
          </cell>
          <cell r="N68">
            <v>8</v>
          </cell>
          <cell r="O68">
            <v>9</v>
          </cell>
          <cell r="P68">
            <v>10</v>
          </cell>
          <cell r="Q68">
            <v>11</v>
          </cell>
          <cell r="S68">
            <v>1</v>
          </cell>
          <cell r="T68">
            <v>2</v>
          </cell>
          <cell r="U68">
            <v>3</v>
          </cell>
          <cell r="V68">
            <v>4</v>
          </cell>
          <cell r="W68">
            <v>5</v>
          </cell>
          <cell r="X68">
            <v>6</v>
          </cell>
          <cell r="Y68">
            <v>7</v>
          </cell>
          <cell r="Z68">
            <v>8</v>
          </cell>
          <cell r="AA68">
            <v>9</v>
          </cell>
          <cell r="AB68">
            <v>10</v>
          </cell>
          <cell r="AC68">
            <v>11</v>
          </cell>
          <cell r="AD68">
            <v>12</v>
          </cell>
          <cell r="AE68">
            <v>13</v>
          </cell>
          <cell r="AF68">
            <v>14</v>
          </cell>
          <cell r="AG68">
            <v>15</v>
          </cell>
          <cell r="AH68">
            <v>16</v>
          </cell>
          <cell r="AI68">
            <v>17</v>
          </cell>
          <cell r="AJ68">
            <v>18</v>
          </cell>
          <cell r="AK68">
            <v>19</v>
          </cell>
          <cell r="AL68">
            <v>20</v>
          </cell>
          <cell r="AM68">
            <v>21</v>
          </cell>
          <cell r="AN68">
            <v>22</v>
          </cell>
          <cell r="AO68">
            <v>23</v>
          </cell>
          <cell r="AP68">
            <v>24</v>
          </cell>
          <cell r="AQ68">
            <v>25</v>
          </cell>
          <cell r="AR68">
            <v>26</v>
          </cell>
          <cell r="AS68">
            <v>27</v>
          </cell>
          <cell r="AT68">
            <v>28</v>
          </cell>
          <cell r="AU68">
            <v>29</v>
          </cell>
          <cell r="AV68">
            <v>30</v>
          </cell>
          <cell r="AW68">
            <v>31</v>
          </cell>
          <cell r="AX68">
            <v>32</v>
          </cell>
          <cell r="AY68">
            <v>33</v>
          </cell>
          <cell r="AZ68">
            <v>34</v>
          </cell>
          <cell r="BA68">
            <v>35</v>
          </cell>
          <cell r="BB68">
            <v>36</v>
          </cell>
        </row>
        <row r="69">
          <cell r="G69">
            <v>0.03</v>
          </cell>
          <cell r="H69">
            <v>0.03</v>
          </cell>
          <cell r="I69">
            <v>0.03</v>
          </cell>
          <cell r="S69">
            <v>2.4662697723036864E-3</v>
          </cell>
        </row>
        <row r="70">
          <cell r="G70">
            <v>0.03</v>
          </cell>
          <cell r="H70">
            <v>0.03</v>
          </cell>
          <cell r="I70">
            <v>0.03</v>
          </cell>
        </row>
        <row r="74">
          <cell r="B74" t="str">
            <v>UNIT RENOVATION ASSUMPTIONS</v>
          </cell>
          <cell r="S74" t="str">
            <v>MONTHLY RENOVATION ASSUMPTIONS</v>
          </cell>
        </row>
        <row r="76">
          <cell r="D76" t="str">
            <v>Average</v>
          </cell>
          <cell r="E76" t="str">
            <v>Rent Bump</v>
          </cell>
          <cell r="F76" t="str">
            <v>Post-Renov.</v>
          </cell>
          <cell r="G76" t="str">
            <v>Units To Be Renovated</v>
          </cell>
          <cell r="H76"/>
          <cell r="I76"/>
          <cell r="J76"/>
          <cell r="K76"/>
          <cell r="L76"/>
          <cell r="M76"/>
          <cell r="N76"/>
          <cell r="O76"/>
          <cell r="P76"/>
          <cell r="Q76" t="str">
            <v>Total Units</v>
          </cell>
        </row>
        <row r="77">
          <cell r="B77" t="str">
            <v>Floor Plans</v>
          </cell>
          <cell r="D77" t="str">
            <v>Renov. Cost</v>
          </cell>
          <cell r="E77" t="str">
            <v>aft. Renov.</v>
          </cell>
          <cell r="F77" t="str">
            <v>Mkt Rent¹</v>
          </cell>
          <cell r="G77">
            <v>1</v>
          </cell>
          <cell r="H77">
            <v>2</v>
          </cell>
          <cell r="I77">
            <v>3</v>
          </cell>
          <cell r="J77">
            <v>4</v>
          </cell>
          <cell r="K77">
            <v>5</v>
          </cell>
          <cell r="L77">
            <v>6</v>
          </cell>
          <cell r="M77">
            <v>7</v>
          </cell>
          <cell r="N77">
            <v>8</v>
          </cell>
          <cell r="O77">
            <v>9</v>
          </cell>
          <cell r="P77">
            <v>10</v>
          </cell>
          <cell r="Q77" t="str">
            <v>Renovated</v>
          </cell>
          <cell r="S77">
            <v>1</v>
          </cell>
          <cell r="T77">
            <v>2</v>
          </cell>
          <cell r="U77">
            <v>3</v>
          </cell>
          <cell r="V77">
            <v>4</v>
          </cell>
          <cell r="W77">
            <v>5</v>
          </cell>
          <cell r="X77">
            <v>6</v>
          </cell>
          <cell r="Y77">
            <v>7</v>
          </cell>
          <cell r="Z77">
            <v>8</v>
          </cell>
          <cell r="AA77">
            <v>9</v>
          </cell>
          <cell r="AB77">
            <v>10</v>
          </cell>
          <cell r="AC77">
            <v>11</v>
          </cell>
          <cell r="AD77">
            <v>12</v>
          </cell>
          <cell r="AE77">
            <v>13</v>
          </cell>
          <cell r="AF77">
            <v>14</v>
          </cell>
          <cell r="AG77">
            <v>15</v>
          </cell>
          <cell r="AH77">
            <v>16</v>
          </cell>
          <cell r="AI77">
            <v>17</v>
          </cell>
          <cell r="AJ77">
            <v>18</v>
          </cell>
          <cell r="AK77">
            <v>19</v>
          </cell>
          <cell r="AL77">
            <v>20</v>
          </cell>
          <cell r="AM77">
            <v>21</v>
          </cell>
          <cell r="AN77">
            <v>22</v>
          </cell>
          <cell r="AO77">
            <v>23</v>
          </cell>
          <cell r="AP77">
            <v>24</v>
          </cell>
          <cell r="AQ77">
            <v>25</v>
          </cell>
          <cell r="AR77">
            <v>26</v>
          </cell>
          <cell r="AS77">
            <v>27</v>
          </cell>
          <cell r="AT77">
            <v>28</v>
          </cell>
          <cell r="AU77">
            <v>29</v>
          </cell>
          <cell r="AV77">
            <v>30</v>
          </cell>
          <cell r="AW77">
            <v>31</v>
          </cell>
          <cell r="AX77">
            <v>32</v>
          </cell>
          <cell r="AY77">
            <v>33</v>
          </cell>
          <cell r="AZ77">
            <v>34</v>
          </cell>
          <cell r="BA77">
            <v>35</v>
          </cell>
          <cell r="BB77">
            <v>36</v>
          </cell>
        </row>
        <row r="78">
          <cell r="D78"/>
          <cell r="E78"/>
          <cell r="F78">
            <v>850.00000000000011</v>
          </cell>
          <cell r="G78">
            <v>0</v>
          </cell>
          <cell r="H78">
            <v>0</v>
          </cell>
          <cell r="I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row>
        <row r="79">
          <cell r="D79"/>
          <cell r="E79"/>
          <cell r="F79">
            <v>950.00000000000011</v>
          </cell>
          <cell r="G79">
            <v>0</v>
          </cell>
          <cell r="H79">
            <v>0</v>
          </cell>
          <cell r="I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row>
        <row r="81">
          <cell r="D81">
            <v>0</v>
          </cell>
          <cell r="E81">
            <v>0</v>
          </cell>
        </row>
        <row r="83">
          <cell r="D83" t="str">
            <v>Grown at inflation</v>
          </cell>
        </row>
        <row r="88">
          <cell r="B88" t="str">
            <v>RENTAL LOSS FACTORS</v>
          </cell>
        </row>
        <row r="89">
          <cell r="B89" t="str">
            <v>Loss Assumptions</v>
          </cell>
          <cell r="F89">
            <v>0</v>
          </cell>
          <cell r="G89">
            <v>1</v>
          </cell>
          <cell r="H89">
            <v>2</v>
          </cell>
          <cell r="I89">
            <v>3</v>
          </cell>
          <cell r="J89">
            <v>4</v>
          </cell>
          <cell r="K89">
            <v>5</v>
          </cell>
          <cell r="L89">
            <v>6</v>
          </cell>
          <cell r="M89">
            <v>7</v>
          </cell>
          <cell r="N89">
            <v>8</v>
          </cell>
          <cell r="O89">
            <v>9</v>
          </cell>
          <cell r="P89">
            <v>10</v>
          </cell>
          <cell r="Q89">
            <v>11</v>
          </cell>
        </row>
        <row r="104">
          <cell r="B104" t="str">
            <v>OTHER INCOME</v>
          </cell>
        </row>
        <row r="105">
          <cell r="B105" t="str">
            <v>Line Items</v>
          </cell>
          <cell r="E105" t="str">
            <v xml:space="preserve">Unit Type </v>
          </cell>
          <cell r="F105" t="str">
            <v>Frequency</v>
          </cell>
          <cell r="G105">
            <v>1</v>
          </cell>
          <cell r="H105">
            <v>2</v>
          </cell>
          <cell r="I105">
            <v>3</v>
          </cell>
          <cell r="J105">
            <v>4</v>
          </cell>
          <cell r="K105">
            <v>5</v>
          </cell>
          <cell r="L105">
            <v>6</v>
          </cell>
          <cell r="M105">
            <v>7</v>
          </cell>
          <cell r="N105">
            <v>8</v>
          </cell>
          <cell r="O105">
            <v>9</v>
          </cell>
          <cell r="P105">
            <v>10</v>
          </cell>
          <cell r="Q105">
            <v>11</v>
          </cell>
        </row>
        <row r="124">
          <cell r="B124" t="str">
            <v>EXPENSE ASSUMPTIONS</v>
          </cell>
          <cell r="C124"/>
          <cell r="D124"/>
          <cell r="E124"/>
          <cell r="F124"/>
          <cell r="G124"/>
          <cell r="H124"/>
          <cell r="I124"/>
          <cell r="J124"/>
          <cell r="K124"/>
          <cell r="L124"/>
          <cell r="M124"/>
          <cell r="N124"/>
          <cell r="O124"/>
          <cell r="P124"/>
          <cell r="Q124"/>
          <cell r="S124" t="str">
            <v>DETAILED EXPENSE ASSUMPTIONS</v>
          </cell>
          <cell r="T124"/>
          <cell r="U124"/>
          <cell r="V124"/>
          <cell r="W124"/>
          <cell r="X124"/>
          <cell r="Y124"/>
          <cell r="Z124"/>
          <cell r="AA124"/>
          <cell r="AB124"/>
          <cell r="AC124"/>
          <cell r="AD124"/>
          <cell r="AE124"/>
          <cell r="AF124"/>
          <cell r="AG124"/>
          <cell r="AH124"/>
          <cell r="AI124"/>
          <cell r="AJ124"/>
          <cell r="AK124"/>
        </row>
        <row r="126">
          <cell r="B126" t="str">
            <v>ANNUAL OPERATING EXPENSES</v>
          </cell>
          <cell r="V126" t="str">
            <v>EXPENSE ALLOCATIONS</v>
          </cell>
          <cell r="Z126" t="str">
            <v>CUSTOM EXPENSE DISTRIBUTIONS</v>
          </cell>
        </row>
        <row r="127">
          <cell r="E127" t="str">
            <v>Pro Forma</v>
          </cell>
          <cell r="F127" t="str">
            <v>Unit Type</v>
          </cell>
          <cell r="G127" t="str">
            <v>Total Annual Amount  ($ total / year)</v>
          </cell>
          <cell r="H127"/>
          <cell r="I127"/>
          <cell r="J127"/>
          <cell r="K127"/>
          <cell r="L127"/>
          <cell r="M127"/>
          <cell r="N127"/>
          <cell r="O127"/>
          <cell r="P127"/>
          <cell r="Q127"/>
          <cell r="S127" t="str">
            <v>Reversion</v>
          </cell>
          <cell r="T127">
            <v>1</v>
          </cell>
          <cell r="AB127" t="str">
            <v xml:space="preserve">Percent of Total Annual Amount distributed over the course of the fiscal year </v>
          </cell>
          <cell r="AC127"/>
          <cell r="AD127"/>
          <cell r="AE127"/>
          <cell r="AF127"/>
          <cell r="AG127"/>
          <cell r="AH127"/>
          <cell r="AI127"/>
          <cell r="AJ127"/>
          <cell r="AK127"/>
          <cell r="AL127"/>
          <cell r="AM127"/>
        </row>
        <row r="128">
          <cell r="B128" t="str">
            <v>Expense Category</v>
          </cell>
          <cell r="E128" t="str">
            <v>Assumption</v>
          </cell>
          <cell r="F128" t="str">
            <v>$ / unit</v>
          </cell>
          <cell r="G128">
            <v>1</v>
          </cell>
          <cell r="H128">
            <v>2</v>
          </cell>
          <cell r="I128">
            <v>3</v>
          </cell>
          <cell r="J128">
            <v>4</v>
          </cell>
          <cell r="K128">
            <v>5</v>
          </cell>
          <cell r="L128">
            <v>6</v>
          </cell>
          <cell r="M128">
            <v>7</v>
          </cell>
          <cell r="N128">
            <v>8</v>
          </cell>
          <cell r="O128">
            <v>9</v>
          </cell>
          <cell r="P128">
            <v>10</v>
          </cell>
          <cell r="Q128">
            <v>11</v>
          </cell>
          <cell r="S128">
            <v>11</v>
          </cell>
          <cell r="T128" t="str">
            <v>Reimb. %</v>
          </cell>
          <cell r="V128" t="str">
            <v>Property Cash Flow Main Category</v>
          </cell>
          <cell r="W128"/>
          <cell r="X128"/>
          <cell r="Z128" t="str">
            <v>Distribution Type</v>
          </cell>
          <cell r="AB128">
            <v>44592</v>
          </cell>
          <cell r="AC128">
            <v>44620</v>
          </cell>
          <cell r="AD128">
            <v>44651</v>
          </cell>
          <cell r="AE128">
            <v>44681</v>
          </cell>
          <cell r="AF128">
            <v>44712</v>
          </cell>
          <cell r="AG128">
            <v>44742</v>
          </cell>
          <cell r="AH128">
            <v>44773</v>
          </cell>
          <cell r="AI128">
            <v>44804</v>
          </cell>
          <cell r="AJ128">
            <v>44834</v>
          </cell>
          <cell r="AK128">
            <v>44865</v>
          </cell>
          <cell r="AL128">
            <v>44895</v>
          </cell>
          <cell r="AM128">
            <v>44926</v>
          </cell>
          <cell r="AN128" t="str">
            <v>Total</v>
          </cell>
        </row>
        <row r="129">
          <cell r="D129" t="str">
            <v>$ 890 / unit</v>
          </cell>
          <cell r="E129">
            <v>550</v>
          </cell>
          <cell r="F129" t="str">
            <v>/ unit</v>
          </cell>
          <cell r="G129">
            <v>32450</v>
          </cell>
          <cell r="H129">
            <v>33099</v>
          </cell>
          <cell r="I129">
            <v>33760.980000000003</v>
          </cell>
          <cell r="J129">
            <v>34436.199600000007</v>
          </cell>
          <cell r="K129">
            <v>35124.923592000006</v>
          </cell>
          <cell r="L129">
            <v>35827.422063840007</v>
          </cell>
          <cell r="M129">
            <v>36543.970505116806</v>
          </cell>
          <cell r="N129">
            <v>37274.849915219143</v>
          </cell>
          <cell r="O129">
            <v>38020.346913523528</v>
          </cell>
          <cell r="P129">
            <v>38780.753851793997</v>
          </cell>
          <cell r="Q129">
            <v>39556.368928829877</v>
          </cell>
        </row>
        <row r="130">
          <cell r="D130" t="str">
            <v>$ 360 / unit</v>
          </cell>
          <cell r="E130">
            <v>350</v>
          </cell>
          <cell r="F130" t="str">
            <v>/ unit</v>
          </cell>
          <cell r="G130">
            <v>20650</v>
          </cell>
          <cell r="H130">
            <v>21063</v>
          </cell>
          <cell r="I130">
            <v>21484.260000000002</v>
          </cell>
          <cell r="J130">
            <v>21913.945200000002</v>
          </cell>
          <cell r="K130">
            <v>22352.224104000001</v>
          </cell>
          <cell r="L130">
            <v>22799.268586080001</v>
          </cell>
          <cell r="M130">
            <v>23255.2539578016</v>
          </cell>
          <cell r="N130">
            <v>23720.359036957634</v>
          </cell>
          <cell r="O130">
            <v>24194.766217696786</v>
          </cell>
          <cell r="P130">
            <v>24678.661542050722</v>
          </cell>
          <cell r="Q130">
            <v>25172.234772891738</v>
          </cell>
        </row>
        <row r="131">
          <cell r="D131" t="str">
            <v>-</v>
          </cell>
          <cell r="E131"/>
          <cell r="F131" t="str">
            <v>/ unit</v>
          </cell>
          <cell r="G131">
            <v>0</v>
          </cell>
          <cell r="H131">
            <v>0</v>
          </cell>
          <cell r="I131">
            <v>0</v>
          </cell>
          <cell r="J131">
            <v>0</v>
          </cell>
          <cell r="K131">
            <v>0</v>
          </cell>
          <cell r="L131">
            <v>0</v>
          </cell>
          <cell r="M131">
            <v>0</v>
          </cell>
          <cell r="N131">
            <v>0</v>
          </cell>
          <cell r="O131">
            <v>0</v>
          </cell>
          <cell r="P131">
            <v>0</v>
          </cell>
          <cell r="Q131">
            <v>0</v>
          </cell>
        </row>
        <row r="132">
          <cell r="D132" t="str">
            <v>-</v>
          </cell>
          <cell r="E132"/>
          <cell r="F132" t="str">
            <v>/ unit</v>
          </cell>
          <cell r="G132">
            <v>0</v>
          </cell>
          <cell r="H132">
            <v>0</v>
          </cell>
          <cell r="I132">
            <v>0</v>
          </cell>
          <cell r="J132">
            <v>0</v>
          </cell>
          <cell r="K132">
            <v>0</v>
          </cell>
          <cell r="L132">
            <v>0</v>
          </cell>
          <cell r="M132">
            <v>0</v>
          </cell>
          <cell r="N132">
            <v>0</v>
          </cell>
          <cell r="O132">
            <v>0</v>
          </cell>
          <cell r="P132">
            <v>0</v>
          </cell>
          <cell r="Q132">
            <v>0</v>
          </cell>
        </row>
        <row r="133">
          <cell r="D133" t="str">
            <v>$ 195 / unit</v>
          </cell>
          <cell r="E133">
            <v>200</v>
          </cell>
          <cell r="F133" t="str">
            <v>/ unit</v>
          </cell>
          <cell r="G133">
            <v>11800</v>
          </cell>
          <cell r="H133">
            <v>12036</v>
          </cell>
          <cell r="I133">
            <v>12276.72</v>
          </cell>
          <cell r="J133">
            <v>12522.2544</v>
          </cell>
          <cell r="K133">
            <v>12772.699488</v>
          </cell>
          <cell r="L133">
            <v>13028.153477760001</v>
          </cell>
          <cell r="M133">
            <v>13288.716547315202</v>
          </cell>
          <cell r="N133">
            <v>13554.490878261506</v>
          </cell>
          <cell r="O133">
            <v>13825.580695826737</v>
          </cell>
          <cell r="P133">
            <v>14102.092309743271</v>
          </cell>
          <cell r="Q133">
            <v>14384.134155938136</v>
          </cell>
        </row>
        <row r="134">
          <cell r="D134" t="str">
            <v>-</v>
          </cell>
          <cell r="E134"/>
          <cell r="F134" t="str">
            <v>/ unit</v>
          </cell>
          <cell r="G134">
            <v>0</v>
          </cell>
          <cell r="H134">
            <v>0</v>
          </cell>
          <cell r="I134">
            <v>0</v>
          </cell>
          <cell r="J134">
            <v>0</v>
          </cell>
          <cell r="K134">
            <v>0</v>
          </cell>
          <cell r="L134">
            <v>0</v>
          </cell>
          <cell r="M134">
            <v>0</v>
          </cell>
          <cell r="N134">
            <v>0</v>
          </cell>
          <cell r="O134">
            <v>0</v>
          </cell>
          <cell r="P134">
            <v>0</v>
          </cell>
          <cell r="Q134">
            <v>0</v>
          </cell>
        </row>
        <row r="135">
          <cell r="D135" t="str">
            <v>-</v>
          </cell>
          <cell r="E135"/>
          <cell r="F135" t="str">
            <v>/ unit</v>
          </cell>
          <cell r="G135">
            <v>0</v>
          </cell>
          <cell r="H135">
            <v>0</v>
          </cell>
          <cell r="I135">
            <v>0</v>
          </cell>
          <cell r="J135">
            <v>0</v>
          </cell>
          <cell r="K135">
            <v>0</v>
          </cell>
          <cell r="L135">
            <v>0</v>
          </cell>
          <cell r="M135">
            <v>0</v>
          </cell>
          <cell r="N135">
            <v>0</v>
          </cell>
          <cell r="O135">
            <v>0</v>
          </cell>
          <cell r="P135">
            <v>0</v>
          </cell>
          <cell r="Q135">
            <v>0</v>
          </cell>
        </row>
        <row r="136">
          <cell r="D136" t="str">
            <v>$ 166 / unit</v>
          </cell>
          <cell r="E136">
            <v>175</v>
          </cell>
          <cell r="F136" t="str">
            <v>/ unit</v>
          </cell>
          <cell r="G136">
            <v>10325</v>
          </cell>
          <cell r="H136">
            <v>10531.5</v>
          </cell>
          <cell r="I136">
            <v>10742.130000000001</v>
          </cell>
          <cell r="J136">
            <v>10956.972600000001</v>
          </cell>
          <cell r="K136">
            <v>11176.112052</v>
          </cell>
          <cell r="L136">
            <v>11399.634293040001</v>
          </cell>
          <cell r="M136">
            <v>11627.6269789008</v>
          </cell>
          <cell r="N136">
            <v>11860.179518478817</v>
          </cell>
          <cell r="O136">
            <v>12097.383108848393</v>
          </cell>
          <cell r="P136">
            <v>12339.330771025361</v>
          </cell>
          <cell r="Q136">
            <v>12586.117386445869</v>
          </cell>
        </row>
        <row r="137">
          <cell r="D137" t="str">
            <v>-</v>
          </cell>
          <cell r="E137"/>
          <cell r="F137" t="str">
            <v>/ unit</v>
          </cell>
          <cell r="G137">
            <v>0</v>
          </cell>
          <cell r="H137">
            <v>0</v>
          </cell>
          <cell r="I137">
            <v>0</v>
          </cell>
          <cell r="J137">
            <v>0</v>
          </cell>
          <cell r="K137">
            <v>0</v>
          </cell>
          <cell r="L137">
            <v>0</v>
          </cell>
          <cell r="M137">
            <v>0</v>
          </cell>
          <cell r="N137">
            <v>0</v>
          </cell>
          <cell r="O137">
            <v>0</v>
          </cell>
          <cell r="P137">
            <v>0</v>
          </cell>
          <cell r="Q137">
            <v>0</v>
          </cell>
        </row>
        <row r="138">
          <cell r="D138">
            <v>30283.72</v>
          </cell>
          <cell r="E138">
            <v>0.02</v>
          </cell>
          <cell r="F138" t="str">
            <v>% over Hist.</v>
          </cell>
          <cell r="G138">
            <v>30889.394400000001</v>
          </cell>
          <cell r="H138">
            <v>31507.182288</v>
          </cell>
          <cell r="I138">
            <v>32137.325933759999</v>
          </cell>
          <cell r="J138">
            <v>32780.072452435197</v>
          </cell>
          <cell r="K138">
            <v>33435.673901483904</v>
          </cell>
          <cell r="L138">
            <v>34104.387379513581</v>
          </cell>
          <cell r="M138">
            <v>34786.475127103855</v>
          </cell>
          <cell r="N138">
            <v>35482.20462964593</v>
          </cell>
          <cell r="O138">
            <v>36191.84872223885</v>
          </cell>
          <cell r="P138">
            <v>36915.685696683628</v>
          </cell>
          <cell r="Q138">
            <v>37653.999410617304</v>
          </cell>
        </row>
        <row r="139">
          <cell r="D139">
            <v>22260.78</v>
          </cell>
          <cell r="E139">
            <v>0.02</v>
          </cell>
          <cell r="F139" t="str">
            <v>% over Hist.</v>
          </cell>
          <cell r="G139">
            <v>22705.995599999998</v>
          </cell>
          <cell r="H139">
            <v>23160.115512</v>
          </cell>
          <cell r="I139">
            <v>23623.317822240002</v>
          </cell>
          <cell r="J139">
            <v>24095.784178684804</v>
          </cell>
          <cell r="K139">
            <v>24577.699862258502</v>
          </cell>
          <cell r="L139">
            <v>25069.253859503671</v>
          </cell>
          <cell r="M139">
            <v>25570.638936693744</v>
          </cell>
          <cell r="N139">
            <v>26082.05171542762</v>
          </cell>
          <cell r="O139">
            <v>26603.692749736172</v>
          </cell>
          <cell r="P139">
            <v>27135.766604730896</v>
          </cell>
          <cell r="Q139">
            <v>27678.481936825516</v>
          </cell>
        </row>
        <row r="140">
          <cell r="D140">
            <v>30239.660000000003</v>
          </cell>
          <cell r="E140">
            <v>0.02</v>
          </cell>
          <cell r="F140" t="str">
            <v>% over Hist.</v>
          </cell>
          <cell r="G140">
            <v>30844.453200000004</v>
          </cell>
          <cell r="H140">
            <v>31461.342264000003</v>
          </cell>
          <cell r="I140">
            <v>32090.569109280004</v>
          </cell>
          <cell r="J140">
            <v>32732.380491465607</v>
          </cell>
          <cell r="K140">
            <v>33387.02810129492</v>
          </cell>
          <cell r="L140">
            <v>34054.768663320821</v>
          </cell>
          <cell r="M140">
            <v>34735.864036587242</v>
          </cell>
          <cell r="N140">
            <v>35430.581317318989</v>
          </cell>
          <cell r="O140">
            <v>36139.192943665366</v>
          </cell>
          <cell r="P140">
            <v>36861.976802538673</v>
          </cell>
          <cell r="Q140">
            <v>37599.216338589446</v>
          </cell>
        </row>
        <row r="141">
          <cell r="D141" t="str">
            <v>-</v>
          </cell>
          <cell r="E141"/>
          <cell r="F141" t="str">
            <v>/ unit</v>
          </cell>
          <cell r="G141">
            <v>0</v>
          </cell>
          <cell r="H141">
            <v>0</v>
          </cell>
          <cell r="I141">
            <v>0</v>
          </cell>
          <cell r="J141">
            <v>0</v>
          </cell>
          <cell r="K141">
            <v>0</v>
          </cell>
          <cell r="L141">
            <v>0</v>
          </cell>
          <cell r="M141">
            <v>0</v>
          </cell>
          <cell r="N141">
            <v>0</v>
          </cell>
          <cell r="O141">
            <v>0</v>
          </cell>
          <cell r="P141">
            <v>0</v>
          </cell>
          <cell r="Q141">
            <v>0</v>
          </cell>
        </row>
        <row r="142">
          <cell r="D142" t="str">
            <v>$ 521 / unit</v>
          </cell>
          <cell r="E142">
            <v>400</v>
          </cell>
          <cell r="F142" t="str">
            <v>/ unit</v>
          </cell>
          <cell r="G142">
            <v>23600</v>
          </cell>
          <cell r="H142">
            <v>24072</v>
          </cell>
          <cell r="I142">
            <v>24553.439999999999</v>
          </cell>
          <cell r="J142">
            <v>25044.5088</v>
          </cell>
          <cell r="K142">
            <v>25545.398976</v>
          </cell>
          <cell r="L142">
            <v>26056.306955520002</v>
          </cell>
          <cell r="M142">
            <v>26577.433094630404</v>
          </cell>
          <cell r="N142">
            <v>27108.981756523011</v>
          </cell>
          <cell r="O142">
            <v>27651.161391653473</v>
          </cell>
          <cell r="P142">
            <v>28204.184619486543</v>
          </cell>
          <cell r="Q142">
            <v>28768.268311876272</v>
          </cell>
        </row>
        <row r="143">
          <cell r="D143">
            <v>38000</v>
          </cell>
          <cell r="E143"/>
          <cell r="F143" t="str">
            <v>Total</v>
          </cell>
          <cell r="G143">
            <v>106663.65229203348</v>
          </cell>
          <cell r="H143">
            <v>108796.92533787416</v>
          </cell>
          <cell r="I143">
            <v>110972.86384463165</v>
          </cell>
          <cell r="J143">
            <v>113192.32112152428</v>
          </cell>
          <cell r="K143">
            <v>115456.16754395477</v>
          </cell>
          <cell r="L143">
            <v>117765.29089483387</v>
          </cell>
          <cell r="M143">
            <v>120120.59671273055</v>
          </cell>
          <cell r="N143">
            <v>122523.00864698517</v>
          </cell>
          <cell r="O143">
            <v>124973.46881992488</v>
          </cell>
          <cell r="P143">
            <v>127472.93819632338</v>
          </cell>
          <cell r="Q143">
            <v>130022.39696024984</v>
          </cell>
          <cell r="S143">
            <v>158042.30204151891</v>
          </cell>
          <cell r="T143"/>
        </row>
        <row r="144">
          <cell r="D144" t="str">
            <v>-</v>
          </cell>
          <cell r="E144"/>
          <cell r="F144" t="str">
            <v>/ unit</v>
          </cell>
          <cell r="G144">
            <v>0</v>
          </cell>
          <cell r="H144">
            <v>0</v>
          </cell>
          <cell r="I144">
            <v>0</v>
          </cell>
          <cell r="J144">
            <v>0</v>
          </cell>
          <cell r="K144">
            <v>0</v>
          </cell>
          <cell r="L144">
            <v>0</v>
          </cell>
          <cell r="M144">
            <v>0</v>
          </cell>
          <cell r="N144">
            <v>0</v>
          </cell>
          <cell r="O144">
            <v>0</v>
          </cell>
          <cell r="P144">
            <v>0</v>
          </cell>
          <cell r="Q144">
            <v>0</v>
          </cell>
        </row>
        <row r="145">
          <cell r="D145" t="str">
            <v>5.43% EGR</v>
          </cell>
          <cell r="E145">
            <v>0.05</v>
          </cell>
          <cell r="F145" t="str">
            <v>of EGR</v>
          </cell>
          <cell r="G145">
            <v>29868.006229602379</v>
          </cell>
          <cell r="H145">
            <v>31401.287683987328</v>
          </cell>
          <cell r="I145">
            <v>32343.326314506972</v>
          </cell>
          <cell r="J145">
            <v>33313.626103942217</v>
          </cell>
          <cell r="K145">
            <v>34313.034887060523</v>
          </cell>
          <cell r="L145">
            <v>35342.42593367237</v>
          </cell>
          <cell r="M145">
            <v>36402.698711682569</v>
          </cell>
          <cell r="N145">
            <v>37494.779673033096</v>
          </cell>
          <cell r="O145">
            <v>38619.62306322412</v>
          </cell>
          <cell r="P145">
            <v>39778.211755120879</v>
          </cell>
          <cell r="Q145">
            <v>40971.558107774552</v>
          </cell>
        </row>
        <row r="146">
          <cell r="D146" t="str">
            <v>-</v>
          </cell>
          <cell r="E146"/>
          <cell r="F146" t="str">
            <v>/ unit</v>
          </cell>
          <cell r="G146">
            <v>0</v>
          </cell>
          <cell r="H146">
            <v>0</v>
          </cell>
          <cell r="I146">
            <v>0</v>
          </cell>
          <cell r="J146">
            <v>0</v>
          </cell>
          <cell r="K146">
            <v>0</v>
          </cell>
          <cell r="L146">
            <v>0</v>
          </cell>
          <cell r="M146">
            <v>0</v>
          </cell>
          <cell r="N146">
            <v>0</v>
          </cell>
          <cell r="O146">
            <v>0</v>
          </cell>
          <cell r="P146">
            <v>0</v>
          </cell>
          <cell r="Q146">
            <v>0</v>
          </cell>
        </row>
        <row r="147">
          <cell r="D147">
            <v>0</v>
          </cell>
          <cell r="E147"/>
          <cell r="F147" t="str">
            <v>/ unit</v>
          </cell>
          <cell r="G147">
            <v>0</v>
          </cell>
          <cell r="H147">
            <v>0</v>
          </cell>
          <cell r="I147">
            <v>0</v>
          </cell>
          <cell r="J147">
            <v>0</v>
          </cell>
          <cell r="K147">
            <v>0</v>
          </cell>
          <cell r="L147">
            <v>0</v>
          </cell>
          <cell r="M147">
            <v>0</v>
          </cell>
          <cell r="N147">
            <v>0</v>
          </cell>
          <cell r="O147">
            <v>0</v>
          </cell>
          <cell r="P147">
            <v>0</v>
          </cell>
          <cell r="Q147">
            <v>0</v>
          </cell>
        </row>
        <row r="148">
          <cell r="D148">
            <v>0</v>
          </cell>
          <cell r="E148"/>
          <cell r="F148" t="str">
            <v>/ unit</v>
          </cell>
          <cell r="G148">
            <v>0</v>
          </cell>
          <cell r="H148">
            <v>0</v>
          </cell>
          <cell r="I148">
            <v>0</v>
          </cell>
          <cell r="J148">
            <v>0</v>
          </cell>
          <cell r="K148">
            <v>0</v>
          </cell>
          <cell r="L148">
            <v>0</v>
          </cell>
          <cell r="M148">
            <v>0</v>
          </cell>
          <cell r="N148">
            <v>0</v>
          </cell>
          <cell r="O148">
            <v>0</v>
          </cell>
          <cell r="P148">
            <v>0</v>
          </cell>
          <cell r="Q148">
            <v>0</v>
          </cell>
        </row>
        <row r="151">
          <cell r="G151">
            <v>0.02</v>
          </cell>
          <cell r="H151">
            <v>0.02</v>
          </cell>
          <cell r="I151">
            <v>0.02</v>
          </cell>
          <cell r="J151">
            <v>0.02</v>
          </cell>
          <cell r="K151">
            <v>0.02</v>
          </cell>
          <cell r="L151">
            <v>0.02</v>
          </cell>
          <cell r="M151">
            <v>0.02</v>
          </cell>
          <cell r="N151">
            <v>0.02</v>
          </cell>
          <cell r="O151">
            <v>0.02</v>
          </cell>
          <cell r="P151">
            <v>0.02</v>
          </cell>
        </row>
        <row r="152">
          <cell r="G152">
            <v>0.02</v>
          </cell>
          <cell r="H152">
            <v>0.02</v>
          </cell>
          <cell r="I152">
            <v>0.02</v>
          </cell>
          <cell r="J152">
            <v>0.02</v>
          </cell>
          <cell r="K152">
            <v>0.02</v>
          </cell>
          <cell r="L152">
            <v>0.02</v>
          </cell>
          <cell r="M152">
            <v>0.02</v>
          </cell>
          <cell r="N152">
            <v>0.02</v>
          </cell>
          <cell r="O152">
            <v>0.02</v>
          </cell>
          <cell r="P152">
            <v>0.02</v>
          </cell>
        </row>
        <row r="153">
          <cell r="G153">
            <v>1</v>
          </cell>
        </row>
        <row r="154">
          <cell r="G154" t="str">
            <v>As Revenue</v>
          </cell>
        </row>
        <row r="158">
          <cell r="B158" t="str">
            <v>DETAILED REAL ESTATE TAX CALCULATIONS</v>
          </cell>
        </row>
        <row r="159">
          <cell r="E159" t="str">
            <v>Closing</v>
          </cell>
          <cell r="G159" t="str">
            <v>Exit</v>
          </cell>
        </row>
        <row r="160">
          <cell r="D160"/>
          <cell r="E160" t="str">
            <v>Yes</v>
          </cell>
          <cell r="G160" t="str">
            <v>Yes</v>
          </cell>
          <cell r="L160"/>
        </row>
        <row r="161">
          <cell r="D161">
            <v>4621976.0499202032</v>
          </cell>
          <cell r="E161"/>
        </row>
        <row r="162">
          <cell r="E162">
            <v>0.85</v>
          </cell>
          <cell r="G162">
            <v>0.85</v>
          </cell>
        </row>
        <row r="163">
          <cell r="D163">
            <v>3928679.6424321728</v>
          </cell>
          <cell r="F163">
            <v>4850899.3874008255</v>
          </cell>
        </row>
        <row r="164">
          <cell r="E164">
            <v>27.15</v>
          </cell>
          <cell r="G164">
            <v>32.58</v>
          </cell>
        </row>
        <row r="165">
          <cell r="E165">
            <v>1</v>
          </cell>
        </row>
        <row r="169">
          <cell r="B169" t="str">
            <v>REPLACEMENT RESERVES</v>
          </cell>
        </row>
        <row r="170">
          <cell r="B170" t="str">
            <v>Reserve Type</v>
          </cell>
          <cell r="G170">
            <v>1</v>
          </cell>
          <cell r="H170">
            <v>2</v>
          </cell>
          <cell r="I170">
            <v>3</v>
          </cell>
          <cell r="J170">
            <v>4</v>
          </cell>
          <cell r="K170">
            <v>5</v>
          </cell>
          <cell r="L170">
            <v>6</v>
          </cell>
          <cell r="M170">
            <v>7</v>
          </cell>
          <cell r="N170">
            <v>8</v>
          </cell>
          <cell r="O170">
            <v>9</v>
          </cell>
          <cell r="P170">
            <v>10</v>
          </cell>
          <cell r="Q170">
            <v>11</v>
          </cell>
        </row>
        <row r="171">
          <cell r="E171" t="str">
            <v>Not Grown at Inflation</v>
          </cell>
          <cell r="G171">
            <v>200</v>
          </cell>
        </row>
        <row r="172">
          <cell r="E172" t="str">
            <v>Not grown at inflation</v>
          </cell>
        </row>
        <row r="176">
          <cell r="B176" t="str">
            <v>PROPERTY-WIDE CAPITAL EXPENSES</v>
          </cell>
          <cell r="S176" t="str">
            <v>MONTHLY PROPERTY-WIDE CAPITAL EXPENSES</v>
          </cell>
        </row>
        <row r="178">
          <cell r="F178" t="str">
            <v>% Incr. in</v>
          </cell>
          <cell r="G178" t="str">
            <v>Total Annual Amount  ($ total / year)</v>
          </cell>
          <cell r="H178"/>
          <cell r="I178"/>
          <cell r="J178"/>
          <cell r="K178"/>
          <cell r="L178"/>
          <cell r="M178"/>
          <cell r="N178"/>
          <cell r="O178"/>
          <cell r="P178"/>
          <cell r="Q178" t="str">
            <v>Timing of</v>
          </cell>
        </row>
        <row r="179">
          <cell r="B179" t="str">
            <v>Description</v>
          </cell>
          <cell r="F179" t="str">
            <v>Mkt. Rents</v>
          </cell>
          <cell r="G179">
            <v>1</v>
          </cell>
          <cell r="H179">
            <v>2</v>
          </cell>
          <cell r="I179">
            <v>3</v>
          </cell>
          <cell r="J179">
            <v>4</v>
          </cell>
          <cell r="K179">
            <v>5</v>
          </cell>
          <cell r="L179">
            <v>6</v>
          </cell>
          <cell r="M179">
            <v>7</v>
          </cell>
          <cell r="N179">
            <v>8</v>
          </cell>
          <cell r="O179">
            <v>9</v>
          </cell>
          <cell r="P179">
            <v>10</v>
          </cell>
          <cell r="Q179" t="str">
            <v>Rent Bump</v>
          </cell>
          <cell r="S179">
            <v>1</v>
          </cell>
          <cell r="T179">
            <v>2</v>
          </cell>
          <cell r="U179">
            <v>3</v>
          </cell>
          <cell r="V179">
            <v>4</v>
          </cell>
          <cell r="W179">
            <v>5</v>
          </cell>
          <cell r="X179">
            <v>6</v>
          </cell>
          <cell r="Y179">
            <v>7</v>
          </cell>
          <cell r="Z179">
            <v>8</v>
          </cell>
          <cell r="AA179">
            <v>9</v>
          </cell>
          <cell r="AB179">
            <v>10</v>
          </cell>
          <cell r="AC179">
            <v>11</v>
          </cell>
          <cell r="AD179">
            <v>12</v>
          </cell>
          <cell r="AE179">
            <v>13</v>
          </cell>
          <cell r="AF179">
            <v>14</v>
          </cell>
          <cell r="AG179">
            <v>15</v>
          </cell>
          <cell r="AH179">
            <v>16</v>
          </cell>
          <cell r="AI179">
            <v>17</v>
          </cell>
          <cell r="AJ179">
            <v>18</v>
          </cell>
          <cell r="AK179">
            <v>19</v>
          </cell>
          <cell r="AL179">
            <v>20</v>
          </cell>
          <cell r="AM179">
            <v>21</v>
          </cell>
          <cell r="AN179">
            <v>22</v>
          </cell>
          <cell r="AO179">
            <v>23</v>
          </cell>
          <cell r="AP179">
            <v>24</v>
          </cell>
          <cell r="AQ179">
            <v>25</v>
          </cell>
          <cell r="AR179">
            <v>26</v>
          </cell>
          <cell r="AS179">
            <v>27</v>
          </cell>
          <cell r="AT179">
            <v>28</v>
          </cell>
          <cell r="AU179">
            <v>29</v>
          </cell>
          <cell r="AV179">
            <v>30</v>
          </cell>
          <cell r="AW179">
            <v>31</v>
          </cell>
          <cell r="AX179">
            <v>32</v>
          </cell>
          <cell r="AY179">
            <v>33</v>
          </cell>
          <cell r="AZ179">
            <v>34</v>
          </cell>
          <cell r="BA179">
            <v>35</v>
          </cell>
          <cell r="BB179">
            <v>36</v>
          </cell>
        </row>
        <row r="180">
          <cell r="G180">
            <v>0</v>
          </cell>
          <cell r="H180">
            <v>0</v>
          </cell>
          <cell r="I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row>
        <row r="181">
          <cell r="G181">
            <v>0</v>
          </cell>
          <cell r="H181">
            <v>0</v>
          </cell>
          <cell r="I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row>
        <row r="182">
          <cell r="G182">
            <v>0</v>
          </cell>
          <cell r="H182">
            <v>0</v>
          </cell>
          <cell r="I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row>
        <row r="183">
          <cell r="G183">
            <v>0</v>
          </cell>
          <cell r="H183">
            <v>0</v>
          </cell>
          <cell r="I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row>
        <row r="184">
          <cell r="G184">
            <v>0</v>
          </cell>
          <cell r="H184">
            <v>0</v>
          </cell>
          <cell r="I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row>
        <row r="185">
          <cell r="G185">
            <v>0</v>
          </cell>
          <cell r="H185">
            <v>0</v>
          </cell>
          <cell r="I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row>
        <row r="186">
          <cell r="G186">
            <v>0</v>
          </cell>
          <cell r="H186">
            <v>0</v>
          </cell>
          <cell r="I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row>
        <row r="191">
          <cell r="B191" t="str">
            <v>DEBT ASSUMPTIONS</v>
          </cell>
          <cell r="C191"/>
          <cell r="D191"/>
          <cell r="E191"/>
          <cell r="F191"/>
          <cell r="G191"/>
          <cell r="H191"/>
          <cell r="I191"/>
          <cell r="J191"/>
          <cell r="K191"/>
          <cell r="L191"/>
          <cell r="M191"/>
          <cell r="N191"/>
          <cell r="O191"/>
          <cell r="P191"/>
          <cell r="Q191"/>
          <cell r="S191" t="str">
            <v>DETAILED DEBT ASSUMPTIONS</v>
          </cell>
          <cell r="T191"/>
          <cell r="U191"/>
          <cell r="V191"/>
          <cell r="W191"/>
          <cell r="X191"/>
          <cell r="Y191"/>
          <cell r="Z191"/>
          <cell r="AA191"/>
          <cell r="AB191"/>
          <cell r="AC191"/>
          <cell r="AD191"/>
          <cell r="AE191"/>
          <cell r="AF191"/>
        </row>
        <row r="193">
          <cell r="B193" t="str">
            <v>ASSUMABLE LOAN</v>
          </cell>
          <cell r="G193" t="str">
            <v>ORIGINATED LOANS</v>
          </cell>
          <cell r="H193"/>
          <cell r="I193" t="str">
            <v>Loan 1</v>
          </cell>
          <cell r="J193"/>
          <cell r="K193" t="str">
            <v>Loan 2</v>
          </cell>
          <cell r="L193"/>
          <cell r="M193" t="str">
            <v>Loan 3</v>
          </cell>
          <cell r="S193" t="str">
            <v>FLOATING INTEREST RATES</v>
          </cell>
          <cell r="T193"/>
          <cell r="U193"/>
          <cell r="V193" t="str">
            <v>Base Rate Index</v>
          </cell>
          <cell r="W193"/>
          <cell r="X193"/>
          <cell r="Z193" t="str">
            <v>LOAN RESERVES (LOAN 1)</v>
          </cell>
        </row>
        <row r="194">
          <cell r="B194" t="str">
            <v>Loan Timing</v>
          </cell>
          <cell r="G194" t="str">
            <v>Loan Timing</v>
          </cell>
          <cell r="I194">
            <v>44592</v>
          </cell>
          <cell r="S194"/>
          <cell r="T194"/>
          <cell r="U194"/>
          <cell r="V194"/>
          <cell r="W194"/>
          <cell r="X194"/>
          <cell r="Z194"/>
          <cell r="AA194"/>
          <cell r="AB194"/>
          <cell r="AC194"/>
          <cell r="AD194"/>
          <cell r="AE194"/>
          <cell r="AF194"/>
        </row>
        <row r="195">
          <cell r="E195"/>
          <cell r="I195">
            <v>0</v>
          </cell>
          <cell r="K195"/>
          <cell r="M195"/>
          <cell r="S195" t="str">
            <v>Year Ending</v>
          </cell>
          <cell r="T195"/>
          <cell r="U195"/>
          <cell r="V195"/>
          <cell r="W195"/>
          <cell r="X195"/>
          <cell r="Z195"/>
          <cell r="AA195"/>
          <cell r="AB195"/>
          <cell r="AC195" t="str">
            <v>$ Amount</v>
          </cell>
          <cell r="AD195"/>
          <cell r="AE195"/>
          <cell r="AF195" t="str">
            <v>When Released (unused)¹</v>
          </cell>
        </row>
        <row r="196">
          <cell r="E196"/>
          <cell r="I196">
            <v>120</v>
          </cell>
          <cell r="K196"/>
          <cell r="M196"/>
          <cell r="AB196"/>
          <cell r="AC196"/>
        </row>
        <row r="197">
          <cell r="E197">
            <v>0</v>
          </cell>
          <cell r="AB197"/>
          <cell r="AC197"/>
        </row>
        <row r="198">
          <cell r="G198" t="str">
            <v>Loan Amount</v>
          </cell>
          <cell r="AB198"/>
          <cell r="AC198"/>
        </row>
        <row r="199">
          <cell r="B199" t="str">
            <v>Loan Amount</v>
          </cell>
          <cell r="I199">
            <v>0.75</v>
          </cell>
          <cell r="K199"/>
          <cell r="M199"/>
          <cell r="AB199"/>
          <cell r="AC199"/>
        </row>
        <row r="200">
          <cell r="D200"/>
          <cell r="I200">
            <v>1.25</v>
          </cell>
          <cell r="K200">
            <v>0</v>
          </cell>
          <cell r="M200">
            <v>0</v>
          </cell>
        </row>
        <row r="201">
          <cell r="D201">
            <v>0</v>
          </cell>
          <cell r="H201">
            <v>3470000</v>
          </cell>
          <cell r="J201">
            <v>0</v>
          </cell>
          <cell r="L201">
            <v>0</v>
          </cell>
        </row>
        <row r="204">
          <cell r="B204" t="str">
            <v>Loan Structure (at origination)</v>
          </cell>
          <cell r="G204" t="str">
            <v>Loan Structure</v>
          </cell>
        </row>
        <row r="205">
          <cell r="E205"/>
          <cell r="I205">
            <v>30</v>
          </cell>
          <cell r="K205"/>
          <cell r="M205"/>
        </row>
        <row r="206">
          <cell r="E206"/>
          <cell r="I206"/>
          <cell r="K206"/>
          <cell r="M206"/>
        </row>
        <row r="207">
          <cell r="E207" t="str">
            <v>Fixed</v>
          </cell>
          <cell r="I207" t="str">
            <v>Fixed</v>
          </cell>
          <cell r="K207" t="str">
            <v>Fixed</v>
          </cell>
          <cell r="M207" t="str">
            <v>Fixed</v>
          </cell>
          <cell r="U207"/>
        </row>
        <row r="208">
          <cell r="E208" t="str">
            <v>Fixed</v>
          </cell>
          <cell r="I208" t="str">
            <v>Fixed</v>
          </cell>
          <cell r="K208" t="str">
            <v>Fixed</v>
          </cell>
          <cell r="M208" t="str">
            <v>Fixed</v>
          </cell>
          <cell r="U208"/>
        </row>
        <row r="210">
          <cell r="B210" t="str">
            <v>Interest Rate (at origination)</v>
          </cell>
          <cell r="G210" t="str">
            <v>Interest Rate</v>
          </cell>
        </row>
        <row r="211">
          <cell r="D211"/>
          <cell r="H211"/>
          <cell r="J211"/>
          <cell r="L211"/>
        </row>
        <row r="212">
          <cell r="E212"/>
          <cell r="I212">
            <v>3.6499999999999998E-2</v>
          </cell>
          <cell r="K212"/>
          <cell r="M212"/>
          <cell r="S212" t="str">
            <v>OTHER CLOSING COST DETAIL</v>
          </cell>
          <cell r="T212"/>
          <cell r="U212"/>
          <cell r="V212" t="str">
            <v>Loan 1</v>
          </cell>
          <cell r="W212"/>
          <cell r="X212"/>
          <cell r="Y212"/>
          <cell r="Z212" t="str">
            <v>Loan 2</v>
          </cell>
          <cell r="AA212"/>
          <cell r="AB212"/>
          <cell r="AC212"/>
          <cell r="AD212" t="str">
            <v>Loan 3</v>
          </cell>
          <cell r="AE212"/>
          <cell r="AF212"/>
        </row>
        <row r="213">
          <cell r="E213">
            <v>0</v>
          </cell>
          <cell r="K213">
            <v>0</v>
          </cell>
          <cell r="M213">
            <v>0</v>
          </cell>
          <cell r="S213"/>
          <cell r="T213"/>
          <cell r="U213"/>
          <cell r="V213" t="str">
            <v>%</v>
          </cell>
          <cell r="W213"/>
          <cell r="X213" t="str">
            <v>$ Amount</v>
          </cell>
          <cell r="Y213"/>
          <cell r="Z213" t="str">
            <v>%</v>
          </cell>
          <cell r="AA213"/>
          <cell r="AB213" t="str">
            <v>$ Amount</v>
          </cell>
          <cell r="AC213"/>
          <cell r="AD213" t="str">
            <v>%</v>
          </cell>
          <cell r="AE213"/>
          <cell r="AF213" t="str">
            <v>$ Amount</v>
          </cell>
        </row>
        <row r="214">
          <cell r="E214">
            <v>0</v>
          </cell>
          <cell r="I214">
            <v>3.6499999999999998E-2</v>
          </cell>
          <cell r="K214">
            <v>0</v>
          </cell>
          <cell r="M214">
            <v>0</v>
          </cell>
          <cell r="W214"/>
          <cell r="AA214"/>
          <cell r="AE214"/>
        </row>
        <row r="215">
          <cell r="V215"/>
          <cell r="Z215"/>
          <cell r="AD215"/>
        </row>
        <row r="216">
          <cell r="B216" t="str">
            <v>Loan Fees</v>
          </cell>
          <cell r="G216" t="str">
            <v>Loan Fees</v>
          </cell>
          <cell r="V216"/>
          <cell r="Z216"/>
          <cell r="AD216"/>
        </row>
        <row r="217">
          <cell r="E217"/>
          <cell r="I217"/>
          <cell r="K217"/>
          <cell r="M217"/>
          <cell r="V217"/>
          <cell r="Z217"/>
          <cell r="AD217"/>
        </row>
        <row r="218">
          <cell r="D218"/>
          <cell r="I218">
            <v>0.01</v>
          </cell>
          <cell r="K218"/>
          <cell r="M218"/>
        </row>
        <row r="222">
          <cell r="B222" t="str">
            <v>SENSITIVITY TABLES</v>
          </cell>
          <cell r="C222"/>
          <cell r="D222"/>
          <cell r="E222"/>
          <cell r="F222"/>
          <cell r="G222"/>
          <cell r="H222"/>
          <cell r="I222"/>
          <cell r="J222"/>
          <cell r="K222"/>
          <cell r="L222"/>
          <cell r="M222"/>
          <cell r="N222"/>
          <cell r="O222"/>
          <cell r="P222"/>
          <cell r="Q222"/>
          <cell r="R222"/>
          <cell r="S222"/>
          <cell r="T222"/>
          <cell r="U222"/>
          <cell r="V222"/>
          <cell r="W222"/>
          <cell r="X222"/>
          <cell r="Y222"/>
          <cell r="Z222"/>
          <cell r="AA222"/>
          <cell r="AB222"/>
          <cell r="AC222"/>
          <cell r="AD222"/>
          <cell r="AE222"/>
          <cell r="AF222"/>
          <cell r="AG222"/>
        </row>
        <row r="224">
          <cell r="B224" t="str">
            <v>INPUTS FOR SENSITIVITY TABLES</v>
          </cell>
          <cell r="G224" t="str">
            <v>MARKET RENT SENSITIVITY ($/SF)</v>
          </cell>
          <cell r="H224"/>
          <cell r="I224"/>
          <cell r="J224"/>
          <cell r="K224"/>
          <cell r="L224"/>
          <cell r="M224"/>
          <cell r="O224" t="str">
            <v>UNLEVERAGED INTERNAL RATE OF RETURN</v>
          </cell>
          <cell r="X224" t="str">
            <v>LEVERAGED INTERNAL RATE OF RETURN</v>
          </cell>
          <cell r="AG224" t="str">
            <v>REVERSION</v>
          </cell>
        </row>
        <row r="225">
          <cell r="G225" t="str">
            <v>Mkt/sf</v>
          </cell>
          <cell r="H225">
            <v>8.5434715376139669E-2</v>
          </cell>
          <cell r="I225">
            <v>0.16965776706751146</v>
          </cell>
          <cell r="J225">
            <v>3.5063324027099472</v>
          </cell>
          <cell r="K225">
            <v>5.6852850475712341E-2</v>
          </cell>
          <cell r="L225">
            <v>6.1057E-2</v>
          </cell>
          <cell r="M225">
            <v>5706940.4557656785</v>
          </cell>
          <cell r="R225" t="str">
            <v>Exit Cap Rate</v>
          </cell>
          <cell r="S225"/>
          <cell r="T225"/>
          <cell r="U225"/>
          <cell r="V225"/>
          <cell r="AA225" t="str">
            <v>Exit Cap Rate</v>
          </cell>
          <cell r="AB225"/>
          <cell r="AC225"/>
          <cell r="AD225"/>
          <cell r="AE225"/>
          <cell r="AG225" t="str">
            <v>Discounted</v>
          </cell>
        </row>
        <row r="226">
          <cell r="B226" t="str">
            <v>Market Rent Sensitivities</v>
          </cell>
        </row>
        <row r="227">
          <cell r="E227">
            <v>1.2501478415138971</v>
          </cell>
          <cell r="O227" t="str">
            <v>Hold Period</v>
          </cell>
          <cell r="X227" t="str">
            <v>Hold Period</v>
          </cell>
        </row>
        <row r="228">
          <cell r="E228">
            <v>6.2507392075694862E-2</v>
          </cell>
          <cell r="G228">
            <v>1.2501478415138971</v>
          </cell>
        </row>
        <row r="229">
          <cell r="E229">
            <v>0.05</v>
          </cell>
        </row>
        <row r="231">
          <cell r="B231" t="str">
            <v>Purchase Price Sensitivities</v>
          </cell>
        </row>
        <row r="232">
          <cell r="D232">
            <v>4621976.0499202032</v>
          </cell>
        </row>
        <row r="233">
          <cell r="E233">
            <v>50000</v>
          </cell>
        </row>
        <row r="234">
          <cell r="E234">
            <v>0.01</v>
          </cell>
        </row>
        <row r="235">
          <cell r="G235" t="str">
            <v>RENOVATION PREMIUM SENSITIVITY ($/UNIT)</v>
          </cell>
          <cell r="H235"/>
          <cell r="I235"/>
          <cell r="J235"/>
          <cell r="K235"/>
          <cell r="L235"/>
          <cell r="M235"/>
          <cell r="O235" t="str">
            <v>UNLEVERAGED EQUITY MULTIPLE</v>
          </cell>
          <cell r="X235" t="str">
            <v>LEVERAGED EQUITY MULTIPLE</v>
          </cell>
        </row>
        <row r="236">
          <cell r="G236" t="str">
            <v>Prem./unit</v>
          </cell>
          <cell r="H236" t="str">
            <v>% Change</v>
          </cell>
          <cell r="I236">
            <v>0</v>
          </cell>
          <cell r="J236" t="str">
            <v>n/a</v>
          </cell>
          <cell r="K236">
            <v>0.11608150000000002</v>
          </cell>
          <cell r="L236">
            <v>0.11608150000000002</v>
          </cell>
          <cell r="M236">
            <v>0.16965776706751146</v>
          </cell>
          <cell r="R236" t="str">
            <v>Exit Cap Rate</v>
          </cell>
          <cell r="S236"/>
          <cell r="T236"/>
          <cell r="U236"/>
          <cell r="V236"/>
          <cell r="AA236" t="str">
            <v>Exit Cap Rate</v>
          </cell>
          <cell r="AB236"/>
          <cell r="AC236"/>
          <cell r="AD236"/>
          <cell r="AE236"/>
        </row>
        <row r="237">
          <cell r="B237" t="str">
            <v>Cap Rate Sensitivities</v>
          </cell>
        </row>
        <row r="238">
          <cell r="E238">
            <v>5.7500000000000002E-2</v>
          </cell>
          <cell r="O238" t="str">
            <v>Hold Period</v>
          </cell>
          <cell r="X238" t="str">
            <v>Hold Period</v>
          </cell>
        </row>
        <row r="240">
          <cell r="AG240"/>
        </row>
        <row r="242">
          <cell r="B242" t="str">
            <v>Renovation Premium Sensitivities</v>
          </cell>
        </row>
        <row r="243">
          <cell r="E243">
            <v>0</v>
          </cell>
        </row>
        <row r="246">
          <cell r="B246" t="str">
            <v>Renovation Cost Sensitivities</v>
          </cell>
          <cell r="G246" t="str">
            <v>RENOVATION COST SENSITIVITY ($/UNIT)</v>
          </cell>
          <cell r="H246"/>
          <cell r="I246"/>
          <cell r="J246"/>
          <cell r="K246"/>
          <cell r="L246"/>
          <cell r="M246"/>
          <cell r="O246" t="str">
            <v>PRICE SENSITIVITY</v>
          </cell>
          <cell r="X246" t="str">
            <v>PRICE SENSITIVITY</v>
          </cell>
        </row>
        <row r="247">
          <cell r="E247">
            <v>0</v>
          </cell>
          <cell r="G247" t="str">
            <v>Cost/unit</v>
          </cell>
          <cell r="H247" t="str">
            <v>% Change</v>
          </cell>
          <cell r="I247">
            <v>0</v>
          </cell>
          <cell r="J247" t="str">
            <v>n/a</v>
          </cell>
          <cell r="K247">
            <v>0.11608150000000002</v>
          </cell>
          <cell r="L247">
            <v>0.11608150000000002</v>
          </cell>
          <cell r="M247">
            <v>0.16965776706751146</v>
          </cell>
          <cell r="R247" t="str">
            <v>Purchase Price</v>
          </cell>
          <cell r="S247"/>
          <cell r="T247"/>
          <cell r="U247"/>
          <cell r="V247"/>
          <cell r="AA247" t="str">
            <v>Going-In Cap Rate</v>
          </cell>
          <cell r="AB247"/>
          <cell r="AC247"/>
          <cell r="AD247"/>
          <cell r="AE247"/>
        </row>
        <row r="249">
          <cell r="O249" t="str">
            <v>Returns</v>
          </cell>
          <cell r="X249" t="str">
            <v>Returns</v>
          </cell>
        </row>
      </sheetData>
      <sheetData sheetId="21">
        <row r="4">
          <cell r="B4" t="str">
            <v>Biscayne Apartments</v>
          </cell>
          <cell r="M4" t="str">
            <v>Dallas, TX</v>
          </cell>
          <cell r="O4" t="str">
            <v>HARD-CODED VALUES DOWNLOADED FROM redIQ'S WEB INTERFACE</v>
          </cell>
        </row>
        <row r="7">
          <cell r="B7" t="str">
            <v>ANNUAL TREND REPORT OF HISTORICAL CASH FLOW</v>
          </cell>
          <cell r="C7"/>
          <cell r="D7"/>
          <cell r="E7"/>
          <cell r="F7"/>
          <cell r="G7"/>
          <cell r="H7"/>
          <cell r="I7"/>
          <cell r="J7"/>
          <cell r="K7"/>
          <cell r="L7"/>
          <cell r="M7"/>
          <cell r="O7" t="str">
            <v>MONTHLY HISTORICAL CASH FLOW</v>
          </cell>
          <cell r="P7"/>
          <cell r="Q7"/>
          <cell r="R7"/>
          <cell r="S7"/>
          <cell r="T7"/>
          <cell r="U7"/>
          <cell r="V7"/>
          <cell r="W7"/>
          <cell r="X7"/>
          <cell r="Y7"/>
          <cell r="Z7"/>
          <cell r="AB7" t="str">
            <v>ANNUAL HISTORICAL CASH FLOW</v>
          </cell>
          <cell r="AC7"/>
          <cell r="AD7"/>
          <cell r="AE7"/>
          <cell r="AF7"/>
        </row>
        <row r="9">
          <cell r="D9">
            <v>12</v>
          </cell>
          <cell r="AB9" t="str">
            <v>Year Ending</v>
          </cell>
          <cell r="AC9" t="str">
            <v>Year Ending</v>
          </cell>
          <cell r="AD9" t="str">
            <v>Year Ending</v>
          </cell>
          <cell r="AE9" t="str">
            <v>Year Ending</v>
          </cell>
          <cell r="AF9" t="str">
            <v>Year Ending</v>
          </cell>
        </row>
        <row r="10">
          <cell r="D10">
            <v>44348</v>
          </cell>
          <cell r="E10" t="str">
            <v>per Unit</v>
          </cell>
          <cell r="F10">
            <v>44348</v>
          </cell>
          <cell r="G10" t="str">
            <v>per Unit</v>
          </cell>
          <cell r="H10">
            <v>44348</v>
          </cell>
          <cell r="I10" t="str">
            <v>per Unit</v>
          </cell>
          <cell r="J10">
            <v>44348</v>
          </cell>
          <cell r="K10" t="str">
            <v>per Unit</v>
          </cell>
          <cell r="L10">
            <v>44348</v>
          </cell>
          <cell r="M10" t="str">
            <v>per Unit</v>
          </cell>
          <cell r="O10">
            <v>44197</v>
          </cell>
          <cell r="P10">
            <v>44228</v>
          </cell>
          <cell r="Q10">
            <v>44256</v>
          </cell>
          <cell r="R10">
            <v>44287</v>
          </cell>
          <cell r="S10">
            <v>44317</v>
          </cell>
          <cell r="T10">
            <v>44348</v>
          </cell>
          <cell r="U10"/>
          <cell r="V10"/>
          <cell r="W10"/>
          <cell r="X10"/>
          <cell r="Y10"/>
          <cell r="Z10"/>
          <cell r="AB10"/>
          <cell r="AC10"/>
          <cell r="AD10"/>
          <cell r="AE10"/>
          <cell r="AF10"/>
        </row>
        <row r="11">
          <cell r="B11" t="str">
            <v>OPERATING REVENUE</v>
          </cell>
        </row>
        <row r="33">
          <cell r="B33" t="str">
            <v>OPERATING EXPENSES</v>
          </cell>
        </row>
        <row r="58">
          <cell r="B58" t="str">
            <v>NET OPERATING INCOME</v>
          </cell>
        </row>
      </sheetData>
      <sheetData sheetId="22">
        <row r="4">
          <cell r="B4" t="str">
            <v>Biscayne Apartments</v>
          </cell>
          <cell r="E4" t="str">
            <v>Historical Adjustments / Pro Forma Notes</v>
          </cell>
          <cell r="M4" t="str">
            <v>Dallas, TX</v>
          </cell>
          <cell r="N4"/>
          <cell r="P4" t="str">
            <v>Dallas, TX</v>
          </cell>
        </row>
        <row r="7">
          <cell r="B7"/>
          <cell r="C7"/>
          <cell r="D7"/>
          <cell r="E7" t="str">
            <v>ADJUSTMENTS TO HISTORICALS AND YEAR 1 PRO FORMA</v>
          </cell>
          <cell r="F7"/>
          <cell r="G7"/>
          <cell r="H7"/>
          <cell r="I7"/>
          <cell r="J7"/>
          <cell r="K7"/>
          <cell r="L7"/>
          <cell r="M7"/>
          <cell r="O7" t="str">
            <v>NOTES / COMMENTS</v>
          </cell>
        </row>
        <row r="9">
          <cell r="D9">
            <v>1</v>
          </cell>
          <cell r="F9" t="str">
            <v>Adjustments</v>
          </cell>
          <cell r="G9" t="str">
            <v>Adjusted Historicals</v>
          </cell>
          <cell r="H9"/>
          <cell r="I9" t="str">
            <v>Variance/</v>
          </cell>
          <cell r="J9" t="str">
            <v>Year 1 Pro Forma</v>
          </cell>
          <cell r="K9"/>
          <cell r="L9"/>
          <cell r="M9"/>
        </row>
        <row r="10">
          <cell r="D10">
            <v>44348</v>
          </cell>
          <cell r="E10" t="str">
            <v>per Unit</v>
          </cell>
          <cell r="F10" t="str">
            <v>$ total</v>
          </cell>
          <cell r="G10" t="str">
            <v>$ total</v>
          </cell>
          <cell r="H10" t="str">
            <v>per Unit</v>
          </cell>
          <cell r="I10" t="str">
            <v>Inflation</v>
          </cell>
          <cell r="J10" t="str">
            <v>$ total</v>
          </cell>
          <cell r="K10" t="str">
            <v>per Unit</v>
          </cell>
          <cell r="L10" t="str">
            <v>per SF</v>
          </cell>
          <cell r="M10" t="str">
            <v>%</v>
          </cell>
        </row>
        <row r="11">
          <cell r="B11" t="str">
            <v>OPERATING REVENUE</v>
          </cell>
        </row>
        <row r="12">
          <cell r="O12" t="str">
            <v>Assumes increasing market rent over in place with a assumed 3% growth year over year.</v>
          </cell>
        </row>
        <row r="13">
          <cell r="O13" t="str">
            <v>Assumes 2% LTL in Year 1, then 1% thereafter.</v>
          </cell>
        </row>
        <row r="14">
          <cell r="O14"/>
        </row>
        <row r="16">
          <cell r="O16" t="str">
            <v>Assumes 5% vacancy.</v>
          </cell>
        </row>
        <row r="17">
          <cell r="O17"/>
        </row>
        <row r="18">
          <cell r="O18"/>
        </row>
        <row r="19">
          <cell r="O19" t="str">
            <v>Assumes 2% bad debt in Year 1, then 1% thereafter.</v>
          </cell>
        </row>
        <row r="20">
          <cell r="O20"/>
        </row>
        <row r="22">
          <cell r="O22"/>
        </row>
        <row r="23">
          <cell r="O23"/>
        </row>
        <row r="24">
          <cell r="O24"/>
        </row>
        <row r="25">
          <cell r="O25" t="str">
            <v>Includes improved collections to application, late, month to month, and other fee incomes.</v>
          </cell>
        </row>
        <row r="26">
          <cell r="O26"/>
        </row>
        <row r="27">
          <cell r="O27"/>
        </row>
        <row r="29">
          <cell r="G29">
            <v>552293.64</v>
          </cell>
          <cell r="O29"/>
        </row>
        <row r="33">
          <cell r="B33" t="str">
            <v>OPERATING EXPENSES</v>
          </cell>
        </row>
        <row r="34">
          <cell r="G34">
            <v>52487.7</v>
          </cell>
          <cell r="O34" t="str">
            <v>Assumes reduction to market averages for R&amp;M.</v>
          </cell>
        </row>
        <row r="35">
          <cell r="G35">
            <v>21217.759999999998</v>
          </cell>
          <cell r="O35" t="str">
            <v>Similar to current operations</v>
          </cell>
        </row>
        <row r="36">
          <cell r="G36">
            <v>0</v>
          </cell>
          <cell r="O36"/>
        </row>
        <row r="37">
          <cell r="G37">
            <v>0</v>
          </cell>
          <cell r="O37"/>
        </row>
        <row r="38">
          <cell r="G38">
            <v>11516.720000000001</v>
          </cell>
          <cell r="O38" t="str">
            <v>Similar to current operations.</v>
          </cell>
        </row>
        <row r="39">
          <cell r="G39">
            <v>0</v>
          </cell>
          <cell r="O39"/>
        </row>
        <row r="40">
          <cell r="G40">
            <v>0</v>
          </cell>
          <cell r="O40"/>
        </row>
        <row r="41">
          <cell r="G41">
            <v>9777.2000000000007</v>
          </cell>
          <cell r="O41" t="str">
            <v>Similar to current operations.</v>
          </cell>
        </row>
        <row r="42">
          <cell r="G42">
            <v>0</v>
          </cell>
          <cell r="O42"/>
        </row>
        <row r="43">
          <cell r="G43">
            <v>30283.72</v>
          </cell>
          <cell r="O43" t="str">
            <v>Assumes 2% growth to currernt operations.</v>
          </cell>
        </row>
        <row r="44">
          <cell r="G44">
            <v>22260.78</v>
          </cell>
          <cell r="O44" t="str">
            <v>Assumes 2% growth to currernt operations.</v>
          </cell>
        </row>
        <row r="45">
          <cell r="G45">
            <v>30239.660000000003</v>
          </cell>
          <cell r="O45" t="str">
            <v>Assumes 2% growth to currernt operations.</v>
          </cell>
        </row>
        <row r="46">
          <cell r="G46">
            <v>0</v>
          </cell>
          <cell r="O46"/>
        </row>
        <row r="47">
          <cell r="G47">
            <v>30766.5</v>
          </cell>
          <cell r="O47" t="str">
            <v>Assumes reduction to market averages for insurance.</v>
          </cell>
        </row>
        <row r="48">
          <cell r="O48" t="str">
            <v>Assumes 85% assessment ratio with a millage rate of 2.715.</v>
          </cell>
        </row>
        <row r="49">
          <cell r="G49">
            <v>0</v>
          </cell>
          <cell r="O49"/>
        </row>
        <row r="50">
          <cell r="G50">
            <v>30000</v>
          </cell>
          <cell r="O50" t="str">
            <v>Assumes 5% management fee based on current operations.</v>
          </cell>
        </row>
        <row r="51">
          <cell r="G51">
            <v>0</v>
          </cell>
          <cell r="O51"/>
        </row>
        <row r="52">
          <cell r="G52">
            <v>0</v>
          </cell>
          <cell r="O52"/>
        </row>
        <row r="54">
          <cell r="O54"/>
        </row>
        <row r="58">
          <cell r="B58" t="str">
            <v>NET OPERATING INCOME</v>
          </cell>
        </row>
        <row r="60">
          <cell r="G60">
            <v>11800</v>
          </cell>
          <cell r="O60"/>
        </row>
        <row r="62">
          <cell r="D62">
            <v>263943.59999999998</v>
          </cell>
          <cell r="G62">
            <v>263943.59999999998</v>
          </cell>
          <cell r="O62"/>
        </row>
      </sheetData>
      <sheetData sheetId="23">
        <row r="4">
          <cell r="B4" t="str">
            <v>Biscayne Apartments</v>
          </cell>
          <cell r="M4" t="str">
            <v>Dallas, TX</v>
          </cell>
        </row>
        <row r="8">
          <cell r="B8" t="str">
            <v>DEAL TIMING</v>
          </cell>
        </row>
        <row r="14">
          <cell r="B14" t="str">
            <v>ASSUMABLE LOAN INPUTS</v>
          </cell>
          <cell r="E14" t="str">
            <v>Loan 1</v>
          </cell>
          <cell r="F14" t="str">
            <v>Loan 2</v>
          </cell>
          <cell r="G14" t="str">
            <v>Loan 3</v>
          </cell>
          <cell r="I14" t="str">
            <v>ASSUMABLE LOAN INPUTS</v>
          </cell>
          <cell r="K14" t="str">
            <v>Loan 1</v>
          </cell>
          <cell r="L14" t="str">
            <v>Loan 2</v>
          </cell>
          <cell r="M14" t="str">
            <v>Loan 3</v>
          </cell>
        </row>
        <row r="15">
          <cell r="B15" t="str">
            <v>Loan Timing</v>
          </cell>
        </row>
        <row r="16">
          <cell r="E16">
            <v>0</v>
          </cell>
          <cell r="F16"/>
          <cell r="G16"/>
          <cell r="I16" t="str">
            <v>Year Ending</v>
          </cell>
        </row>
        <row r="17">
          <cell r="E17">
            <v>0</v>
          </cell>
          <cell r="F17"/>
          <cell r="G17"/>
          <cell r="K17">
            <v>0</v>
          </cell>
        </row>
        <row r="18">
          <cell r="E18">
            <v>0</v>
          </cell>
          <cell r="F18">
            <v>0</v>
          </cell>
          <cell r="G18">
            <v>0</v>
          </cell>
          <cell r="K18">
            <v>0</v>
          </cell>
        </row>
        <row r="19">
          <cell r="K19">
            <v>0</v>
          </cell>
        </row>
        <row r="20">
          <cell r="B20" t="str">
            <v>Loan Amount</v>
          </cell>
          <cell r="K20">
            <v>0</v>
          </cell>
        </row>
        <row r="21">
          <cell r="E21">
            <v>0</v>
          </cell>
          <cell r="F21"/>
          <cell r="G21"/>
          <cell r="K21">
            <v>0</v>
          </cell>
        </row>
        <row r="22">
          <cell r="E22">
            <v>0</v>
          </cell>
          <cell r="F22">
            <v>0</v>
          </cell>
          <cell r="G22">
            <v>0</v>
          </cell>
          <cell r="K22">
            <v>0</v>
          </cell>
        </row>
        <row r="23">
          <cell r="K23">
            <v>0</v>
          </cell>
        </row>
        <row r="24">
          <cell r="K24">
            <v>0</v>
          </cell>
        </row>
        <row r="25">
          <cell r="B25" t="str">
            <v>Loan Structure (at origination)</v>
          </cell>
          <cell r="K25">
            <v>0</v>
          </cell>
        </row>
        <row r="26">
          <cell r="E26">
            <v>0</v>
          </cell>
          <cell r="F26"/>
          <cell r="G26"/>
          <cell r="K26">
            <v>0</v>
          </cell>
        </row>
        <row r="27">
          <cell r="E27">
            <v>0</v>
          </cell>
          <cell r="F27"/>
          <cell r="G27"/>
        </row>
        <row r="28">
          <cell r="E28" t="str">
            <v>Fixed</v>
          </cell>
          <cell r="F28" t="str">
            <v>Fixed</v>
          </cell>
          <cell r="G28" t="str">
            <v>Fixed</v>
          </cell>
        </row>
        <row r="29">
          <cell r="E29" t="str">
            <v>Fixed</v>
          </cell>
          <cell r="F29" t="str">
            <v>Fixed</v>
          </cell>
          <cell r="G29" t="str">
            <v>Fixed</v>
          </cell>
        </row>
        <row r="31">
          <cell r="B31" t="str">
            <v>Interest Rate (at origination)</v>
          </cell>
        </row>
        <row r="32">
          <cell r="E32">
            <v>0</v>
          </cell>
          <cell r="F32"/>
          <cell r="G32"/>
        </row>
        <row r="33">
          <cell r="E33">
            <v>0</v>
          </cell>
          <cell r="F33"/>
          <cell r="G33"/>
        </row>
        <row r="34">
          <cell r="E34">
            <v>0</v>
          </cell>
          <cell r="F34"/>
          <cell r="G34"/>
        </row>
        <row r="35">
          <cell r="E35">
            <v>0</v>
          </cell>
          <cell r="F35">
            <v>0</v>
          </cell>
          <cell r="G35">
            <v>0</v>
          </cell>
        </row>
        <row r="37">
          <cell r="B37" t="str">
            <v>Loan Fees</v>
          </cell>
        </row>
        <row r="38">
          <cell r="E38">
            <v>0</v>
          </cell>
          <cell r="F38"/>
          <cell r="G38"/>
        </row>
        <row r="39">
          <cell r="E39">
            <v>0</v>
          </cell>
          <cell r="F39"/>
          <cell r="G39"/>
        </row>
      </sheetData>
      <sheetData sheetId="24">
        <row r="4">
          <cell r="B4" t="str">
            <v>Biscayne Apartments</v>
          </cell>
          <cell r="O4" t="str">
            <v>Dallas, TX</v>
          </cell>
        </row>
        <row r="7">
          <cell r="B7" t="str">
            <v>GENERAL DATA</v>
          </cell>
          <cell r="C7"/>
          <cell r="D7"/>
          <cell r="E7"/>
          <cell r="F7"/>
        </row>
        <row r="9">
          <cell r="B9" t="str">
            <v>COMMERCIAL UNIT SIZE</v>
          </cell>
          <cell r="D9" t="str">
            <v>Gross</v>
          </cell>
          <cell r="F9" t="str">
            <v>Net</v>
          </cell>
        </row>
        <row r="10">
          <cell r="D10"/>
        </row>
        <row r="14">
          <cell r="B14" t="str">
            <v>COMMERCIAL CASH FLOW PROJECTIONS</v>
          </cell>
          <cell r="C14"/>
          <cell r="D14"/>
          <cell r="E14"/>
          <cell r="F14"/>
          <cell r="G14"/>
          <cell r="H14"/>
          <cell r="I14"/>
          <cell r="J14"/>
          <cell r="K14"/>
          <cell r="L14"/>
          <cell r="M14"/>
          <cell r="N14"/>
          <cell r="O14"/>
          <cell r="P14"/>
          <cell r="Q14"/>
          <cell r="R14"/>
          <cell r="S14"/>
          <cell r="T14"/>
          <cell r="U14"/>
          <cell r="V14"/>
          <cell r="W14"/>
          <cell r="X14"/>
          <cell r="Y14"/>
          <cell r="Z14"/>
          <cell r="AA14"/>
          <cell r="AB14"/>
          <cell r="AC14"/>
          <cell r="AD14"/>
          <cell r="AE14"/>
          <cell r="AF14"/>
          <cell r="AG14"/>
          <cell r="AH14"/>
          <cell r="AI14"/>
          <cell r="AJ14"/>
          <cell r="AK14"/>
          <cell r="AL14"/>
          <cell r="AM14"/>
          <cell r="AN14"/>
          <cell r="AO14"/>
          <cell r="AP14"/>
          <cell r="AQ14"/>
          <cell r="AR14"/>
          <cell r="AS14"/>
          <cell r="AT14"/>
          <cell r="AU14"/>
          <cell r="AV14"/>
          <cell r="AW14"/>
          <cell r="AX14"/>
          <cell r="AY14"/>
          <cell r="AZ14"/>
          <cell r="BA14"/>
          <cell r="BB14"/>
          <cell r="BC14"/>
          <cell r="BD14"/>
          <cell r="BE14"/>
          <cell r="BF14"/>
          <cell r="BG14"/>
          <cell r="BH14"/>
          <cell r="BI14"/>
          <cell r="BJ14"/>
          <cell r="BK14"/>
          <cell r="BL14"/>
          <cell r="BM14"/>
          <cell r="BN14"/>
          <cell r="BO14"/>
          <cell r="BP14"/>
          <cell r="BQ14"/>
          <cell r="BR14"/>
          <cell r="BS14"/>
          <cell r="BT14"/>
          <cell r="BU14"/>
          <cell r="BV14"/>
          <cell r="BW14"/>
          <cell r="BX14"/>
          <cell r="BY14"/>
          <cell r="BZ14"/>
          <cell r="CA14"/>
          <cell r="CB14"/>
          <cell r="CC14"/>
          <cell r="CD14"/>
          <cell r="CE14"/>
          <cell r="CF14"/>
          <cell r="CG14"/>
          <cell r="CH14"/>
          <cell r="CI14"/>
          <cell r="CJ14"/>
          <cell r="CK14"/>
          <cell r="CL14"/>
          <cell r="CM14"/>
          <cell r="CN14"/>
          <cell r="CO14"/>
          <cell r="CP14"/>
          <cell r="CQ14"/>
          <cell r="CR14"/>
          <cell r="CS14"/>
          <cell r="CT14"/>
          <cell r="CU14"/>
          <cell r="CV14"/>
          <cell r="CW14"/>
          <cell r="CX14"/>
          <cell r="CY14"/>
          <cell r="CZ14"/>
          <cell r="DA14"/>
          <cell r="DB14"/>
          <cell r="DC14"/>
          <cell r="DD14"/>
          <cell r="DE14"/>
          <cell r="DF14"/>
          <cell r="DG14"/>
          <cell r="DH14"/>
          <cell r="DI14"/>
          <cell r="DJ14"/>
          <cell r="DK14"/>
          <cell r="DL14"/>
          <cell r="DM14"/>
          <cell r="DN14"/>
          <cell r="DO14"/>
          <cell r="DP14"/>
          <cell r="DQ14"/>
          <cell r="DR14"/>
          <cell r="DS14"/>
          <cell r="DT14"/>
          <cell r="DU14"/>
          <cell r="DV14"/>
          <cell r="DW14"/>
          <cell r="DX14"/>
          <cell r="DY14"/>
          <cell r="DZ14"/>
          <cell r="EA14"/>
          <cell r="EB14"/>
          <cell r="EC14"/>
          <cell r="ED14"/>
          <cell r="EE14"/>
        </row>
        <row r="16">
          <cell r="B16" t="str">
            <v>MONTHLY CASH FLOW</v>
          </cell>
        </row>
        <row r="17">
          <cell r="B17" t="str">
            <v>Line Items</v>
          </cell>
          <cell r="D17">
            <v>1</v>
          </cell>
          <cell r="E17">
            <v>2</v>
          </cell>
          <cell r="F17">
            <v>3</v>
          </cell>
          <cell r="G17">
            <v>4</v>
          </cell>
          <cell r="H17">
            <v>5</v>
          </cell>
          <cell r="I17">
            <v>6</v>
          </cell>
          <cell r="J17">
            <v>7</v>
          </cell>
          <cell r="K17">
            <v>8</v>
          </cell>
          <cell r="L17">
            <v>9</v>
          </cell>
          <cell r="M17">
            <v>10</v>
          </cell>
          <cell r="N17">
            <v>11</v>
          </cell>
          <cell r="O17">
            <v>12</v>
          </cell>
          <cell r="P17">
            <v>13</v>
          </cell>
          <cell r="Q17">
            <v>14</v>
          </cell>
          <cell r="R17">
            <v>15</v>
          </cell>
          <cell r="S17">
            <v>16</v>
          </cell>
          <cell r="T17">
            <v>17</v>
          </cell>
          <cell r="U17">
            <v>18</v>
          </cell>
          <cell r="V17">
            <v>19</v>
          </cell>
          <cell r="W17">
            <v>20</v>
          </cell>
          <cell r="X17">
            <v>21</v>
          </cell>
          <cell r="Y17">
            <v>22</v>
          </cell>
          <cell r="Z17">
            <v>23</v>
          </cell>
          <cell r="AA17">
            <v>24</v>
          </cell>
          <cell r="AB17">
            <v>25</v>
          </cell>
          <cell r="AC17">
            <v>26</v>
          </cell>
          <cell r="AD17">
            <v>27</v>
          </cell>
          <cell r="AE17">
            <v>28</v>
          </cell>
          <cell r="AF17">
            <v>29</v>
          </cell>
          <cell r="AG17">
            <v>30</v>
          </cell>
          <cell r="AH17">
            <v>31</v>
          </cell>
          <cell r="AI17">
            <v>32</v>
          </cell>
          <cell r="AJ17">
            <v>33</v>
          </cell>
          <cell r="AK17">
            <v>34</v>
          </cell>
          <cell r="AL17">
            <v>35</v>
          </cell>
          <cell r="AM17">
            <v>36</v>
          </cell>
          <cell r="AN17">
            <v>37</v>
          </cell>
          <cell r="AO17">
            <v>38</v>
          </cell>
          <cell r="AP17">
            <v>39</v>
          </cell>
          <cell r="AQ17">
            <v>40</v>
          </cell>
          <cell r="AR17">
            <v>41</v>
          </cell>
          <cell r="AS17">
            <v>42</v>
          </cell>
          <cell r="AT17">
            <v>43</v>
          </cell>
          <cell r="AU17">
            <v>44</v>
          </cell>
          <cell r="AV17">
            <v>45</v>
          </cell>
          <cell r="AW17">
            <v>46</v>
          </cell>
          <cell r="AX17">
            <v>47</v>
          </cell>
          <cell r="AY17">
            <v>48</v>
          </cell>
          <cell r="AZ17">
            <v>49</v>
          </cell>
          <cell r="BA17">
            <v>50</v>
          </cell>
          <cell r="BB17">
            <v>51</v>
          </cell>
          <cell r="BC17">
            <v>52</v>
          </cell>
          <cell r="BD17">
            <v>53</v>
          </cell>
          <cell r="BE17">
            <v>54</v>
          </cell>
          <cell r="BF17">
            <v>55</v>
          </cell>
          <cell r="BG17">
            <v>56</v>
          </cell>
          <cell r="BH17">
            <v>57</v>
          </cell>
          <cell r="BI17">
            <v>58</v>
          </cell>
          <cell r="BJ17">
            <v>59</v>
          </cell>
          <cell r="BK17">
            <v>60</v>
          </cell>
          <cell r="BL17">
            <v>61</v>
          </cell>
          <cell r="BM17">
            <v>62</v>
          </cell>
          <cell r="BN17">
            <v>63</v>
          </cell>
          <cell r="BO17">
            <v>64</v>
          </cell>
          <cell r="BP17">
            <v>65</v>
          </cell>
          <cell r="BQ17">
            <v>66</v>
          </cell>
          <cell r="BR17">
            <v>67</v>
          </cell>
          <cell r="BS17">
            <v>68</v>
          </cell>
          <cell r="BT17">
            <v>69</v>
          </cell>
          <cell r="BU17">
            <v>70</v>
          </cell>
          <cell r="BV17">
            <v>71</v>
          </cell>
          <cell r="BW17">
            <v>72</v>
          </cell>
          <cell r="BX17">
            <v>73</v>
          </cell>
          <cell r="BY17">
            <v>74</v>
          </cell>
          <cell r="BZ17">
            <v>75</v>
          </cell>
          <cell r="CA17">
            <v>76</v>
          </cell>
          <cell r="CB17">
            <v>77</v>
          </cell>
          <cell r="CC17">
            <v>78</v>
          </cell>
          <cell r="CD17">
            <v>79</v>
          </cell>
          <cell r="CE17">
            <v>80</v>
          </cell>
          <cell r="CF17">
            <v>81</v>
          </cell>
          <cell r="CG17">
            <v>82</v>
          </cell>
          <cell r="CH17">
            <v>83</v>
          </cell>
          <cell r="CI17">
            <v>84</v>
          </cell>
          <cell r="CJ17">
            <v>85</v>
          </cell>
          <cell r="CK17">
            <v>86</v>
          </cell>
          <cell r="CL17">
            <v>87</v>
          </cell>
          <cell r="CM17">
            <v>88</v>
          </cell>
          <cell r="CN17">
            <v>89</v>
          </cell>
          <cell r="CO17">
            <v>90</v>
          </cell>
          <cell r="CP17">
            <v>91</v>
          </cell>
          <cell r="CQ17">
            <v>92</v>
          </cell>
          <cell r="CR17">
            <v>93</v>
          </cell>
          <cell r="CS17">
            <v>94</v>
          </cell>
          <cell r="CT17">
            <v>95</v>
          </cell>
          <cell r="CU17">
            <v>96</v>
          </cell>
          <cell r="CV17">
            <v>97</v>
          </cell>
          <cell r="CW17">
            <v>98</v>
          </cell>
          <cell r="CX17">
            <v>99</v>
          </cell>
          <cell r="CY17">
            <v>100</v>
          </cell>
          <cell r="CZ17">
            <v>101</v>
          </cell>
          <cell r="DA17">
            <v>102</v>
          </cell>
          <cell r="DB17">
            <v>103</v>
          </cell>
          <cell r="DC17">
            <v>104</v>
          </cell>
          <cell r="DD17">
            <v>105</v>
          </cell>
          <cell r="DE17">
            <v>106</v>
          </cell>
          <cell r="DF17">
            <v>107</v>
          </cell>
          <cell r="DG17">
            <v>108</v>
          </cell>
          <cell r="DH17">
            <v>109</v>
          </cell>
          <cell r="DI17">
            <v>110</v>
          </cell>
          <cell r="DJ17">
            <v>111</v>
          </cell>
          <cell r="DK17">
            <v>112</v>
          </cell>
          <cell r="DL17">
            <v>113</v>
          </cell>
          <cell r="DM17">
            <v>114</v>
          </cell>
          <cell r="DN17">
            <v>115</v>
          </cell>
          <cell r="DO17">
            <v>116</v>
          </cell>
          <cell r="DP17">
            <v>117</v>
          </cell>
          <cell r="DQ17">
            <v>118</v>
          </cell>
          <cell r="DR17">
            <v>119</v>
          </cell>
          <cell r="DS17">
            <v>120</v>
          </cell>
          <cell r="DT17">
            <v>121</v>
          </cell>
          <cell r="DU17">
            <v>122</v>
          </cell>
          <cell r="DV17">
            <v>123</v>
          </cell>
          <cell r="DW17">
            <v>124</v>
          </cell>
          <cell r="DX17">
            <v>125</v>
          </cell>
          <cell r="DY17">
            <v>126</v>
          </cell>
          <cell r="DZ17">
            <v>127</v>
          </cell>
          <cell r="EA17">
            <v>128</v>
          </cell>
          <cell r="EB17">
            <v>129</v>
          </cell>
          <cell r="EC17">
            <v>130</v>
          </cell>
          <cell r="ED17">
            <v>131</v>
          </cell>
          <cell r="EE17">
            <v>132</v>
          </cell>
        </row>
      </sheetData>
      <sheetData sheetId="25"/>
      <sheetData sheetId="26">
        <row r="2">
          <cell r="B2" t="str">
            <v>Biscayne Apartments</v>
          </cell>
          <cell r="L2" t="str">
            <v>Dallas, TX</v>
          </cell>
        </row>
        <row r="4">
          <cell r="O4" t="str">
            <v>Reversion</v>
          </cell>
        </row>
        <row r="5">
          <cell r="C5">
            <v>1</v>
          </cell>
          <cell r="D5">
            <v>2</v>
          </cell>
          <cell r="E5">
            <v>3</v>
          </cell>
          <cell r="F5">
            <v>4</v>
          </cell>
          <cell r="G5">
            <v>5</v>
          </cell>
          <cell r="H5">
            <v>6</v>
          </cell>
          <cell r="I5">
            <v>7</v>
          </cell>
          <cell r="J5">
            <v>8</v>
          </cell>
          <cell r="K5">
            <v>9</v>
          </cell>
          <cell r="L5">
            <v>10</v>
          </cell>
          <cell r="M5">
            <v>11</v>
          </cell>
          <cell r="O5" t="str">
            <v>Year</v>
          </cell>
          <cell r="Q5">
            <v>0</v>
          </cell>
          <cell r="R5">
            <v>1</v>
          </cell>
          <cell r="S5">
            <v>2</v>
          </cell>
          <cell r="T5">
            <v>3</v>
          </cell>
          <cell r="U5">
            <v>4</v>
          </cell>
          <cell r="V5">
            <v>5</v>
          </cell>
          <cell r="W5">
            <v>6</v>
          </cell>
          <cell r="X5">
            <v>7</v>
          </cell>
          <cell r="Y5">
            <v>8</v>
          </cell>
          <cell r="Z5">
            <v>9</v>
          </cell>
          <cell r="AA5">
            <v>10</v>
          </cell>
          <cell r="AB5">
            <v>11</v>
          </cell>
          <cell r="AC5">
            <v>12</v>
          </cell>
          <cell r="AD5">
            <v>13</v>
          </cell>
          <cell r="AE5">
            <v>14</v>
          </cell>
          <cell r="AF5">
            <v>15</v>
          </cell>
          <cell r="AG5">
            <v>16</v>
          </cell>
          <cell r="AH5">
            <v>17</v>
          </cell>
          <cell r="AI5">
            <v>18</v>
          </cell>
          <cell r="AJ5">
            <v>19</v>
          </cell>
          <cell r="AK5">
            <v>20</v>
          </cell>
          <cell r="AL5">
            <v>21</v>
          </cell>
          <cell r="AM5">
            <v>22</v>
          </cell>
          <cell r="AN5">
            <v>23</v>
          </cell>
          <cell r="AO5">
            <v>24</v>
          </cell>
          <cell r="AP5">
            <v>25</v>
          </cell>
          <cell r="AQ5">
            <v>26</v>
          </cell>
          <cell r="AR5">
            <v>27</v>
          </cell>
          <cell r="AS5">
            <v>28</v>
          </cell>
          <cell r="AT5">
            <v>29</v>
          </cell>
          <cell r="AU5">
            <v>30</v>
          </cell>
          <cell r="AV5">
            <v>31</v>
          </cell>
          <cell r="AW5">
            <v>32</v>
          </cell>
          <cell r="AX5">
            <v>33</v>
          </cell>
          <cell r="AY5">
            <v>34</v>
          </cell>
          <cell r="AZ5">
            <v>35</v>
          </cell>
          <cell r="BA5">
            <v>36</v>
          </cell>
          <cell r="BB5">
            <v>37</v>
          </cell>
          <cell r="BC5">
            <v>38</v>
          </cell>
          <cell r="BD5">
            <v>39</v>
          </cell>
          <cell r="BE5">
            <v>40</v>
          </cell>
          <cell r="BF5">
            <v>41</v>
          </cell>
          <cell r="BG5">
            <v>42</v>
          </cell>
          <cell r="BH5">
            <v>43</v>
          </cell>
          <cell r="BI5">
            <v>44</v>
          </cell>
          <cell r="BJ5">
            <v>45</v>
          </cell>
          <cell r="BK5">
            <v>46</v>
          </cell>
          <cell r="BL5">
            <v>47</v>
          </cell>
          <cell r="BM5">
            <v>48</v>
          </cell>
          <cell r="BN5">
            <v>49</v>
          </cell>
          <cell r="BO5">
            <v>50</v>
          </cell>
          <cell r="BP5">
            <v>51</v>
          </cell>
          <cell r="BQ5">
            <v>52</v>
          </cell>
          <cell r="BR5">
            <v>53</v>
          </cell>
          <cell r="BS5">
            <v>54</v>
          </cell>
          <cell r="BT5">
            <v>55</v>
          </cell>
          <cell r="BU5">
            <v>56</v>
          </cell>
          <cell r="BV5">
            <v>57</v>
          </cell>
          <cell r="BW5">
            <v>58</v>
          </cell>
          <cell r="BX5">
            <v>59</v>
          </cell>
          <cell r="BY5">
            <v>60</v>
          </cell>
          <cell r="BZ5">
            <v>61</v>
          </cell>
          <cell r="CA5">
            <v>62</v>
          </cell>
          <cell r="CB5">
            <v>63</v>
          </cell>
          <cell r="CC5">
            <v>64</v>
          </cell>
          <cell r="CD5">
            <v>65</v>
          </cell>
          <cell r="CE5">
            <v>66</v>
          </cell>
          <cell r="CF5">
            <v>67</v>
          </cell>
          <cell r="CG5">
            <v>68</v>
          </cell>
          <cell r="CH5">
            <v>69</v>
          </cell>
          <cell r="CI5">
            <v>70</v>
          </cell>
          <cell r="CJ5">
            <v>71</v>
          </cell>
          <cell r="CK5">
            <v>72</v>
          </cell>
          <cell r="CL5">
            <v>73</v>
          </cell>
          <cell r="CM5">
            <v>74</v>
          </cell>
          <cell r="CN5">
            <v>75</v>
          </cell>
          <cell r="CO5">
            <v>76</v>
          </cell>
          <cell r="CP5">
            <v>77</v>
          </cell>
          <cell r="CQ5">
            <v>78</v>
          </cell>
          <cell r="CR5">
            <v>79</v>
          </cell>
          <cell r="CS5">
            <v>80</v>
          </cell>
          <cell r="CT5">
            <v>81</v>
          </cell>
          <cell r="CU5">
            <v>82</v>
          </cell>
          <cell r="CV5">
            <v>83</v>
          </cell>
          <cell r="CW5">
            <v>84</v>
          </cell>
          <cell r="CX5">
            <v>85</v>
          </cell>
          <cell r="CY5">
            <v>86</v>
          </cell>
          <cell r="CZ5">
            <v>87</v>
          </cell>
          <cell r="DA5">
            <v>88</v>
          </cell>
          <cell r="DB5">
            <v>89</v>
          </cell>
          <cell r="DC5">
            <v>90</v>
          </cell>
          <cell r="DD5">
            <v>91</v>
          </cell>
          <cell r="DE5">
            <v>92</v>
          </cell>
          <cell r="DF5">
            <v>93</v>
          </cell>
          <cell r="DG5">
            <v>94</v>
          </cell>
          <cell r="DH5">
            <v>95</v>
          </cell>
          <cell r="DI5">
            <v>96</v>
          </cell>
          <cell r="DJ5">
            <v>97</v>
          </cell>
          <cell r="DK5">
            <v>98</v>
          </cell>
          <cell r="DL5">
            <v>99</v>
          </cell>
          <cell r="DM5">
            <v>100</v>
          </cell>
          <cell r="DN5">
            <v>101</v>
          </cell>
          <cell r="DO5">
            <v>102</v>
          </cell>
          <cell r="DP5">
            <v>103</v>
          </cell>
          <cell r="DQ5">
            <v>104</v>
          </cell>
          <cell r="DR5">
            <v>105</v>
          </cell>
          <cell r="DS5">
            <v>106</v>
          </cell>
          <cell r="DT5">
            <v>107</v>
          </cell>
          <cell r="DU5">
            <v>108</v>
          </cell>
          <cell r="DV5">
            <v>109</v>
          </cell>
          <cell r="DW5">
            <v>110</v>
          </cell>
          <cell r="DX5">
            <v>111</v>
          </cell>
          <cell r="DY5">
            <v>112</v>
          </cell>
          <cell r="DZ5">
            <v>113</v>
          </cell>
          <cell r="EA5">
            <v>114</v>
          </cell>
          <cell r="EB5">
            <v>115</v>
          </cell>
          <cell r="EC5">
            <v>116</v>
          </cell>
          <cell r="ED5">
            <v>117</v>
          </cell>
          <cell r="EE5">
            <v>118</v>
          </cell>
          <cell r="EF5">
            <v>119</v>
          </cell>
          <cell r="EG5">
            <v>120</v>
          </cell>
          <cell r="EH5">
            <v>121</v>
          </cell>
          <cell r="EI5">
            <v>122</v>
          </cell>
          <cell r="EJ5">
            <v>123</v>
          </cell>
          <cell r="EK5">
            <v>124</v>
          </cell>
          <cell r="EL5">
            <v>125</v>
          </cell>
          <cell r="EM5">
            <v>126</v>
          </cell>
          <cell r="EN5">
            <v>127</v>
          </cell>
          <cell r="EO5">
            <v>128</v>
          </cell>
          <cell r="EP5">
            <v>129</v>
          </cell>
          <cell r="EQ5">
            <v>130</v>
          </cell>
          <cell r="ER5">
            <v>131</v>
          </cell>
          <cell r="ES5">
            <v>132</v>
          </cell>
        </row>
        <row r="7">
          <cell r="B7" t="str">
            <v>ANNUAL UNIT COUNT</v>
          </cell>
          <cell r="C7"/>
          <cell r="D7"/>
          <cell r="E7"/>
          <cell r="F7"/>
          <cell r="G7"/>
          <cell r="H7"/>
          <cell r="I7"/>
          <cell r="J7"/>
          <cell r="K7"/>
          <cell r="L7"/>
          <cell r="M7"/>
          <cell r="O7"/>
          <cell r="Q7" t="str">
            <v>MONTHLY UNIT COUNT</v>
          </cell>
          <cell r="R7"/>
          <cell r="S7"/>
          <cell r="T7"/>
          <cell r="U7"/>
          <cell r="V7"/>
          <cell r="W7"/>
          <cell r="X7"/>
          <cell r="Y7"/>
          <cell r="Z7"/>
          <cell r="AA7"/>
          <cell r="AB7"/>
          <cell r="AC7"/>
          <cell r="AD7"/>
          <cell r="AE7"/>
          <cell r="AF7"/>
          <cell r="AG7"/>
          <cell r="AH7"/>
          <cell r="AI7"/>
          <cell r="AJ7"/>
          <cell r="AK7"/>
          <cell r="AL7"/>
          <cell r="AM7"/>
          <cell r="AN7"/>
          <cell r="AO7"/>
          <cell r="AP7"/>
          <cell r="AQ7"/>
          <cell r="AR7"/>
          <cell r="AS7"/>
          <cell r="AT7"/>
          <cell r="AU7"/>
          <cell r="AV7"/>
          <cell r="AW7"/>
          <cell r="AX7"/>
          <cell r="AY7"/>
          <cell r="AZ7"/>
          <cell r="BA7"/>
          <cell r="BB7"/>
          <cell r="BC7"/>
          <cell r="BD7"/>
          <cell r="BE7"/>
          <cell r="BF7"/>
          <cell r="BG7"/>
          <cell r="BH7"/>
          <cell r="BI7"/>
          <cell r="BJ7"/>
          <cell r="BK7"/>
          <cell r="BL7"/>
          <cell r="BM7"/>
          <cell r="BN7"/>
          <cell r="BO7"/>
          <cell r="BP7"/>
          <cell r="BQ7"/>
          <cell r="BR7"/>
          <cell r="BS7"/>
          <cell r="BT7"/>
          <cell r="BU7"/>
          <cell r="BV7"/>
          <cell r="BW7"/>
          <cell r="BX7"/>
          <cell r="BY7"/>
          <cell r="BZ7"/>
          <cell r="CA7"/>
          <cell r="CB7"/>
          <cell r="CC7"/>
          <cell r="CD7"/>
          <cell r="CE7"/>
          <cell r="CF7"/>
          <cell r="CG7"/>
          <cell r="CH7"/>
          <cell r="CI7"/>
          <cell r="CJ7"/>
          <cell r="CK7"/>
          <cell r="CL7"/>
          <cell r="CM7"/>
          <cell r="CN7"/>
          <cell r="CO7"/>
          <cell r="CP7"/>
          <cell r="CQ7"/>
          <cell r="CR7"/>
          <cell r="CS7"/>
          <cell r="CT7"/>
          <cell r="CU7"/>
          <cell r="CV7"/>
          <cell r="CW7"/>
          <cell r="CX7"/>
          <cell r="CY7"/>
          <cell r="CZ7"/>
          <cell r="DA7"/>
          <cell r="DB7"/>
          <cell r="DC7"/>
          <cell r="DD7"/>
          <cell r="DE7"/>
          <cell r="DF7"/>
          <cell r="DG7"/>
          <cell r="DH7"/>
          <cell r="DI7"/>
          <cell r="DJ7"/>
          <cell r="DK7"/>
          <cell r="DL7"/>
          <cell r="DM7"/>
          <cell r="DN7"/>
          <cell r="DO7"/>
          <cell r="DP7"/>
          <cell r="DQ7"/>
          <cell r="DR7"/>
          <cell r="DS7"/>
          <cell r="DT7"/>
          <cell r="DU7"/>
          <cell r="DV7"/>
          <cell r="DW7"/>
          <cell r="DX7"/>
          <cell r="DY7"/>
          <cell r="DZ7"/>
          <cell r="EA7"/>
          <cell r="EB7"/>
          <cell r="EC7"/>
          <cell r="ED7"/>
          <cell r="EE7"/>
          <cell r="EF7"/>
          <cell r="EG7"/>
          <cell r="EH7"/>
          <cell r="EI7"/>
          <cell r="EJ7"/>
          <cell r="EK7"/>
          <cell r="EL7"/>
          <cell r="EM7"/>
          <cell r="EN7"/>
          <cell r="EO7"/>
          <cell r="EP7"/>
          <cell r="EQ7"/>
          <cell r="ER7"/>
          <cell r="ES7"/>
        </row>
        <row r="9">
          <cell r="B9" t="str">
            <v>UNITS UNDER MANAGEMENT</v>
          </cell>
        </row>
        <row r="17">
          <cell r="B17" t="str">
            <v>UNIT RENOVATIONS</v>
          </cell>
        </row>
        <row r="18">
          <cell r="B18" t="str">
            <v>Unrenovated Units (beginning)</v>
          </cell>
        </row>
        <row r="24">
          <cell r="B24" t="str">
            <v>Units Being Renovated (during period)</v>
          </cell>
        </row>
        <row r="30">
          <cell r="B30" t="str">
            <v>Renovation Downtime</v>
          </cell>
        </row>
        <row r="33">
          <cell r="B33" t="str">
            <v>Renovated Units (beginning)</v>
          </cell>
        </row>
        <row r="41">
          <cell r="B41" t="str">
            <v>ANNUAL RENT CALCULATIONS</v>
          </cell>
          <cell r="C41"/>
          <cell r="D41"/>
          <cell r="E41"/>
          <cell r="F41"/>
          <cell r="G41"/>
          <cell r="H41"/>
          <cell r="I41"/>
          <cell r="J41"/>
          <cell r="K41"/>
          <cell r="L41"/>
          <cell r="M41"/>
          <cell r="O41"/>
          <cell r="Q41" t="str">
            <v>MONTHLY RENT CALCULATIONS</v>
          </cell>
          <cell r="R41"/>
          <cell r="S41"/>
          <cell r="T41"/>
          <cell r="U41"/>
          <cell r="V41"/>
          <cell r="W41"/>
          <cell r="X41"/>
          <cell r="Y41"/>
          <cell r="Z41"/>
          <cell r="AA41"/>
          <cell r="AB41"/>
          <cell r="AC41"/>
          <cell r="AD41"/>
          <cell r="AE41"/>
          <cell r="AF41"/>
          <cell r="AG41"/>
          <cell r="AH41"/>
          <cell r="AI41"/>
          <cell r="AJ41"/>
          <cell r="AK41"/>
          <cell r="AL41"/>
          <cell r="AM41"/>
          <cell r="AN41"/>
          <cell r="AO41"/>
          <cell r="AP41"/>
          <cell r="AQ41"/>
          <cell r="AR41"/>
          <cell r="AS41"/>
          <cell r="AT41"/>
          <cell r="AU41"/>
          <cell r="AV41"/>
          <cell r="AW41"/>
          <cell r="AX41"/>
          <cell r="AY41"/>
          <cell r="AZ41"/>
          <cell r="BA41"/>
          <cell r="BB41"/>
          <cell r="BC41"/>
          <cell r="BD41"/>
          <cell r="BE41"/>
          <cell r="BF41"/>
          <cell r="BG41"/>
          <cell r="BH41"/>
          <cell r="BI41"/>
          <cell r="BJ41"/>
          <cell r="BK41"/>
          <cell r="BL41"/>
          <cell r="BM41"/>
          <cell r="BN41"/>
          <cell r="BO41"/>
          <cell r="BP41"/>
          <cell r="BQ41"/>
          <cell r="BR41"/>
          <cell r="BS41"/>
          <cell r="BT41"/>
          <cell r="BU41"/>
          <cell r="BV41"/>
          <cell r="BW41"/>
          <cell r="BX41"/>
          <cell r="BY41"/>
          <cell r="BZ41"/>
          <cell r="CA41"/>
          <cell r="CB41"/>
          <cell r="CC41"/>
          <cell r="CD41"/>
          <cell r="CE41"/>
          <cell r="CF41"/>
          <cell r="CG41"/>
          <cell r="CH41"/>
          <cell r="CI41"/>
          <cell r="CJ41"/>
          <cell r="CK41"/>
          <cell r="CL41"/>
          <cell r="CM41"/>
          <cell r="CN41"/>
          <cell r="CO41"/>
          <cell r="CP41"/>
          <cell r="CQ41"/>
          <cell r="CR41"/>
          <cell r="CS41"/>
          <cell r="CT41"/>
          <cell r="CU41"/>
          <cell r="CV41"/>
          <cell r="CW41"/>
          <cell r="CX41"/>
          <cell r="CY41"/>
          <cell r="CZ41"/>
          <cell r="DA41"/>
          <cell r="DB41"/>
          <cell r="DC41"/>
          <cell r="DD41"/>
          <cell r="DE41"/>
          <cell r="DF41"/>
          <cell r="DG41"/>
          <cell r="DH41"/>
          <cell r="DI41"/>
          <cell r="DJ41"/>
          <cell r="DK41"/>
          <cell r="DL41"/>
          <cell r="DM41"/>
          <cell r="DN41"/>
          <cell r="DO41"/>
          <cell r="DP41"/>
          <cell r="DQ41"/>
          <cell r="DR41"/>
          <cell r="DS41"/>
          <cell r="DT41"/>
          <cell r="DU41"/>
          <cell r="DV41"/>
          <cell r="DW41"/>
          <cell r="DX41"/>
          <cell r="DY41"/>
          <cell r="DZ41"/>
          <cell r="EA41"/>
          <cell r="EB41"/>
          <cell r="EC41"/>
          <cell r="ED41"/>
          <cell r="EE41"/>
          <cell r="EF41"/>
          <cell r="EG41"/>
          <cell r="EH41"/>
          <cell r="EI41"/>
          <cell r="EJ41"/>
          <cell r="EK41"/>
          <cell r="EL41"/>
          <cell r="EM41"/>
          <cell r="EN41"/>
          <cell r="EO41"/>
          <cell r="EP41"/>
          <cell r="EQ41"/>
          <cell r="ER41"/>
          <cell r="ES41"/>
        </row>
        <row r="43">
          <cell r="B43" t="str">
            <v>UNRENOVATED UNITS</v>
          </cell>
        </row>
        <row r="44">
          <cell r="B44" t="str">
            <v>Market Rent - Unrenovated</v>
          </cell>
        </row>
        <row r="52">
          <cell r="B52" t="str">
            <v>RENOVATED UNITS</v>
          </cell>
        </row>
        <row r="53">
          <cell r="B53" t="str">
            <v>Market Rent - Renovated</v>
          </cell>
        </row>
        <row r="61">
          <cell r="B61" t="str">
            <v>WEIGHTED AVERAGE RENTS</v>
          </cell>
        </row>
        <row r="66">
          <cell r="B66" t="str">
            <v>OPERATING CASH FLOW PROJECTIONS</v>
          </cell>
          <cell r="C66"/>
          <cell r="D66"/>
          <cell r="E66"/>
          <cell r="F66"/>
          <cell r="G66"/>
          <cell r="H66"/>
          <cell r="I66"/>
          <cell r="J66"/>
          <cell r="K66"/>
          <cell r="L66"/>
          <cell r="M66"/>
          <cell r="O66"/>
          <cell r="Q66" t="str">
            <v>MONTHLY OPERATING CASH FLOW PROJECTIONS</v>
          </cell>
          <cell r="R66"/>
          <cell r="S66"/>
          <cell r="T66"/>
          <cell r="U66"/>
          <cell r="V66"/>
          <cell r="W66"/>
          <cell r="X66"/>
          <cell r="Y66"/>
          <cell r="Z66"/>
          <cell r="AA66"/>
          <cell r="AB66"/>
          <cell r="AC66"/>
          <cell r="AD66"/>
          <cell r="AE66"/>
          <cell r="AF66"/>
          <cell r="AG66"/>
          <cell r="AH66"/>
          <cell r="AI66"/>
          <cell r="AJ66"/>
          <cell r="AK66"/>
          <cell r="AL66"/>
          <cell r="AM66"/>
          <cell r="AN66"/>
          <cell r="AO66"/>
          <cell r="AP66"/>
          <cell r="AQ66"/>
          <cell r="AR66"/>
          <cell r="AS66"/>
          <cell r="AT66"/>
          <cell r="AU66"/>
          <cell r="AV66"/>
          <cell r="AW66"/>
          <cell r="AX66"/>
          <cell r="AY66"/>
          <cell r="AZ66"/>
          <cell r="BA66"/>
          <cell r="BB66"/>
          <cell r="BC66"/>
          <cell r="BD66"/>
          <cell r="BE66"/>
          <cell r="BF66"/>
          <cell r="BG66"/>
          <cell r="BH66"/>
          <cell r="BI66"/>
          <cell r="BJ66"/>
          <cell r="BK66"/>
          <cell r="BL66"/>
          <cell r="BM66"/>
          <cell r="BN66"/>
          <cell r="BO66"/>
          <cell r="BP66"/>
          <cell r="BQ66"/>
          <cell r="BR66"/>
          <cell r="BS66"/>
          <cell r="BT66"/>
          <cell r="BU66"/>
          <cell r="BV66"/>
          <cell r="BW66"/>
          <cell r="BX66"/>
          <cell r="BY66"/>
          <cell r="BZ66"/>
          <cell r="CA66"/>
          <cell r="CB66"/>
          <cell r="CC66"/>
          <cell r="CD66"/>
          <cell r="CE66"/>
          <cell r="CF66"/>
          <cell r="CG66"/>
          <cell r="CH66"/>
          <cell r="CI66"/>
          <cell r="CJ66"/>
          <cell r="CK66"/>
          <cell r="CL66"/>
          <cell r="CM66"/>
          <cell r="CN66"/>
          <cell r="CO66"/>
          <cell r="CP66"/>
          <cell r="CQ66"/>
          <cell r="CR66"/>
          <cell r="CS66"/>
          <cell r="CT66"/>
          <cell r="CU66"/>
          <cell r="CV66"/>
          <cell r="CW66"/>
          <cell r="CX66"/>
          <cell r="CY66"/>
          <cell r="CZ66"/>
          <cell r="DA66"/>
          <cell r="DB66"/>
          <cell r="DC66"/>
          <cell r="DD66"/>
          <cell r="DE66"/>
          <cell r="DF66"/>
          <cell r="DG66"/>
          <cell r="DH66"/>
          <cell r="DI66"/>
          <cell r="DJ66"/>
          <cell r="DK66"/>
          <cell r="DL66"/>
          <cell r="DM66"/>
          <cell r="DN66"/>
          <cell r="DO66"/>
          <cell r="DP66"/>
          <cell r="DQ66"/>
          <cell r="DR66"/>
          <cell r="DS66"/>
          <cell r="DT66"/>
          <cell r="DU66"/>
          <cell r="DV66"/>
          <cell r="DW66"/>
          <cell r="DX66"/>
          <cell r="DY66"/>
          <cell r="DZ66"/>
          <cell r="EA66"/>
          <cell r="EB66"/>
          <cell r="EC66"/>
          <cell r="ED66"/>
          <cell r="EE66"/>
          <cell r="EF66"/>
          <cell r="EG66"/>
          <cell r="EH66"/>
          <cell r="EI66"/>
          <cell r="EJ66"/>
          <cell r="EK66"/>
          <cell r="EL66"/>
          <cell r="EM66"/>
          <cell r="EN66"/>
          <cell r="EO66"/>
          <cell r="EP66"/>
          <cell r="EQ66"/>
          <cell r="ER66"/>
          <cell r="ES66"/>
        </row>
        <row r="68">
          <cell r="B68" t="str">
            <v>OPERATING REVENUE</v>
          </cell>
        </row>
        <row r="71">
          <cell r="C71">
            <v>644459.21065618563</v>
          </cell>
          <cell r="O71">
            <v>866099.28902004065</v>
          </cell>
        </row>
        <row r="72">
          <cell r="C72">
            <v>0</v>
          </cell>
          <cell r="O72">
            <v>0</v>
          </cell>
        </row>
        <row r="73">
          <cell r="C73">
            <v>-32222.96053280928</v>
          </cell>
          <cell r="O73">
            <v>-43304.964451002037</v>
          </cell>
        </row>
        <row r="74">
          <cell r="C74">
            <v>0</v>
          </cell>
          <cell r="O74">
            <v>0</v>
          </cell>
        </row>
        <row r="75">
          <cell r="C75">
            <v>-12889.184213123712</v>
          </cell>
          <cell r="O75">
            <v>-8660.9928902004067</v>
          </cell>
        </row>
        <row r="76">
          <cell r="C76">
            <v>0</v>
          </cell>
          <cell r="O76">
            <v>0</v>
          </cell>
        </row>
        <row r="77">
          <cell r="C77">
            <v>-11986.941318205052</v>
          </cell>
          <cell r="O77">
            <v>-8141.3333167883829</v>
          </cell>
        </row>
        <row r="78">
          <cell r="C78">
            <v>0</v>
          </cell>
          <cell r="O78">
            <v>0</v>
          </cell>
        </row>
        <row r="79">
          <cell r="C79">
            <v>0</v>
          </cell>
          <cell r="O79">
            <v>0</v>
          </cell>
        </row>
        <row r="81">
          <cell r="C81">
            <v>10000</v>
          </cell>
          <cell r="O81">
            <v>13439.163793441221</v>
          </cell>
        </row>
        <row r="82">
          <cell r="C82">
            <v>0</v>
          </cell>
          <cell r="O82">
            <v>0</v>
          </cell>
        </row>
        <row r="83">
          <cell r="C83">
            <v>597360.12459204753</v>
          </cell>
          <cell r="D83">
            <v>628025.75367974653</v>
          </cell>
          <cell r="E83">
            <v>646866.52629013942</v>
          </cell>
          <cell r="F83">
            <v>666272.52207884437</v>
          </cell>
          <cell r="G83">
            <v>686260.69774121046</v>
          </cell>
          <cell r="H83">
            <v>706848.51867344743</v>
          </cell>
          <cell r="I83">
            <v>728053.97423365142</v>
          </cell>
          <cell r="J83">
            <v>749895.59346066182</v>
          </cell>
          <cell r="K83">
            <v>772392.46126448235</v>
          </cell>
          <cell r="L83">
            <v>795564.23510241753</v>
          </cell>
          <cell r="M83">
            <v>819431.16215549095</v>
          </cell>
        </row>
        <row r="87">
          <cell r="B87" t="str">
            <v>OPERATING EXPENSES</v>
          </cell>
        </row>
        <row r="88">
          <cell r="C88">
            <v>-32450</v>
          </cell>
          <cell r="O88">
            <v>-39556.368928829877</v>
          </cell>
        </row>
        <row r="89">
          <cell r="C89">
            <v>-20650</v>
          </cell>
          <cell r="O89">
            <v>-25172.234772891738</v>
          </cell>
        </row>
        <row r="90">
          <cell r="C90">
            <v>0</v>
          </cell>
          <cell r="O90">
            <v>0</v>
          </cell>
        </row>
        <row r="91">
          <cell r="C91">
            <v>0</v>
          </cell>
          <cell r="O91">
            <v>0</v>
          </cell>
        </row>
        <row r="92">
          <cell r="C92">
            <v>-11800</v>
          </cell>
          <cell r="O92">
            <v>-14384.134155938136</v>
          </cell>
        </row>
        <row r="93">
          <cell r="C93">
            <v>0</v>
          </cell>
          <cell r="O93">
            <v>0</v>
          </cell>
        </row>
        <row r="94">
          <cell r="C94">
            <v>0</v>
          </cell>
          <cell r="O94">
            <v>0</v>
          </cell>
        </row>
        <row r="95">
          <cell r="C95">
            <v>-10325</v>
          </cell>
          <cell r="O95">
            <v>-12586.117386445869</v>
          </cell>
        </row>
        <row r="96">
          <cell r="C96">
            <v>0</v>
          </cell>
          <cell r="O96">
            <v>0</v>
          </cell>
        </row>
        <row r="97">
          <cell r="C97">
            <v>-30889.394400000001</v>
          </cell>
          <cell r="O97">
            <v>-37653.999410617304</v>
          </cell>
        </row>
        <row r="98">
          <cell r="C98">
            <v>-22705.995599999998</v>
          </cell>
          <cell r="O98">
            <v>-27678.481936825516</v>
          </cell>
        </row>
        <row r="99">
          <cell r="C99">
            <v>-30844.453200000004</v>
          </cell>
          <cell r="O99">
            <v>-37599.216338589446</v>
          </cell>
        </row>
        <row r="100">
          <cell r="C100">
            <v>0</v>
          </cell>
          <cell r="O100">
            <v>0</v>
          </cell>
        </row>
        <row r="101">
          <cell r="C101">
            <v>-23600</v>
          </cell>
          <cell r="O101">
            <v>-28768.268311876272</v>
          </cell>
        </row>
        <row r="103">
          <cell r="C103">
            <v>0</v>
          </cell>
          <cell r="O103">
            <v>0</v>
          </cell>
        </row>
        <row r="104">
          <cell r="C104">
            <v>-29868.006229602379</v>
          </cell>
          <cell r="O104">
            <v>-40971.558107774552</v>
          </cell>
        </row>
        <row r="105">
          <cell r="C105">
            <v>0</v>
          </cell>
          <cell r="O105">
            <v>0</v>
          </cell>
        </row>
        <row r="106">
          <cell r="C106">
            <v>0</v>
          </cell>
          <cell r="O106">
            <v>0</v>
          </cell>
        </row>
        <row r="107">
          <cell r="C107">
            <v>0</v>
          </cell>
          <cell r="O107">
            <v>0</v>
          </cell>
        </row>
        <row r="112">
          <cell r="B112" t="str">
            <v>CALCULATION OF REIMBURSEMENTS AND OTHER INCOME</v>
          </cell>
          <cell r="C112"/>
          <cell r="D112"/>
          <cell r="E112"/>
          <cell r="F112"/>
          <cell r="G112"/>
          <cell r="H112"/>
          <cell r="I112"/>
          <cell r="J112"/>
          <cell r="K112"/>
          <cell r="L112"/>
          <cell r="M112"/>
          <cell r="O112"/>
          <cell r="Q112" t="str">
            <v>CALCULATION OF REIMBURSEMENTS AND OTHER INCOME</v>
          </cell>
          <cell r="R112"/>
          <cell r="S112"/>
          <cell r="T112"/>
          <cell r="U112"/>
          <cell r="V112"/>
          <cell r="W112"/>
          <cell r="X112"/>
          <cell r="Y112"/>
          <cell r="Z112"/>
          <cell r="AA112"/>
          <cell r="AB112"/>
          <cell r="AC112"/>
          <cell r="AD112"/>
          <cell r="AE112"/>
          <cell r="AF112"/>
          <cell r="AG112"/>
          <cell r="AH112"/>
          <cell r="AI112"/>
          <cell r="AJ112"/>
          <cell r="AK112"/>
          <cell r="AL112"/>
          <cell r="AM112"/>
          <cell r="AN112"/>
          <cell r="AO112"/>
          <cell r="AP112"/>
          <cell r="AQ112"/>
          <cell r="AR112"/>
          <cell r="AS112"/>
          <cell r="AT112"/>
          <cell r="AU112"/>
          <cell r="AV112"/>
          <cell r="AW112"/>
          <cell r="AX112"/>
          <cell r="AY112"/>
          <cell r="AZ112"/>
          <cell r="BA112"/>
        </row>
        <row r="114">
          <cell r="B114" t="str">
            <v>REIMBURSEMENTS</v>
          </cell>
        </row>
        <row r="115">
          <cell r="C115">
            <v>0</v>
          </cell>
          <cell r="O115">
            <v>0</v>
          </cell>
        </row>
        <row r="116">
          <cell r="C116">
            <v>0</v>
          </cell>
          <cell r="O116">
            <v>0</v>
          </cell>
        </row>
        <row r="117">
          <cell r="C117">
            <v>0</v>
          </cell>
          <cell r="O117">
            <v>0</v>
          </cell>
        </row>
        <row r="118">
          <cell r="C118">
            <v>0</v>
          </cell>
          <cell r="O118">
            <v>0</v>
          </cell>
        </row>
        <row r="119">
          <cell r="C119">
            <v>0</v>
          </cell>
          <cell r="O119">
            <v>0</v>
          </cell>
        </row>
        <row r="120">
          <cell r="C120">
            <v>0</v>
          </cell>
          <cell r="O120">
            <v>0</v>
          </cell>
        </row>
        <row r="121">
          <cell r="C121">
            <v>0</v>
          </cell>
          <cell r="O121">
            <v>0</v>
          </cell>
        </row>
        <row r="122">
          <cell r="C122">
            <v>0</v>
          </cell>
          <cell r="O122">
            <v>0</v>
          </cell>
        </row>
        <row r="123">
          <cell r="C123">
            <v>0</v>
          </cell>
          <cell r="O123">
            <v>0</v>
          </cell>
        </row>
        <row r="124">
          <cell r="C124">
            <v>0</v>
          </cell>
          <cell r="O124">
            <v>0</v>
          </cell>
        </row>
        <row r="125">
          <cell r="C125">
            <v>0</v>
          </cell>
          <cell r="O125">
            <v>0</v>
          </cell>
        </row>
        <row r="126">
          <cell r="C126">
            <v>0</v>
          </cell>
          <cell r="O126">
            <v>0</v>
          </cell>
        </row>
        <row r="127">
          <cell r="C127">
            <v>0</v>
          </cell>
          <cell r="O127">
            <v>0</v>
          </cell>
        </row>
        <row r="128">
          <cell r="C128">
            <v>0</v>
          </cell>
          <cell r="O128">
            <v>0</v>
          </cell>
        </row>
        <row r="130">
          <cell r="C130">
            <v>0</v>
          </cell>
          <cell r="O130">
            <v>0</v>
          </cell>
        </row>
        <row r="131">
          <cell r="C131">
            <v>0</v>
          </cell>
          <cell r="O131">
            <v>0</v>
          </cell>
        </row>
        <row r="132">
          <cell r="C132">
            <v>0</v>
          </cell>
          <cell r="O132">
            <v>0</v>
          </cell>
        </row>
        <row r="133">
          <cell r="C133">
            <v>0</v>
          </cell>
          <cell r="O133">
            <v>0</v>
          </cell>
        </row>
        <row r="134">
          <cell r="C134">
            <v>0</v>
          </cell>
          <cell r="O134">
            <v>0</v>
          </cell>
        </row>
        <row r="140">
          <cell r="B140" t="str">
            <v>OTHER INCOME</v>
          </cell>
        </row>
        <row r="156">
          <cell r="B156" t="str">
            <v>RENT GROWTH RATE CALCULATIONS</v>
          </cell>
          <cell r="C156"/>
          <cell r="D156"/>
          <cell r="E156"/>
          <cell r="F156"/>
          <cell r="G156"/>
          <cell r="H156"/>
          <cell r="I156"/>
          <cell r="J156"/>
          <cell r="K156"/>
          <cell r="L156"/>
          <cell r="M156"/>
          <cell r="N156"/>
          <cell r="O156"/>
          <cell r="Q156" t="str">
            <v>MONTHLY RENT GROWTH RATE CALCULATIONS</v>
          </cell>
          <cell r="R156"/>
          <cell r="S156"/>
          <cell r="T156"/>
          <cell r="U156"/>
          <cell r="V156"/>
          <cell r="W156"/>
          <cell r="X156"/>
          <cell r="Y156"/>
          <cell r="Z156"/>
          <cell r="AA156"/>
          <cell r="AB156"/>
          <cell r="AC156"/>
          <cell r="AD156"/>
          <cell r="AE156"/>
          <cell r="AF156"/>
          <cell r="AG156"/>
          <cell r="AH156"/>
          <cell r="AI156"/>
          <cell r="AJ156"/>
          <cell r="AK156"/>
          <cell r="AL156"/>
          <cell r="AM156"/>
          <cell r="AN156"/>
          <cell r="AO156"/>
          <cell r="AP156"/>
          <cell r="AQ156"/>
          <cell r="AR156"/>
          <cell r="AS156"/>
          <cell r="AT156"/>
          <cell r="AU156"/>
          <cell r="AV156"/>
          <cell r="AW156"/>
          <cell r="AX156"/>
          <cell r="AY156"/>
          <cell r="AZ156"/>
          <cell r="BA156"/>
          <cell r="BB156"/>
          <cell r="BC156"/>
          <cell r="BD156"/>
          <cell r="BE156"/>
          <cell r="BF156"/>
          <cell r="BG156"/>
          <cell r="BH156"/>
          <cell r="BI156"/>
          <cell r="BJ156"/>
          <cell r="BK156"/>
          <cell r="BL156"/>
          <cell r="BM156"/>
          <cell r="BN156"/>
          <cell r="BO156"/>
          <cell r="BP156"/>
          <cell r="BQ156"/>
          <cell r="BR156"/>
          <cell r="BS156"/>
          <cell r="BT156"/>
          <cell r="BU156"/>
          <cell r="BV156"/>
          <cell r="BW156"/>
          <cell r="BX156"/>
          <cell r="BY156"/>
          <cell r="BZ156"/>
          <cell r="CA156"/>
          <cell r="CB156"/>
          <cell r="CC156"/>
          <cell r="CD156"/>
          <cell r="CE156"/>
          <cell r="CF156"/>
          <cell r="CG156"/>
          <cell r="CH156"/>
          <cell r="CI156"/>
          <cell r="CJ156"/>
          <cell r="CK156"/>
          <cell r="CL156"/>
          <cell r="CM156"/>
          <cell r="CN156"/>
          <cell r="CO156"/>
          <cell r="CP156"/>
          <cell r="CQ156"/>
          <cell r="CR156"/>
          <cell r="CS156"/>
          <cell r="CT156"/>
          <cell r="CU156"/>
          <cell r="CV156"/>
          <cell r="CW156"/>
          <cell r="CX156"/>
          <cell r="CY156"/>
          <cell r="CZ156"/>
          <cell r="DA156"/>
          <cell r="DB156"/>
          <cell r="DC156"/>
          <cell r="DD156"/>
          <cell r="DE156"/>
          <cell r="DF156"/>
          <cell r="DG156"/>
          <cell r="DH156"/>
          <cell r="DI156"/>
          <cell r="DJ156"/>
          <cell r="DK156"/>
          <cell r="DL156"/>
          <cell r="DM156"/>
          <cell r="DN156"/>
          <cell r="DO156"/>
          <cell r="DP156"/>
          <cell r="DQ156"/>
          <cell r="DR156"/>
          <cell r="DS156"/>
          <cell r="DT156"/>
          <cell r="DU156"/>
          <cell r="DV156"/>
          <cell r="DW156"/>
          <cell r="DX156"/>
          <cell r="DY156"/>
          <cell r="DZ156"/>
          <cell r="EA156"/>
          <cell r="EB156"/>
          <cell r="EC156"/>
          <cell r="ED156"/>
          <cell r="EE156"/>
          <cell r="EF156"/>
          <cell r="EG156"/>
          <cell r="EH156"/>
          <cell r="EI156"/>
          <cell r="EJ156"/>
          <cell r="EK156"/>
          <cell r="EL156"/>
          <cell r="EM156"/>
          <cell r="EN156"/>
          <cell r="EO156"/>
          <cell r="EP156"/>
          <cell r="EQ156"/>
          <cell r="ER156"/>
          <cell r="ES156"/>
        </row>
      </sheetData>
      <sheetData sheetId="27">
        <row r="2">
          <cell r="B2" t="str">
            <v>Biscayne Apartments</v>
          </cell>
          <cell r="O2" t="str">
            <v>Dallas, TX</v>
          </cell>
        </row>
        <row r="4">
          <cell r="Q4" t="str">
            <v>Reversion</v>
          </cell>
        </row>
        <row r="5">
          <cell r="C5" t="str">
            <v>IRR</v>
          </cell>
          <cell r="D5">
            <v>0</v>
          </cell>
          <cell r="E5">
            <v>1</v>
          </cell>
          <cell r="F5">
            <v>2</v>
          </cell>
          <cell r="G5">
            <v>3</v>
          </cell>
          <cell r="H5">
            <v>4</v>
          </cell>
          <cell r="I5">
            <v>5</v>
          </cell>
          <cell r="J5">
            <v>6</v>
          </cell>
          <cell r="K5">
            <v>7</v>
          </cell>
          <cell r="L5">
            <v>8</v>
          </cell>
          <cell r="M5">
            <v>9</v>
          </cell>
          <cell r="N5">
            <v>10</v>
          </cell>
          <cell r="O5" t="str">
            <v>TOTAL</v>
          </cell>
          <cell r="Q5">
            <v>11</v>
          </cell>
          <cell r="S5">
            <v>0</v>
          </cell>
          <cell r="T5">
            <v>1</v>
          </cell>
          <cell r="U5">
            <v>2</v>
          </cell>
          <cell r="V5">
            <v>3</v>
          </cell>
          <cell r="W5">
            <v>4</v>
          </cell>
          <cell r="X5">
            <v>5</v>
          </cell>
          <cell r="Y5">
            <v>6</v>
          </cell>
          <cell r="Z5">
            <v>7</v>
          </cell>
          <cell r="AA5">
            <v>8</v>
          </cell>
          <cell r="AB5">
            <v>9</v>
          </cell>
          <cell r="AC5">
            <v>10</v>
          </cell>
          <cell r="AD5">
            <v>11</v>
          </cell>
          <cell r="AE5">
            <v>12</v>
          </cell>
          <cell r="AF5">
            <v>13</v>
          </cell>
          <cell r="AG5">
            <v>14</v>
          </cell>
          <cell r="AH5">
            <v>15</v>
          </cell>
          <cell r="AI5">
            <v>16</v>
          </cell>
          <cell r="AJ5">
            <v>17</v>
          </cell>
          <cell r="AK5">
            <v>18</v>
          </cell>
          <cell r="AL5">
            <v>19</v>
          </cell>
          <cell r="AM5">
            <v>20</v>
          </cell>
          <cell r="AN5">
            <v>21</v>
          </cell>
          <cell r="AO5">
            <v>22</v>
          </cell>
          <cell r="AP5">
            <v>23</v>
          </cell>
          <cell r="AQ5">
            <v>24</v>
          </cell>
          <cell r="AR5">
            <v>25</v>
          </cell>
          <cell r="AS5">
            <v>26</v>
          </cell>
          <cell r="AT5">
            <v>27</v>
          </cell>
          <cell r="AU5">
            <v>28</v>
          </cell>
          <cell r="AV5">
            <v>29</v>
          </cell>
          <cell r="AW5">
            <v>30</v>
          </cell>
          <cell r="AX5">
            <v>31</v>
          </cell>
          <cell r="AY5">
            <v>32</v>
          </cell>
          <cell r="AZ5">
            <v>33</v>
          </cell>
          <cell r="BA5">
            <v>34</v>
          </cell>
          <cell r="BB5">
            <v>35</v>
          </cell>
          <cell r="BC5">
            <v>36</v>
          </cell>
          <cell r="BD5">
            <v>37</v>
          </cell>
          <cell r="BE5">
            <v>38</v>
          </cell>
          <cell r="BF5">
            <v>39</v>
          </cell>
          <cell r="BG5">
            <v>40</v>
          </cell>
          <cell r="BH5">
            <v>41</v>
          </cell>
          <cell r="BI5">
            <v>42</v>
          </cell>
          <cell r="BJ5">
            <v>43</v>
          </cell>
          <cell r="BK5">
            <v>44</v>
          </cell>
          <cell r="BL5">
            <v>45</v>
          </cell>
          <cell r="BM5">
            <v>46</v>
          </cell>
          <cell r="BN5">
            <v>47</v>
          </cell>
          <cell r="BO5">
            <v>48</v>
          </cell>
          <cell r="BP5">
            <v>49</v>
          </cell>
          <cell r="BQ5">
            <v>50</v>
          </cell>
          <cell r="BR5">
            <v>51</v>
          </cell>
          <cell r="BS5">
            <v>52</v>
          </cell>
          <cell r="BT5">
            <v>53</v>
          </cell>
          <cell r="BU5">
            <v>54</v>
          </cell>
          <cell r="BV5">
            <v>55</v>
          </cell>
          <cell r="BW5">
            <v>56</v>
          </cell>
          <cell r="BX5">
            <v>57</v>
          </cell>
          <cell r="BY5">
            <v>58</v>
          </cell>
          <cell r="BZ5">
            <v>59</v>
          </cell>
          <cell r="CA5">
            <v>60</v>
          </cell>
          <cell r="CB5">
            <v>61</v>
          </cell>
          <cell r="CC5">
            <v>62</v>
          </cell>
          <cell r="CD5">
            <v>63</v>
          </cell>
          <cell r="CE5">
            <v>64</v>
          </cell>
          <cell r="CF5">
            <v>65</v>
          </cell>
          <cell r="CG5">
            <v>66</v>
          </cell>
          <cell r="CH5">
            <v>67</v>
          </cell>
          <cell r="CI5">
            <v>68</v>
          </cell>
          <cell r="CJ5">
            <v>69</v>
          </cell>
          <cell r="CK5">
            <v>70</v>
          </cell>
          <cell r="CL5">
            <v>71</v>
          </cell>
          <cell r="CM5">
            <v>72</v>
          </cell>
          <cell r="CN5">
            <v>73</v>
          </cell>
          <cell r="CO5">
            <v>74</v>
          </cell>
          <cell r="CP5">
            <v>75</v>
          </cell>
          <cell r="CQ5">
            <v>76</v>
          </cell>
          <cell r="CR5">
            <v>77</v>
          </cell>
          <cell r="CS5">
            <v>78</v>
          </cell>
          <cell r="CT5">
            <v>79</v>
          </cell>
          <cell r="CU5">
            <v>80</v>
          </cell>
          <cell r="CV5">
            <v>81</v>
          </cell>
          <cell r="CW5">
            <v>82</v>
          </cell>
          <cell r="CX5">
            <v>83</v>
          </cell>
          <cell r="CY5">
            <v>84</v>
          </cell>
          <cell r="CZ5">
            <v>85</v>
          </cell>
          <cell r="DA5">
            <v>86</v>
          </cell>
          <cell r="DB5">
            <v>87</v>
          </cell>
          <cell r="DC5">
            <v>88</v>
          </cell>
          <cell r="DD5">
            <v>89</v>
          </cell>
          <cell r="DE5">
            <v>90</v>
          </cell>
          <cell r="DF5">
            <v>91</v>
          </cell>
          <cell r="DG5">
            <v>92</v>
          </cell>
          <cell r="DH5">
            <v>93</v>
          </cell>
          <cell r="DI5">
            <v>94</v>
          </cell>
          <cell r="DJ5">
            <v>95</v>
          </cell>
          <cell r="DK5">
            <v>96</v>
          </cell>
          <cell r="DL5">
            <v>97</v>
          </cell>
          <cell r="DM5">
            <v>98</v>
          </cell>
          <cell r="DN5">
            <v>99</v>
          </cell>
          <cell r="DO5">
            <v>100</v>
          </cell>
          <cell r="DP5">
            <v>101</v>
          </cell>
          <cell r="DQ5">
            <v>102</v>
          </cell>
          <cell r="DR5">
            <v>103</v>
          </cell>
          <cell r="DS5">
            <v>104</v>
          </cell>
          <cell r="DT5">
            <v>105</v>
          </cell>
          <cell r="DU5">
            <v>106</v>
          </cell>
          <cell r="DV5">
            <v>107</v>
          </cell>
          <cell r="DW5">
            <v>108</v>
          </cell>
          <cell r="DX5">
            <v>109</v>
          </cell>
          <cell r="DY5">
            <v>110</v>
          </cell>
          <cell r="DZ5">
            <v>111</v>
          </cell>
          <cell r="EA5">
            <v>112</v>
          </cell>
          <cell r="EB5">
            <v>113</v>
          </cell>
          <cell r="EC5">
            <v>114</v>
          </cell>
          <cell r="ED5">
            <v>115</v>
          </cell>
          <cell r="EE5">
            <v>116</v>
          </cell>
          <cell r="EF5">
            <v>117</v>
          </cell>
          <cell r="EG5">
            <v>118</v>
          </cell>
          <cell r="EH5">
            <v>119</v>
          </cell>
          <cell r="EI5">
            <v>120</v>
          </cell>
        </row>
        <row r="7">
          <cell r="B7" t="str">
            <v>ANNUAL CASH FLOW DURING HOLD PERIOD</v>
          </cell>
          <cell r="C7"/>
          <cell r="D7"/>
          <cell r="E7"/>
          <cell r="F7"/>
          <cell r="G7"/>
          <cell r="H7"/>
          <cell r="I7"/>
          <cell r="J7"/>
          <cell r="K7"/>
          <cell r="L7"/>
          <cell r="M7"/>
          <cell r="N7"/>
          <cell r="O7"/>
          <cell r="Q7"/>
          <cell r="S7" t="str">
            <v>MONTHLY CASH FLOW DURING HOLD PERIOD</v>
          </cell>
          <cell r="T7"/>
          <cell r="U7"/>
          <cell r="V7"/>
          <cell r="W7"/>
          <cell r="X7"/>
          <cell r="Y7"/>
          <cell r="Z7"/>
          <cell r="AA7"/>
          <cell r="AB7"/>
          <cell r="AC7"/>
          <cell r="AD7"/>
          <cell r="AE7"/>
          <cell r="AF7"/>
          <cell r="AG7"/>
          <cell r="AH7"/>
          <cell r="AI7"/>
          <cell r="AJ7"/>
          <cell r="AK7"/>
          <cell r="AL7"/>
          <cell r="AM7"/>
          <cell r="AN7"/>
          <cell r="AO7"/>
          <cell r="AP7"/>
          <cell r="AQ7"/>
          <cell r="AR7"/>
          <cell r="AS7"/>
          <cell r="AT7"/>
          <cell r="AU7"/>
          <cell r="AV7"/>
          <cell r="AW7"/>
          <cell r="AX7"/>
          <cell r="AY7"/>
          <cell r="AZ7"/>
          <cell r="BA7"/>
          <cell r="BB7"/>
          <cell r="BC7"/>
          <cell r="BD7"/>
          <cell r="BE7"/>
          <cell r="BF7"/>
          <cell r="BG7"/>
          <cell r="BH7"/>
          <cell r="BI7"/>
          <cell r="BJ7"/>
          <cell r="BK7"/>
          <cell r="BL7"/>
          <cell r="BM7"/>
          <cell r="BN7"/>
          <cell r="BO7"/>
          <cell r="BP7"/>
          <cell r="BQ7"/>
          <cell r="BR7"/>
          <cell r="BS7"/>
          <cell r="BT7"/>
          <cell r="BU7"/>
          <cell r="BV7"/>
          <cell r="BW7"/>
          <cell r="BX7"/>
          <cell r="BY7"/>
          <cell r="BZ7"/>
          <cell r="CA7"/>
          <cell r="CB7"/>
          <cell r="CC7"/>
          <cell r="CD7"/>
          <cell r="CE7"/>
          <cell r="CF7"/>
          <cell r="CG7"/>
          <cell r="CH7"/>
          <cell r="CI7"/>
          <cell r="CJ7"/>
          <cell r="CK7"/>
          <cell r="CL7"/>
          <cell r="CM7"/>
          <cell r="CN7"/>
          <cell r="CO7"/>
          <cell r="CP7"/>
          <cell r="CQ7"/>
          <cell r="CR7"/>
          <cell r="CS7"/>
          <cell r="CT7"/>
          <cell r="CU7"/>
          <cell r="CV7"/>
          <cell r="CW7"/>
          <cell r="CX7"/>
          <cell r="CY7"/>
          <cell r="CZ7"/>
          <cell r="DA7"/>
          <cell r="DB7"/>
          <cell r="DC7"/>
          <cell r="DD7"/>
          <cell r="DE7"/>
          <cell r="DF7"/>
          <cell r="DG7"/>
          <cell r="DH7"/>
          <cell r="DI7"/>
          <cell r="DJ7"/>
          <cell r="DK7"/>
          <cell r="DL7"/>
          <cell r="DM7"/>
          <cell r="DN7"/>
          <cell r="DO7"/>
          <cell r="DP7"/>
          <cell r="DQ7"/>
          <cell r="DR7"/>
          <cell r="DS7"/>
          <cell r="DT7"/>
          <cell r="DU7"/>
          <cell r="DV7"/>
          <cell r="DW7"/>
          <cell r="DX7"/>
          <cell r="DY7"/>
          <cell r="DZ7"/>
          <cell r="EA7"/>
          <cell r="EB7"/>
          <cell r="EC7"/>
          <cell r="ED7"/>
          <cell r="EE7"/>
          <cell r="EF7"/>
          <cell r="EG7"/>
          <cell r="EH7"/>
          <cell r="EI7"/>
        </row>
        <row r="9">
          <cell r="B9" t="str">
            <v>ACQUISITION COST</v>
          </cell>
        </row>
        <row r="17">
          <cell r="B17" t="str">
            <v>OPERATING REVENUE</v>
          </cell>
        </row>
        <row r="38">
          <cell r="B38" t="str">
            <v>OPERATING EXPENSES</v>
          </cell>
        </row>
        <row r="58">
          <cell r="B58" t="str">
            <v>NET OPERATING INCOME</v>
          </cell>
        </row>
        <row r="60">
          <cell r="E60">
            <v>-11800</v>
          </cell>
          <cell r="Q60">
            <v>-11800</v>
          </cell>
        </row>
        <row r="62">
          <cell r="E62">
            <v>265763.62287041167</v>
          </cell>
          <cell r="F62">
            <v>289097.40059388499</v>
          </cell>
          <cell r="G62">
            <v>301081.59326572082</v>
          </cell>
          <cell r="H62">
            <v>313484.45713079232</v>
          </cell>
          <cell r="I62">
            <v>326319.73523315776</v>
          </cell>
          <cell r="J62">
            <v>339601.60656636307</v>
          </cell>
          <cell r="K62">
            <v>353344.6996250886</v>
          </cell>
          <cell r="L62">
            <v>367564.10637281096</v>
          </cell>
          <cell r="M62">
            <v>382275.39663814404</v>
          </cell>
          <cell r="N62">
            <v>397494.63295292004</v>
          </cell>
          <cell r="Q62">
            <v>385218.48076418333</v>
          </cell>
          <cell r="T62">
            <v>21519.595199028892</v>
          </cell>
          <cell r="U62">
            <v>21632.727851600284</v>
          </cell>
          <cell r="V62">
            <v>21746.139519812969</v>
          </cell>
          <cell r="W62">
            <v>21859.830891794805</v>
          </cell>
          <cell r="X62">
            <v>21973.802657370725</v>
          </cell>
          <cell r="Y62">
            <v>22088.05550806698</v>
          </cell>
          <cell r="Z62">
            <v>22202.590137115301</v>
          </cell>
          <cell r="AA62">
            <v>22317.407239457134</v>
          </cell>
          <cell r="AB62">
            <v>22432.507511747812</v>
          </cell>
          <cell r="AC62">
            <v>22547.891652360831</v>
          </cell>
          <cell r="AD62">
            <v>22663.560361392043</v>
          </cell>
          <cell r="AE62">
            <v>22779.51434066394</v>
          </cell>
          <cell r="AF62">
            <v>23431.642422514687</v>
          </cell>
          <cell r="AG62">
            <v>23550.623861923756</v>
          </cell>
          <cell r="AH62">
            <v>23669.898741660305</v>
          </cell>
          <cell r="AI62">
            <v>23789.467785427347</v>
          </cell>
          <cell r="AJ62">
            <v>23909.331718712736</v>
          </cell>
          <cell r="AK62">
            <v>24029.491268793568</v>
          </cell>
          <cell r="AL62">
            <v>24149.947164740624</v>
          </cell>
          <cell r="AM62">
            <v>24270.700137422748</v>
          </cell>
          <cell r="AN62">
            <v>24391.750919511309</v>
          </cell>
          <cell r="AO62">
            <v>24513.100245484649</v>
          </cell>
          <cell r="AP62">
            <v>24634.748851632528</v>
          </cell>
          <cell r="AQ62">
            <v>24756.697476060606</v>
          </cell>
          <cell r="AR62">
            <v>24410.530916358413</v>
          </cell>
          <cell r="AS62">
            <v>24533.081798949755</v>
          </cell>
          <cell r="AT62">
            <v>24655.9349250784</v>
          </cell>
          <cell r="AU62">
            <v>24779.091040158444</v>
          </cell>
          <cell r="AV62">
            <v>24902.550891442403</v>
          </cell>
          <cell r="AW62">
            <v>25026.315228025665</v>
          </cell>
          <cell r="AX62">
            <v>25150.384800851116</v>
          </cell>
          <cell r="AY62">
            <v>25274.760362713714</v>
          </cell>
          <cell r="AZ62">
            <v>25399.442668264932</v>
          </cell>
          <cell r="BA62">
            <v>25524.432474017482</v>
          </cell>
          <cell r="BB62">
            <v>25649.730538349799</v>
          </cell>
          <cell r="BC62">
            <v>25775.33762151072</v>
          </cell>
          <cell r="BD62">
            <v>25386.873275153524</v>
          </cell>
          <cell r="BE62">
            <v>25519.744232068344</v>
          </cell>
          <cell r="BF62">
            <v>25652.942884607834</v>
          </cell>
          <cell r="BG62">
            <v>25786.470040957774</v>
          </cell>
          <cell r="BH62">
            <v>25920.326511297211</v>
          </cell>
          <cell r="BI62">
            <v>26054.513107803268</v>
          </cell>
          <cell r="BJ62">
            <v>26189.030644656141</v>
          </cell>
          <cell r="BK62">
            <v>26323.879938044</v>
          </cell>
          <cell r="BL62">
            <v>26459.061806167967</v>
          </cell>
          <cell r="BM62">
            <v>26594.577069247036</v>
          </cell>
          <cell r="BN62">
            <v>26730.426549523134</v>
          </cell>
          <cell r="BO62">
            <v>26866.611071266012</v>
          </cell>
          <cell r="BP62">
            <v>26434.374839111613</v>
          </cell>
          <cell r="BQ62">
            <v>26571.231924733886</v>
          </cell>
          <cell r="BR62">
            <v>26708.426536849543</v>
          </cell>
          <cell r="BS62">
            <v>26845.959507889991</v>
          </cell>
          <cell r="BT62">
            <v>26983.831672339616</v>
          </cell>
          <cell r="BU62">
            <v>27122.043866740863</v>
          </cell>
          <cell r="BV62">
            <v>27260.596929699324</v>
          </cell>
          <cell r="BW62">
            <v>27399.491701888805</v>
          </cell>
          <cell r="BX62">
            <v>27538.729026056481</v>
          </cell>
          <cell r="BY62">
            <v>27678.309747027943</v>
          </cell>
          <cell r="BZ62">
            <v>27818.23471171231</v>
          </cell>
          <cell r="CA62">
            <v>27958.504769107476</v>
          </cell>
          <cell r="CB62">
            <v>27518.429357302517</v>
          </cell>
          <cell r="CC62">
            <v>27659.392155493439</v>
          </cell>
          <cell r="CD62">
            <v>27800.702605972587</v>
          </cell>
          <cell r="CE62">
            <v>27942.361566144242</v>
          </cell>
          <cell r="CF62">
            <v>28084.369895527347</v>
          </cell>
          <cell r="CG62">
            <v>28226.728455760636</v>
          </cell>
          <cell r="CH62">
            <v>28369.438110607847</v>
          </cell>
          <cell r="CI62">
            <v>28512.499725963036</v>
          </cell>
          <cell r="CJ62">
            <v>28655.91416985574</v>
          </cell>
          <cell r="CK62">
            <v>28799.682312456327</v>
          </cell>
          <cell r="CL62">
            <v>28943.805026081234</v>
          </cell>
          <cell r="CM62">
            <v>29088.283185198252</v>
          </cell>
          <cell r="CN62">
            <v>28640.235976499473</v>
          </cell>
          <cell r="CO62">
            <v>28785.427658636156</v>
          </cell>
          <cell r="CP62">
            <v>28930.977422629647</v>
          </cell>
          <cell r="CQ62">
            <v>29076.886151606468</v>
          </cell>
          <cell r="CR62">
            <v>29223.154730871076</v>
          </cell>
          <cell r="CS62">
            <v>29369.784047911355</v>
          </cell>
          <cell r="CT62">
            <v>29516.774992403956</v>
          </cell>
          <cell r="CU62">
            <v>29664.128456219802</v>
          </cell>
          <cell r="CV62">
            <v>29811.845333429304</v>
          </cell>
          <cell r="CW62">
            <v>29959.926520307901</v>
          </cell>
          <cell r="CX62">
            <v>30108.372915341566</v>
          </cell>
          <cell r="CY62">
            <v>30257.185419232079</v>
          </cell>
          <cell r="CZ62">
            <v>29801.031869041934</v>
          </cell>
          <cell r="DA62">
            <v>29950.57930164268</v>
          </cell>
          <cell r="DB62">
            <v>30100.495558556006</v>
          </cell>
          <cell r="DC62">
            <v>30250.781549402116</v>
          </cell>
          <cell r="DD62">
            <v>30401.438186044663</v>
          </cell>
          <cell r="DE62">
            <v>30552.466382596151</v>
          </cell>
          <cell r="DF62">
            <v>30703.867055423561</v>
          </cell>
          <cell r="DG62">
            <v>30855.641123153855</v>
          </cell>
          <cell r="DH62">
            <v>31007.789506679637</v>
          </cell>
          <cell r="DI62">
            <v>31160.313129164595</v>
          </cell>
          <cell r="DJ62">
            <v>31313.212916049266</v>
          </cell>
          <cell r="DK62">
            <v>31466.489795056503</v>
          </cell>
          <cell r="DL62">
            <v>31002.093414625586</v>
          </cell>
          <cell r="DM62">
            <v>31156.127270204361</v>
          </cell>
          <cell r="DN62">
            <v>31310.541014825063</v>
          </cell>
          <cell r="DO62">
            <v>31465.335585396573</v>
          </cell>
          <cell r="DP62">
            <v>31620.511921138397</v>
          </cell>
          <cell r="DQ62">
            <v>31776.070963586415</v>
          </cell>
          <cell r="DR62">
            <v>31932.013656598672</v>
          </cell>
          <cell r="DS62">
            <v>32088.340946360895</v>
          </cell>
          <cell r="DT62">
            <v>32245.053781392442</v>
          </cell>
          <cell r="DU62">
            <v>32402.15311255195</v>
          </cell>
          <cell r="DV62">
            <v>32559.639893043142</v>
          </cell>
          <cell r="DW62">
            <v>32717.515078420616</v>
          </cell>
          <cell r="DX62">
            <v>32244.737418366993</v>
          </cell>
          <cell r="DY62">
            <v>32403.392289613159</v>
          </cell>
          <cell r="DZ62">
            <v>32562.438446572505</v>
          </cell>
          <cell r="EA62">
            <v>32721.87685426114</v>
          </cell>
          <cell r="EB62">
            <v>32881.708480075205</v>
          </cell>
          <cell r="EC62">
            <v>33041.934293796687</v>
          </cell>
          <cell r="ED62">
            <v>33202.555267599266</v>
          </cell>
          <cell r="EE62">
            <v>33363.572376054362</v>
          </cell>
          <cell r="EF62">
            <v>33524.986596136849</v>
          </cell>
          <cell r="EG62">
            <v>33686.798907231161</v>
          </cell>
          <cell r="EH62">
            <v>33849.010291137092</v>
          </cell>
          <cell r="EI62">
            <v>34011.621732075888</v>
          </cell>
        </row>
        <row r="66">
          <cell r="B66" t="str">
            <v>CAPITAL EXPENDITURES</v>
          </cell>
        </row>
        <row r="76">
          <cell r="B76" t="str">
            <v>OPERATING CASH FLOW</v>
          </cell>
        </row>
        <row r="79">
          <cell r="B79" t="str">
            <v>DISPOSITION PROCEEDS</v>
          </cell>
        </row>
        <row r="86">
          <cell r="B86" t="str">
            <v>UNLEVERAGED CASH FLOW</v>
          </cell>
          <cell r="C86">
            <v>8.5434715376139669E-2</v>
          </cell>
        </row>
        <row r="89">
          <cell r="B89" t="str">
            <v>FINANCING CASH FLOWS</v>
          </cell>
        </row>
        <row r="99">
          <cell r="B99" t="str">
            <v>RESERVES</v>
          </cell>
        </row>
        <row r="108">
          <cell r="B108" t="str">
            <v>LEVERAGED CASH FLOW</v>
          </cell>
          <cell r="C108">
            <v>0.16965776706751146</v>
          </cell>
        </row>
        <row r="111">
          <cell r="B111" t="str">
            <v>UNLEVERAGED METRICS</v>
          </cell>
        </row>
        <row r="121">
          <cell r="B121" t="str">
            <v>LEVERAGED METRICS</v>
          </cell>
        </row>
        <row r="123">
          <cell r="E123">
            <v>6.1057E-2</v>
          </cell>
        </row>
        <row r="129">
          <cell r="B129" t="str">
            <v>ASSUMABLE LOAN 1</v>
          </cell>
        </row>
        <row r="130">
          <cell r="B130" t="str">
            <v>Financing Costs</v>
          </cell>
        </row>
        <row r="136">
          <cell r="B136" t="str">
            <v>Amortization Schedule</v>
          </cell>
        </row>
        <row r="143">
          <cell r="B143" t="str">
            <v>Interest Rate</v>
          </cell>
        </row>
        <row r="152">
          <cell r="B152" t="str">
            <v>ASSUMABLE LOAN 2</v>
          </cell>
        </row>
        <row r="153">
          <cell r="B153" t="str">
            <v>Financing Costs</v>
          </cell>
        </row>
        <row r="159">
          <cell r="B159" t="str">
            <v>Amortization Schedule</v>
          </cell>
        </row>
        <row r="166">
          <cell r="B166" t="str">
            <v>Interest Rate</v>
          </cell>
        </row>
        <row r="175">
          <cell r="B175" t="str">
            <v>ASSUMABLE LOAN 3</v>
          </cell>
        </row>
        <row r="176">
          <cell r="B176" t="str">
            <v>Financing Costs</v>
          </cell>
        </row>
        <row r="182">
          <cell r="B182" t="str">
            <v>Amortization Schedule</v>
          </cell>
        </row>
        <row r="189">
          <cell r="B189" t="str">
            <v>Interest Rate</v>
          </cell>
        </row>
        <row r="198">
          <cell r="B198" t="str">
            <v xml:space="preserve">ORIGINATED LOAN 1 </v>
          </cell>
        </row>
        <row r="199">
          <cell r="B199" t="str">
            <v>Financing Costs</v>
          </cell>
        </row>
        <row r="204">
          <cell r="B204" t="str">
            <v>Amortization Schedule</v>
          </cell>
        </row>
        <row r="211">
          <cell r="B211" t="str">
            <v>Interest Rate</v>
          </cell>
        </row>
        <row r="218">
          <cell r="B218" t="str">
            <v>LOAN RESERVE CALCULATIONS</v>
          </cell>
        </row>
        <row r="219">
          <cell r="B219" t="str">
            <v>Real Estate Taxes</v>
          </cell>
        </row>
        <row r="226">
          <cell r="B226" t="str">
            <v>Capital Expenditures</v>
          </cell>
        </row>
        <row r="233">
          <cell r="B233" t="str">
            <v>Debt Service</v>
          </cell>
        </row>
        <row r="240">
          <cell r="B240" t="str">
            <v>Operating Deficits</v>
          </cell>
        </row>
        <row r="249">
          <cell r="B249" t="str">
            <v>EARLY RELEASE TIMING</v>
          </cell>
        </row>
        <row r="262">
          <cell r="B262" t="str">
            <v xml:space="preserve">ORIGINATED LOAN 2 </v>
          </cell>
        </row>
        <row r="263">
          <cell r="B263" t="str">
            <v>Financing Costs</v>
          </cell>
        </row>
        <row r="268">
          <cell r="B268" t="str">
            <v>Amortization Schedule</v>
          </cell>
        </row>
        <row r="275">
          <cell r="B275" t="str">
            <v>Interest Rate</v>
          </cell>
        </row>
        <row r="284">
          <cell r="B284" t="str">
            <v>ORIGINATED LOAN 3</v>
          </cell>
        </row>
        <row r="285">
          <cell r="B285" t="str">
            <v>Financing Costs</v>
          </cell>
        </row>
        <row r="290">
          <cell r="B290" t="str">
            <v>Amortization Schedule</v>
          </cell>
        </row>
        <row r="297">
          <cell r="B297" t="str">
            <v>Interest Rate</v>
          </cell>
        </row>
        <row r="306">
          <cell r="B306" t="str">
            <v>CALCULATION OF REINVESTMENT OF DEBT PROCEEDS</v>
          </cell>
        </row>
        <row r="314">
          <cell r="B314" t="str">
            <v>CALCULATION OF REINVESTMENT FUNDS</v>
          </cell>
        </row>
        <row r="318">
          <cell r="O318">
            <v>1232895.8104194049</v>
          </cell>
        </row>
        <row r="323">
          <cell r="B323" t="str">
            <v>CAPITAL USES</v>
          </cell>
        </row>
        <row r="372">
          <cell r="B372" t="str">
            <v>CAPITAL SOURCES</v>
          </cell>
        </row>
        <row r="414">
          <cell r="B414" t="str">
            <v>ANNUAL RENOVATION CASH FLOW DURING HOLD PERIOD</v>
          </cell>
          <cell r="C414"/>
          <cell r="D414"/>
          <cell r="E414"/>
          <cell r="F414"/>
          <cell r="G414"/>
          <cell r="H414"/>
          <cell r="I414"/>
          <cell r="J414"/>
          <cell r="K414"/>
          <cell r="L414"/>
          <cell r="M414"/>
          <cell r="N414"/>
          <cell r="O414"/>
          <cell r="Q414"/>
          <cell r="S414" t="str">
            <v>MONTHLY RENOVATION CASH FLOW DURING HOLD PERIOD</v>
          </cell>
          <cell r="T414"/>
          <cell r="U414"/>
          <cell r="V414"/>
          <cell r="W414"/>
          <cell r="X414"/>
          <cell r="Y414"/>
          <cell r="Z414"/>
          <cell r="AA414"/>
          <cell r="AB414"/>
          <cell r="AC414"/>
          <cell r="AD414"/>
          <cell r="AE414"/>
          <cell r="AF414"/>
          <cell r="AG414"/>
          <cell r="AH414"/>
          <cell r="AI414"/>
          <cell r="AJ414"/>
          <cell r="AK414"/>
          <cell r="AL414"/>
          <cell r="AM414"/>
          <cell r="AN414"/>
          <cell r="AO414"/>
          <cell r="AP414"/>
          <cell r="AQ414"/>
          <cell r="AR414"/>
          <cell r="AS414"/>
          <cell r="AT414"/>
          <cell r="AU414"/>
          <cell r="AV414"/>
          <cell r="AW414"/>
          <cell r="AX414"/>
          <cell r="AY414"/>
          <cell r="AZ414"/>
          <cell r="BA414"/>
          <cell r="BB414"/>
          <cell r="BC414"/>
          <cell r="BD414"/>
          <cell r="BE414"/>
          <cell r="BF414"/>
          <cell r="BG414"/>
          <cell r="BH414"/>
          <cell r="BI414"/>
          <cell r="BJ414"/>
          <cell r="BK414"/>
          <cell r="BL414"/>
          <cell r="BM414"/>
          <cell r="BN414"/>
          <cell r="BO414"/>
          <cell r="BP414"/>
          <cell r="BQ414"/>
          <cell r="BR414"/>
          <cell r="BS414"/>
          <cell r="BT414"/>
          <cell r="BU414"/>
          <cell r="BV414"/>
          <cell r="BW414"/>
          <cell r="BX414"/>
          <cell r="BY414"/>
          <cell r="BZ414"/>
          <cell r="CA414"/>
          <cell r="CB414"/>
          <cell r="CC414"/>
          <cell r="CD414"/>
          <cell r="CE414"/>
          <cell r="CF414"/>
          <cell r="CG414"/>
          <cell r="CH414"/>
          <cell r="CI414"/>
          <cell r="CJ414"/>
          <cell r="CK414"/>
          <cell r="CL414"/>
          <cell r="CM414"/>
          <cell r="CN414"/>
          <cell r="CO414"/>
          <cell r="CP414"/>
          <cell r="CQ414"/>
          <cell r="CR414"/>
          <cell r="CS414"/>
          <cell r="CT414"/>
          <cell r="CU414"/>
          <cell r="CV414"/>
          <cell r="CW414"/>
          <cell r="CX414"/>
          <cell r="CY414"/>
          <cell r="CZ414"/>
          <cell r="DA414"/>
          <cell r="DB414"/>
          <cell r="DC414"/>
          <cell r="DD414"/>
          <cell r="DE414"/>
          <cell r="DF414"/>
          <cell r="DG414"/>
          <cell r="DH414"/>
          <cell r="DI414"/>
          <cell r="DJ414"/>
          <cell r="DK414"/>
          <cell r="DL414"/>
          <cell r="DM414"/>
          <cell r="DN414"/>
          <cell r="DO414"/>
          <cell r="DP414"/>
          <cell r="DQ414"/>
          <cell r="DR414"/>
          <cell r="DS414"/>
          <cell r="DT414"/>
          <cell r="DU414"/>
          <cell r="DV414"/>
          <cell r="DW414"/>
          <cell r="DX414"/>
          <cell r="DY414"/>
          <cell r="DZ414"/>
          <cell r="EA414"/>
          <cell r="EB414"/>
          <cell r="EC414"/>
          <cell r="ED414"/>
          <cell r="EE414"/>
          <cell r="EF414"/>
          <cell r="EG414"/>
          <cell r="EH414"/>
          <cell r="EI414"/>
        </row>
        <row r="416">
          <cell r="B416" t="str">
            <v>REVENUE FROM RENOVATIONS</v>
          </cell>
        </row>
        <row r="424">
          <cell r="B424" t="str">
            <v>CAPITAL EXPENDITURES</v>
          </cell>
        </row>
        <row r="431">
          <cell r="B431" t="str">
            <v>ADDED DISPOSITION PROCEEDS</v>
          </cell>
        </row>
        <row r="438">
          <cell r="B438" t="str">
            <v>UNLEVERAGED RENOVATION CF</v>
          </cell>
          <cell r="C438" t="str">
            <v>n/a</v>
          </cell>
        </row>
        <row r="441">
          <cell r="B441" t="str">
            <v>UNLEVERAGED METRICS</v>
          </cell>
        </row>
        <row r="442">
          <cell r="C442">
            <v>0</v>
          </cell>
        </row>
      </sheetData>
      <sheetData sheetId="28"/>
      <sheetData sheetId="29">
        <row r="2">
          <cell r="A2">
            <v>59</v>
          </cell>
        </row>
        <row r="5">
          <cell r="H5" t="str">
            <v>As Revenue</v>
          </cell>
          <cell r="I5" t="str">
            <v>$ total</v>
          </cell>
          <cell r="J5" t="str">
            <v>per year</v>
          </cell>
          <cell r="K5" t="str">
            <v>Annually at the end of each year</v>
          </cell>
          <cell r="L5" t="str">
            <v>Repair &amp; Maintenance</v>
          </cell>
          <cell r="M5" t="str">
            <v>Repair &amp; Maintenance</v>
          </cell>
          <cell r="O5" t="str">
            <v>Repair &amp; Maintenance</v>
          </cell>
          <cell r="P5" t="str">
            <v>Repair &amp; Maintenance</v>
          </cell>
          <cell r="R5" t="str">
            <v>Repair &amp; Maintenance</v>
          </cell>
          <cell r="S5" t="str">
            <v>Grown at inflation</v>
          </cell>
          <cell r="T5" t="str">
            <v>Yes</v>
          </cell>
          <cell r="U5" t="str">
            <v>Forward 12 mo. NOI¹</v>
          </cell>
          <cell r="V5" t="str">
            <v>Total Price</v>
          </cell>
          <cell r="W5" t="str">
            <v>Fixed</v>
          </cell>
          <cell r="X5" t="str">
            <v>Fixed</v>
          </cell>
          <cell r="Y5" t="str">
            <v>1M LIBOR</v>
          </cell>
          <cell r="AB5" t="str">
            <v>$ / unit</v>
          </cell>
          <cell r="AC5" t="str">
            <v>/ unit</v>
          </cell>
          <cell r="AD5" t="str">
            <v>Uniform Distribution</v>
          </cell>
          <cell r="AE5" t="str">
            <v>Annually</v>
          </cell>
          <cell r="AF5" t="str">
            <v>Market</v>
          </cell>
          <cell r="AH5">
            <v>44561</v>
          </cell>
          <cell r="AY5" t="str">
            <v>Purchase Price</v>
          </cell>
          <cell r="AZ5" t="str">
            <v xml:space="preserve"> $4,621,976  </v>
          </cell>
          <cell r="BA5" t="str">
            <v>Renovation ROI</v>
          </cell>
          <cell r="BB5" t="str">
            <v xml:space="preserve"> 0.00%  </v>
          </cell>
          <cell r="BC5">
            <v>-1</v>
          </cell>
        </row>
        <row r="6">
          <cell r="H6" t="str">
            <v>As Contra Expense</v>
          </cell>
          <cell r="I6" t="str">
            <v>$ / unit</v>
          </cell>
          <cell r="J6" t="str">
            <v>per month</v>
          </cell>
          <cell r="K6" t="str">
            <v>Monthly - uniform % of annual rate</v>
          </cell>
          <cell r="L6" t="str">
            <v>Contract Services</v>
          </cell>
          <cell r="M6" t="str">
            <v>Contract Services</v>
          </cell>
          <cell r="O6" t="str">
            <v>Contract Services</v>
          </cell>
          <cell r="P6" t="str">
            <v>Contract Services</v>
          </cell>
          <cell r="R6" t="str">
            <v>Contract Services</v>
          </cell>
          <cell r="S6" t="str">
            <v>Not grown at inflation</v>
          </cell>
          <cell r="T6" t="str">
            <v>No</v>
          </cell>
          <cell r="U6" t="str">
            <v>Trailing 12 mo. NOI¹</v>
          </cell>
          <cell r="V6" t="str">
            <v>Price per Unit</v>
          </cell>
          <cell r="W6" t="str">
            <v>Floating</v>
          </cell>
          <cell r="X6" t="str">
            <v>Variable</v>
          </cell>
          <cell r="Y6" t="str">
            <v>3M LIBOR</v>
          </cell>
          <cell r="AB6" t="str">
            <v>$ / sf</v>
          </cell>
          <cell r="AC6" t="str">
            <v>/ sf</v>
          </cell>
          <cell r="AD6" t="str">
            <v>Custom Distribution</v>
          </cell>
          <cell r="AE6" t="str">
            <v>Monthly</v>
          </cell>
          <cell r="AY6" t="str">
            <v>Purchase Price per Unit</v>
          </cell>
          <cell r="AZ6" t="str">
            <v xml:space="preserve"> $78,339  </v>
          </cell>
          <cell r="BA6" t="str">
            <v>Renovation IRR</v>
          </cell>
          <cell r="BB6" t="str">
            <v xml:space="preserve"> n/a  </v>
          </cell>
          <cell r="BC6">
            <v>-1</v>
          </cell>
        </row>
        <row r="7">
          <cell r="A7">
            <v>1963</v>
          </cell>
          <cell r="I7" t="str">
            <v>$ / occ. unit</v>
          </cell>
          <cell r="K7" t="str">
            <v>User-defined monthly inputs</v>
          </cell>
          <cell r="L7" t="str">
            <v>Security</v>
          </cell>
          <cell r="M7" t="str">
            <v>Security</v>
          </cell>
          <cell r="O7" t="str">
            <v>Security</v>
          </cell>
          <cell r="P7" t="str">
            <v>Security</v>
          </cell>
          <cell r="R7" t="str">
            <v>Security</v>
          </cell>
          <cell r="V7" t="str">
            <v>Cap Rate (Proforma)¹</v>
          </cell>
          <cell r="X7" t="str">
            <v>n/a</v>
          </cell>
          <cell r="Y7" t="str">
            <v>6M LIBOR</v>
          </cell>
          <cell r="AB7" t="str">
            <v>$ total</v>
          </cell>
          <cell r="AC7" t="str">
            <v>Total</v>
          </cell>
          <cell r="AY7" t="str">
            <v>Required Equity</v>
          </cell>
          <cell r="AZ7" t="str">
            <v xml:space="preserve"> $1,232,896  </v>
          </cell>
          <cell r="BA7" t="str">
            <v>Total Renovation Costs</v>
          </cell>
          <cell r="BB7" t="str">
            <v xml:space="preserve">  </v>
          </cell>
          <cell r="BC7">
            <v>-1</v>
          </cell>
        </row>
        <row r="8">
          <cell r="A8"/>
          <cell r="L8" t="str">
            <v>Turnover / Make-Ready</v>
          </cell>
          <cell r="M8" t="str">
            <v>Landscaping / Grounds</v>
          </cell>
          <cell r="O8" t="str">
            <v>Landscaping / Grounds</v>
          </cell>
          <cell r="P8" t="str">
            <v>Landscaping / Grounds</v>
          </cell>
          <cell r="R8" t="str">
            <v>Landscaping / Grounds</v>
          </cell>
          <cell r="V8" t="str">
            <v>Cap Rate (Historical)¹</v>
          </cell>
          <cell r="Y8" t="str">
            <v>12M LIBOR</v>
          </cell>
          <cell r="AB8" t="str">
            <v>% EGR</v>
          </cell>
          <cell r="AC8" t="str">
            <v>of EGR</v>
          </cell>
          <cell r="AY8" t="str">
            <v>Sales Price</v>
          </cell>
          <cell r="AZ8" t="str">
            <v xml:space="preserve"> $5,706,940  </v>
          </cell>
          <cell r="BA8" t="str">
            <v>Average Cost per Unit</v>
          </cell>
          <cell r="BB8" t="str">
            <v xml:space="preserve">  </v>
          </cell>
          <cell r="BC8">
            <v>-1</v>
          </cell>
        </row>
        <row r="9">
          <cell r="A9"/>
          <cell r="L9" t="str">
            <v>Landscaping / Grounds</v>
          </cell>
          <cell r="M9" t="str">
            <v>Personnel</v>
          </cell>
          <cell r="O9" t="str">
            <v>Personnel</v>
          </cell>
          <cell r="P9" t="str">
            <v>Personnel</v>
          </cell>
          <cell r="R9" t="str">
            <v>Personnel</v>
          </cell>
          <cell r="V9" t="str">
            <v>Target Leveraged IRR</v>
          </cell>
          <cell r="Y9" t="str">
            <v>5Y Treasury</v>
          </cell>
          <cell r="AB9" t="str">
            <v>% over Historicals</v>
          </cell>
          <cell r="AC9" t="str">
            <v>% over Hist.</v>
          </cell>
          <cell r="AY9" t="str">
            <v>Sales Price per Unit</v>
          </cell>
          <cell r="AZ9" t="str">
            <v xml:space="preserve"> $96,728  </v>
          </cell>
          <cell r="BA9" t="str">
            <v>$ Increase in Exit Price</v>
          </cell>
          <cell r="BB9" t="str">
            <v xml:space="preserve">  </v>
          </cell>
          <cell r="BC9">
            <v>-1</v>
          </cell>
        </row>
        <row r="10">
          <cell r="A10"/>
          <cell r="L10" t="str">
            <v>Personnel</v>
          </cell>
          <cell r="M10" t="str">
            <v>Marketing / Advertising</v>
          </cell>
          <cell r="O10" t="str">
            <v>Marketing / Advertising</v>
          </cell>
          <cell r="P10" t="str">
            <v>Marketing / Advertising</v>
          </cell>
          <cell r="R10" t="str">
            <v>Marketing / Advertising</v>
          </cell>
          <cell r="Y10" t="str">
            <v>7Y Treasury</v>
          </cell>
          <cell r="AY10" t="str">
            <v>Going-In Cap Rate (Trail.)</v>
          </cell>
          <cell r="AZ10" t="str">
            <v xml:space="preserve"> 5.71%  </v>
          </cell>
          <cell r="BA10" t="str">
            <v>% Increase in Exit Price</v>
          </cell>
          <cell r="BB10" t="str">
            <v xml:space="preserve"> 0.00%  </v>
          </cell>
        </row>
        <row r="11">
          <cell r="A11" t="str">
            <v>3211 South Vernon Avenue</v>
          </cell>
          <cell r="L11" t="str">
            <v>Marketing / Advertising</v>
          </cell>
          <cell r="M11" t="str">
            <v>Administrative Expenses</v>
          </cell>
          <cell r="O11" t="str">
            <v>Leasing Commissions</v>
          </cell>
          <cell r="P11" t="str">
            <v>Personnel / Marketing</v>
          </cell>
          <cell r="R11" t="str">
            <v>Personnel / Marketing</v>
          </cell>
          <cell r="Y11" t="str">
            <v>10Y Treasury</v>
          </cell>
          <cell r="AB11" t="str">
            <v>/ unit</v>
          </cell>
          <cell r="AY11" t="str">
            <v>Going-In Cap Rate (Fwd.)</v>
          </cell>
          <cell r="AZ11" t="str">
            <v xml:space="preserve"> 5.75%  </v>
          </cell>
          <cell r="BA11" t="str">
            <v>Renovation Period</v>
          </cell>
          <cell r="BB11" t="str">
            <v xml:space="preserve">  months  </v>
          </cell>
          <cell r="BF11" t="b">
            <v>0</v>
          </cell>
        </row>
        <row r="12">
          <cell r="A12"/>
          <cell r="L12" t="str">
            <v>Administrative</v>
          </cell>
          <cell r="M12" t="str">
            <v>Turnover / Make-Ready</v>
          </cell>
          <cell r="O12" t="str">
            <v>Administrative Expenses</v>
          </cell>
          <cell r="P12" t="str">
            <v>Administrative</v>
          </cell>
          <cell r="R12" t="str">
            <v>Administrative</v>
          </cell>
          <cell r="Y12" t="str">
            <v>30Y Treasury</v>
          </cell>
          <cell r="AY12" t="str">
            <v>Cash on Cash (Year 1)</v>
          </cell>
          <cell r="AZ12" t="str">
            <v xml:space="preserve"> 6.11%  </v>
          </cell>
          <cell r="BA12" t="str">
            <v>Avg. Monthly Velocity</v>
          </cell>
          <cell r="BB12" t="str">
            <v xml:space="preserve">  units  </v>
          </cell>
          <cell r="BC12" t="str">
            <v>Δ T12</v>
          </cell>
          <cell r="BF12" t="b">
            <v>0</v>
          </cell>
        </row>
        <row r="13">
          <cell r="A13" t="str">
            <v>Dallas</v>
          </cell>
          <cell r="L13" t="str">
            <v>Utilities</v>
          </cell>
          <cell r="M13" t="str">
            <v>Electricity</v>
          </cell>
          <cell r="O13" t="str">
            <v>Turnover / Make-Ready</v>
          </cell>
          <cell r="P13" t="str">
            <v>Turnover / Make-Ready</v>
          </cell>
          <cell r="R13" t="str">
            <v>Turnover / Make-Ready</v>
          </cell>
          <cell r="Y13" t="str">
            <v>5Y LIBOR swap</v>
          </cell>
          <cell r="AK13">
            <v>1</v>
          </cell>
          <cell r="AY13" t="str">
            <v xml:space="preserve">Post-Renov. C-o-C </v>
          </cell>
          <cell r="AZ13" t="str">
            <v xml:space="preserve"> n/a  </v>
          </cell>
          <cell r="BA13" t="str">
            <v>Renov. Yield (10-Yr Avg.)</v>
          </cell>
          <cell r="BB13" t="str">
            <v xml:space="preserve"> 0.00%  </v>
          </cell>
          <cell r="BC13" t="str">
            <v>Δ T9</v>
          </cell>
          <cell r="BF13" t="b">
            <v>0</v>
          </cell>
        </row>
        <row r="14">
          <cell r="L14" t="str">
            <v>Insurance</v>
          </cell>
          <cell r="M14" t="str">
            <v>Fuel (Gas &amp; Oil)</v>
          </cell>
          <cell r="O14" t="str">
            <v>Electricity</v>
          </cell>
          <cell r="P14" t="str">
            <v>Utilities</v>
          </cell>
          <cell r="R14" t="str">
            <v>Utilities</v>
          </cell>
          <cell r="Y14" t="str">
            <v>7Y LIBOR swap</v>
          </cell>
          <cell r="AY14" t="str">
            <v>Cash on Cash (10-Yr Avg.)</v>
          </cell>
          <cell r="AZ14" t="str">
            <v xml:space="preserve"> 11.61%  </v>
          </cell>
          <cell r="BA14" t="str">
            <v>LTV on All-in Costs</v>
          </cell>
          <cell r="BB14" t="str">
            <v xml:space="preserve"> 73.78%  </v>
          </cell>
          <cell r="BC14" t="str">
            <v>Δ T6</v>
          </cell>
          <cell r="BF14" t="b">
            <v>0</v>
          </cell>
        </row>
        <row r="15">
          <cell r="A15" t="str">
            <v>75224</v>
          </cell>
          <cell r="L15" t="str">
            <v>Real Estate Taxes</v>
          </cell>
          <cell r="M15" t="str">
            <v>Water &amp; Sewer</v>
          </cell>
          <cell r="O15" t="str">
            <v>Fuel (Gas &amp; Oil)</v>
          </cell>
          <cell r="P15" t="str">
            <v>Utilities</v>
          </cell>
          <cell r="R15" t="str">
            <v>Utilities</v>
          </cell>
          <cell r="Y15" t="str">
            <v>10Y LIBOR swap</v>
          </cell>
          <cell r="AY15" t="str">
            <v>Exit Cap Rate (Trail.)</v>
          </cell>
          <cell r="AZ15" t="str">
            <v xml:space="preserve"> 6.97% </v>
          </cell>
          <cell r="BC15" t="str">
            <v>Δ T3</v>
          </cell>
          <cell r="BF15" t="b">
            <v>1</v>
          </cell>
        </row>
        <row r="16">
          <cell r="A16">
            <v>132</v>
          </cell>
          <cell r="L16" t="str">
            <v>Property Management Fee</v>
          </cell>
          <cell r="M16" t="str">
            <v>Other Utilities</v>
          </cell>
          <cell r="O16" t="str">
            <v>Water &amp; Sewer</v>
          </cell>
          <cell r="P16" t="str">
            <v>Utilities</v>
          </cell>
          <cell r="R16" t="str">
            <v>Utilities</v>
          </cell>
          <cell r="Y16" t="str">
            <v>Prime</v>
          </cell>
          <cell r="AY16" t="str">
            <v>Exit Cap Rate (Fwd.)</v>
          </cell>
          <cell r="AZ16" t="str">
            <v xml:space="preserve"> 6.75% </v>
          </cell>
          <cell r="BC16" t="str">
            <v>Δ T1</v>
          </cell>
          <cell r="BF16" t="b">
            <v>0</v>
          </cell>
        </row>
        <row r="17">
          <cell r="L17" t="str">
            <v>Other Operating Expenses</v>
          </cell>
          <cell r="M17" t="str">
            <v>Insurance</v>
          </cell>
          <cell r="O17" t="str">
            <v>Other Utilities</v>
          </cell>
          <cell r="P17" t="str">
            <v>Utilities</v>
          </cell>
          <cell r="R17" t="str">
            <v>Utilities</v>
          </cell>
          <cell r="AY17" t="str">
            <v>Unleveraged IRR</v>
          </cell>
          <cell r="AZ17" t="str">
            <v xml:space="preserve"> 8.54%  </v>
          </cell>
          <cell r="BC17" t="str">
            <v>% Mkt / % EGR</v>
          </cell>
          <cell r="BF17" t="b">
            <v>0</v>
          </cell>
        </row>
        <row r="18">
          <cell r="A18" t="b">
            <v>0</v>
          </cell>
          <cell r="M18" t="str">
            <v>Real Estate Taxes</v>
          </cell>
          <cell r="O18" t="str">
            <v>Insurance</v>
          </cell>
          <cell r="P18" t="str">
            <v>Insurance</v>
          </cell>
          <cell r="R18" t="str">
            <v>Insurance</v>
          </cell>
          <cell r="AY18" t="str">
            <v>Leveraged IRR</v>
          </cell>
          <cell r="AZ18" t="str">
            <v xml:space="preserve"> 16.97%  </v>
          </cell>
        </row>
        <row r="19">
          <cell r="A19" t="b">
            <v>0</v>
          </cell>
          <cell r="M19" t="str">
            <v>Other Property Taxes</v>
          </cell>
          <cell r="O19" t="str">
            <v>Real Estate Taxes</v>
          </cell>
          <cell r="P19" t="str">
            <v>Real Estate Taxes</v>
          </cell>
          <cell r="R19" t="str">
            <v>Real Estate Taxes</v>
          </cell>
          <cell r="AY19" t="str">
            <v>Equity Multiple</v>
          </cell>
          <cell r="AZ19" t="str">
            <v xml:space="preserve"> 3.51x  </v>
          </cell>
        </row>
        <row r="20">
          <cell r="M20" t="str">
            <v>Property Management Fee</v>
          </cell>
          <cell r="O20" t="str">
            <v>Other Property Taxes</v>
          </cell>
          <cell r="P20" t="str">
            <v>Real Estate Taxes</v>
          </cell>
          <cell r="R20" t="str">
            <v>Real Estate Taxes</v>
          </cell>
          <cell r="AY20" t="e">
            <v>#REF!</v>
          </cell>
          <cell r="AZ20" t="e">
            <v>#REF!</v>
          </cell>
        </row>
        <row r="21">
          <cell r="M21" t="str">
            <v>Other Operating Expenses</v>
          </cell>
          <cell r="O21" t="str">
            <v>Property Management Fee</v>
          </cell>
          <cell r="P21" t="str">
            <v>Property Management Fee</v>
          </cell>
          <cell r="R21" t="str">
            <v>Property Management Fee</v>
          </cell>
          <cell r="AY21" t="e">
            <v>#REF!</v>
          </cell>
          <cell r="AZ21" t="e">
            <v>#REF!</v>
          </cell>
        </row>
        <row r="22">
          <cell r="A22">
            <v>11</v>
          </cell>
          <cell r="O22" t="str">
            <v>Other Operating Expenses</v>
          </cell>
          <cell r="P22" t="str">
            <v>Other Operating Expenses</v>
          </cell>
          <cell r="R22" t="str">
            <v>Other Operating Expenses</v>
          </cell>
          <cell r="AY22" t="str">
            <v>Partnership IRR</v>
          </cell>
          <cell r="AZ22" t="e">
            <v>#REF!</v>
          </cell>
          <cell r="BF22">
            <v>31</v>
          </cell>
        </row>
        <row r="23">
          <cell r="O23" t="str">
            <v>Other Operating Expenses</v>
          </cell>
          <cell r="P23" t="str">
            <v>Other Operating Expenses</v>
          </cell>
          <cell r="R23" t="str">
            <v>Reimbursements</v>
          </cell>
          <cell r="AY23" t="str">
            <v>Partnership Equity Mult.</v>
          </cell>
          <cell r="AZ23" t="e">
            <v>#REF!</v>
          </cell>
        </row>
        <row r="24">
          <cell r="A24">
            <v>30</v>
          </cell>
          <cell r="O24" t="str">
            <v>Other Operating Expenses</v>
          </cell>
          <cell r="P24" t="str">
            <v>Other Operating Expenses</v>
          </cell>
        </row>
        <row r="25">
          <cell r="A25" t="b">
            <v>1</v>
          </cell>
        </row>
        <row r="26">
          <cell r="A26">
            <v>44404</v>
          </cell>
        </row>
        <row r="27">
          <cell r="A27">
            <v>44404</v>
          </cell>
        </row>
        <row r="29">
          <cell r="BF29">
            <v>1</v>
          </cell>
        </row>
        <row r="30">
          <cell r="A30">
            <v>51</v>
          </cell>
          <cell r="BF30">
            <v>0</v>
          </cell>
        </row>
        <row r="31">
          <cell r="A31">
            <v>50</v>
          </cell>
        </row>
        <row r="32">
          <cell r="A32">
            <v>60</v>
          </cell>
        </row>
        <row r="35">
          <cell r="A35" t="b">
            <v>0</v>
          </cell>
        </row>
        <row r="37">
          <cell r="A37">
            <v>120</v>
          </cell>
        </row>
        <row r="38">
          <cell r="A38" t="b">
            <v>1</v>
          </cell>
        </row>
        <row r="39">
          <cell r="A39">
            <v>101</v>
          </cell>
        </row>
        <row r="40">
          <cell r="A40">
            <v>1</v>
          </cell>
        </row>
        <row r="41">
          <cell r="A41" t="b">
            <v>1</v>
          </cell>
        </row>
        <row r="44">
          <cell r="A44">
            <v>60</v>
          </cell>
        </row>
        <row r="45">
          <cell r="A45" t="b">
            <v>0</v>
          </cell>
        </row>
        <row r="46">
          <cell r="A46">
            <v>150</v>
          </cell>
        </row>
        <row r="48">
          <cell r="A48" t="b">
            <v>0</v>
          </cell>
        </row>
        <row r="49">
          <cell r="A49">
            <v>150</v>
          </cell>
        </row>
        <row r="51">
          <cell r="A51" t="b">
            <v>0</v>
          </cell>
        </row>
        <row r="52">
          <cell r="A52">
            <v>150</v>
          </cell>
        </row>
        <row r="54">
          <cell r="A54" t="b">
            <v>0</v>
          </cell>
        </row>
        <row r="55">
          <cell r="A55">
            <v>150</v>
          </cell>
        </row>
        <row r="57">
          <cell r="A57">
            <v>70</v>
          </cell>
        </row>
        <row r="58">
          <cell r="A58" t="b">
            <v>1</v>
          </cell>
        </row>
        <row r="59">
          <cell r="A59">
            <v>150</v>
          </cell>
        </row>
        <row r="62">
          <cell r="A62">
            <v>70</v>
          </cell>
        </row>
        <row r="63">
          <cell r="A63" t="b">
            <v>0</v>
          </cell>
        </row>
        <row r="64">
          <cell r="A64">
            <v>150</v>
          </cell>
        </row>
        <row r="67">
          <cell r="A67">
            <v>70</v>
          </cell>
        </row>
        <row r="68">
          <cell r="A68" t="b">
            <v>0</v>
          </cell>
        </row>
        <row r="69">
          <cell r="A69">
            <v>150</v>
          </cell>
        </row>
        <row r="72">
          <cell r="A72">
            <v>141</v>
          </cell>
        </row>
        <row r="73">
          <cell r="A73">
            <v>191</v>
          </cell>
        </row>
        <row r="74">
          <cell r="A74">
            <v>200</v>
          </cell>
        </row>
        <row r="75">
          <cell r="A75">
            <v>90</v>
          </cell>
        </row>
        <row r="76">
          <cell r="A76">
            <v>171</v>
          </cell>
        </row>
        <row r="77">
          <cell r="A77" t="b">
            <v>1</v>
          </cell>
        </row>
        <row r="80">
          <cell r="A80"/>
        </row>
        <row r="83">
          <cell r="A83" t="b">
            <v>0</v>
          </cell>
        </row>
        <row r="84">
          <cell r="A84" t="b">
            <v>0</v>
          </cell>
        </row>
        <row r="86">
          <cell r="A86" t="b">
            <v>1</v>
          </cell>
        </row>
        <row r="89">
          <cell r="A89">
            <v>2</v>
          </cell>
        </row>
        <row r="100">
          <cell r="A100">
            <v>20</v>
          </cell>
        </row>
        <row r="107">
          <cell r="A107">
            <v>10</v>
          </cell>
        </row>
        <row r="110">
          <cell r="A110">
            <v>2</v>
          </cell>
        </row>
        <row r="124">
          <cell r="A124">
            <v>4668195.8104194049</v>
          </cell>
          <cell r="G124" t="str">
            <v>A1</v>
          </cell>
          <cell r="M124">
            <v>32</v>
          </cell>
          <cell r="S124"/>
        </row>
        <row r="125">
          <cell r="G125" t="str">
            <v>B1</v>
          </cell>
          <cell r="M125">
            <v>27</v>
          </cell>
          <cell r="S125"/>
        </row>
        <row r="126">
          <cell r="G126">
            <v>2</v>
          </cell>
          <cell r="V126" t="b">
            <v>1</v>
          </cell>
          <cell r="W126" t="b">
            <v>1</v>
          </cell>
          <cell r="X126" t="b">
            <v>1</v>
          </cell>
          <cell r="Y126" t="b">
            <v>1</v>
          </cell>
          <cell r="Z126" t="b">
            <v>1</v>
          </cell>
          <cell r="AA126" t="b">
            <v>1</v>
          </cell>
          <cell r="AB126" t="b">
            <v>1</v>
          </cell>
          <cell r="AC126" t="b">
            <v>1</v>
          </cell>
          <cell r="AD126" t="b">
            <v>0</v>
          </cell>
          <cell r="AF126">
            <v>3.6208732694355698E-2</v>
          </cell>
          <cell r="AG126">
            <v>0</v>
          </cell>
          <cell r="AH126">
            <v>-7.8913738019169302E-2</v>
          </cell>
        </row>
        <row r="130">
          <cell r="G130" t="str">
            <v>A1</v>
          </cell>
          <cell r="S130"/>
          <cell r="U130">
            <v>1.30575</v>
          </cell>
          <cell r="AE130" t="b">
            <v>1</v>
          </cell>
        </row>
        <row r="131">
          <cell r="G131" t="str">
            <v>B1</v>
          </cell>
          <cell r="S131"/>
          <cell r="U131">
            <v>1.10739393939394</v>
          </cell>
          <cell r="AE131" t="b">
            <v>1</v>
          </cell>
        </row>
        <row r="132">
          <cell r="G132">
            <v>2</v>
          </cell>
          <cell r="H132"/>
          <cell r="V132" t="b">
            <v>1</v>
          </cell>
          <cell r="W132" t="b">
            <v>1</v>
          </cell>
          <cell r="X132" t="b">
            <v>1</v>
          </cell>
          <cell r="Y132" t="b">
            <v>1</v>
          </cell>
          <cell r="Z132" t="b">
            <v>1</v>
          </cell>
          <cell r="AA132" t="b">
            <v>1</v>
          </cell>
          <cell r="AB132" t="b">
            <v>1</v>
          </cell>
          <cell r="AC132" t="b">
            <v>1</v>
          </cell>
          <cell r="AD132" t="b">
            <v>0</v>
          </cell>
          <cell r="AF132">
            <v>3.6208732694355698E-2</v>
          </cell>
          <cell r="AG132">
            <v>0</v>
          </cell>
          <cell r="AH132">
            <v>-7.8913738019169302E-2</v>
          </cell>
        </row>
        <row r="133">
          <cell r="BZ133"/>
          <cell r="CD133"/>
          <cell r="CH133"/>
        </row>
        <row r="134">
          <cell r="BZ134"/>
          <cell r="CD134"/>
          <cell r="CH134"/>
        </row>
        <row r="135">
          <cell r="BW135">
            <v>44404</v>
          </cell>
          <cell r="BZ135" t="str">
            <v>Inplace</v>
          </cell>
          <cell r="CD135" t="str">
            <v>Inplace</v>
          </cell>
          <cell r="CH135" t="str">
            <v>Inplace</v>
          </cell>
        </row>
        <row r="136">
          <cell r="BW136"/>
          <cell r="BZ136">
            <v>1700</v>
          </cell>
          <cell r="CD136">
            <v>1700</v>
          </cell>
        </row>
        <row r="137">
          <cell r="BZ137">
            <v>750</v>
          </cell>
          <cell r="CD137">
            <v>750</v>
          </cell>
        </row>
        <row r="138">
          <cell r="BZ138">
            <v>1790</v>
          </cell>
          <cell r="CD138">
            <v>1790</v>
          </cell>
        </row>
        <row r="139">
          <cell r="BZ139">
            <v>4130</v>
          </cell>
          <cell r="CD139">
            <v>4130</v>
          </cell>
        </row>
        <row r="140">
          <cell r="BZ140">
            <v>1790</v>
          </cell>
          <cell r="CD140">
            <v>1790</v>
          </cell>
        </row>
        <row r="141">
          <cell r="BZ141">
            <v>6760</v>
          </cell>
          <cell r="CD141">
            <v>6760</v>
          </cell>
        </row>
        <row r="142">
          <cell r="BZ142">
            <v>5170</v>
          </cell>
          <cell r="CD142">
            <v>5170</v>
          </cell>
        </row>
        <row r="143">
          <cell r="BZ143">
            <v>5670</v>
          </cell>
          <cell r="CD143">
            <v>5670</v>
          </cell>
        </row>
        <row r="144">
          <cell r="BZ144">
            <v>5000</v>
          </cell>
          <cell r="CD144">
            <v>5000</v>
          </cell>
        </row>
        <row r="145">
          <cell r="BZ145">
            <v>1800</v>
          </cell>
          <cell r="CD145">
            <v>1800</v>
          </cell>
        </row>
        <row r="146">
          <cell r="BZ146">
            <v>5195</v>
          </cell>
          <cell r="CD146">
            <v>5195</v>
          </cell>
        </row>
        <row r="147">
          <cell r="BZ147">
            <v>3475</v>
          </cell>
          <cell r="CD147">
            <v>3475</v>
          </cell>
        </row>
        <row r="148">
          <cell r="BZ148">
            <v>4625</v>
          </cell>
          <cell r="CD148">
            <v>4625</v>
          </cell>
        </row>
        <row r="149">
          <cell r="BZ149">
            <v>2800</v>
          </cell>
          <cell r="CD149">
            <v>2800</v>
          </cell>
        </row>
      </sheetData>
      <sheetData sheetId="30"/>
      <sheetData sheetId="3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lect Product"/>
      <sheetName val="Instructions"/>
      <sheetName val="Input Sheet"/>
      <sheetName val="Seller Summary"/>
      <sheetName val="Narrative"/>
      <sheetName val="Small Loans"/>
      <sheetName val="Quote Scenario #2"/>
      <sheetName val="TAH &amp; Bonds"/>
      <sheetName val="Exception Requests"/>
      <sheetName val="Rent Roll"/>
      <sheetName val="Commercial Rent Roll"/>
      <sheetName val="I&amp;E"/>
      <sheetName val="Collections"/>
      <sheetName val="Quote Sheet-1st mtg"/>
      <sheetName val="Quote Sheet-split HLL"/>
      <sheetName val="FMAC Brief Part A"/>
      <sheetName val="FMAC Brief with 2nd Mtg Part A"/>
      <sheetName val="FMAC Brief CE Summary"/>
      <sheetName val="Sizing Summary"/>
      <sheetName val="Dropdowns"/>
      <sheetName val="Cover"/>
      <sheetName val="Pictures"/>
      <sheetName val="Loan"/>
      <sheetName val="S&amp;W"/>
      <sheetName val="Property"/>
      <sheetName val="Comm Prop"/>
      <sheetName val="IandE"/>
      <sheetName val="CF Footnotes"/>
      <sheetName val="Borrower"/>
      <sheetName val="Org Chart"/>
      <sheetName val="Appraisal"/>
      <sheetName val="Sales Comps"/>
      <sheetName val="Rent Comps"/>
      <sheetName val="3rd Party"/>
      <sheetName val="Market"/>
      <sheetName val="Maps"/>
      <sheetName val="Exhibits"/>
      <sheetName val="ASR Dropdowns"/>
    </sheetNames>
    <sheetDataSet>
      <sheetData sheetId="0"/>
      <sheetData sheetId="1"/>
      <sheetData sheetId="2">
        <row r="3">
          <cell r="B3" t="str">
            <v>Acquisition</v>
          </cell>
        </row>
      </sheetData>
      <sheetData sheetId="3"/>
      <sheetData sheetId="4"/>
      <sheetData sheetId="5"/>
      <sheetData sheetId="6"/>
      <sheetData sheetId="7"/>
      <sheetData sheetId="8"/>
      <sheetData sheetId="9">
        <row r="139">
          <cell r="E139">
            <v>0</v>
          </cell>
        </row>
      </sheetData>
      <sheetData sheetId="10"/>
      <sheetData sheetId="11"/>
      <sheetData sheetId="12">
        <row r="69">
          <cell r="H69">
            <v>587127.61</v>
          </cell>
        </row>
      </sheetData>
      <sheetData sheetId="13"/>
      <sheetData sheetId="14"/>
      <sheetData sheetId="15"/>
      <sheetData sheetId="16"/>
      <sheetData sheetId="17"/>
      <sheetData sheetId="18">
        <row r="50">
          <cell r="D50">
            <v>2.0299999999999999E-2</v>
          </cell>
        </row>
      </sheetData>
      <sheetData sheetId="19">
        <row r="3">
          <cell r="C3" t="str">
            <v>AK</v>
          </cell>
          <cell r="D3" t="str">
            <v>Garden</v>
          </cell>
          <cell r="E3" t="str">
            <v>Yes</v>
          </cell>
          <cell r="F3" t="str">
            <v>None</v>
          </cell>
          <cell r="G3" t="str">
            <v>Borrower pays</v>
          </cell>
          <cell r="H3" t="str">
            <v xml:space="preserve">Fixed </v>
          </cell>
          <cell r="I3" t="str">
            <v>N/A</v>
          </cell>
          <cell r="L3" t="str">
            <v>N/A</v>
          </cell>
          <cell r="M3" t="str">
            <v>2-yr UST</v>
          </cell>
          <cell r="N3" t="str">
            <v>Actual/360</v>
          </cell>
          <cell r="O3" t="str">
            <v>ERL Delivery</v>
          </cell>
          <cell r="P3" t="str">
            <v>N/A</v>
          </cell>
          <cell r="Q3" t="str">
            <v>Funded</v>
          </cell>
          <cell r="R3" t="str">
            <v>N/A</v>
          </cell>
          <cell r="T3" t="str">
            <v>Corporation</v>
          </cell>
          <cell r="U3" t="str">
            <v>General Partner</v>
          </cell>
          <cell r="V3" t="str">
            <v>Letter of Intent</v>
          </cell>
          <cell r="W3" t="str">
            <v>Streamlined Refinance</v>
          </cell>
          <cell r="X3" t="str">
            <v>T-12</v>
          </cell>
          <cell r="Y3" t="str">
            <v>T-12</v>
          </cell>
          <cell r="Z3" t="str">
            <v>N/A</v>
          </cell>
          <cell r="AB3" t="str">
            <v>Excellent</v>
          </cell>
          <cell r="AC3" t="str">
            <v>Elevated Risk</v>
          </cell>
          <cell r="AE3" t="str">
            <v>Initial Phase</v>
          </cell>
          <cell r="AF3" t="str">
            <v>AAA</v>
          </cell>
          <cell r="AG3" t="str">
            <v>Aaa</v>
          </cell>
          <cell r="AH3" t="str">
            <v>Top 8%</v>
          </cell>
          <cell r="AI3" t="str">
            <v>Letter of Credit</v>
          </cell>
          <cell r="AJ3" t="str">
            <v>AIG/SunAmerica</v>
          </cell>
          <cell r="AK3" t="str">
            <v>Third Party</v>
          </cell>
          <cell r="AL3" t="str">
            <v>Soft Debt</v>
          </cell>
          <cell r="AM3" t="str">
            <v>Finite</v>
          </cell>
          <cell r="AN3" t="str">
            <v>Non Profit</v>
          </cell>
          <cell r="AO3" t="str">
            <v>Actual</v>
          </cell>
          <cell r="AP3" t="str">
            <v>No federal Guarantee</v>
          </cell>
          <cell r="AQ3" t="str">
            <v>CE Reinsure</v>
          </cell>
          <cell r="AR3" t="str">
            <v>501-C3</v>
          </cell>
          <cell r="AS3" t="str">
            <v>Direct Pay</v>
          </cell>
          <cell r="AT3" t="str">
            <v>Elderly/Age Restr.</v>
          </cell>
          <cell r="AU3" t="str">
            <v>Fee Simple</v>
          </cell>
          <cell r="AV3" t="str">
            <v>18+6</v>
          </cell>
          <cell r="AW3" t="str">
            <v>Age Restricted</v>
          </cell>
          <cell r="AX3" t="str">
            <v>Permanent Loan</v>
          </cell>
          <cell r="AY3" t="str">
            <v>52 Week BMA</v>
          </cell>
        </row>
        <row r="4">
          <cell r="A4" t="str">
            <v>Acquisition</v>
          </cell>
          <cell r="B4" t="str">
            <v>Conventional Cash</v>
          </cell>
          <cell r="C4" t="str">
            <v>AL</v>
          </cell>
          <cell r="D4" t="str">
            <v>High Rise</v>
          </cell>
          <cell r="E4" t="str">
            <v>No</v>
          </cell>
          <cell r="F4" t="str">
            <v>Subordinated</v>
          </cell>
          <cell r="G4" t="str">
            <v>Tenant pays</v>
          </cell>
          <cell r="H4" t="str">
            <v>Variable</v>
          </cell>
          <cell r="I4" t="str">
            <v>Freddie Mac Rate Cap</v>
          </cell>
          <cell r="J4" t="str">
            <v>N/A</v>
          </cell>
          <cell r="K4" t="str">
            <v>Yield Maintenance</v>
          </cell>
          <cell r="L4" t="str">
            <v>Treasuries +25bps</v>
          </cell>
          <cell r="M4" t="str">
            <v>3-yr UST</v>
          </cell>
          <cell r="N4" t="str">
            <v>30/360</v>
          </cell>
          <cell r="O4" t="str">
            <v>Standard Delivery</v>
          </cell>
          <cell r="P4" t="str">
            <v>45-day</v>
          </cell>
          <cell r="Q4" t="str">
            <v>Deferred</v>
          </cell>
          <cell r="R4" t="str">
            <v>Funded</v>
          </cell>
          <cell r="S4" t="str">
            <v>Single Asset Entity</v>
          </cell>
          <cell r="T4" t="str">
            <v>General Partnership</v>
          </cell>
          <cell r="U4" t="str">
            <v>IDOT Grantor</v>
          </cell>
          <cell r="V4" t="str">
            <v>Best and Final</v>
          </cell>
          <cell r="W4" t="str">
            <v>Standard Refinance</v>
          </cell>
          <cell r="X4" t="str">
            <v>YTD</v>
          </cell>
          <cell r="Y4" t="str">
            <v>Appraisal</v>
          </cell>
          <cell r="Z4" t="str">
            <v>Current</v>
          </cell>
          <cell r="AB4" t="str">
            <v>Good</v>
          </cell>
          <cell r="AC4" t="str">
            <v>Low Risk</v>
          </cell>
          <cell r="AE4" t="str">
            <v>Interim Phase</v>
          </cell>
          <cell r="AF4" t="str">
            <v>AA+</v>
          </cell>
          <cell r="AG4" t="str">
            <v>Aa</v>
          </cell>
          <cell r="AH4" t="str">
            <v>1/3 2/3 pari passu</v>
          </cell>
          <cell r="AI4" t="str">
            <v>Guaranty</v>
          </cell>
          <cell r="AJ4" t="str">
            <v>AmSouth Bank</v>
          </cell>
          <cell r="AK4" t="str">
            <v xml:space="preserve">Federal Government </v>
          </cell>
          <cell r="AL4" t="str">
            <v>Hard Debt</v>
          </cell>
          <cell r="AM4" t="str">
            <v xml:space="preserve">Infinite </v>
          </cell>
          <cell r="AN4" t="str">
            <v>Profit</v>
          </cell>
          <cell r="AO4" t="str">
            <v>Estimated</v>
          </cell>
          <cell r="AP4" t="str">
            <v>Approved Fed Guar (other)</v>
          </cell>
          <cell r="AQ4" t="str">
            <v>New Issue</v>
          </cell>
          <cell r="AR4" t="str">
            <v>Essential Purpose</v>
          </cell>
          <cell r="AS4" t="str">
            <v>Stand by</v>
          </cell>
          <cell r="AT4" t="str">
            <v>Family</v>
          </cell>
          <cell r="AU4" t="str">
            <v>Leasehold</v>
          </cell>
          <cell r="AV4" t="str">
            <v>24 + 6</v>
          </cell>
          <cell r="AW4" t="str">
            <v>Independent Living</v>
          </cell>
          <cell r="AX4" t="str">
            <v>Construction Loan</v>
          </cell>
          <cell r="AY4" t="str">
            <v>4 Week BMA</v>
          </cell>
        </row>
        <row r="5">
          <cell r="A5" t="str">
            <v>New Construction Take-Out</v>
          </cell>
          <cell r="B5" t="str">
            <v>Cash-Premier Lease-Up</v>
          </cell>
          <cell r="C5" t="str">
            <v>AR</v>
          </cell>
          <cell r="D5" t="str">
            <v>Manfct Hsng</v>
          </cell>
          <cell r="F5" t="str">
            <v>Unsubordinated</v>
          </cell>
          <cell r="G5" t="str">
            <v>Reimbursed</v>
          </cell>
          <cell r="I5" t="str">
            <v>3rd Party Rate Cap</v>
          </cell>
          <cell r="J5" t="str">
            <v>Fixed-to-Float</v>
          </cell>
          <cell r="K5" t="str">
            <v>Lock Out 1yr, then 1%</v>
          </cell>
          <cell r="L5" t="str">
            <v>Treasuries +50bps</v>
          </cell>
          <cell r="M5" t="str">
            <v>4-yr Interp. UST</v>
          </cell>
          <cell r="P5" t="str">
            <v>60-day</v>
          </cell>
          <cell r="R5" t="str">
            <v>Deferred</v>
          </cell>
          <cell r="S5" t="str">
            <v>Multiple Asset Entity</v>
          </cell>
          <cell r="T5" t="str">
            <v>Individual</v>
          </cell>
          <cell r="U5" t="str">
            <v>LP-LIHTC Investor</v>
          </cell>
          <cell r="V5" t="str">
            <v>Negotiation Contract</v>
          </cell>
          <cell r="Y5" t="str">
            <v>Other</v>
          </cell>
          <cell r="Z5" t="str">
            <v>Pre-Watchlist</v>
          </cell>
          <cell r="AB5" t="str">
            <v>Fair</v>
          </cell>
          <cell r="AE5" t="str">
            <v>Full Delegation</v>
          </cell>
          <cell r="AF5" t="str">
            <v>AA</v>
          </cell>
          <cell r="AG5" t="str">
            <v>A</v>
          </cell>
          <cell r="AH5" t="str">
            <v>Tranched</v>
          </cell>
          <cell r="AJ5" t="str">
            <v>Bank of America</v>
          </cell>
          <cell r="AK5" t="str">
            <v>State Government</v>
          </cell>
          <cell r="AN5" t="str">
            <v xml:space="preserve">Individual </v>
          </cell>
          <cell r="AO5" t="str">
            <v>Unavailable</v>
          </cell>
          <cell r="AP5" t="str">
            <v>Expiring Assistance Contracts</v>
          </cell>
          <cell r="AQ5" t="str">
            <v>Refunding</v>
          </cell>
          <cell r="AR5" t="str">
            <v>Private Activity</v>
          </cell>
          <cell r="AT5" t="str">
            <v>Seniors</v>
          </cell>
          <cell r="AV5" t="str">
            <v>30 + 6</v>
          </cell>
          <cell r="AW5" t="str">
            <v>Assisted Living</v>
          </cell>
          <cell r="AX5" t="str">
            <v>Permanent Tail</v>
          </cell>
          <cell r="AY5" t="str">
            <v>Spot BMA</v>
          </cell>
        </row>
        <row r="6">
          <cell r="A6" t="str">
            <v>Refinance</v>
          </cell>
          <cell r="B6" t="str">
            <v>Cash-Premier Interest Only</v>
          </cell>
          <cell r="C6" t="str">
            <v>AZ</v>
          </cell>
          <cell r="D6" t="str">
            <v>Mid Rise</v>
          </cell>
          <cell r="I6" t="str">
            <v>Swap Agmnt w/o FM Guaranty</v>
          </cell>
          <cell r="J6" t="str">
            <v>Float-to-Float</v>
          </cell>
          <cell r="K6" t="str">
            <v>5-4-3-2-1</v>
          </cell>
          <cell r="L6" t="str">
            <v>Treasuries +75bps</v>
          </cell>
          <cell r="M6" t="str">
            <v>5-yr UST</v>
          </cell>
          <cell r="P6" t="str">
            <v>75-day</v>
          </cell>
          <cell r="T6" t="str">
            <v>Joint Venture</v>
          </cell>
          <cell r="U6" t="str">
            <v>Limited Partner</v>
          </cell>
          <cell r="V6" t="str">
            <v>Under Contract-In Due Diligence</v>
          </cell>
          <cell r="Z6" t="str">
            <v>Moderate Risk Watchlist</v>
          </cell>
          <cell r="AB6" t="str">
            <v>Poor</v>
          </cell>
          <cell r="AF6" t="str">
            <v>AA-</v>
          </cell>
          <cell r="AG6" t="str">
            <v>Baa</v>
          </cell>
          <cell r="AH6" t="str">
            <v>Other</v>
          </cell>
          <cell r="AJ6" t="str">
            <v>Citibank, FSB</v>
          </cell>
          <cell r="AK6" t="str">
            <v>Local Government</v>
          </cell>
          <cell r="AN6" t="str">
            <v>Public Entity</v>
          </cell>
          <cell r="AP6" t="str">
            <v>FHA Federal Guarantee</v>
          </cell>
          <cell r="AQ6" t="str">
            <v>Substitution</v>
          </cell>
          <cell r="AW6" t="str">
            <v>Continuing Care</v>
          </cell>
          <cell r="AX6" t="str">
            <v>Construction Tail</v>
          </cell>
          <cell r="AY6" t="str">
            <v>FreddieMac Reference Bills-1Mo</v>
          </cell>
        </row>
        <row r="7">
          <cell r="A7" t="str">
            <v>Acquisition-Rehab</v>
          </cell>
          <cell r="B7" t="str">
            <v>Supplemental</v>
          </cell>
          <cell r="C7" t="str">
            <v>BC</v>
          </cell>
          <cell r="D7" t="str">
            <v>TownHome</v>
          </cell>
          <cell r="I7" t="str">
            <v>Swap Agmnt w/ FM Guaranty</v>
          </cell>
          <cell r="K7" t="str">
            <v>3-2-1</v>
          </cell>
          <cell r="L7" t="str">
            <v>Treasuries +100bps</v>
          </cell>
          <cell r="M7" t="str">
            <v>6-yr Interp. UST</v>
          </cell>
          <cell r="P7" t="str">
            <v>90-day</v>
          </cell>
          <cell r="T7" t="str">
            <v>Land Trust</v>
          </cell>
          <cell r="U7" t="str">
            <v>Member</v>
          </cell>
          <cell r="V7" t="str">
            <v>Earnest Money Non-Refundable</v>
          </cell>
          <cell r="Y7" t="str">
            <v>T-12</v>
          </cell>
          <cell r="Z7" t="str">
            <v>High Risk Watchlist</v>
          </cell>
          <cell r="AF7" t="str">
            <v>A+</v>
          </cell>
          <cell r="AG7" t="str">
            <v>Ba</v>
          </cell>
          <cell r="AJ7" t="str">
            <v>Comerica Bank</v>
          </cell>
          <cell r="AK7" t="str">
            <v>Borrower</v>
          </cell>
          <cell r="AN7" t="str">
            <v>Other</v>
          </cell>
          <cell r="AP7" t="str">
            <v>HUD Guaranteed</v>
          </cell>
          <cell r="AX7" t="str">
            <v>IRP Loan</v>
          </cell>
          <cell r="AY7" t="str">
            <v>2 month Freddie Mac Reference</v>
          </cell>
        </row>
        <row r="8">
          <cell r="A8" t="str">
            <v>Supplemental</v>
          </cell>
          <cell r="B8" t="str">
            <v>Split A/B Loan</v>
          </cell>
          <cell r="C8" t="str">
            <v>CA</v>
          </cell>
          <cell r="D8" t="str">
            <v>WalkUp</v>
          </cell>
          <cell r="K8" t="str">
            <v>Other</v>
          </cell>
          <cell r="L8" t="str">
            <v>Treasuries +RNY</v>
          </cell>
          <cell r="M8" t="str">
            <v>7-yr Interp. UST</v>
          </cell>
          <cell r="P8" t="str">
            <v>120-day</v>
          </cell>
          <cell r="T8" t="str">
            <v>Limited Equity Co-Op</v>
          </cell>
          <cell r="U8" t="str">
            <v>Managing Member</v>
          </cell>
          <cell r="Y8" t="str">
            <v>T-12 Inflated</v>
          </cell>
          <cell r="Z8" t="str">
            <v>Critical Watchlist</v>
          </cell>
          <cell r="AF8" t="str">
            <v>A</v>
          </cell>
          <cell r="AG8" t="str">
            <v>B</v>
          </cell>
          <cell r="AJ8" t="str">
            <v>First Tennessee Bank, International</v>
          </cell>
          <cell r="AK8" t="str">
            <v>Principal</v>
          </cell>
          <cell r="AP8" t="str">
            <v>Other Fed Guar (Unapproved)</v>
          </cell>
          <cell r="AX8" t="str">
            <v>Excess HAP Overhang</v>
          </cell>
          <cell r="AY8" t="str">
            <v>FreddieMac Reference Bills-3Mo</v>
          </cell>
        </row>
        <row r="9">
          <cell r="B9" t="str">
            <v>High Leverage</v>
          </cell>
          <cell r="C9" t="str">
            <v>CO</v>
          </cell>
          <cell r="M9" t="str">
            <v>8-yr Interp, UST</v>
          </cell>
          <cell r="P9" t="str">
            <v>ERL+1</v>
          </cell>
          <cell r="T9" t="str">
            <v>Limited Liability Company</v>
          </cell>
          <cell r="U9" t="str">
            <v>Managing General Partner</v>
          </cell>
          <cell r="Y9" t="str">
            <v>Appraisal</v>
          </cell>
          <cell r="AF9" t="str">
            <v>A-</v>
          </cell>
          <cell r="AG9" t="str">
            <v>Caa</v>
          </cell>
          <cell r="AJ9" t="str">
            <v>JP Morgan Chase Bank</v>
          </cell>
          <cell r="AP9" t="str">
            <v>RHS Guaranteed Loan Program</v>
          </cell>
          <cell r="AX9" t="str">
            <v>Tax Abatement Loan</v>
          </cell>
          <cell r="AY9" t="str">
            <v>LIBOR 1 Week</v>
          </cell>
        </row>
        <row r="10">
          <cell r="C10" t="str">
            <v>CT</v>
          </cell>
          <cell r="M10" t="str">
            <v>9-yr Interp. UST</v>
          </cell>
          <cell r="P10" t="str">
            <v>ERL+2</v>
          </cell>
          <cell r="T10" t="str">
            <v>Limited Liability Limited Partnership</v>
          </cell>
          <cell r="U10" t="str">
            <v xml:space="preserve">Other </v>
          </cell>
          <cell r="Y10" t="str">
            <v>Other</v>
          </cell>
          <cell r="AG10" t="str">
            <v>Ca</v>
          </cell>
          <cell r="AJ10" t="str">
            <v>Keybank National Bank</v>
          </cell>
          <cell r="AY10" t="str">
            <v>LIBOR 1 Month</v>
          </cell>
        </row>
        <row r="11">
          <cell r="C11" t="str">
            <v>DC</v>
          </cell>
          <cell r="M11" t="str">
            <v>10-yr UST</v>
          </cell>
          <cell r="P11" t="str">
            <v>ERL+3</v>
          </cell>
          <cell r="T11" t="str">
            <v>Limited Liability Partnership</v>
          </cell>
          <cell r="U11" t="str">
            <v>Shareholder</v>
          </cell>
          <cell r="AG11" t="str">
            <v>C</v>
          </cell>
          <cell r="AJ11" t="str">
            <v>PNC Bank</v>
          </cell>
          <cell r="AY11" t="str">
            <v>LIBOR 3 Month</v>
          </cell>
        </row>
        <row r="12">
          <cell r="C12" t="str">
            <v>DE</v>
          </cell>
          <cell r="M12" t="str">
            <v>30-day FHLMC Ref Bill</v>
          </cell>
          <cell r="P12" t="str">
            <v>ERL+4</v>
          </cell>
          <cell r="T12" t="str">
            <v>Limited Partnership</v>
          </cell>
          <cell r="U12" t="str">
            <v>Sole Proprietor</v>
          </cell>
          <cell r="AJ12" t="str">
            <v>Suntrust Bank</v>
          </cell>
          <cell r="AY12" t="str">
            <v>SWAP</v>
          </cell>
        </row>
        <row r="13">
          <cell r="C13" t="str">
            <v>FL</v>
          </cell>
          <cell r="M13" t="str">
            <v>90-day FHLMC Ref Bill</v>
          </cell>
          <cell r="P13" t="str">
            <v>ERL+5</v>
          </cell>
          <cell r="T13" t="str">
            <v xml:space="preserve">Other </v>
          </cell>
          <cell r="U13" t="str">
            <v>3rd Party Guarantor</v>
          </cell>
          <cell r="AJ13" t="str">
            <v>US Bank National Assoc</v>
          </cell>
        </row>
        <row r="14">
          <cell r="C14" t="str">
            <v>GA</v>
          </cell>
          <cell r="M14" t="str">
            <v>30-day LIBOR</v>
          </cell>
          <cell r="P14" t="str">
            <v>ERL+6</v>
          </cell>
          <cell r="T14" t="str">
            <v>Pension Fund</v>
          </cell>
          <cell r="U14" t="str">
            <v>Unknown</v>
          </cell>
          <cell r="AJ14" t="str">
            <v>Union Bank of California</v>
          </cell>
        </row>
        <row r="15">
          <cell r="C15" t="str">
            <v>GU</v>
          </cell>
          <cell r="M15" t="str">
            <v>90-day LIBOR</v>
          </cell>
          <cell r="P15" t="str">
            <v>ERL+7</v>
          </cell>
          <cell r="T15" t="str">
            <v>Private Real Estate Fund</v>
          </cell>
          <cell r="AJ15" t="str">
            <v>First Union Bank/Wachovia</v>
          </cell>
        </row>
        <row r="16">
          <cell r="C16" t="str">
            <v>HI</v>
          </cell>
          <cell r="P16" t="str">
            <v>ERL+8</v>
          </cell>
          <cell r="T16" t="str">
            <v>Public Real Estate Fund</v>
          </cell>
          <cell r="AJ16" t="str">
            <v>Wells Fargo</v>
          </cell>
        </row>
        <row r="17">
          <cell r="C17" t="str">
            <v>IA</v>
          </cell>
          <cell r="T17" t="str">
            <v>Special General Partner</v>
          </cell>
          <cell r="AJ17" t="str">
            <v>BB&amp;T</v>
          </cell>
        </row>
        <row r="18">
          <cell r="C18" t="str">
            <v>ID</v>
          </cell>
          <cell r="T18" t="str">
            <v>Special Limited Partner</v>
          </cell>
          <cell r="AJ18" t="str">
            <v>Frost National Bank</v>
          </cell>
        </row>
        <row r="19">
          <cell r="C19" t="str">
            <v>IL</v>
          </cell>
          <cell r="T19" t="str">
            <v>To Be Formed Entity</v>
          </cell>
          <cell r="AJ19" t="str">
            <v>New Request</v>
          </cell>
        </row>
        <row r="20">
          <cell r="C20" t="str">
            <v>IN</v>
          </cell>
          <cell r="T20" t="str">
            <v>Trust (other than Land/REIT)</v>
          </cell>
          <cell r="AJ20" t="str">
            <v>East West Bank</v>
          </cell>
        </row>
        <row r="21">
          <cell r="C21" t="str">
            <v>KS</v>
          </cell>
          <cell r="T21" t="str">
            <v>Real Estate Investment Trust</v>
          </cell>
          <cell r="AJ21" t="str">
            <v>FHLB-San Francisco</v>
          </cell>
        </row>
        <row r="22">
          <cell r="C22" t="str">
            <v>KY</v>
          </cell>
          <cell r="AJ22" t="str">
            <v>Fleet National Bank</v>
          </cell>
        </row>
        <row r="23">
          <cell r="C23" t="str">
            <v>LA</v>
          </cell>
          <cell r="AJ23" t="str">
            <v>East West Bank</v>
          </cell>
        </row>
        <row r="24">
          <cell r="C24" t="str">
            <v>MA</v>
          </cell>
          <cell r="AJ24" t="str">
            <v>FHLB - San Francisco</v>
          </cell>
        </row>
        <row r="25">
          <cell r="C25" t="str">
            <v>MD</v>
          </cell>
          <cell r="AJ25" t="str">
            <v>Bank of New York</v>
          </cell>
        </row>
        <row r="26">
          <cell r="C26" t="str">
            <v>ME</v>
          </cell>
          <cell r="AJ26" t="str">
            <v>Chase Manhattan Bank</v>
          </cell>
        </row>
        <row r="27">
          <cell r="C27" t="str">
            <v>MI</v>
          </cell>
          <cell r="AJ27" t="str">
            <v>AIG Guaranty</v>
          </cell>
        </row>
        <row r="28">
          <cell r="C28" t="str">
            <v>MN</v>
          </cell>
          <cell r="AJ28" t="str">
            <v>Citibank, NA</v>
          </cell>
        </row>
        <row r="29">
          <cell r="C29" t="str">
            <v>MO</v>
          </cell>
          <cell r="AJ29" t="str">
            <v>Washington Mutual</v>
          </cell>
        </row>
        <row r="30">
          <cell r="C30" t="str">
            <v>MS</v>
          </cell>
          <cell r="AJ30" t="str">
            <v>GMAC Commercial Holding Corp.</v>
          </cell>
        </row>
        <row r="31">
          <cell r="C31" t="str">
            <v>MT</v>
          </cell>
          <cell r="AJ31" t="str">
            <v>GMAC</v>
          </cell>
        </row>
        <row r="32">
          <cell r="C32" t="str">
            <v>NC</v>
          </cell>
          <cell r="AJ32" t="str">
            <v>Wachovia</v>
          </cell>
        </row>
        <row r="33">
          <cell r="C33" t="str">
            <v>ND</v>
          </cell>
        </row>
        <row r="34">
          <cell r="C34" t="str">
            <v>NE</v>
          </cell>
        </row>
        <row r="35">
          <cell r="C35" t="str">
            <v>NH</v>
          </cell>
        </row>
        <row r="36">
          <cell r="C36" t="str">
            <v>NJ</v>
          </cell>
        </row>
        <row r="37">
          <cell r="C37" t="str">
            <v>NM</v>
          </cell>
        </row>
        <row r="38">
          <cell r="C38" t="str">
            <v>NV</v>
          </cell>
        </row>
        <row r="39">
          <cell r="C39" t="str">
            <v>NY</v>
          </cell>
        </row>
        <row r="40">
          <cell r="C40" t="str">
            <v>OH</v>
          </cell>
        </row>
        <row r="41">
          <cell r="C41" t="str">
            <v>OK</v>
          </cell>
        </row>
        <row r="42">
          <cell r="C42" t="str">
            <v>OR</v>
          </cell>
        </row>
        <row r="43">
          <cell r="C43" t="str">
            <v>PA</v>
          </cell>
        </row>
        <row r="44">
          <cell r="C44" t="str">
            <v>PR</v>
          </cell>
        </row>
        <row r="45">
          <cell r="C45" t="str">
            <v>RI</v>
          </cell>
        </row>
        <row r="46">
          <cell r="C46" t="str">
            <v>SC</v>
          </cell>
        </row>
        <row r="47">
          <cell r="C47" t="str">
            <v>SD</v>
          </cell>
        </row>
        <row r="48">
          <cell r="C48" t="str">
            <v>TN</v>
          </cell>
        </row>
        <row r="49">
          <cell r="C49" t="str">
            <v>TX</v>
          </cell>
        </row>
        <row r="50">
          <cell r="C50" t="str">
            <v>UT</v>
          </cell>
        </row>
        <row r="51">
          <cell r="C51" t="str">
            <v>VA</v>
          </cell>
        </row>
        <row r="52">
          <cell r="C52" t="str">
            <v>VI</v>
          </cell>
        </row>
        <row r="53">
          <cell r="C53" t="str">
            <v>VT</v>
          </cell>
        </row>
        <row r="54">
          <cell r="C54" t="str">
            <v>WA</v>
          </cell>
        </row>
        <row r="55">
          <cell r="C55" t="str">
            <v>WI</v>
          </cell>
        </row>
        <row r="56">
          <cell r="C56" t="str">
            <v>WV</v>
          </cell>
        </row>
        <row r="57">
          <cell r="C57" t="str">
            <v>WY</v>
          </cell>
        </row>
      </sheetData>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ow r="3">
          <cell r="AD3" t="str">
            <v>Legal Conforming</v>
          </cell>
        </row>
        <row r="4">
          <cell r="A4" t="str">
            <v>Gross</v>
          </cell>
          <cell r="C4" t="str">
            <v>No</v>
          </cell>
          <cell r="E4" t="str">
            <v>No</v>
          </cell>
          <cell r="G4" t="str">
            <v>No</v>
          </cell>
          <cell r="I4" t="str">
            <v>Brick</v>
          </cell>
          <cell r="L4" t="str">
            <v>Brick</v>
          </cell>
          <cell r="O4" t="str">
            <v>Arched</v>
          </cell>
          <cell r="R4" t="str">
            <v>Zone 1</v>
          </cell>
          <cell r="Z4" t="str">
            <v>Fee Simple</v>
          </cell>
          <cell r="AB4" t="str">
            <v>SPE</v>
          </cell>
          <cell r="AD4" t="str">
            <v>Legal Non-Conforming</v>
          </cell>
        </row>
        <row r="5">
          <cell r="A5" t="str">
            <v>Base Plus</v>
          </cell>
          <cell r="C5" t="str">
            <v>Yes</v>
          </cell>
          <cell r="E5" t="str">
            <v>Yes</v>
          </cell>
          <cell r="G5" t="str">
            <v>Yes</v>
          </cell>
          <cell r="I5" t="str">
            <v>Concrete Block</v>
          </cell>
          <cell r="L5" t="str">
            <v>Concrete</v>
          </cell>
          <cell r="O5" t="str">
            <v>Barrel Shell</v>
          </cell>
          <cell r="R5" t="str">
            <v>Zone 2</v>
          </cell>
          <cell r="Z5" t="str">
            <v>Leasehold</v>
          </cell>
          <cell r="AB5" t="str">
            <v>Recycled SPE</v>
          </cell>
        </row>
        <row r="6">
          <cell r="A6" t="str">
            <v>NNN</v>
          </cell>
          <cell r="C6" t="str">
            <v>Yes ¹</v>
          </cell>
          <cell r="G6" t="str">
            <v>N/A</v>
          </cell>
          <cell r="I6" t="str">
            <v>Concrete Tilt-up</v>
          </cell>
          <cell r="L6" t="str">
            <v>Concrete Block</v>
          </cell>
          <cell r="O6" t="str">
            <v>Domes</v>
          </cell>
          <cell r="R6" t="str">
            <v>Zone 3</v>
          </cell>
          <cell r="AB6" t="str">
            <v>No SPE</v>
          </cell>
        </row>
        <row r="7">
          <cell r="A7" t="str">
            <v>Net</v>
          </cell>
          <cell r="C7" t="str">
            <v>Yes ²</v>
          </cell>
          <cell r="I7" t="str">
            <v>Reinforced Concrete</v>
          </cell>
          <cell r="L7" t="str">
            <v>Dryvit</v>
          </cell>
          <cell r="O7" t="str">
            <v>Flat</v>
          </cell>
          <cell r="R7" t="str">
            <v>Zone 4</v>
          </cell>
        </row>
        <row r="8">
          <cell r="A8" t="str">
            <v>Modified Gross</v>
          </cell>
          <cell r="C8" t="str">
            <v>Yes ³</v>
          </cell>
          <cell r="I8" t="str">
            <v>Steel Frame</v>
          </cell>
          <cell r="L8" t="str">
            <v>Glass</v>
          </cell>
          <cell r="O8" t="str">
            <v>Folded Plate</v>
          </cell>
        </row>
        <row r="9">
          <cell r="I9" t="str">
            <v>Wood Frame</v>
          </cell>
          <cell r="L9" t="str">
            <v>Metal</v>
          </cell>
          <cell r="O9" t="str">
            <v>Gable</v>
          </cell>
        </row>
        <row r="10">
          <cell r="I10" t="str">
            <v>Other</v>
          </cell>
          <cell r="L10" t="str">
            <v>Siding</v>
          </cell>
          <cell r="O10" t="str">
            <v>Gambrel</v>
          </cell>
        </row>
        <row r="11">
          <cell r="I11" t="str">
            <v>NAV</v>
          </cell>
          <cell r="L11" t="str">
            <v>Stone</v>
          </cell>
          <cell r="O11" t="str">
            <v>Hip</v>
          </cell>
        </row>
        <row r="12">
          <cell r="L12" t="str">
            <v>Stone &amp; Glass</v>
          </cell>
          <cell r="O12" t="str">
            <v>Mansard</v>
          </cell>
        </row>
        <row r="13">
          <cell r="L13" t="str">
            <v>Stucco</v>
          </cell>
          <cell r="O13" t="str">
            <v>Pitched</v>
          </cell>
        </row>
        <row r="14">
          <cell r="L14" t="str">
            <v>Wood</v>
          </cell>
          <cell r="O14" t="str">
            <v>Sawtooth</v>
          </cell>
        </row>
        <row r="15">
          <cell r="L15" t="str">
            <v>Other</v>
          </cell>
          <cell r="O15" t="str">
            <v>Other</v>
          </cell>
        </row>
        <row r="16">
          <cell r="L16" t="str">
            <v>NAV</v>
          </cell>
          <cell r="O16" t="str">
            <v>NAV</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s"/>
      <sheetName val="Summary"/>
      <sheetName val="Assumptions"/>
      <sheetName val="Presentation CF"/>
      <sheetName val="Lease-Up"/>
      <sheetName val="Pricing Matrix"/>
      <sheetName val="Expirations"/>
      <sheetName val="IRR Grid"/>
      <sheetName val="Debt"/>
      <sheetName val="Unlevered CF"/>
      <sheetName val="Levered CF"/>
      <sheetName val="Tables"/>
      <sheetName val="Import"/>
      <sheetName val="Argus CF"/>
      <sheetName val="Cash Flow"/>
      <sheetName val="Sheet1"/>
      <sheetName val="OM Investment Summary"/>
      <sheetName val="OM Physical Description"/>
      <sheetName val="OM Occ. Cost"/>
      <sheetName val="Asset Overview"/>
      <sheetName val="Tenant Roster"/>
      <sheetName val="Rent Roll"/>
      <sheetName val="Tenant + Financial Assumptions "/>
      <sheetName val="OM Income &amp; Expenses"/>
      <sheetName val="Historicals"/>
      <sheetName val="OM Cash Flow Assumptions"/>
      <sheetName val="Summary Profile"/>
      <sheetName val="Lease Expiration"/>
      <sheetName val="Recent Leases"/>
      <sheetName val="Valuation Summary"/>
      <sheetName val="Expenses"/>
      <sheetName val="Reimbursements"/>
      <sheetName val="Notes"/>
      <sheetName val="Presentation CF (2)"/>
      <sheetName val="Monthly Actua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
      <sheetName val="1000"/>
      <sheetName val="ACF mod"/>
      <sheetName val="QCF"/>
      <sheetName val="N Q&amp;A"/>
      <sheetName val="Prods A"/>
      <sheetName val="Prods C"/>
      <sheetName val="Prods D"/>
      <sheetName val="Prods Dbs"/>
      <sheetName val="Assumptions"/>
      <sheetName val="As LNR 8.27.03"/>
      <sheetName val="Absorption"/>
      <sheetName val="Affordables"/>
      <sheetName val="Residuals"/>
      <sheetName val="Cost Ests MB"/>
      <sheetName val="Grn Costs pRes Ac"/>
      <sheetName val="RedBk Costs As"/>
      <sheetName val="RedBk Costs Unas"/>
      <sheetName val="PRN STOP"/>
      <sheetName val="Costs Grn pQtr"/>
      <sheetName val="Costs Red pQtr"/>
      <sheetName val="Prods B"/>
      <sheetName val="Q Revenue"/>
      <sheetName val="Public Fin"/>
      <sheetName val="Proof Res 2"/>
      <sheetName val="Residual proof"/>
      <sheetName val="Lot Res. Anal."/>
      <sheetName val="MI Costs"/>
      <sheetName val="MI Cost Tmg"/>
      <sheetName val="Grn Costs Orig"/>
      <sheetName val="Costs QD"/>
      <sheetName val="Cost CF QD Qtr"/>
      <sheetName val="Financing"/>
      <sheetName val="Tierd Return"/>
      <sheetName val="Q Fin. Stmt."/>
      <sheetName val="Lot Inventory"/>
      <sheetName val="Escalation"/>
      <sheetName val="Formulas"/>
      <sheetName val="Annual Cash Flow ORIG"/>
      <sheetName val="CustomFormats"/>
    </sheetNames>
    <sheetDataSet>
      <sheetData sheetId="0"/>
      <sheetData sheetId="1"/>
      <sheetData sheetId="2"/>
      <sheetData sheetId="3"/>
      <sheetData sheetId="4"/>
      <sheetData sheetId="5"/>
      <sheetData sheetId="6"/>
      <sheetData sheetId="7"/>
      <sheetData sheetId="8"/>
      <sheetData sheetId="9">
        <row r="1">
          <cell r="A1" t="str">
            <v>NEWHALL RANCH</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ress Test"/>
      <sheetName val="Input_List"/>
      <sheetName val="Version_Updates"/>
      <sheetName val="SALESCOMP_SUMMARY"/>
      <sheetName val="Exec Summary"/>
      <sheetName val="Sensitivity"/>
      <sheetName val="LenderSummary"/>
      <sheetName val="PropNotes"/>
      <sheetName val="SrcUse"/>
      <sheetName val="Renovation Budget"/>
      <sheetName val="Unit Mix"/>
      <sheetName val="10 Yr Proforma"/>
      <sheetName val="MonthlyProforma"/>
      <sheetName val=" Proj. CF"/>
      <sheetName val="Inc_Trend"/>
      <sheetName val="Inc-Exp Var"/>
      <sheetName val="MRI_Outputs"/>
      <sheetName val="Yr 1 Proforma Input"/>
      <sheetName val="Rent Buildup"/>
      <sheetName val="Insurance"/>
      <sheetName val="Property Taxes"/>
      <sheetName val="Rent Roll"/>
      <sheetName val="T12"/>
      <sheetName val="2015"/>
      <sheetName val="IRR-Inv-Deal"/>
      <sheetName val=" Sale - 5yr"/>
      <sheetName val="Yr 5 IRR Shortfall"/>
      <sheetName val=" Sale - 7yr"/>
      <sheetName val="Yr 7 IRR Shortfall"/>
      <sheetName val=" Sale - 10yr"/>
      <sheetName val="Yr 10 IRR Shortfall"/>
      <sheetName val="IRR-Inv-members"/>
      <sheetName val="IRR-ConAm Investor"/>
      <sheetName val="Perm Financing"/>
      <sheetName val="Sec Financing"/>
      <sheetName val="I&amp;E Per Unit"/>
      <sheetName val="Payroll"/>
      <sheetName val="Rubs"/>
      <sheetName val="Refinance"/>
    </sheetNames>
    <sheetDataSet>
      <sheetData sheetId="0"/>
      <sheetData sheetId="1"/>
      <sheetData sheetId="2"/>
      <sheetData sheetId="3"/>
      <sheetData sheetId="4">
        <row r="7">
          <cell r="B7">
            <v>264</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ow r="3">
          <cell r="G3">
            <v>161827.99</v>
          </cell>
          <cell r="K3">
            <v>0</v>
          </cell>
          <cell r="L3">
            <v>36706.490000000005</v>
          </cell>
        </row>
        <row r="6">
          <cell r="B6">
            <v>263096.38999999996</v>
          </cell>
          <cell r="C6">
            <v>74292.95</v>
          </cell>
          <cell r="D6">
            <v>41744.800000000003</v>
          </cell>
          <cell r="E6">
            <v>77522.659999999989</v>
          </cell>
          <cell r="F6">
            <v>48727.21</v>
          </cell>
          <cell r="G6">
            <v>204366.35999999996</v>
          </cell>
          <cell r="H6">
            <v>2928.44</v>
          </cell>
          <cell r="I6">
            <v>43270.26</v>
          </cell>
          <cell r="J6">
            <v>26570.360000000004</v>
          </cell>
          <cell r="K6">
            <v>45438.5</v>
          </cell>
          <cell r="L6">
            <v>179443.06</v>
          </cell>
          <cell r="M6">
            <v>0</v>
          </cell>
          <cell r="N6">
            <v>135964.74</v>
          </cell>
        </row>
        <row r="9">
          <cell r="B9">
            <v>96645.3</v>
          </cell>
          <cell r="C9">
            <v>45764.59</v>
          </cell>
          <cell r="D9">
            <v>0</v>
          </cell>
          <cell r="F9">
            <v>14370.130000000001</v>
          </cell>
          <cell r="G9">
            <v>0</v>
          </cell>
        </row>
        <row r="12">
          <cell r="B12">
            <v>93800.030000000013</v>
          </cell>
          <cell r="C12">
            <v>37577.449999999997</v>
          </cell>
          <cell r="D12">
            <v>0</v>
          </cell>
          <cell r="F12">
            <v>23116.39</v>
          </cell>
          <cell r="G12">
            <v>7218</v>
          </cell>
        </row>
        <row r="15">
          <cell r="O15">
            <v>0</v>
          </cell>
        </row>
        <row r="17">
          <cell r="O17" t="str">
            <v>Assignment</v>
          </cell>
        </row>
        <row r="18">
          <cell r="O18" t="str">
            <v>MarketRent</v>
          </cell>
        </row>
        <row r="19">
          <cell r="O19" t="str">
            <v>ltl</v>
          </cell>
        </row>
        <row r="26">
          <cell r="O26" t="str">
            <v>vacancy</v>
          </cell>
        </row>
        <row r="27">
          <cell r="O27" t="str">
            <v>concessions</v>
          </cell>
        </row>
        <row r="28">
          <cell r="O28" t="str">
            <v>LTL</v>
          </cell>
        </row>
        <row r="29">
          <cell r="O29" t="str">
            <v>baddebt</v>
          </cell>
        </row>
        <row r="30">
          <cell r="O30" t="str">
            <v>otherinc</v>
          </cell>
        </row>
        <row r="31">
          <cell r="O31" t="str">
            <v>baddebt</v>
          </cell>
        </row>
        <row r="32">
          <cell r="O32" t="str">
            <v>vacancy</v>
          </cell>
        </row>
        <row r="33">
          <cell r="O33">
            <v>0</v>
          </cell>
        </row>
        <row r="34">
          <cell r="O34">
            <v>0</v>
          </cell>
        </row>
        <row r="35">
          <cell r="O35">
            <v>0</v>
          </cell>
        </row>
        <row r="36">
          <cell r="O36">
            <v>0</v>
          </cell>
        </row>
        <row r="37">
          <cell r="O37">
            <v>0</v>
          </cell>
        </row>
        <row r="38">
          <cell r="O38">
            <v>0</v>
          </cell>
        </row>
        <row r="39">
          <cell r="O39">
            <v>0</v>
          </cell>
        </row>
        <row r="40">
          <cell r="O40">
            <v>0</v>
          </cell>
        </row>
        <row r="41">
          <cell r="O41" t="str">
            <v>otherinc</v>
          </cell>
        </row>
        <row r="42">
          <cell r="O42" t="str">
            <v>otherinc</v>
          </cell>
        </row>
        <row r="43">
          <cell r="O43" t="str">
            <v>otherinc</v>
          </cell>
        </row>
        <row r="44">
          <cell r="O44" t="str">
            <v>otherinc</v>
          </cell>
        </row>
        <row r="45">
          <cell r="O45" t="str">
            <v>otherinc</v>
          </cell>
        </row>
        <row r="46">
          <cell r="O46" t="str">
            <v>otherinc</v>
          </cell>
        </row>
        <row r="47">
          <cell r="O47" t="str">
            <v>otherinc</v>
          </cell>
        </row>
        <row r="48">
          <cell r="O48" t="str">
            <v>otherinc</v>
          </cell>
        </row>
        <row r="49">
          <cell r="O49" t="str">
            <v>otherinc</v>
          </cell>
        </row>
        <row r="50">
          <cell r="O50" t="str">
            <v>otherinc</v>
          </cell>
        </row>
        <row r="51">
          <cell r="O51" t="str">
            <v>otherinc</v>
          </cell>
        </row>
        <row r="52">
          <cell r="O52" t="str">
            <v>OtherInc</v>
          </cell>
        </row>
        <row r="53">
          <cell r="O53" t="str">
            <v>otherinc</v>
          </cell>
        </row>
        <row r="54">
          <cell r="O54" t="str">
            <v>otherinc</v>
          </cell>
        </row>
        <row r="55">
          <cell r="O55" t="str">
            <v>otherinc</v>
          </cell>
        </row>
        <row r="56">
          <cell r="O56" t="str">
            <v>otherinc</v>
          </cell>
        </row>
        <row r="57">
          <cell r="O57" t="str">
            <v>otherinc</v>
          </cell>
        </row>
        <row r="58">
          <cell r="O58" t="str">
            <v>otherinc</v>
          </cell>
        </row>
        <row r="59">
          <cell r="O59" t="str">
            <v>otherinc</v>
          </cell>
        </row>
        <row r="60">
          <cell r="O60" t="str">
            <v>otherinc</v>
          </cell>
        </row>
        <row r="61">
          <cell r="O61" t="str">
            <v>otherinc</v>
          </cell>
        </row>
        <row r="62">
          <cell r="O62" t="str">
            <v>otherinc</v>
          </cell>
        </row>
        <row r="63">
          <cell r="O63" t="str">
            <v>otherinc</v>
          </cell>
        </row>
        <row r="64">
          <cell r="O64" t="str">
            <v>otherinc</v>
          </cell>
        </row>
        <row r="65">
          <cell r="O65" t="str">
            <v>otherinc</v>
          </cell>
        </row>
        <row r="66">
          <cell r="O66" t="str">
            <v>otherinc</v>
          </cell>
        </row>
        <row r="67">
          <cell r="O67" t="str">
            <v>otherinc</v>
          </cell>
        </row>
        <row r="68">
          <cell r="O68" t="str">
            <v>otherinc</v>
          </cell>
        </row>
        <row r="69">
          <cell r="O69" t="str">
            <v>OtherInc</v>
          </cell>
        </row>
        <row r="70">
          <cell r="O70">
            <v>0</v>
          </cell>
        </row>
        <row r="71">
          <cell r="O71">
            <v>0</v>
          </cell>
        </row>
        <row r="72">
          <cell r="O72">
            <v>0</v>
          </cell>
        </row>
        <row r="73">
          <cell r="O73">
            <v>0</v>
          </cell>
        </row>
        <row r="74">
          <cell r="O74">
            <v>0</v>
          </cell>
        </row>
        <row r="75">
          <cell r="O75">
            <v>0</v>
          </cell>
        </row>
        <row r="76">
          <cell r="O76">
            <v>0</v>
          </cell>
        </row>
        <row r="77">
          <cell r="O77">
            <v>0</v>
          </cell>
        </row>
        <row r="78">
          <cell r="O78" t="str">
            <v>rubsinc</v>
          </cell>
        </row>
        <row r="79">
          <cell r="O79">
            <v>0</v>
          </cell>
        </row>
        <row r="80">
          <cell r="O80">
            <v>0</v>
          </cell>
        </row>
        <row r="81">
          <cell r="O81">
            <v>0</v>
          </cell>
        </row>
        <row r="82">
          <cell r="O82" t="str">
            <v>Payroll</v>
          </cell>
        </row>
        <row r="83">
          <cell r="O83" t="str">
            <v>Payroll</v>
          </cell>
        </row>
        <row r="84">
          <cell r="O84" t="str">
            <v>Payroll</v>
          </cell>
        </row>
        <row r="85">
          <cell r="O85" t="str">
            <v>Payroll</v>
          </cell>
        </row>
        <row r="86">
          <cell r="O86" t="str">
            <v>Payroll</v>
          </cell>
        </row>
        <row r="87">
          <cell r="O87" t="str">
            <v>Payroll</v>
          </cell>
        </row>
        <row r="88">
          <cell r="O88" t="str">
            <v>Payroll</v>
          </cell>
        </row>
        <row r="89">
          <cell r="O89" t="str">
            <v>Payroll</v>
          </cell>
        </row>
        <row r="90">
          <cell r="O90" t="str">
            <v>Payroll</v>
          </cell>
        </row>
        <row r="91">
          <cell r="O91" t="str">
            <v>Payroll</v>
          </cell>
        </row>
        <row r="92">
          <cell r="O92" t="str">
            <v>Vacancy</v>
          </cell>
        </row>
        <row r="93">
          <cell r="O93" t="str">
            <v>Payroll</v>
          </cell>
        </row>
        <row r="94">
          <cell r="O94" t="str">
            <v>Payroll</v>
          </cell>
        </row>
        <row r="95">
          <cell r="O95" t="str">
            <v>Payroll</v>
          </cell>
        </row>
        <row r="96">
          <cell r="O96" t="str">
            <v>Payroll</v>
          </cell>
        </row>
        <row r="97">
          <cell r="O97" t="str">
            <v>Payroll</v>
          </cell>
        </row>
        <row r="98">
          <cell r="O98">
            <v>0</v>
          </cell>
        </row>
        <row r="99">
          <cell r="O99">
            <v>0</v>
          </cell>
        </row>
        <row r="100">
          <cell r="O100" t="str">
            <v>securitylife</v>
          </cell>
        </row>
        <row r="101">
          <cell r="O101" t="str">
            <v>securitylife</v>
          </cell>
        </row>
        <row r="102">
          <cell r="O102" t="str">
            <v>Repairs</v>
          </cell>
        </row>
        <row r="103">
          <cell r="O103" t="str">
            <v>landscaping</v>
          </cell>
        </row>
        <row r="104">
          <cell r="O104" t="str">
            <v>landscaping</v>
          </cell>
        </row>
        <row r="105">
          <cell r="O105" t="str">
            <v>landscaping</v>
          </cell>
        </row>
        <row r="106">
          <cell r="O106" t="str">
            <v>landscaping</v>
          </cell>
        </row>
        <row r="107">
          <cell r="O107" t="str">
            <v>Repairs</v>
          </cell>
        </row>
        <row r="108">
          <cell r="O108" t="str">
            <v>repairs</v>
          </cell>
        </row>
        <row r="109">
          <cell r="O109" t="str">
            <v>repairs</v>
          </cell>
        </row>
        <row r="110">
          <cell r="O110" t="str">
            <v>repairs</v>
          </cell>
        </row>
        <row r="111">
          <cell r="O111" t="str">
            <v>landscaping</v>
          </cell>
        </row>
        <row r="112">
          <cell r="O112" t="str">
            <v>landscaping</v>
          </cell>
        </row>
        <row r="113">
          <cell r="O113" t="str">
            <v>Repairs</v>
          </cell>
        </row>
        <row r="114">
          <cell r="O114">
            <v>0</v>
          </cell>
        </row>
        <row r="115">
          <cell r="O115">
            <v>0</v>
          </cell>
        </row>
        <row r="116">
          <cell r="O116">
            <v>0</v>
          </cell>
        </row>
        <row r="117">
          <cell r="O117">
            <v>0</v>
          </cell>
        </row>
        <row r="118">
          <cell r="O118">
            <v>0</v>
          </cell>
        </row>
        <row r="119">
          <cell r="O119">
            <v>0</v>
          </cell>
        </row>
        <row r="120">
          <cell r="O120">
            <v>0</v>
          </cell>
        </row>
        <row r="121">
          <cell r="O121">
            <v>0</v>
          </cell>
        </row>
        <row r="122">
          <cell r="O122">
            <v>0</v>
          </cell>
        </row>
        <row r="123">
          <cell r="O123">
            <v>0</v>
          </cell>
        </row>
        <row r="124">
          <cell r="O124" t="str">
            <v>utilities</v>
          </cell>
        </row>
        <row r="125">
          <cell r="O125">
            <v>0</v>
          </cell>
        </row>
        <row r="126">
          <cell r="O126">
            <v>0</v>
          </cell>
        </row>
        <row r="127">
          <cell r="O127">
            <v>0</v>
          </cell>
        </row>
        <row r="128">
          <cell r="O128">
            <v>0</v>
          </cell>
        </row>
        <row r="129">
          <cell r="O129">
            <v>0</v>
          </cell>
        </row>
        <row r="130">
          <cell r="O130">
            <v>0</v>
          </cell>
        </row>
        <row r="131">
          <cell r="O131">
            <v>0</v>
          </cell>
        </row>
        <row r="132">
          <cell r="O132">
            <v>0</v>
          </cell>
        </row>
        <row r="133">
          <cell r="O133">
            <v>0</v>
          </cell>
        </row>
        <row r="134">
          <cell r="O134">
            <v>0</v>
          </cell>
        </row>
        <row r="135">
          <cell r="O135">
            <v>0</v>
          </cell>
        </row>
        <row r="136">
          <cell r="O136">
            <v>0</v>
          </cell>
        </row>
        <row r="137">
          <cell r="O137">
            <v>0</v>
          </cell>
        </row>
        <row r="138">
          <cell r="O138">
            <v>0</v>
          </cell>
        </row>
        <row r="139">
          <cell r="O139">
            <v>0</v>
          </cell>
        </row>
        <row r="140">
          <cell r="O140" t="str">
            <v>turnover</v>
          </cell>
        </row>
        <row r="141">
          <cell r="O141">
            <v>0</v>
          </cell>
        </row>
        <row r="142">
          <cell r="O142" t="str">
            <v>repairs</v>
          </cell>
        </row>
        <row r="143">
          <cell r="O143" t="str">
            <v>repairs</v>
          </cell>
        </row>
        <row r="144">
          <cell r="O144" t="str">
            <v>repairs</v>
          </cell>
        </row>
        <row r="145">
          <cell r="O145" t="str">
            <v>repairs</v>
          </cell>
        </row>
        <row r="146">
          <cell r="O146" t="str">
            <v>repairs</v>
          </cell>
        </row>
        <row r="147">
          <cell r="O147" t="str">
            <v>repairs</v>
          </cell>
        </row>
        <row r="148">
          <cell r="O148" t="str">
            <v>repairs</v>
          </cell>
        </row>
        <row r="149">
          <cell r="O149" t="str">
            <v>repairs</v>
          </cell>
        </row>
        <row r="150">
          <cell r="O150" t="str">
            <v>repairs</v>
          </cell>
        </row>
        <row r="151">
          <cell r="O151" t="str">
            <v>repairs</v>
          </cell>
        </row>
        <row r="152">
          <cell r="O152" t="str">
            <v>repairs</v>
          </cell>
        </row>
        <row r="153">
          <cell r="O153" t="str">
            <v>repairs</v>
          </cell>
        </row>
        <row r="154">
          <cell r="O154" t="str">
            <v>securitylife</v>
          </cell>
        </row>
        <row r="155">
          <cell r="O155" t="str">
            <v>repairs</v>
          </cell>
        </row>
        <row r="156">
          <cell r="O156" t="str">
            <v>repairs</v>
          </cell>
        </row>
        <row r="157">
          <cell r="O157" t="str">
            <v>repairs</v>
          </cell>
        </row>
        <row r="158">
          <cell r="O158" t="str">
            <v>repairs</v>
          </cell>
        </row>
        <row r="159">
          <cell r="O159" t="str">
            <v>repairs</v>
          </cell>
        </row>
        <row r="160">
          <cell r="O160" t="str">
            <v>repairs</v>
          </cell>
        </row>
        <row r="161">
          <cell r="O161" t="str">
            <v>repairs</v>
          </cell>
        </row>
        <row r="162">
          <cell r="O162" t="str">
            <v>repairs</v>
          </cell>
        </row>
        <row r="163">
          <cell r="O163" t="str">
            <v>repairs</v>
          </cell>
        </row>
        <row r="164">
          <cell r="O164" t="str">
            <v>repairs</v>
          </cell>
        </row>
        <row r="165">
          <cell r="O165" t="str">
            <v>repairs</v>
          </cell>
        </row>
        <row r="166">
          <cell r="O166" t="str">
            <v>repairs</v>
          </cell>
        </row>
        <row r="167">
          <cell r="O167" t="str">
            <v>repairs</v>
          </cell>
        </row>
        <row r="168">
          <cell r="O168" t="str">
            <v>repairs</v>
          </cell>
        </row>
        <row r="169">
          <cell r="O169" t="str">
            <v>repairs</v>
          </cell>
        </row>
        <row r="170">
          <cell r="O170" t="str">
            <v>repairs</v>
          </cell>
        </row>
        <row r="171">
          <cell r="O171" t="str">
            <v>repairs</v>
          </cell>
        </row>
        <row r="172">
          <cell r="O172" t="str">
            <v>repairs</v>
          </cell>
        </row>
        <row r="173">
          <cell r="O173" t="str">
            <v>repairs</v>
          </cell>
        </row>
        <row r="174">
          <cell r="O174" t="str">
            <v>repairs</v>
          </cell>
        </row>
        <row r="175">
          <cell r="O175" t="str">
            <v>repairs</v>
          </cell>
        </row>
        <row r="176">
          <cell r="O176">
            <v>0</v>
          </cell>
        </row>
        <row r="177">
          <cell r="O177">
            <v>0</v>
          </cell>
        </row>
        <row r="178">
          <cell r="O178">
            <v>0</v>
          </cell>
        </row>
        <row r="179">
          <cell r="O179">
            <v>0</v>
          </cell>
        </row>
        <row r="180">
          <cell r="O180">
            <v>0</v>
          </cell>
        </row>
        <row r="181">
          <cell r="O181">
            <v>0</v>
          </cell>
        </row>
        <row r="182">
          <cell r="O182">
            <v>0</v>
          </cell>
        </row>
        <row r="183">
          <cell r="O183">
            <v>0</v>
          </cell>
        </row>
        <row r="184">
          <cell r="O184">
            <v>0</v>
          </cell>
        </row>
        <row r="185">
          <cell r="O185">
            <v>0</v>
          </cell>
        </row>
        <row r="186">
          <cell r="O186">
            <v>0</v>
          </cell>
        </row>
        <row r="187">
          <cell r="O187">
            <v>0</v>
          </cell>
        </row>
        <row r="188">
          <cell r="O188">
            <v>0</v>
          </cell>
        </row>
        <row r="189">
          <cell r="O189">
            <v>0</v>
          </cell>
        </row>
        <row r="190">
          <cell r="O190">
            <v>0</v>
          </cell>
        </row>
        <row r="191">
          <cell r="O191">
            <v>0</v>
          </cell>
        </row>
        <row r="192">
          <cell r="O192">
            <v>0</v>
          </cell>
        </row>
        <row r="193">
          <cell r="O193">
            <v>0</v>
          </cell>
        </row>
        <row r="194">
          <cell r="O194">
            <v>0</v>
          </cell>
        </row>
        <row r="195">
          <cell r="O195">
            <v>0</v>
          </cell>
        </row>
        <row r="196">
          <cell r="O196">
            <v>0</v>
          </cell>
        </row>
        <row r="197">
          <cell r="O197" t="str">
            <v>advert</v>
          </cell>
        </row>
        <row r="199">
          <cell r="O199" t="str">
            <v>admin</v>
          </cell>
        </row>
        <row r="200">
          <cell r="O200" t="str">
            <v>admin</v>
          </cell>
        </row>
        <row r="201">
          <cell r="O201" t="str">
            <v>admin</v>
          </cell>
        </row>
        <row r="202">
          <cell r="O202" t="str">
            <v>admin</v>
          </cell>
        </row>
        <row r="203">
          <cell r="O203" t="str">
            <v>admin</v>
          </cell>
        </row>
        <row r="204">
          <cell r="O204" t="str">
            <v>admin</v>
          </cell>
        </row>
        <row r="205">
          <cell r="O205" t="str">
            <v>admin</v>
          </cell>
        </row>
        <row r="206">
          <cell r="O206" t="str">
            <v>admin</v>
          </cell>
        </row>
        <row r="207">
          <cell r="O207" t="str">
            <v>admin</v>
          </cell>
        </row>
        <row r="208">
          <cell r="O208" t="str">
            <v>admin</v>
          </cell>
        </row>
        <row r="209">
          <cell r="O209" t="str">
            <v>admin</v>
          </cell>
        </row>
        <row r="210">
          <cell r="O210" t="str">
            <v>admin</v>
          </cell>
        </row>
        <row r="211">
          <cell r="O211" t="str">
            <v>admin</v>
          </cell>
        </row>
        <row r="212">
          <cell r="O212" t="str">
            <v>admin</v>
          </cell>
        </row>
        <row r="213">
          <cell r="O213" t="str">
            <v>admin</v>
          </cell>
        </row>
        <row r="214">
          <cell r="O214" t="str">
            <v>admin</v>
          </cell>
        </row>
        <row r="215">
          <cell r="O215" t="str">
            <v>admin</v>
          </cell>
        </row>
        <row r="216">
          <cell r="O216" t="str">
            <v>utilities</v>
          </cell>
        </row>
        <row r="217">
          <cell r="O217" t="str">
            <v>utilities</v>
          </cell>
        </row>
        <row r="218">
          <cell r="O218" t="str">
            <v>utilities</v>
          </cell>
        </row>
        <row r="219">
          <cell r="O219" t="str">
            <v>utilities</v>
          </cell>
        </row>
        <row r="220">
          <cell r="O220">
            <v>0</v>
          </cell>
        </row>
        <row r="221">
          <cell r="O221">
            <v>0</v>
          </cell>
        </row>
        <row r="222">
          <cell r="O222">
            <v>0</v>
          </cell>
        </row>
        <row r="223">
          <cell r="O223">
            <v>0</v>
          </cell>
        </row>
        <row r="224">
          <cell r="O224" t="str">
            <v>mgmtfee</v>
          </cell>
        </row>
        <row r="225">
          <cell r="O225">
            <v>0</v>
          </cell>
        </row>
        <row r="226">
          <cell r="O226">
            <v>0</v>
          </cell>
        </row>
        <row r="227">
          <cell r="O227" t="str">
            <v>insurance</v>
          </cell>
        </row>
        <row r="228">
          <cell r="O228" t="str">
            <v>OtherInc</v>
          </cell>
        </row>
        <row r="229">
          <cell r="O229">
            <v>0</v>
          </cell>
        </row>
        <row r="230">
          <cell r="O230" t="str">
            <v>proptax</v>
          </cell>
        </row>
        <row r="231">
          <cell r="O231" t="str">
            <v>proptax</v>
          </cell>
        </row>
        <row r="232">
          <cell r="O232" t="str">
            <v>proptax</v>
          </cell>
        </row>
        <row r="233">
          <cell r="O233">
            <v>0</v>
          </cell>
        </row>
        <row r="234">
          <cell r="O234">
            <v>0</v>
          </cell>
        </row>
        <row r="235">
          <cell r="O235">
            <v>0</v>
          </cell>
        </row>
        <row r="236">
          <cell r="O236" t="str">
            <v>capex</v>
          </cell>
        </row>
        <row r="237">
          <cell r="O237">
            <v>0</v>
          </cell>
        </row>
        <row r="238">
          <cell r="O238">
            <v>0</v>
          </cell>
        </row>
        <row r="239">
          <cell r="O239">
            <v>0</v>
          </cell>
        </row>
        <row r="240">
          <cell r="O240">
            <v>0</v>
          </cell>
        </row>
        <row r="241">
          <cell r="O241">
            <v>0</v>
          </cell>
        </row>
        <row r="242">
          <cell r="O242">
            <v>0</v>
          </cell>
        </row>
        <row r="243">
          <cell r="O243">
            <v>0</v>
          </cell>
        </row>
        <row r="244">
          <cell r="O244">
            <v>0</v>
          </cell>
        </row>
        <row r="245">
          <cell r="O245">
            <v>0</v>
          </cell>
        </row>
        <row r="246">
          <cell r="O246">
            <v>0</v>
          </cell>
        </row>
        <row r="247">
          <cell r="O247">
            <v>0</v>
          </cell>
        </row>
        <row r="248">
          <cell r="O248">
            <v>0</v>
          </cell>
        </row>
        <row r="249">
          <cell r="O249">
            <v>0</v>
          </cell>
        </row>
        <row r="250">
          <cell r="O250">
            <v>0</v>
          </cell>
        </row>
        <row r="251">
          <cell r="O251">
            <v>0</v>
          </cell>
        </row>
        <row r="252">
          <cell r="O252">
            <v>0</v>
          </cell>
        </row>
        <row r="253">
          <cell r="O253">
            <v>0</v>
          </cell>
        </row>
        <row r="254">
          <cell r="O254">
            <v>0</v>
          </cell>
        </row>
        <row r="255">
          <cell r="O255">
            <v>0</v>
          </cell>
        </row>
        <row r="256">
          <cell r="O256">
            <v>0</v>
          </cell>
        </row>
        <row r="257">
          <cell r="O257">
            <v>0</v>
          </cell>
        </row>
        <row r="258">
          <cell r="O258">
            <v>0</v>
          </cell>
        </row>
        <row r="259">
          <cell r="O259">
            <v>0</v>
          </cell>
        </row>
        <row r="260">
          <cell r="O260">
            <v>0</v>
          </cell>
        </row>
        <row r="261">
          <cell r="O261">
            <v>0</v>
          </cell>
        </row>
        <row r="262">
          <cell r="O262">
            <v>0</v>
          </cell>
        </row>
        <row r="263">
          <cell r="O263">
            <v>0</v>
          </cell>
        </row>
        <row r="264">
          <cell r="O264">
            <v>0</v>
          </cell>
        </row>
        <row r="265">
          <cell r="O265">
            <v>0</v>
          </cell>
        </row>
        <row r="266">
          <cell r="O266">
            <v>0</v>
          </cell>
        </row>
        <row r="267">
          <cell r="O267">
            <v>0</v>
          </cell>
        </row>
        <row r="268">
          <cell r="O268">
            <v>0</v>
          </cell>
        </row>
        <row r="269">
          <cell r="O269">
            <v>0</v>
          </cell>
        </row>
        <row r="270">
          <cell r="O270">
            <v>0</v>
          </cell>
        </row>
        <row r="271">
          <cell r="O271">
            <v>0</v>
          </cell>
        </row>
        <row r="272">
          <cell r="O272">
            <v>0</v>
          </cell>
        </row>
        <row r="273">
          <cell r="O273">
            <v>0</v>
          </cell>
        </row>
        <row r="274">
          <cell r="O274">
            <v>0</v>
          </cell>
        </row>
        <row r="275">
          <cell r="O275">
            <v>0</v>
          </cell>
        </row>
        <row r="276">
          <cell r="O276">
            <v>0</v>
          </cell>
        </row>
        <row r="277">
          <cell r="O277">
            <v>0</v>
          </cell>
        </row>
        <row r="278">
          <cell r="O278">
            <v>0</v>
          </cell>
        </row>
        <row r="279">
          <cell r="O279">
            <v>0</v>
          </cell>
        </row>
        <row r="280">
          <cell r="O280">
            <v>0</v>
          </cell>
        </row>
        <row r="281">
          <cell r="O281">
            <v>0</v>
          </cell>
        </row>
        <row r="282">
          <cell r="O282">
            <v>0</v>
          </cell>
        </row>
        <row r="283">
          <cell r="O283">
            <v>0</v>
          </cell>
        </row>
        <row r="284">
          <cell r="O284">
            <v>0</v>
          </cell>
        </row>
        <row r="285">
          <cell r="O285">
            <v>0</v>
          </cell>
        </row>
        <row r="286">
          <cell r="O286">
            <v>0</v>
          </cell>
        </row>
        <row r="287">
          <cell r="O287">
            <v>0</v>
          </cell>
        </row>
        <row r="288">
          <cell r="O288">
            <v>0</v>
          </cell>
        </row>
        <row r="289">
          <cell r="O289">
            <v>0</v>
          </cell>
        </row>
        <row r="290">
          <cell r="O290">
            <v>0</v>
          </cell>
        </row>
        <row r="291">
          <cell r="O291">
            <v>0</v>
          </cell>
        </row>
        <row r="292">
          <cell r="O292">
            <v>0</v>
          </cell>
        </row>
        <row r="293">
          <cell r="O293">
            <v>0</v>
          </cell>
        </row>
        <row r="294">
          <cell r="O294">
            <v>0</v>
          </cell>
        </row>
        <row r="295">
          <cell r="O295">
            <v>0</v>
          </cell>
        </row>
        <row r="296">
          <cell r="O296">
            <v>0</v>
          </cell>
        </row>
        <row r="297">
          <cell r="O297">
            <v>0</v>
          </cell>
        </row>
        <row r="298">
          <cell r="O298">
            <v>0</v>
          </cell>
        </row>
        <row r="299">
          <cell r="O299">
            <v>0</v>
          </cell>
        </row>
        <row r="300">
          <cell r="O300">
            <v>0</v>
          </cell>
        </row>
        <row r="301">
          <cell r="O301">
            <v>0</v>
          </cell>
        </row>
        <row r="302">
          <cell r="O302">
            <v>0</v>
          </cell>
        </row>
        <row r="303">
          <cell r="O303">
            <v>0</v>
          </cell>
        </row>
        <row r="304">
          <cell r="O304">
            <v>0</v>
          </cell>
        </row>
        <row r="305">
          <cell r="O305">
            <v>0</v>
          </cell>
        </row>
        <row r="306">
          <cell r="O306">
            <v>0</v>
          </cell>
        </row>
        <row r="307">
          <cell r="O307">
            <v>0</v>
          </cell>
        </row>
        <row r="308">
          <cell r="O308">
            <v>0</v>
          </cell>
        </row>
        <row r="309">
          <cell r="O309">
            <v>0</v>
          </cell>
        </row>
        <row r="310">
          <cell r="O310">
            <v>0</v>
          </cell>
        </row>
        <row r="311">
          <cell r="O311">
            <v>0</v>
          </cell>
        </row>
        <row r="312">
          <cell r="O312">
            <v>0</v>
          </cell>
        </row>
        <row r="313">
          <cell r="O313">
            <v>0</v>
          </cell>
        </row>
        <row r="314">
          <cell r="O314">
            <v>0</v>
          </cell>
        </row>
        <row r="315">
          <cell r="O315">
            <v>0</v>
          </cell>
        </row>
        <row r="316">
          <cell r="O316">
            <v>0</v>
          </cell>
        </row>
        <row r="317">
          <cell r="O317">
            <v>0</v>
          </cell>
        </row>
        <row r="318">
          <cell r="O318">
            <v>0</v>
          </cell>
        </row>
        <row r="319">
          <cell r="O319">
            <v>0</v>
          </cell>
        </row>
        <row r="320">
          <cell r="O320">
            <v>0</v>
          </cell>
        </row>
        <row r="321">
          <cell r="O321">
            <v>0</v>
          </cell>
        </row>
        <row r="322">
          <cell r="O322">
            <v>0</v>
          </cell>
        </row>
        <row r="323">
          <cell r="O323">
            <v>0</v>
          </cell>
        </row>
        <row r="324">
          <cell r="O324">
            <v>0</v>
          </cell>
        </row>
        <row r="325">
          <cell r="O325">
            <v>0</v>
          </cell>
        </row>
        <row r="326">
          <cell r="O326">
            <v>0</v>
          </cell>
        </row>
        <row r="327">
          <cell r="O327">
            <v>0</v>
          </cell>
        </row>
        <row r="328">
          <cell r="O328">
            <v>0</v>
          </cell>
        </row>
        <row r="329">
          <cell r="O329">
            <v>0</v>
          </cell>
        </row>
        <row r="330">
          <cell r="O330">
            <v>0</v>
          </cell>
        </row>
        <row r="331">
          <cell r="O331">
            <v>0</v>
          </cell>
        </row>
        <row r="332">
          <cell r="O332">
            <v>0</v>
          </cell>
        </row>
        <row r="333">
          <cell r="O333">
            <v>0</v>
          </cell>
        </row>
        <row r="334">
          <cell r="O334">
            <v>0</v>
          </cell>
        </row>
        <row r="335">
          <cell r="O335">
            <v>0</v>
          </cell>
        </row>
        <row r="336">
          <cell r="O336">
            <v>0</v>
          </cell>
        </row>
        <row r="337">
          <cell r="O337">
            <v>0</v>
          </cell>
        </row>
      </sheetData>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sheetName val="Historic Market"/>
      <sheetName val="Market Report"/>
      <sheetName val="PKF Trends Data"/>
      <sheetName val="Financial Spreads"/>
      <sheetName val="Courtyard Sizing Large"/>
      <sheetName val="Courtyard Sizing Small"/>
      <sheetName val="Scenarios"/>
      <sheetName val="S&amp;D Growth Notes"/>
      <sheetName val="Penetration Notes"/>
      <sheetName val="Projected Occupancy"/>
      <sheetName val="Rate Notes"/>
      <sheetName val="Projected Rate"/>
      <sheetName val="Historical Financials"/>
      <sheetName val="Comparable Financials"/>
      <sheetName val="HOST"/>
      <sheetName val="Projected CF"/>
      <sheetName val="Look, Mom, NO HANDS!"/>
      <sheetName val="Testimony"/>
      <sheetName val="ReportTables"/>
      <sheetName val="Valuation"/>
      <sheetName val="System Tools"/>
      <sheetName val="IHMModXLA"/>
      <sheetName val="IHMModMain"/>
      <sheetName val="IHMModSys"/>
      <sheetName val="IHMModPrint"/>
      <sheetName val="DlgIncrement"/>
      <sheetName val="DlgAbout"/>
      <sheetName val="DlgProject"/>
      <sheetName val="Line Item Hide"/>
      <sheetName val="Module1"/>
      <sheetName val="Historic_Market"/>
      <sheetName val="Market_Report"/>
      <sheetName val="PKF_Trends_Data"/>
      <sheetName val="Financial_Spreads"/>
      <sheetName val="Courtyard_Sizing_Large"/>
      <sheetName val="Courtyard_Sizing_Small"/>
      <sheetName val="S&amp;D_Growth_Notes"/>
      <sheetName val="Penetration_Notes"/>
      <sheetName val="Projected_Occupancy"/>
      <sheetName val="Rate_Notes"/>
      <sheetName val="Projected_Rate"/>
      <sheetName val="Historical_Financials"/>
      <sheetName val="Comparable_Financials"/>
      <sheetName val="Projected_CF"/>
      <sheetName val="Look,_Mom,_NO_HANDS!"/>
      <sheetName val="System_Tools"/>
      <sheetName val="Line_Item_Hide"/>
      <sheetName val="IHM and Workbook2"/>
      <sheetName val="COUNTRY"/>
      <sheetName val="FX RA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5">
          <cell r="A5" t="str">
            <v>Base Year is 1997</v>
          </cell>
          <cell r="D5" t="str">
            <v>Roomnights</v>
          </cell>
          <cell r="J5" t="str">
            <v>Overall</v>
          </cell>
        </row>
        <row r="6">
          <cell r="A6" t="str">
            <v>Property</v>
          </cell>
          <cell r="B6" t="str">
            <v>Rooms</v>
          </cell>
          <cell r="C6" t="str">
            <v>Occupancy</v>
          </cell>
          <cell r="D6" t="str">
            <v>Total</v>
          </cell>
          <cell r="E6" t="str">
            <v>Corp Ind</v>
          </cell>
          <cell r="F6" t="str">
            <v>Corp. Grp</v>
          </cell>
          <cell r="G6" t="str">
            <v>Leisure</v>
          </cell>
          <cell r="H6" t="str">
            <v>Govt</v>
          </cell>
          <cell r="I6" t="str">
            <v>Not Used</v>
          </cell>
          <cell r="J6" t="str">
            <v>Penetration</v>
          </cell>
        </row>
        <row r="7">
          <cell r="A7" t="str">
            <v>Proposed Friendship Heights Hotel</v>
          </cell>
          <cell r="B7">
            <v>0</v>
          </cell>
          <cell r="C7">
            <v>0</v>
          </cell>
          <cell r="D7">
            <v>0</v>
          </cell>
          <cell r="E7">
            <v>0</v>
          </cell>
          <cell r="F7">
            <v>0</v>
          </cell>
          <cell r="G7">
            <v>0</v>
          </cell>
          <cell r="H7">
            <v>0</v>
          </cell>
          <cell r="I7">
            <v>0</v>
          </cell>
          <cell r="J7">
            <v>0</v>
          </cell>
        </row>
        <row r="8">
          <cell r="A8" t="str">
            <v>Embassy Suites - Chevy Chase</v>
          </cell>
          <cell r="B8">
            <v>198</v>
          </cell>
          <cell r="C8">
            <v>0.82</v>
          </cell>
          <cell r="D8">
            <v>59261.4</v>
          </cell>
          <cell r="E8">
            <v>32593.77</v>
          </cell>
          <cell r="F8">
            <v>11852.279999999999</v>
          </cell>
          <cell r="G8">
            <v>14222.735999999999</v>
          </cell>
          <cell r="H8">
            <v>592.61399999999992</v>
          </cell>
          <cell r="I8">
            <v>0</v>
          </cell>
          <cell r="J8">
            <v>1.0642285231769391</v>
          </cell>
        </row>
        <row r="9">
          <cell r="A9" t="str">
            <v>Marriott Hotel - Pooks Hill</v>
          </cell>
          <cell r="B9">
            <v>408</v>
          </cell>
          <cell r="C9">
            <v>0.76600000000000001</v>
          </cell>
          <cell r="D9">
            <v>114072.72</v>
          </cell>
          <cell r="E9">
            <v>57036.36</v>
          </cell>
          <cell r="F9">
            <v>34221.815999999999</v>
          </cell>
          <cell r="G9">
            <v>11407.272000000001</v>
          </cell>
          <cell r="H9">
            <v>11407.272000000001</v>
          </cell>
          <cell r="I9">
            <v>0</v>
          </cell>
          <cell r="J9">
            <v>0.99414518140675034</v>
          </cell>
        </row>
        <row r="10">
          <cell r="A10" t="str">
            <v>Marriott Suites - Bethesda</v>
          </cell>
          <cell r="B10">
            <v>274</v>
          </cell>
          <cell r="C10">
            <v>0.84399999999999997</v>
          </cell>
          <cell r="D10">
            <v>84408.44</v>
          </cell>
          <cell r="E10">
            <v>54865.486000000004</v>
          </cell>
          <cell r="F10">
            <v>21102.11</v>
          </cell>
          <cell r="G10">
            <v>6752.6752000000006</v>
          </cell>
          <cell r="H10">
            <v>1688.1688000000001</v>
          </cell>
          <cell r="I10">
            <v>0</v>
          </cell>
          <cell r="J10">
            <v>1.0953766750748006</v>
          </cell>
        </row>
        <row r="11">
          <cell r="A11" t="str">
            <v>Residence Inn - Bethesda</v>
          </cell>
          <cell r="B11">
            <v>187</v>
          </cell>
          <cell r="C11">
            <v>0.86199999999999999</v>
          </cell>
          <cell r="D11">
            <v>58835.81</v>
          </cell>
          <cell r="E11">
            <v>38243.2765</v>
          </cell>
          <cell r="F11">
            <v>2941.7905000000001</v>
          </cell>
          <cell r="G11">
            <v>5883.5810000000001</v>
          </cell>
          <cell r="H11">
            <v>11767.162</v>
          </cell>
          <cell r="I11">
            <v>0</v>
          </cell>
          <cell r="J11">
            <v>1.1187377889981969</v>
          </cell>
        </row>
        <row r="12">
          <cell r="A12" t="str">
            <v>Doubletree Hotel -Rockville</v>
          </cell>
          <cell r="B12">
            <v>315</v>
          </cell>
          <cell r="C12">
            <v>0.76</v>
          </cell>
          <cell r="D12">
            <v>87380.999999999985</v>
          </cell>
          <cell r="E12">
            <v>43690.5</v>
          </cell>
          <cell r="F12">
            <v>17476.2</v>
          </cell>
          <cell r="G12">
            <v>13107.15</v>
          </cell>
          <cell r="H12">
            <v>13107.15</v>
          </cell>
          <cell r="I12">
            <v>0</v>
          </cell>
          <cell r="J12">
            <v>0.98635814343228501</v>
          </cell>
        </row>
        <row r="13">
          <cell r="A13" t="str">
            <v>Holiday Inn Chevy Chase</v>
          </cell>
          <cell r="B13">
            <v>214</v>
          </cell>
          <cell r="C13">
            <v>0.65700000000000003</v>
          </cell>
          <cell r="D13">
            <v>51318.270000000004</v>
          </cell>
          <cell r="E13">
            <v>12829.567500000001</v>
          </cell>
          <cell r="F13">
            <v>5131.8270000000011</v>
          </cell>
          <cell r="G13">
            <v>20527.308000000005</v>
          </cell>
          <cell r="H13">
            <v>12829.567500000001</v>
          </cell>
          <cell r="I13">
            <v>0</v>
          </cell>
          <cell r="J13">
            <v>0.85268065820396211</v>
          </cell>
        </row>
        <row r="14">
          <cell r="A14" t="str">
            <v>Holiday Inn - Bethesda</v>
          </cell>
          <cell r="B14">
            <v>270</v>
          </cell>
          <cell r="C14">
            <v>0.69299999999999995</v>
          </cell>
          <cell r="D14">
            <v>68295.149999999994</v>
          </cell>
          <cell r="E14">
            <v>17073.787499999999</v>
          </cell>
          <cell r="F14">
            <v>6829.5149999999994</v>
          </cell>
          <cell r="G14">
            <v>20488.544999999998</v>
          </cell>
          <cell r="H14">
            <v>23903.302499999998</v>
          </cell>
          <cell r="I14">
            <v>0</v>
          </cell>
          <cell r="J14">
            <v>0.89940288605075447</v>
          </cell>
        </row>
        <row r="15">
          <cell r="A15" t="str">
            <v>Ramada Inn - Bethesda</v>
          </cell>
          <cell r="B15">
            <v>163</v>
          </cell>
          <cell r="C15">
            <v>0.72199999999999998</v>
          </cell>
          <cell r="D15">
            <v>42955.39</v>
          </cell>
          <cell r="E15">
            <v>10738.8475</v>
          </cell>
          <cell r="F15">
            <v>6443.3085000000001</v>
          </cell>
          <cell r="G15">
            <v>4295.5389999999998</v>
          </cell>
          <cell r="H15">
            <v>21477.695</v>
          </cell>
          <cell r="I15">
            <v>0</v>
          </cell>
          <cell r="J15">
            <v>0.93704023626067068</v>
          </cell>
        </row>
        <row r="16">
          <cell r="A16" t="str">
            <v>Hyatt Regency - Bethesda</v>
          </cell>
          <cell r="B16">
            <v>381</v>
          </cell>
          <cell r="C16">
            <v>0.8</v>
          </cell>
          <cell r="D16">
            <v>111252.00000000001</v>
          </cell>
          <cell r="E16">
            <v>61188.600000000006</v>
          </cell>
          <cell r="F16">
            <v>33375.599999999999</v>
          </cell>
          <cell r="G16">
            <v>11125.2</v>
          </cell>
          <cell r="H16">
            <v>5562.6</v>
          </cell>
          <cell r="I16">
            <v>0</v>
          </cell>
          <cell r="J16">
            <v>1.038271729928721</v>
          </cell>
        </row>
        <row r="17">
          <cell r="A17" t="str">
            <v>Comp10</v>
          </cell>
          <cell r="B17">
            <v>0</v>
          </cell>
          <cell r="C17">
            <v>0</v>
          </cell>
          <cell r="D17">
            <v>0</v>
          </cell>
          <cell r="E17">
            <v>0</v>
          </cell>
          <cell r="F17">
            <v>0</v>
          </cell>
          <cell r="G17">
            <v>0</v>
          </cell>
          <cell r="H17">
            <v>0</v>
          </cell>
          <cell r="I17">
            <v>0</v>
          </cell>
          <cell r="J17">
            <v>0</v>
          </cell>
        </row>
        <row r="18">
          <cell r="A18" t="str">
            <v>Comp11</v>
          </cell>
          <cell r="B18">
            <v>0</v>
          </cell>
          <cell r="C18">
            <v>0</v>
          </cell>
          <cell r="D18">
            <v>0</v>
          </cell>
          <cell r="E18">
            <v>0</v>
          </cell>
          <cell r="F18">
            <v>0</v>
          </cell>
          <cell r="G18">
            <v>0</v>
          </cell>
          <cell r="H18">
            <v>0</v>
          </cell>
          <cell r="I18">
            <v>0</v>
          </cell>
          <cell r="J18">
            <v>0</v>
          </cell>
        </row>
        <row r="19">
          <cell r="A19" t="str">
            <v>Comp12</v>
          </cell>
          <cell r="B19">
            <v>0</v>
          </cell>
          <cell r="C19">
            <v>0</v>
          </cell>
          <cell r="D19">
            <v>0</v>
          </cell>
          <cell r="E19">
            <v>0</v>
          </cell>
          <cell r="F19">
            <v>0</v>
          </cell>
          <cell r="G19">
            <v>0</v>
          </cell>
          <cell r="H19">
            <v>0</v>
          </cell>
          <cell r="I19">
            <v>0</v>
          </cell>
          <cell r="J19">
            <v>0</v>
          </cell>
        </row>
        <row r="20">
          <cell r="A20" t="str">
            <v>Comp13</v>
          </cell>
          <cell r="B20">
            <v>0</v>
          </cell>
          <cell r="C20">
            <v>0</v>
          </cell>
          <cell r="D20">
            <v>0</v>
          </cell>
          <cell r="E20">
            <v>0</v>
          </cell>
          <cell r="F20">
            <v>0</v>
          </cell>
          <cell r="G20">
            <v>0</v>
          </cell>
          <cell r="H20">
            <v>0</v>
          </cell>
          <cell r="I20">
            <v>0</v>
          </cell>
          <cell r="J20">
            <v>0</v>
          </cell>
        </row>
        <row r="21">
          <cell r="A21" t="str">
            <v>Comp14</v>
          </cell>
          <cell r="B21">
            <v>0</v>
          </cell>
          <cell r="C21">
            <v>0</v>
          </cell>
          <cell r="D21">
            <v>0</v>
          </cell>
          <cell r="E21">
            <v>0</v>
          </cell>
          <cell r="F21">
            <v>0</v>
          </cell>
          <cell r="G21">
            <v>0</v>
          </cell>
          <cell r="H21">
            <v>0</v>
          </cell>
          <cell r="I21">
            <v>0</v>
          </cell>
          <cell r="J21">
            <v>0</v>
          </cell>
        </row>
        <row r="22">
          <cell r="A22" t="str">
            <v>Comp15</v>
          </cell>
          <cell r="B22">
            <v>0</v>
          </cell>
          <cell r="C22">
            <v>0</v>
          </cell>
          <cell r="D22">
            <v>0</v>
          </cell>
          <cell r="E22">
            <v>0</v>
          </cell>
          <cell r="F22">
            <v>0</v>
          </cell>
          <cell r="G22">
            <v>0</v>
          </cell>
          <cell r="H22">
            <v>0</v>
          </cell>
          <cell r="I22">
            <v>0</v>
          </cell>
          <cell r="J22">
            <v>0</v>
          </cell>
        </row>
        <row r="23">
          <cell r="A23" t="str">
            <v>Comp16</v>
          </cell>
          <cell r="B23">
            <v>0</v>
          </cell>
          <cell r="C23">
            <v>0</v>
          </cell>
          <cell r="D23">
            <v>0</v>
          </cell>
          <cell r="E23">
            <v>0</v>
          </cell>
          <cell r="F23">
            <v>0</v>
          </cell>
          <cell r="G23">
            <v>0</v>
          </cell>
          <cell r="H23">
            <v>0</v>
          </cell>
          <cell r="I23">
            <v>0</v>
          </cell>
          <cell r="J23">
            <v>0</v>
          </cell>
        </row>
        <row r="24">
          <cell r="A24" t="str">
            <v>Comp17</v>
          </cell>
          <cell r="B24">
            <v>0</v>
          </cell>
          <cell r="C24">
            <v>0</v>
          </cell>
          <cell r="D24">
            <v>0</v>
          </cell>
          <cell r="E24">
            <v>0</v>
          </cell>
          <cell r="F24">
            <v>0</v>
          </cell>
          <cell r="G24">
            <v>0</v>
          </cell>
          <cell r="H24">
            <v>0</v>
          </cell>
          <cell r="I24">
            <v>0</v>
          </cell>
          <cell r="J24">
            <v>0</v>
          </cell>
        </row>
        <row r="25">
          <cell r="A25" t="str">
            <v>Comp18</v>
          </cell>
          <cell r="B25">
            <v>0</v>
          </cell>
          <cell r="C25">
            <v>0</v>
          </cell>
          <cell r="D25">
            <v>0</v>
          </cell>
          <cell r="E25">
            <v>0</v>
          </cell>
          <cell r="F25">
            <v>0</v>
          </cell>
          <cell r="G25">
            <v>0</v>
          </cell>
          <cell r="H25">
            <v>0</v>
          </cell>
          <cell r="I25">
            <v>0</v>
          </cell>
          <cell r="J25">
            <v>0</v>
          </cell>
        </row>
        <row r="26">
          <cell r="A26" t="str">
            <v>Comp19</v>
          </cell>
          <cell r="B26">
            <v>0</v>
          </cell>
          <cell r="C26">
            <v>0</v>
          </cell>
          <cell r="D26">
            <v>0</v>
          </cell>
          <cell r="E26">
            <v>0</v>
          </cell>
          <cell r="F26">
            <v>0</v>
          </cell>
          <cell r="G26">
            <v>0</v>
          </cell>
          <cell r="H26">
            <v>0</v>
          </cell>
          <cell r="I26">
            <v>0</v>
          </cell>
          <cell r="J26">
            <v>0</v>
          </cell>
        </row>
        <row r="27">
          <cell r="A27" t="str">
            <v>Comp20</v>
          </cell>
          <cell r="B27">
            <v>0</v>
          </cell>
          <cell r="C27">
            <v>0</v>
          </cell>
          <cell r="D27">
            <v>0</v>
          </cell>
          <cell r="E27">
            <v>0</v>
          </cell>
          <cell r="F27">
            <v>0</v>
          </cell>
          <cell r="G27">
            <v>0</v>
          </cell>
          <cell r="H27">
            <v>0</v>
          </cell>
          <cell r="I27">
            <v>0</v>
          </cell>
          <cell r="J27">
            <v>0</v>
          </cell>
        </row>
        <row r="28">
          <cell r="A28" t="str">
            <v>Comp21</v>
          </cell>
          <cell r="B28">
            <v>0</v>
          </cell>
          <cell r="C28">
            <v>0</v>
          </cell>
          <cell r="D28">
            <v>0</v>
          </cell>
          <cell r="E28">
            <v>0</v>
          </cell>
          <cell r="F28">
            <v>0</v>
          </cell>
          <cell r="G28">
            <v>0</v>
          </cell>
          <cell r="H28">
            <v>0</v>
          </cell>
          <cell r="I28">
            <v>0</v>
          </cell>
          <cell r="J28">
            <v>0</v>
          </cell>
        </row>
        <row r="29">
          <cell r="A29" t="str">
            <v>Comp22</v>
          </cell>
          <cell r="B29">
            <v>0</v>
          </cell>
          <cell r="C29">
            <v>0</v>
          </cell>
          <cell r="D29">
            <v>0</v>
          </cell>
          <cell r="E29">
            <v>0</v>
          </cell>
          <cell r="F29">
            <v>0</v>
          </cell>
          <cell r="G29">
            <v>0</v>
          </cell>
          <cell r="H29">
            <v>0</v>
          </cell>
          <cell r="I29">
            <v>0</v>
          </cell>
          <cell r="J29">
            <v>0</v>
          </cell>
        </row>
        <row r="30">
          <cell r="A30" t="str">
            <v>Comp23</v>
          </cell>
          <cell r="B30">
            <v>0</v>
          </cell>
          <cell r="C30">
            <v>0</v>
          </cell>
          <cell r="D30">
            <v>0</v>
          </cell>
          <cell r="E30">
            <v>0</v>
          </cell>
          <cell r="F30">
            <v>0</v>
          </cell>
          <cell r="G30">
            <v>0</v>
          </cell>
          <cell r="H30">
            <v>0</v>
          </cell>
          <cell r="I30">
            <v>0</v>
          </cell>
          <cell r="J30">
            <v>0</v>
          </cell>
        </row>
        <row r="31">
          <cell r="A31" t="str">
            <v>Comp24</v>
          </cell>
          <cell r="B31">
            <v>0</v>
          </cell>
          <cell r="C31">
            <v>0</v>
          </cell>
          <cell r="D31">
            <v>0</v>
          </cell>
          <cell r="E31">
            <v>0</v>
          </cell>
          <cell r="F31">
            <v>0</v>
          </cell>
          <cell r="G31">
            <v>0</v>
          </cell>
          <cell r="H31">
            <v>0</v>
          </cell>
          <cell r="I31">
            <v>0</v>
          </cell>
          <cell r="J31">
            <v>0</v>
          </cell>
        </row>
        <row r="32">
          <cell r="A32" t="str">
            <v>Comp25</v>
          </cell>
          <cell r="B32">
            <v>0</v>
          </cell>
          <cell r="C32">
            <v>0</v>
          </cell>
          <cell r="D32">
            <v>0</v>
          </cell>
          <cell r="E32">
            <v>0</v>
          </cell>
          <cell r="F32">
            <v>0</v>
          </cell>
          <cell r="G32">
            <v>0</v>
          </cell>
          <cell r="H32">
            <v>0</v>
          </cell>
          <cell r="I32">
            <v>0</v>
          </cell>
          <cell r="J32">
            <v>0</v>
          </cell>
        </row>
        <row r="33">
          <cell r="A33" t="str">
            <v>T O T A L</v>
          </cell>
          <cell r="B33">
            <v>2410</v>
          </cell>
          <cell r="C33">
            <v>0.77051120331950218</v>
          </cell>
          <cell r="D33">
            <v>677780.18</v>
          </cell>
          <cell r="E33">
            <v>328260.19500000007</v>
          </cell>
          <cell r="F33">
            <v>139374.44700000001</v>
          </cell>
          <cell r="G33">
            <v>107810.00620000002</v>
          </cell>
          <cell r="H33">
            <v>102335.53180000003</v>
          </cell>
          <cell r="I33">
            <v>0</v>
          </cell>
        </row>
        <row r="36">
          <cell r="A36" t="str">
            <v>Projected Guestroom Supply</v>
          </cell>
          <cell r="B36">
            <v>1997</v>
          </cell>
          <cell r="C36">
            <v>2001</v>
          </cell>
          <cell r="D36">
            <v>2002</v>
          </cell>
          <cell r="E36">
            <v>2003</v>
          </cell>
          <cell r="F36">
            <v>2004</v>
          </cell>
          <cell r="G36">
            <v>2005</v>
          </cell>
          <cell r="H36">
            <v>2006</v>
          </cell>
          <cell r="I36">
            <v>2007</v>
          </cell>
          <cell r="J36">
            <v>2008</v>
          </cell>
          <cell r="K36">
            <v>2009</v>
          </cell>
          <cell r="L36">
            <v>2010</v>
          </cell>
          <cell r="M36">
            <v>2011</v>
          </cell>
        </row>
        <row r="37">
          <cell r="A37" t="str">
            <v>Proposed Friendship Heights Hotel</v>
          </cell>
          <cell r="B37">
            <v>0</v>
          </cell>
          <cell r="C37">
            <v>223</v>
          </cell>
          <cell r="D37">
            <v>223</v>
          </cell>
          <cell r="E37">
            <v>223</v>
          </cell>
          <cell r="F37">
            <v>223</v>
          </cell>
          <cell r="G37">
            <v>223</v>
          </cell>
          <cell r="H37">
            <v>223</v>
          </cell>
          <cell r="I37">
            <v>223</v>
          </cell>
          <cell r="J37">
            <v>223</v>
          </cell>
          <cell r="K37">
            <v>223</v>
          </cell>
          <cell r="L37">
            <v>223</v>
          </cell>
          <cell r="M37">
            <v>223</v>
          </cell>
        </row>
        <row r="38">
          <cell r="A38" t="str">
            <v>Embassy Suites - Chevy Chase</v>
          </cell>
          <cell r="B38">
            <v>198</v>
          </cell>
          <cell r="C38">
            <v>198</v>
          </cell>
          <cell r="D38">
            <v>198</v>
          </cell>
          <cell r="E38">
            <v>198</v>
          </cell>
          <cell r="F38">
            <v>198</v>
          </cell>
          <cell r="G38">
            <v>198</v>
          </cell>
          <cell r="H38">
            <v>198</v>
          </cell>
          <cell r="I38">
            <v>198</v>
          </cell>
          <cell r="J38">
            <v>198</v>
          </cell>
          <cell r="K38">
            <v>198</v>
          </cell>
          <cell r="L38">
            <v>198</v>
          </cell>
          <cell r="M38">
            <v>198</v>
          </cell>
        </row>
        <row r="39">
          <cell r="A39" t="str">
            <v>Marriott Hotel - Pooks Hill</v>
          </cell>
          <cell r="B39">
            <v>408</v>
          </cell>
          <cell r="C39">
            <v>408</v>
          </cell>
          <cell r="D39">
            <v>408</v>
          </cell>
          <cell r="E39">
            <v>408</v>
          </cell>
          <cell r="F39">
            <v>408</v>
          </cell>
          <cell r="G39">
            <v>408</v>
          </cell>
          <cell r="H39">
            <v>408</v>
          </cell>
          <cell r="I39">
            <v>408</v>
          </cell>
          <cell r="J39">
            <v>408</v>
          </cell>
          <cell r="K39">
            <v>408</v>
          </cell>
          <cell r="L39">
            <v>408</v>
          </cell>
          <cell r="M39">
            <v>408</v>
          </cell>
        </row>
        <row r="40">
          <cell r="A40" t="str">
            <v>Marriott Suites - Bethesda</v>
          </cell>
          <cell r="B40">
            <v>274</v>
          </cell>
          <cell r="C40">
            <v>274</v>
          </cell>
          <cell r="D40">
            <v>274</v>
          </cell>
          <cell r="E40">
            <v>274</v>
          </cell>
          <cell r="F40">
            <v>274</v>
          </cell>
          <cell r="G40">
            <v>274</v>
          </cell>
          <cell r="H40">
            <v>274</v>
          </cell>
          <cell r="I40">
            <v>274</v>
          </cell>
          <cell r="J40">
            <v>274</v>
          </cell>
          <cell r="K40">
            <v>274</v>
          </cell>
          <cell r="L40">
            <v>274</v>
          </cell>
          <cell r="M40">
            <v>274</v>
          </cell>
        </row>
        <row r="41">
          <cell r="A41" t="str">
            <v>Residence Inn - Bethesda</v>
          </cell>
          <cell r="B41">
            <v>187</v>
          </cell>
          <cell r="C41">
            <v>187</v>
          </cell>
          <cell r="D41">
            <v>187</v>
          </cell>
          <cell r="E41">
            <v>187</v>
          </cell>
          <cell r="F41">
            <v>187</v>
          </cell>
          <cell r="G41">
            <v>187</v>
          </cell>
          <cell r="H41">
            <v>187</v>
          </cell>
          <cell r="I41">
            <v>187</v>
          </cell>
          <cell r="J41">
            <v>187</v>
          </cell>
          <cell r="K41">
            <v>187</v>
          </cell>
          <cell r="L41">
            <v>187</v>
          </cell>
          <cell r="M41">
            <v>187</v>
          </cell>
        </row>
        <row r="42">
          <cell r="A42" t="str">
            <v>Doubletree Hotel -Rockville</v>
          </cell>
          <cell r="B42">
            <v>315</v>
          </cell>
          <cell r="C42">
            <v>315</v>
          </cell>
          <cell r="D42">
            <v>315</v>
          </cell>
          <cell r="E42">
            <v>315</v>
          </cell>
          <cell r="F42">
            <v>315</v>
          </cell>
          <cell r="G42">
            <v>315</v>
          </cell>
          <cell r="H42">
            <v>315</v>
          </cell>
          <cell r="I42">
            <v>315</v>
          </cell>
          <cell r="J42">
            <v>315</v>
          </cell>
          <cell r="K42">
            <v>315</v>
          </cell>
          <cell r="L42">
            <v>315</v>
          </cell>
          <cell r="M42">
            <v>315</v>
          </cell>
        </row>
        <row r="43">
          <cell r="A43" t="str">
            <v>Holiday Inn Chevy Chase</v>
          </cell>
          <cell r="B43">
            <v>214</v>
          </cell>
          <cell r="C43">
            <v>214</v>
          </cell>
          <cell r="D43">
            <v>214</v>
          </cell>
          <cell r="E43">
            <v>214</v>
          </cell>
          <cell r="F43">
            <v>214</v>
          </cell>
          <cell r="G43">
            <v>214</v>
          </cell>
          <cell r="H43">
            <v>214</v>
          </cell>
          <cell r="I43">
            <v>214</v>
          </cell>
          <cell r="J43">
            <v>214</v>
          </cell>
          <cell r="K43">
            <v>214</v>
          </cell>
          <cell r="L43">
            <v>214</v>
          </cell>
          <cell r="M43">
            <v>214</v>
          </cell>
        </row>
        <row r="44">
          <cell r="A44" t="str">
            <v>Holiday Inn - Bethesda</v>
          </cell>
          <cell r="B44">
            <v>270</v>
          </cell>
          <cell r="C44">
            <v>270</v>
          </cell>
          <cell r="D44">
            <v>270</v>
          </cell>
          <cell r="E44">
            <v>270</v>
          </cell>
          <cell r="F44">
            <v>270</v>
          </cell>
          <cell r="G44">
            <v>270</v>
          </cell>
          <cell r="H44">
            <v>270</v>
          </cell>
          <cell r="I44">
            <v>270</v>
          </cell>
          <cell r="J44">
            <v>270</v>
          </cell>
          <cell r="K44">
            <v>270</v>
          </cell>
          <cell r="L44">
            <v>270</v>
          </cell>
          <cell r="M44">
            <v>270</v>
          </cell>
        </row>
        <row r="45">
          <cell r="A45" t="str">
            <v>Ramada Inn - Bethesda</v>
          </cell>
          <cell r="B45">
            <v>163</v>
          </cell>
          <cell r="C45">
            <v>163</v>
          </cell>
          <cell r="D45">
            <v>163</v>
          </cell>
          <cell r="E45">
            <v>163</v>
          </cell>
          <cell r="F45">
            <v>163</v>
          </cell>
          <cell r="G45">
            <v>163</v>
          </cell>
          <cell r="H45">
            <v>163</v>
          </cell>
          <cell r="I45">
            <v>163</v>
          </cell>
          <cell r="J45">
            <v>163</v>
          </cell>
          <cell r="K45">
            <v>163</v>
          </cell>
          <cell r="L45">
            <v>163</v>
          </cell>
          <cell r="M45">
            <v>163</v>
          </cell>
        </row>
        <row r="46">
          <cell r="A46" t="str">
            <v>Hyatt Regency - Bethesda</v>
          </cell>
          <cell r="B46">
            <v>381</v>
          </cell>
          <cell r="C46">
            <v>381</v>
          </cell>
          <cell r="D46">
            <v>381</v>
          </cell>
          <cell r="E46">
            <v>381</v>
          </cell>
          <cell r="F46">
            <v>381</v>
          </cell>
          <cell r="G46">
            <v>381</v>
          </cell>
          <cell r="H46">
            <v>381</v>
          </cell>
          <cell r="I46">
            <v>381</v>
          </cell>
          <cell r="J46">
            <v>381</v>
          </cell>
          <cell r="K46">
            <v>381</v>
          </cell>
          <cell r="L46">
            <v>381</v>
          </cell>
          <cell r="M46">
            <v>381</v>
          </cell>
        </row>
        <row r="47">
          <cell r="A47" t="str">
            <v>Proposed Marriott White Flint</v>
          </cell>
          <cell r="B47">
            <v>0</v>
          </cell>
          <cell r="C47">
            <v>225</v>
          </cell>
          <cell r="D47">
            <v>225</v>
          </cell>
          <cell r="E47">
            <v>225</v>
          </cell>
          <cell r="F47">
            <v>225</v>
          </cell>
          <cell r="G47">
            <v>225</v>
          </cell>
          <cell r="H47">
            <v>225</v>
          </cell>
          <cell r="I47">
            <v>225</v>
          </cell>
          <cell r="J47">
            <v>225</v>
          </cell>
          <cell r="K47">
            <v>225</v>
          </cell>
          <cell r="L47">
            <v>225</v>
          </cell>
          <cell r="M47">
            <v>225</v>
          </cell>
        </row>
        <row r="48">
          <cell r="A48" t="str">
            <v>Other Hotel Development</v>
          </cell>
          <cell r="B48">
            <v>0</v>
          </cell>
          <cell r="C48">
            <v>225</v>
          </cell>
          <cell r="D48">
            <v>225</v>
          </cell>
          <cell r="E48">
            <v>225</v>
          </cell>
          <cell r="F48">
            <v>225</v>
          </cell>
          <cell r="G48">
            <v>225</v>
          </cell>
          <cell r="H48">
            <v>225</v>
          </cell>
          <cell r="I48">
            <v>225</v>
          </cell>
          <cell r="J48">
            <v>225</v>
          </cell>
          <cell r="K48">
            <v>225</v>
          </cell>
          <cell r="L48">
            <v>225</v>
          </cell>
          <cell r="M48">
            <v>225</v>
          </cell>
        </row>
        <row r="49">
          <cell r="A49" t="str">
            <v>Comp12</v>
          </cell>
          <cell r="B49">
            <v>0</v>
          </cell>
          <cell r="C49">
            <v>0</v>
          </cell>
          <cell r="D49">
            <v>0</v>
          </cell>
          <cell r="E49">
            <v>0</v>
          </cell>
          <cell r="F49">
            <v>0</v>
          </cell>
          <cell r="G49">
            <v>0</v>
          </cell>
          <cell r="H49">
            <v>0</v>
          </cell>
          <cell r="I49">
            <v>0</v>
          </cell>
          <cell r="J49">
            <v>0</v>
          </cell>
          <cell r="K49">
            <v>0</v>
          </cell>
          <cell r="L49">
            <v>0</v>
          </cell>
          <cell r="M49">
            <v>0</v>
          </cell>
        </row>
        <row r="50">
          <cell r="A50" t="str">
            <v>Comp13</v>
          </cell>
          <cell r="B50">
            <v>0</v>
          </cell>
          <cell r="C50">
            <v>0</v>
          </cell>
          <cell r="D50">
            <v>0</v>
          </cell>
          <cell r="E50">
            <v>0</v>
          </cell>
          <cell r="F50">
            <v>0</v>
          </cell>
          <cell r="G50">
            <v>0</v>
          </cell>
          <cell r="H50">
            <v>0</v>
          </cell>
          <cell r="I50">
            <v>0</v>
          </cell>
          <cell r="J50">
            <v>0</v>
          </cell>
          <cell r="K50">
            <v>0</v>
          </cell>
          <cell r="L50">
            <v>0</v>
          </cell>
          <cell r="M50">
            <v>0</v>
          </cell>
        </row>
        <row r="51">
          <cell r="A51" t="str">
            <v>Comp14</v>
          </cell>
          <cell r="B51">
            <v>0</v>
          </cell>
          <cell r="C51">
            <v>0</v>
          </cell>
          <cell r="D51">
            <v>0</v>
          </cell>
          <cell r="E51">
            <v>0</v>
          </cell>
          <cell r="F51">
            <v>0</v>
          </cell>
          <cell r="G51">
            <v>0</v>
          </cell>
          <cell r="H51">
            <v>0</v>
          </cell>
          <cell r="I51">
            <v>0</v>
          </cell>
          <cell r="J51">
            <v>0</v>
          </cell>
          <cell r="K51">
            <v>0</v>
          </cell>
          <cell r="L51">
            <v>0</v>
          </cell>
          <cell r="M51">
            <v>0</v>
          </cell>
        </row>
        <row r="52">
          <cell r="A52" t="str">
            <v>Comp15</v>
          </cell>
          <cell r="B52">
            <v>0</v>
          </cell>
          <cell r="C52">
            <v>0</v>
          </cell>
          <cell r="D52">
            <v>0</v>
          </cell>
          <cell r="E52">
            <v>0</v>
          </cell>
          <cell r="F52">
            <v>0</v>
          </cell>
          <cell r="G52">
            <v>0</v>
          </cell>
          <cell r="H52">
            <v>0</v>
          </cell>
          <cell r="I52">
            <v>0</v>
          </cell>
          <cell r="J52">
            <v>0</v>
          </cell>
          <cell r="K52">
            <v>0</v>
          </cell>
          <cell r="L52">
            <v>0</v>
          </cell>
          <cell r="M52">
            <v>0</v>
          </cell>
        </row>
        <row r="53">
          <cell r="A53" t="str">
            <v>Comp16</v>
          </cell>
          <cell r="B53">
            <v>0</v>
          </cell>
          <cell r="C53">
            <v>0</v>
          </cell>
          <cell r="D53">
            <v>0</v>
          </cell>
          <cell r="E53">
            <v>0</v>
          </cell>
          <cell r="F53">
            <v>0</v>
          </cell>
          <cell r="G53">
            <v>0</v>
          </cell>
          <cell r="H53">
            <v>0</v>
          </cell>
          <cell r="I53">
            <v>0</v>
          </cell>
          <cell r="J53">
            <v>0</v>
          </cell>
          <cell r="K53">
            <v>0</v>
          </cell>
          <cell r="L53">
            <v>0</v>
          </cell>
          <cell r="M53">
            <v>0</v>
          </cell>
        </row>
        <row r="54">
          <cell r="A54" t="str">
            <v>Comp17</v>
          </cell>
          <cell r="B54">
            <v>0</v>
          </cell>
          <cell r="C54">
            <v>0</v>
          </cell>
          <cell r="D54">
            <v>0</v>
          </cell>
          <cell r="E54">
            <v>0</v>
          </cell>
          <cell r="F54">
            <v>0</v>
          </cell>
          <cell r="G54">
            <v>0</v>
          </cell>
          <cell r="H54">
            <v>0</v>
          </cell>
          <cell r="I54">
            <v>0</v>
          </cell>
          <cell r="J54">
            <v>0</v>
          </cell>
          <cell r="K54">
            <v>0</v>
          </cell>
          <cell r="L54">
            <v>0</v>
          </cell>
          <cell r="M54">
            <v>0</v>
          </cell>
        </row>
        <row r="55">
          <cell r="A55" t="str">
            <v>Comp18</v>
          </cell>
          <cell r="B55">
            <v>0</v>
          </cell>
          <cell r="C55">
            <v>0</v>
          </cell>
          <cell r="D55">
            <v>0</v>
          </cell>
          <cell r="E55">
            <v>0</v>
          </cell>
          <cell r="F55">
            <v>0</v>
          </cell>
          <cell r="G55">
            <v>0</v>
          </cell>
          <cell r="H55">
            <v>0</v>
          </cell>
          <cell r="I55">
            <v>0</v>
          </cell>
          <cell r="J55">
            <v>0</v>
          </cell>
          <cell r="K55">
            <v>0</v>
          </cell>
          <cell r="L55">
            <v>0</v>
          </cell>
          <cell r="M55">
            <v>0</v>
          </cell>
        </row>
        <row r="56">
          <cell r="A56" t="str">
            <v>Comp19</v>
          </cell>
          <cell r="B56">
            <v>0</v>
          </cell>
          <cell r="C56">
            <v>0</v>
          </cell>
          <cell r="D56">
            <v>0</v>
          </cell>
          <cell r="E56">
            <v>0</v>
          </cell>
          <cell r="F56">
            <v>0</v>
          </cell>
          <cell r="G56">
            <v>0</v>
          </cell>
          <cell r="H56">
            <v>0</v>
          </cell>
          <cell r="I56">
            <v>0</v>
          </cell>
          <cell r="J56">
            <v>0</v>
          </cell>
          <cell r="K56">
            <v>0</v>
          </cell>
          <cell r="L56">
            <v>0</v>
          </cell>
          <cell r="M56">
            <v>0</v>
          </cell>
        </row>
        <row r="57">
          <cell r="A57" t="str">
            <v>Comp20</v>
          </cell>
          <cell r="B57">
            <v>0</v>
          </cell>
          <cell r="C57">
            <v>0</v>
          </cell>
          <cell r="D57">
            <v>0</v>
          </cell>
          <cell r="E57">
            <v>0</v>
          </cell>
          <cell r="F57">
            <v>0</v>
          </cell>
          <cell r="G57">
            <v>0</v>
          </cell>
          <cell r="H57">
            <v>0</v>
          </cell>
          <cell r="I57">
            <v>0</v>
          </cell>
          <cell r="J57">
            <v>0</v>
          </cell>
          <cell r="K57">
            <v>0</v>
          </cell>
          <cell r="L57">
            <v>0</v>
          </cell>
          <cell r="M57">
            <v>0</v>
          </cell>
        </row>
        <row r="58">
          <cell r="A58" t="str">
            <v>Comp21</v>
          </cell>
          <cell r="B58">
            <v>0</v>
          </cell>
          <cell r="C58">
            <v>0</v>
          </cell>
          <cell r="D58">
            <v>0</v>
          </cell>
          <cell r="E58">
            <v>0</v>
          </cell>
          <cell r="F58">
            <v>0</v>
          </cell>
          <cell r="G58">
            <v>0</v>
          </cell>
          <cell r="H58">
            <v>0</v>
          </cell>
          <cell r="I58">
            <v>0</v>
          </cell>
          <cell r="J58">
            <v>0</v>
          </cell>
          <cell r="K58">
            <v>0</v>
          </cell>
          <cell r="L58">
            <v>0</v>
          </cell>
          <cell r="M58">
            <v>0</v>
          </cell>
        </row>
        <row r="59">
          <cell r="A59" t="str">
            <v>Comp22</v>
          </cell>
          <cell r="B59">
            <v>0</v>
          </cell>
          <cell r="C59">
            <v>0</v>
          </cell>
          <cell r="D59">
            <v>0</v>
          </cell>
          <cell r="E59">
            <v>0</v>
          </cell>
          <cell r="F59">
            <v>0</v>
          </cell>
          <cell r="G59">
            <v>0</v>
          </cell>
          <cell r="H59">
            <v>0</v>
          </cell>
          <cell r="I59">
            <v>0</v>
          </cell>
          <cell r="J59">
            <v>0</v>
          </cell>
          <cell r="K59">
            <v>0</v>
          </cell>
          <cell r="L59">
            <v>0</v>
          </cell>
          <cell r="M59">
            <v>0</v>
          </cell>
        </row>
        <row r="60">
          <cell r="A60" t="str">
            <v>Comp23</v>
          </cell>
          <cell r="B60">
            <v>0</v>
          </cell>
          <cell r="C60">
            <v>0</v>
          </cell>
          <cell r="D60">
            <v>0</v>
          </cell>
          <cell r="E60">
            <v>0</v>
          </cell>
          <cell r="F60">
            <v>0</v>
          </cell>
          <cell r="G60">
            <v>0</v>
          </cell>
          <cell r="H60">
            <v>0</v>
          </cell>
          <cell r="I60">
            <v>0</v>
          </cell>
          <cell r="J60">
            <v>0</v>
          </cell>
          <cell r="K60">
            <v>0</v>
          </cell>
          <cell r="L60">
            <v>0</v>
          </cell>
          <cell r="M60">
            <v>0</v>
          </cell>
        </row>
        <row r="61">
          <cell r="A61" t="str">
            <v>Comp24</v>
          </cell>
          <cell r="B61">
            <v>0</v>
          </cell>
          <cell r="C61">
            <v>0</v>
          </cell>
          <cell r="D61">
            <v>0</v>
          </cell>
          <cell r="E61">
            <v>0</v>
          </cell>
          <cell r="F61">
            <v>0</v>
          </cell>
          <cell r="G61">
            <v>0</v>
          </cell>
          <cell r="H61">
            <v>0</v>
          </cell>
          <cell r="I61">
            <v>0</v>
          </cell>
          <cell r="J61">
            <v>0</v>
          </cell>
          <cell r="K61">
            <v>0</v>
          </cell>
          <cell r="L61">
            <v>0</v>
          </cell>
          <cell r="M61">
            <v>0</v>
          </cell>
        </row>
        <row r="62">
          <cell r="A62" t="str">
            <v>Comp25</v>
          </cell>
          <cell r="B62">
            <v>0</v>
          </cell>
          <cell r="C62">
            <v>0</v>
          </cell>
          <cell r="D62">
            <v>0</v>
          </cell>
          <cell r="E62">
            <v>0</v>
          </cell>
          <cell r="F62">
            <v>0</v>
          </cell>
          <cell r="G62">
            <v>0</v>
          </cell>
          <cell r="H62">
            <v>0</v>
          </cell>
          <cell r="I62">
            <v>0</v>
          </cell>
          <cell r="J62">
            <v>0</v>
          </cell>
          <cell r="K62">
            <v>0</v>
          </cell>
          <cell r="L62">
            <v>0</v>
          </cell>
          <cell r="M62">
            <v>0</v>
          </cell>
        </row>
        <row r="63">
          <cell r="A63" t="str">
            <v>Addition/Deletion 1</v>
          </cell>
          <cell r="B63">
            <v>0</v>
          </cell>
          <cell r="C63">
            <v>0</v>
          </cell>
          <cell r="D63">
            <v>0</v>
          </cell>
          <cell r="E63">
            <v>0</v>
          </cell>
          <cell r="F63">
            <v>0</v>
          </cell>
          <cell r="G63">
            <v>0</v>
          </cell>
          <cell r="H63">
            <v>0</v>
          </cell>
          <cell r="I63">
            <v>0</v>
          </cell>
          <cell r="J63">
            <v>0</v>
          </cell>
          <cell r="K63">
            <v>0</v>
          </cell>
          <cell r="L63">
            <v>0</v>
          </cell>
          <cell r="M63">
            <v>0</v>
          </cell>
        </row>
        <row r="64">
          <cell r="A64" t="str">
            <v>Addition/Deletion 2</v>
          </cell>
          <cell r="B64">
            <v>0</v>
          </cell>
          <cell r="C64">
            <v>0</v>
          </cell>
          <cell r="D64">
            <v>0</v>
          </cell>
          <cell r="E64">
            <v>0</v>
          </cell>
          <cell r="F64">
            <v>0</v>
          </cell>
          <cell r="G64">
            <v>0</v>
          </cell>
          <cell r="H64">
            <v>0</v>
          </cell>
          <cell r="I64">
            <v>0</v>
          </cell>
          <cell r="J64">
            <v>0</v>
          </cell>
          <cell r="K64">
            <v>0</v>
          </cell>
          <cell r="L64">
            <v>0</v>
          </cell>
          <cell r="M64">
            <v>0</v>
          </cell>
        </row>
        <row r="65">
          <cell r="A65" t="str">
            <v>Addition/Deletion 3</v>
          </cell>
          <cell r="B65">
            <v>0</v>
          </cell>
          <cell r="C65">
            <v>0</v>
          </cell>
          <cell r="D65">
            <v>0</v>
          </cell>
          <cell r="E65">
            <v>0</v>
          </cell>
          <cell r="F65">
            <v>0</v>
          </cell>
          <cell r="G65">
            <v>0</v>
          </cell>
          <cell r="H65">
            <v>0</v>
          </cell>
          <cell r="I65">
            <v>0</v>
          </cell>
          <cell r="J65">
            <v>0</v>
          </cell>
          <cell r="K65">
            <v>0</v>
          </cell>
          <cell r="L65">
            <v>0</v>
          </cell>
          <cell r="M65">
            <v>0</v>
          </cell>
        </row>
        <row r="66">
          <cell r="A66" t="str">
            <v>Addition/Deletion 4</v>
          </cell>
          <cell r="B66">
            <v>0</v>
          </cell>
          <cell r="C66">
            <v>0</v>
          </cell>
          <cell r="D66">
            <v>0</v>
          </cell>
          <cell r="E66">
            <v>0</v>
          </cell>
          <cell r="F66">
            <v>0</v>
          </cell>
          <cell r="G66">
            <v>0</v>
          </cell>
          <cell r="H66">
            <v>0</v>
          </cell>
          <cell r="I66">
            <v>0</v>
          </cell>
          <cell r="J66">
            <v>0</v>
          </cell>
          <cell r="K66">
            <v>0</v>
          </cell>
          <cell r="L66">
            <v>0</v>
          </cell>
          <cell r="M66">
            <v>0</v>
          </cell>
        </row>
        <row r="67">
          <cell r="A67" t="str">
            <v>Addition/Deletion 5</v>
          </cell>
          <cell r="B67">
            <v>0</v>
          </cell>
          <cell r="C67">
            <v>0</v>
          </cell>
          <cell r="D67">
            <v>0</v>
          </cell>
          <cell r="E67">
            <v>0</v>
          </cell>
          <cell r="F67">
            <v>0</v>
          </cell>
          <cell r="G67">
            <v>0</v>
          </cell>
          <cell r="H67">
            <v>0</v>
          </cell>
          <cell r="I67">
            <v>0</v>
          </cell>
          <cell r="J67">
            <v>0</v>
          </cell>
          <cell r="K67">
            <v>0</v>
          </cell>
          <cell r="L67">
            <v>0</v>
          </cell>
          <cell r="M67">
            <v>0</v>
          </cell>
        </row>
        <row r="68">
          <cell r="A68" t="str">
            <v>Projected Guestroom Supply</v>
          </cell>
          <cell r="B68">
            <v>2410</v>
          </cell>
          <cell r="C68">
            <v>3083</v>
          </cell>
          <cell r="D68">
            <v>3083</v>
          </cell>
          <cell r="E68">
            <v>3083</v>
          </cell>
          <cell r="F68">
            <v>3083</v>
          </cell>
          <cell r="G68">
            <v>3083</v>
          </cell>
          <cell r="H68">
            <v>3083</v>
          </cell>
          <cell r="I68">
            <v>3083</v>
          </cell>
          <cell r="J68">
            <v>3083</v>
          </cell>
          <cell r="K68">
            <v>3083</v>
          </cell>
          <cell r="L68">
            <v>3083</v>
          </cell>
          <cell r="M68">
            <v>3083</v>
          </cell>
        </row>
        <row r="69">
          <cell r="A69" t="str">
            <v>Percent Change</v>
          </cell>
          <cell r="C69">
            <v>0.27925311203319492</v>
          </cell>
          <cell r="D69">
            <v>0</v>
          </cell>
          <cell r="E69">
            <v>0</v>
          </cell>
          <cell r="F69">
            <v>0</v>
          </cell>
          <cell r="G69">
            <v>0</v>
          </cell>
          <cell r="H69">
            <v>0</v>
          </cell>
          <cell r="I69">
            <v>0</v>
          </cell>
          <cell r="J69">
            <v>0</v>
          </cell>
          <cell r="K69">
            <v>0</v>
          </cell>
          <cell r="L69">
            <v>0</v>
          </cell>
          <cell r="M69">
            <v>0</v>
          </cell>
        </row>
        <row r="72">
          <cell r="A72" t="str">
            <v>Demand Growth Rates</v>
          </cell>
          <cell r="B72">
            <v>2001</v>
          </cell>
          <cell r="C72">
            <v>2002</v>
          </cell>
          <cell r="D72">
            <v>2003</v>
          </cell>
          <cell r="E72">
            <v>2004</v>
          </cell>
          <cell r="F72">
            <v>2005</v>
          </cell>
          <cell r="G72">
            <v>2006</v>
          </cell>
          <cell r="H72">
            <v>2007</v>
          </cell>
          <cell r="I72">
            <v>2008</v>
          </cell>
          <cell r="J72">
            <v>2009</v>
          </cell>
          <cell r="K72">
            <v>2010</v>
          </cell>
          <cell r="L72">
            <v>2011</v>
          </cell>
        </row>
        <row r="73">
          <cell r="A73" t="str">
            <v>Corp Ind</v>
          </cell>
          <cell r="B73">
            <v>8.2432159999999977E-2</v>
          </cell>
          <cell r="C73">
            <v>0.02</v>
          </cell>
          <cell r="D73">
            <v>0.02</v>
          </cell>
          <cell r="E73">
            <v>0.02</v>
          </cell>
          <cell r="F73">
            <v>0</v>
          </cell>
          <cell r="G73">
            <v>0</v>
          </cell>
          <cell r="H73">
            <v>0</v>
          </cell>
          <cell r="I73">
            <v>0</v>
          </cell>
          <cell r="J73">
            <v>0</v>
          </cell>
          <cell r="K73">
            <v>0</v>
          </cell>
          <cell r="L73">
            <v>0</v>
          </cell>
        </row>
        <row r="74">
          <cell r="A74" t="str">
            <v>Corp. Grp</v>
          </cell>
          <cell r="B74">
            <v>6.136355062499943E-2</v>
          </cell>
          <cell r="C74">
            <v>1.4999999999999999E-2</v>
          </cell>
          <cell r="D74">
            <v>1.4999999999999999E-2</v>
          </cell>
          <cell r="E74">
            <v>1.4999999999999999E-2</v>
          </cell>
          <cell r="F74">
            <v>0</v>
          </cell>
          <cell r="G74">
            <v>0</v>
          </cell>
          <cell r="H74">
            <v>0</v>
          </cell>
          <cell r="I74">
            <v>0</v>
          </cell>
          <cell r="J74">
            <v>0</v>
          </cell>
          <cell r="K74">
            <v>0</v>
          </cell>
          <cell r="L74">
            <v>0</v>
          </cell>
        </row>
        <row r="75">
          <cell r="A75" t="str">
            <v>Leisure</v>
          </cell>
          <cell r="B75">
            <v>6.136355062499943E-2</v>
          </cell>
          <cell r="C75">
            <v>1.4999999999999999E-2</v>
          </cell>
          <cell r="D75">
            <v>1.4999999999999999E-2</v>
          </cell>
          <cell r="E75">
            <v>1.4999999999999999E-2</v>
          </cell>
          <cell r="F75">
            <v>0</v>
          </cell>
          <cell r="G75">
            <v>0</v>
          </cell>
          <cell r="H75">
            <v>0</v>
          </cell>
          <cell r="I75">
            <v>0</v>
          </cell>
          <cell r="J75">
            <v>0</v>
          </cell>
          <cell r="K75">
            <v>0</v>
          </cell>
          <cell r="L75">
            <v>0</v>
          </cell>
        </row>
        <row r="76">
          <cell r="A76" t="str">
            <v>Govt</v>
          </cell>
          <cell r="B76">
            <v>4.0604010000000024E-2</v>
          </cell>
          <cell r="C76">
            <v>0.01</v>
          </cell>
          <cell r="D76">
            <v>0.01</v>
          </cell>
          <cell r="E76">
            <v>0.01</v>
          </cell>
          <cell r="F76">
            <v>0</v>
          </cell>
          <cell r="G76">
            <v>0</v>
          </cell>
          <cell r="H76">
            <v>0</v>
          </cell>
          <cell r="I76">
            <v>0</v>
          </cell>
          <cell r="J76">
            <v>0</v>
          </cell>
          <cell r="K76">
            <v>0</v>
          </cell>
          <cell r="L76">
            <v>0</v>
          </cell>
        </row>
        <row r="77">
          <cell r="A77" t="str">
            <v>Not Used</v>
          </cell>
          <cell r="B77">
            <v>0</v>
          </cell>
          <cell r="C77">
            <v>0</v>
          </cell>
          <cell r="D77">
            <v>0</v>
          </cell>
          <cell r="E77">
            <v>0</v>
          </cell>
          <cell r="F77">
            <v>0</v>
          </cell>
          <cell r="G77">
            <v>0</v>
          </cell>
          <cell r="H77">
            <v>0</v>
          </cell>
          <cell r="I77">
            <v>0</v>
          </cell>
          <cell r="J77">
            <v>0</v>
          </cell>
          <cell r="K77">
            <v>0</v>
          </cell>
          <cell r="L77">
            <v>0</v>
          </cell>
        </row>
        <row r="78">
          <cell r="A78" t="str">
            <v>Overall</v>
          </cell>
          <cell r="B78">
            <v>0.13128566255802854</v>
          </cell>
          <cell r="C78">
            <v>1.6775718181498034E-2</v>
          </cell>
          <cell r="D78">
            <v>1.6788819254360376E-2</v>
          </cell>
          <cell r="E78">
            <v>1.6801750944538618E-2</v>
          </cell>
          <cell r="F78">
            <v>0</v>
          </cell>
          <cell r="G78">
            <v>0</v>
          </cell>
          <cell r="H78">
            <v>0</v>
          </cell>
          <cell r="I78">
            <v>0</v>
          </cell>
          <cell r="J78">
            <v>0</v>
          </cell>
          <cell r="K78">
            <v>0</v>
          </cell>
          <cell r="L78">
            <v>0</v>
          </cell>
        </row>
        <row r="81">
          <cell r="A81" t="str">
            <v>Extraordinary Demand</v>
          </cell>
          <cell r="B81">
            <v>1997</v>
          </cell>
          <cell r="C81">
            <v>2001</v>
          </cell>
          <cell r="D81">
            <v>2002</v>
          </cell>
          <cell r="E81">
            <v>2003</v>
          </cell>
          <cell r="F81">
            <v>2004</v>
          </cell>
          <cell r="G81">
            <v>2005</v>
          </cell>
          <cell r="H81">
            <v>2006</v>
          </cell>
          <cell r="I81">
            <v>2007</v>
          </cell>
          <cell r="J81">
            <v>2008</v>
          </cell>
          <cell r="K81">
            <v>2009</v>
          </cell>
          <cell r="L81">
            <v>2010</v>
          </cell>
          <cell r="M81">
            <v>2011</v>
          </cell>
        </row>
        <row r="82">
          <cell r="A82" t="str">
            <v>Corp Ind</v>
          </cell>
          <cell r="B82">
            <v>0</v>
          </cell>
          <cell r="C82">
            <v>23600</v>
          </cell>
          <cell r="D82">
            <v>0</v>
          </cell>
          <cell r="E82">
            <v>0</v>
          </cell>
          <cell r="F82">
            <v>0</v>
          </cell>
          <cell r="G82">
            <v>0</v>
          </cell>
          <cell r="H82">
            <v>0</v>
          </cell>
          <cell r="I82">
            <v>0</v>
          </cell>
          <cell r="J82">
            <v>0</v>
          </cell>
          <cell r="K82">
            <v>0</v>
          </cell>
          <cell r="L82">
            <v>0</v>
          </cell>
          <cell r="M82">
            <v>0</v>
          </cell>
        </row>
        <row r="83">
          <cell r="A83" t="str">
            <v>Corp. Grp</v>
          </cell>
          <cell r="B83">
            <v>0</v>
          </cell>
          <cell r="C83">
            <v>19000</v>
          </cell>
          <cell r="D83">
            <v>0</v>
          </cell>
          <cell r="E83">
            <v>0</v>
          </cell>
          <cell r="F83">
            <v>0</v>
          </cell>
          <cell r="G83">
            <v>0</v>
          </cell>
          <cell r="H83">
            <v>0</v>
          </cell>
          <cell r="I83">
            <v>0</v>
          </cell>
          <cell r="J83">
            <v>0</v>
          </cell>
          <cell r="K83">
            <v>0</v>
          </cell>
          <cell r="L83">
            <v>0</v>
          </cell>
          <cell r="M83">
            <v>0</v>
          </cell>
        </row>
        <row r="84">
          <cell r="A84" t="str">
            <v>Leisure</v>
          </cell>
          <cell r="B84">
            <v>0</v>
          </cell>
          <cell r="C84">
            <v>0</v>
          </cell>
          <cell r="D84">
            <v>0</v>
          </cell>
          <cell r="E84">
            <v>0</v>
          </cell>
          <cell r="F84">
            <v>0</v>
          </cell>
          <cell r="G84">
            <v>0</v>
          </cell>
          <cell r="H84">
            <v>0</v>
          </cell>
          <cell r="I84">
            <v>0</v>
          </cell>
          <cell r="J84">
            <v>0</v>
          </cell>
          <cell r="K84">
            <v>0</v>
          </cell>
          <cell r="L84">
            <v>0</v>
          </cell>
          <cell r="M84">
            <v>0</v>
          </cell>
        </row>
        <row r="85">
          <cell r="A85" t="str">
            <v>Govt</v>
          </cell>
          <cell r="B85">
            <v>0</v>
          </cell>
          <cell r="C85">
            <v>0</v>
          </cell>
          <cell r="D85">
            <v>0</v>
          </cell>
          <cell r="E85">
            <v>0</v>
          </cell>
          <cell r="F85">
            <v>0</v>
          </cell>
          <cell r="G85">
            <v>0</v>
          </cell>
          <cell r="H85">
            <v>0</v>
          </cell>
          <cell r="I85">
            <v>0</v>
          </cell>
          <cell r="J85">
            <v>0</v>
          </cell>
          <cell r="K85">
            <v>0</v>
          </cell>
          <cell r="L85">
            <v>0</v>
          </cell>
          <cell r="M85">
            <v>0</v>
          </cell>
        </row>
        <row r="86">
          <cell r="A86" t="str">
            <v>Not Used</v>
          </cell>
          <cell r="B86">
            <v>0</v>
          </cell>
          <cell r="C86">
            <v>0</v>
          </cell>
          <cell r="D86">
            <v>0</v>
          </cell>
          <cell r="E86">
            <v>0</v>
          </cell>
          <cell r="F86">
            <v>0</v>
          </cell>
          <cell r="G86">
            <v>0</v>
          </cell>
          <cell r="H86">
            <v>0</v>
          </cell>
          <cell r="I86">
            <v>0</v>
          </cell>
          <cell r="J86">
            <v>0</v>
          </cell>
          <cell r="K86">
            <v>0</v>
          </cell>
          <cell r="L86">
            <v>0</v>
          </cell>
          <cell r="M86">
            <v>0</v>
          </cell>
        </row>
        <row r="87">
          <cell r="A87" t="str">
            <v>Total</v>
          </cell>
          <cell r="B87">
            <v>0</v>
          </cell>
          <cell r="C87">
            <v>42600</v>
          </cell>
          <cell r="D87">
            <v>0</v>
          </cell>
          <cell r="E87">
            <v>0</v>
          </cell>
          <cell r="F87">
            <v>0</v>
          </cell>
          <cell r="G87">
            <v>0</v>
          </cell>
          <cell r="H87">
            <v>0</v>
          </cell>
          <cell r="I87">
            <v>0</v>
          </cell>
          <cell r="J87">
            <v>0</v>
          </cell>
          <cell r="K87">
            <v>0</v>
          </cell>
          <cell r="L87">
            <v>0</v>
          </cell>
          <cell r="M87">
            <v>0</v>
          </cell>
        </row>
        <row r="90">
          <cell r="A90" t="str">
            <v>Projected Roomnight Demand</v>
          </cell>
          <cell r="B90">
            <v>1997</v>
          </cell>
          <cell r="C90">
            <v>2001</v>
          </cell>
          <cell r="D90">
            <v>2002</v>
          </cell>
          <cell r="E90">
            <v>2003</v>
          </cell>
          <cell r="F90">
            <v>2004</v>
          </cell>
          <cell r="G90">
            <v>2005</v>
          </cell>
          <cell r="H90">
            <v>2006</v>
          </cell>
          <cell r="I90">
            <v>2007</v>
          </cell>
          <cell r="J90">
            <v>2008</v>
          </cell>
          <cell r="K90">
            <v>2009</v>
          </cell>
          <cell r="L90">
            <v>2010</v>
          </cell>
          <cell r="M90">
            <v>2011</v>
          </cell>
        </row>
        <row r="91">
          <cell r="A91" t="str">
            <v>Corp Ind</v>
          </cell>
          <cell r="B91">
            <v>328260.19500000007</v>
          </cell>
          <cell r="C91">
            <v>378919</v>
          </cell>
          <cell r="D91">
            <v>386497</v>
          </cell>
          <cell r="E91">
            <v>394227</v>
          </cell>
          <cell r="F91">
            <v>402112</v>
          </cell>
          <cell r="G91">
            <v>402112</v>
          </cell>
          <cell r="H91">
            <v>402112</v>
          </cell>
          <cell r="I91">
            <v>402112</v>
          </cell>
          <cell r="J91">
            <v>402112</v>
          </cell>
          <cell r="K91">
            <v>402112</v>
          </cell>
          <cell r="L91">
            <v>402112</v>
          </cell>
          <cell r="M91">
            <v>402112</v>
          </cell>
        </row>
        <row r="92">
          <cell r="A92" t="str">
            <v>Corp. Grp</v>
          </cell>
          <cell r="B92">
            <v>139374.44700000001</v>
          </cell>
          <cell r="C92">
            <v>166927</v>
          </cell>
          <cell r="D92">
            <v>169431</v>
          </cell>
          <cell r="E92">
            <v>171972</v>
          </cell>
          <cell r="F92">
            <v>174552</v>
          </cell>
          <cell r="G92">
            <v>174552</v>
          </cell>
          <cell r="H92">
            <v>174552</v>
          </cell>
          <cell r="I92">
            <v>174552</v>
          </cell>
          <cell r="J92">
            <v>174552</v>
          </cell>
          <cell r="K92">
            <v>174552</v>
          </cell>
          <cell r="L92">
            <v>174552</v>
          </cell>
          <cell r="M92">
            <v>174552</v>
          </cell>
        </row>
        <row r="93">
          <cell r="A93" t="str">
            <v>Leisure</v>
          </cell>
          <cell r="B93">
            <v>107810.00620000002</v>
          </cell>
          <cell r="C93">
            <v>114426</v>
          </cell>
          <cell r="D93">
            <v>116142</v>
          </cell>
          <cell r="E93">
            <v>117884</v>
          </cell>
          <cell r="F93">
            <v>119652</v>
          </cell>
          <cell r="G93">
            <v>119652</v>
          </cell>
          <cell r="H93">
            <v>119652</v>
          </cell>
          <cell r="I93">
            <v>119652</v>
          </cell>
          <cell r="J93">
            <v>119652</v>
          </cell>
          <cell r="K93">
            <v>119652</v>
          </cell>
          <cell r="L93">
            <v>119652</v>
          </cell>
          <cell r="M93">
            <v>119652</v>
          </cell>
        </row>
        <row r="94">
          <cell r="A94" t="str">
            <v>Govt</v>
          </cell>
          <cell r="B94">
            <v>102335.53180000003</v>
          </cell>
          <cell r="C94">
            <v>106491</v>
          </cell>
          <cell r="D94">
            <v>107556</v>
          </cell>
          <cell r="E94">
            <v>108632</v>
          </cell>
          <cell r="F94">
            <v>109718</v>
          </cell>
          <cell r="G94">
            <v>109718</v>
          </cell>
          <cell r="H94">
            <v>109718</v>
          </cell>
          <cell r="I94">
            <v>109718</v>
          </cell>
          <cell r="J94">
            <v>109718</v>
          </cell>
          <cell r="K94">
            <v>109718</v>
          </cell>
          <cell r="L94">
            <v>109718</v>
          </cell>
          <cell r="M94">
            <v>109718</v>
          </cell>
        </row>
        <row r="95">
          <cell r="A95" t="str">
            <v>Not Used</v>
          </cell>
          <cell r="B95">
            <v>0</v>
          </cell>
          <cell r="C95">
            <v>0</v>
          </cell>
          <cell r="D95">
            <v>0</v>
          </cell>
          <cell r="E95">
            <v>0</v>
          </cell>
          <cell r="F95">
            <v>0</v>
          </cell>
          <cell r="G95">
            <v>0</v>
          </cell>
          <cell r="H95">
            <v>0</v>
          </cell>
          <cell r="I95">
            <v>0</v>
          </cell>
          <cell r="J95">
            <v>0</v>
          </cell>
          <cell r="K95">
            <v>0</v>
          </cell>
          <cell r="L95">
            <v>0</v>
          </cell>
          <cell r="M95">
            <v>0</v>
          </cell>
        </row>
        <row r="96">
          <cell r="A96" t="str">
            <v>Total</v>
          </cell>
          <cell r="B96">
            <v>677780.18000000017</v>
          </cell>
          <cell r="C96">
            <v>766763</v>
          </cell>
          <cell r="D96">
            <v>779626</v>
          </cell>
          <cell r="E96">
            <v>792715</v>
          </cell>
          <cell r="F96">
            <v>806034</v>
          </cell>
          <cell r="G96">
            <v>806034</v>
          </cell>
          <cell r="H96">
            <v>806034</v>
          </cell>
          <cell r="I96">
            <v>806034</v>
          </cell>
          <cell r="J96">
            <v>806034</v>
          </cell>
          <cell r="K96">
            <v>806034</v>
          </cell>
          <cell r="L96">
            <v>806034</v>
          </cell>
          <cell r="M96">
            <v>806034</v>
          </cell>
        </row>
        <row r="97">
          <cell r="A97" t="str">
            <v>Market Occupancy</v>
          </cell>
          <cell r="B97">
            <v>0.77051120331950229</v>
          </cell>
          <cell r="C97">
            <v>0.68138843592124732</v>
          </cell>
          <cell r="D97">
            <v>0.69281921629439391</v>
          </cell>
          <cell r="E97">
            <v>0.70445083289270816</v>
          </cell>
          <cell r="F97">
            <v>0.71628684033964429</v>
          </cell>
          <cell r="G97">
            <v>0.71628684033964429</v>
          </cell>
          <cell r="H97">
            <v>0.71628684033964429</v>
          </cell>
          <cell r="I97">
            <v>0.71628684033964429</v>
          </cell>
          <cell r="J97">
            <v>0.71628684033964429</v>
          </cell>
          <cell r="K97">
            <v>0.71628684033964429</v>
          </cell>
          <cell r="L97">
            <v>0.71628684033964429</v>
          </cell>
          <cell r="M97">
            <v>0.71628684033964429</v>
          </cell>
        </row>
      </sheetData>
      <sheetData sheetId="11" refreshError="1"/>
      <sheetData sheetId="12" refreshError="1"/>
      <sheetData sheetId="13" refreshError="1"/>
      <sheetData sheetId="14" refreshError="1"/>
      <sheetData sheetId="15" refreshError="1"/>
      <sheetData sheetId="16" refreshError="1">
        <row r="534">
          <cell r="BW534" t="str">
            <v>Forecast of Income &amp; Expense ($,000)</v>
          </cell>
        </row>
        <row r="535">
          <cell r="BW535" t="str">
            <v>Proposed Friendship Heights Hotel  -  Chevy Chase, MD</v>
          </cell>
        </row>
        <row r="537">
          <cell r="BW537" t="str">
            <v>Year (1)</v>
          </cell>
          <cell r="BX537">
            <v>2001</v>
          </cell>
          <cell r="BZ537">
            <v>2002</v>
          </cell>
          <cell r="CB537">
            <v>2003</v>
          </cell>
          <cell r="CD537">
            <v>2004</v>
          </cell>
          <cell r="CF537">
            <v>2005</v>
          </cell>
          <cell r="CH537">
            <v>2006</v>
          </cell>
          <cell r="CJ537">
            <v>2007</v>
          </cell>
          <cell r="CL537">
            <v>2008</v>
          </cell>
          <cell r="CN537">
            <v>2009</v>
          </cell>
          <cell r="CP537">
            <v>2010</v>
          </cell>
          <cell r="CR537">
            <v>2011</v>
          </cell>
        </row>
        <row r="539">
          <cell r="BW539" t="str">
            <v>Number of Rooms:</v>
          </cell>
          <cell r="BX539">
            <v>223</v>
          </cell>
          <cell r="BZ539">
            <v>223</v>
          </cell>
          <cell r="CB539">
            <v>223</v>
          </cell>
          <cell r="CD539">
            <v>223</v>
          </cell>
          <cell r="CF539">
            <v>223</v>
          </cell>
          <cell r="CH539">
            <v>223</v>
          </cell>
          <cell r="CJ539">
            <v>223</v>
          </cell>
          <cell r="CL539">
            <v>223</v>
          </cell>
          <cell r="CN539">
            <v>223</v>
          </cell>
          <cell r="CP539">
            <v>223</v>
          </cell>
          <cell r="CR539">
            <v>223</v>
          </cell>
        </row>
        <row r="540">
          <cell r="BW540" t="str">
            <v>Occupancy:</v>
          </cell>
          <cell r="BX540">
            <v>0.66</v>
          </cell>
          <cell r="BZ540">
            <v>0.71</v>
          </cell>
          <cell r="CB540">
            <v>0.73</v>
          </cell>
          <cell r="CD540">
            <v>0.74</v>
          </cell>
          <cell r="CF540">
            <v>0.74</v>
          </cell>
          <cell r="CH540">
            <v>0.74</v>
          </cell>
          <cell r="CJ540">
            <v>0.74</v>
          </cell>
          <cell r="CL540">
            <v>0.74</v>
          </cell>
          <cell r="CN540">
            <v>0.74</v>
          </cell>
          <cell r="CP540">
            <v>0.74</v>
          </cell>
          <cell r="CR540">
            <v>0.74</v>
          </cell>
        </row>
        <row r="541">
          <cell r="BW541" t="str">
            <v>Average Rate:</v>
          </cell>
          <cell r="BX541">
            <v>137.58229533205346</v>
          </cell>
          <cell r="BZ541">
            <v>142.17691782476174</v>
          </cell>
          <cell r="CB541">
            <v>146.35333748127235</v>
          </cell>
          <cell r="CD541">
            <v>150.7719162686393</v>
          </cell>
          <cell r="CF541">
            <v>155.29507375669846</v>
          </cell>
          <cell r="CH541">
            <v>159.95392596939942</v>
          </cell>
          <cell r="CJ541">
            <v>164.75254374848143</v>
          </cell>
          <cell r="CL541">
            <v>169.69512006093586</v>
          </cell>
          <cell r="CN541">
            <v>174.78597366276392</v>
          </cell>
          <cell r="CP541">
            <v>180.02955287264689</v>
          </cell>
          <cell r="CR541">
            <v>185.43043945882627</v>
          </cell>
        </row>
        <row r="542">
          <cell r="BX542" t="str">
            <v>$</v>
          </cell>
          <cell r="BY542" t="str">
            <v>%</v>
          </cell>
          <cell r="BZ542" t="str">
            <v>$</v>
          </cell>
          <cell r="CA542" t="str">
            <v>%</v>
          </cell>
          <cell r="CB542" t="str">
            <v>$</v>
          </cell>
          <cell r="CC542" t="str">
            <v>%</v>
          </cell>
          <cell r="CD542" t="str">
            <v>$</v>
          </cell>
          <cell r="CE542" t="str">
            <v>%</v>
          </cell>
          <cell r="CF542" t="str">
            <v>$</v>
          </cell>
          <cell r="CG542" t="str">
            <v>%</v>
          </cell>
          <cell r="CH542" t="str">
            <v>$</v>
          </cell>
          <cell r="CI542" t="str">
            <v>%</v>
          </cell>
          <cell r="CJ542" t="str">
            <v>$</v>
          </cell>
          <cell r="CK542" t="str">
            <v>%</v>
          </cell>
          <cell r="CL542" t="str">
            <v>$</v>
          </cell>
          <cell r="CM542" t="str">
            <v>%</v>
          </cell>
          <cell r="CN542" t="str">
            <v>$</v>
          </cell>
          <cell r="CO542" t="str">
            <v>%</v>
          </cell>
          <cell r="CP542" t="str">
            <v>$</v>
          </cell>
          <cell r="CQ542" t="str">
            <v>%</v>
          </cell>
          <cell r="CR542" t="str">
            <v>$</v>
          </cell>
          <cell r="CS542" t="str">
            <v>%</v>
          </cell>
        </row>
        <row r="543">
          <cell r="BW543" t="str">
            <v xml:space="preserve"> REVENUES</v>
          </cell>
        </row>
        <row r="544">
          <cell r="BW544" t="str">
            <v xml:space="preserve">  Rooms</v>
          </cell>
          <cell r="BX544">
            <v>7349</v>
          </cell>
          <cell r="BY544">
            <v>0.82000000000000006</v>
          </cell>
          <cell r="BZ544">
            <v>8255</v>
          </cell>
          <cell r="CA544">
            <v>0.82400000000000007</v>
          </cell>
          <cell r="CB544">
            <v>8712</v>
          </cell>
          <cell r="CC544">
            <v>0.82400000000000007</v>
          </cell>
          <cell r="CD544">
            <v>9136</v>
          </cell>
          <cell r="CE544">
            <v>0.82499999999999996</v>
          </cell>
          <cell r="CF544">
            <v>9410</v>
          </cell>
          <cell r="CG544">
            <v>0.82400000000000007</v>
          </cell>
          <cell r="CH544">
            <v>9692</v>
          </cell>
          <cell r="CI544">
            <v>0.82400000000000007</v>
          </cell>
          <cell r="CJ544">
            <v>9983</v>
          </cell>
          <cell r="CK544">
            <v>0.82200000000000006</v>
          </cell>
          <cell r="CL544">
            <v>10283</v>
          </cell>
          <cell r="CM544">
            <v>0.82200000000000006</v>
          </cell>
          <cell r="CN544">
            <v>10591</v>
          </cell>
          <cell r="CO544">
            <v>0.82099999999999995</v>
          </cell>
          <cell r="CP544">
            <v>10909</v>
          </cell>
          <cell r="CQ544">
            <v>0.82000000000000006</v>
          </cell>
          <cell r="CR544">
            <v>11236</v>
          </cell>
          <cell r="CS544">
            <v>0.82000000000000006</v>
          </cell>
        </row>
        <row r="545">
          <cell r="BW545" t="str">
            <v xml:space="preserve">  Food</v>
          </cell>
          <cell r="BX545">
            <v>910</v>
          </cell>
          <cell r="BY545">
            <v>0.10199999999999999</v>
          </cell>
          <cell r="BZ545">
            <v>984</v>
          </cell>
          <cell r="CA545">
            <v>9.8000000000000004E-2</v>
          </cell>
          <cell r="CB545">
            <v>1033</v>
          </cell>
          <cell r="CC545">
            <v>9.8000000000000004E-2</v>
          </cell>
          <cell r="CD545">
            <v>1079</v>
          </cell>
          <cell r="CE545">
            <v>9.7000000000000003E-2</v>
          </cell>
          <cell r="CF545">
            <v>1117</v>
          </cell>
          <cell r="CG545">
            <v>9.8000000000000004E-2</v>
          </cell>
          <cell r="CH545">
            <v>1156</v>
          </cell>
          <cell r="CI545">
            <v>9.8000000000000004E-2</v>
          </cell>
          <cell r="CJ545">
            <v>1197</v>
          </cell>
          <cell r="CK545">
            <v>9.9000000000000005E-2</v>
          </cell>
          <cell r="CL545">
            <v>1239</v>
          </cell>
          <cell r="CM545">
            <v>9.9000000000000005E-2</v>
          </cell>
          <cell r="CN545">
            <v>1282</v>
          </cell>
          <cell r="CO545">
            <v>9.9000000000000005E-2</v>
          </cell>
          <cell r="CP545">
            <v>1327</v>
          </cell>
          <cell r="CQ545">
            <v>0.1</v>
          </cell>
          <cell r="CR545">
            <v>1373</v>
          </cell>
          <cell r="CS545">
            <v>0.1</v>
          </cell>
        </row>
        <row r="546">
          <cell r="BW546" t="str">
            <v xml:space="preserve">  Beverage</v>
          </cell>
          <cell r="BX546">
            <v>153</v>
          </cell>
          <cell r="BY546">
            <v>1.7000000000000001E-2</v>
          </cell>
          <cell r="BZ546">
            <v>172</v>
          </cell>
          <cell r="CA546">
            <v>1.7000000000000001E-2</v>
          </cell>
          <cell r="CB546">
            <v>183</v>
          </cell>
          <cell r="CC546">
            <v>1.7000000000000001E-2</v>
          </cell>
          <cell r="CD546">
            <v>193</v>
          </cell>
          <cell r="CE546">
            <v>1.7000000000000001E-2</v>
          </cell>
          <cell r="CF546">
            <v>199</v>
          </cell>
          <cell r="CG546">
            <v>1.7000000000000001E-2</v>
          </cell>
          <cell r="CH546">
            <v>206</v>
          </cell>
          <cell r="CI546">
            <v>1.7000000000000001E-2</v>
          </cell>
          <cell r="CJ546">
            <v>214</v>
          </cell>
          <cell r="CK546">
            <v>1.7999999999999999E-2</v>
          </cell>
          <cell r="CL546">
            <v>221</v>
          </cell>
          <cell r="CM546">
            <v>1.7999999999999999E-2</v>
          </cell>
          <cell r="CN546">
            <v>229</v>
          </cell>
          <cell r="CO546">
            <v>1.7999999999999999E-2</v>
          </cell>
          <cell r="CP546">
            <v>237</v>
          </cell>
          <cell r="CQ546">
            <v>1.7999999999999999E-2</v>
          </cell>
          <cell r="CR546">
            <v>245</v>
          </cell>
          <cell r="CS546">
            <v>1.7999999999999999E-2</v>
          </cell>
        </row>
        <row r="547">
          <cell r="BW547" t="str">
            <v xml:space="preserve">  Telephone</v>
          </cell>
          <cell r="BX547">
            <v>191</v>
          </cell>
          <cell r="BY547">
            <v>2.1000000000000001E-2</v>
          </cell>
          <cell r="BZ547">
            <v>210</v>
          </cell>
          <cell r="CA547">
            <v>2.1000000000000001E-2</v>
          </cell>
          <cell r="CB547">
            <v>221</v>
          </cell>
          <cell r="CC547">
            <v>2.1000000000000001E-2</v>
          </cell>
          <cell r="CD547">
            <v>231</v>
          </cell>
          <cell r="CE547">
            <v>2.1000000000000001E-2</v>
          </cell>
          <cell r="CF547">
            <v>239</v>
          </cell>
          <cell r="CG547">
            <v>2.1000000000000001E-2</v>
          </cell>
          <cell r="CH547">
            <v>248</v>
          </cell>
          <cell r="CI547">
            <v>2.1000000000000001E-2</v>
          </cell>
          <cell r="CJ547">
            <v>256</v>
          </cell>
          <cell r="CK547">
            <v>2.1000000000000001E-2</v>
          </cell>
          <cell r="CL547">
            <v>265</v>
          </cell>
          <cell r="CM547">
            <v>2.1000000000000001E-2</v>
          </cell>
          <cell r="CN547">
            <v>275</v>
          </cell>
          <cell r="CO547">
            <v>2.1000000000000001E-2</v>
          </cell>
          <cell r="CP547">
            <v>284</v>
          </cell>
          <cell r="CQ547">
            <v>2.1000000000000001E-2</v>
          </cell>
          <cell r="CR547">
            <v>294</v>
          </cell>
          <cell r="CS547">
            <v>2.1000000000000001E-2</v>
          </cell>
        </row>
        <row r="548">
          <cell r="BW548" t="str">
            <v xml:space="preserve">  Other Operated Departments</v>
          </cell>
          <cell r="BX548">
            <v>186</v>
          </cell>
          <cell r="BY548">
            <v>2.1000000000000001E-2</v>
          </cell>
          <cell r="BZ548">
            <v>208</v>
          </cell>
          <cell r="CA548">
            <v>2.1000000000000001E-2</v>
          </cell>
          <cell r="CB548">
            <v>220</v>
          </cell>
          <cell r="CC548">
            <v>2.1000000000000001E-2</v>
          </cell>
          <cell r="CD548">
            <v>231</v>
          </cell>
          <cell r="CE548">
            <v>2.1000000000000001E-2</v>
          </cell>
          <cell r="CF548">
            <v>239</v>
          </cell>
          <cell r="CG548">
            <v>2.1000000000000001E-2</v>
          </cell>
          <cell r="CH548">
            <v>248</v>
          </cell>
          <cell r="CI548">
            <v>2.1000000000000001E-2</v>
          </cell>
          <cell r="CJ548">
            <v>256</v>
          </cell>
          <cell r="CK548">
            <v>2.1000000000000001E-2</v>
          </cell>
          <cell r="CL548">
            <v>265</v>
          </cell>
          <cell r="CM548">
            <v>2.1000000000000001E-2</v>
          </cell>
          <cell r="CN548">
            <v>275</v>
          </cell>
          <cell r="CO548">
            <v>2.1000000000000001E-2</v>
          </cell>
          <cell r="CP548">
            <v>284</v>
          </cell>
          <cell r="CQ548">
            <v>2.1000000000000001E-2</v>
          </cell>
          <cell r="CR548">
            <v>294</v>
          </cell>
          <cell r="CS548">
            <v>2.1000000000000001E-2</v>
          </cell>
        </row>
        <row r="549">
          <cell r="BW549" t="str">
            <v xml:space="preserve">  Other 2</v>
          </cell>
          <cell r="BX549">
            <v>0</v>
          </cell>
          <cell r="BY549">
            <v>0</v>
          </cell>
          <cell r="BZ549">
            <v>0</v>
          </cell>
          <cell r="CA549">
            <v>0</v>
          </cell>
          <cell r="CB549">
            <v>0</v>
          </cell>
          <cell r="CC549">
            <v>0</v>
          </cell>
          <cell r="CD549">
            <v>0</v>
          </cell>
          <cell r="CE549">
            <v>0</v>
          </cell>
          <cell r="CF549">
            <v>0</v>
          </cell>
          <cell r="CG549">
            <v>0</v>
          </cell>
          <cell r="CH549">
            <v>0</v>
          </cell>
          <cell r="CI549">
            <v>0</v>
          </cell>
          <cell r="CJ549">
            <v>0</v>
          </cell>
          <cell r="CK549">
            <v>0</v>
          </cell>
          <cell r="CL549">
            <v>0</v>
          </cell>
          <cell r="CM549">
            <v>0</v>
          </cell>
          <cell r="CN549">
            <v>0</v>
          </cell>
          <cell r="CO549">
            <v>0</v>
          </cell>
          <cell r="CP549">
            <v>0</v>
          </cell>
          <cell r="CQ549">
            <v>0</v>
          </cell>
          <cell r="CR549">
            <v>0</v>
          </cell>
          <cell r="CS549">
            <v>0</v>
          </cell>
        </row>
        <row r="550">
          <cell r="BW550" t="str">
            <v xml:space="preserve">  Other 3</v>
          </cell>
          <cell r="BX550">
            <v>0</v>
          </cell>
          <cell r="BY550">
            <v>0</v>
          </cell>
          <cell r="BZ550">
            <v>0</v>
          </cell>
          <cell r="CA550">
            <v>0</v>
          </cell>
          <cell r="CB550">
            <v>0</v>
          </cell>
          <cell r="CC550">
            <v>0</v>
          </cell>
          <cell r="CD550">
            <v>0</v>
          </cell>
          <cell r="CE550">
            <v>0</v>
          </cell>
          <cell r="CF550">
            <v>0</v>
          </cell>
          <cell r="CG550">
            <v>0</v>
          </cell>
          <cell r="CH550">
            <v>0</v>
          </cell>
          <cell r="CI550">
            <v>0</v>
          </cell>
          <cell r="CJ550">
            <v>0</v>
          </cell>
          <cell r="CK550">
            <v>0</v>
          </cell>
          <cell r="CL550">
            <v>0</v>
          </cell>
          <cell r="CM550">
            <v>0</v>
          </cell>
          <cell r="CN550">
            <v>0</v>
          </cell>
          <cell r="CO550">
            <v>0</v>
          </cell>
          <cell r="CP550">
            <v>0</v>
          </cell>
          <cell r="CQ550">
            <v>0</v>
          </cell>
          <cell r="CR550">
            <v>0</v>
          </cell>
          <cell r="CS550">
            <v>0</v>
          </cell>
        </row>
        <row r="551">
          <cell r="BW551" t="str">
            <v xml:space="preserve">  Rentals &amp; Other Income</v>
          </cell>
          <cell r="BX551">
            <v>173</v>
          </cell>
          <cell r="BY551">
            <v>1.9E-2</v>
          </cell>
          <cell r="BZ551">
            <v>191</v>
          </cell>
          <cell r="CA551">
            <v>1.9E-2</v>
          </cell>
          <cell r="CB551">
            <v>202</v>
          </cell>
          <cell r="CC551">
            <v>1.9E-2</v>
          </cell>
          <cell r="CD551">
            <v>212</v>
          </cell>
          <cell r="CE551">
            <v>1.9E-2</v>
          </cell>
          <cell r="CF551">
            <v>219</v>
          </cell>
          <cell r="CG551">
            <v>1.9E-2</v>
          </cell>
          <cell r="CH551">
            <v>227</v>
          </cell>
          <cell r="CI551">
            <v>1.9E-2</v>
          </cell>
          <cell r="CJ551">
            <v>235</v>
          </cell>
          <cell r="CK551">
            <v>1.9E-2</v>
          </cell>
          <cell r="CL551">
            <v>243</v>
          </cell>
          <cell r="CM551">
            <v>1.9E-2</v>
          </cell>
          <cell r="CN551">
            <v>252</v>
          </cell>
          <cell r="CO551">
            <v>0.02</v>
          </cell>
          <cell r="CP551">
            <v>261</v>
          </cell>
          <cell r="CQ551">
            <v>0.02</v>
          </cell>
          <cell r="CR551">
            <v>270</v>
          </cell>
          <cell r="CS551">
            <v>0.02</v>
          </cell>
        </row>
        <row r="552">
          <cell r="BW552" t="str">
            <v xml:space="preserve">      Total</v>
          </cell>
          <cell r="BX552">
            <v>8962</v>
          </cell>
          <cell r="BY552">
            <v>1</v>
          </cell>
          <cell r="BZ552">
            <v>10020</v>
          </cell>
          <cell r="CA552">
            <v>1</v>
          </cell>
          <cell r="CB552">
            <v>10571</v>
          </cell>
          <cell r="CC552">
            <v>1</v>
          </cell>
          <cell r="CD552">
            <v>11082</v>
          </cell>
          <cell r="CE552">
            <v>1</v>
          </cell>
          <cell r="CF552">
            <v>11423</v>
          </cell>
          <cell r="CG552">
            <v>1</v>
          </cell>
          <cell r="CH552">
            <v>11777</v>
          </cell>
          <cell r="CI552">
            <v>1</v>
          </cell>
          <cell r="CJ552">
            <v>12141</v>
          </cell>
          <cell r="CK552">
            <v>1</v>
          </cell>
          <cell r="CL552">
            <v>12516</v>
          </cell>
          <cell r="CM552">
            <v>1</v>
          </cell>
          <cell r="CN552">
            <v>12904</v>
          </cell>
          <cell r="CO552">
            <v>1</v>
          </cell>
          <cell r="CP552">
            <v>13302</v>
          </cell>
          <cell r="CQ552">
            <v>1</v>
          </cell>
          <cell r="CR552">
            <v>13712</v>
          </cell>
          <cell r="CS552">
            <v>1</v>
          </cell>
        </row>
        <row r="553">
          <cell r="BW553" t="str">
            <v xml:space="preserve"> DEPARTMENTAL EXPENSES (2)</v>
          </cell>
        </row>
        <row r="554">
          <cell r="BW554" t="str">
            <v xml:space="preserve">  Rooms</v>
          </cell>
          <cell r="BX554">
            <v>1467</v>
          </cell>
          <cell r="BY554">
            <v>0.2</v>
          </cell>
          <cell r="BZ554">
            <v>1607</v>
          </cell>
          <cell r="CA554">
            <v>0.19500000000000001</v>
          </cell>
          <cell r="CB554">
            <v>1692</v>
          </cell>
          <cell r="CC554">
            <v>0.19400000000000001</v>
          </cell>
          <cell r="CD554">
            <v>1773</v>
          </cell>
          <cell r="CE554">
            <v>0.19400000000000001</v>
          </cell>
          <cell r="CF554">
            <v>1835</v>
          </cell>
          <cell r="CG554">
            <v>0.19500000000000001</v>
          </cell>
          <cell r="CH554">
            <v>1899</v>
          </cell>
          <cell r="CI554">
            <v>0.19600000000000001</v>
          </cell>
          <cell r="CJ554">
            <v>1966</v>
          </cell>
          <cell r="CK554">
            <v>0.19700000000000001</v>
          </cell>
          <cell r="CL554">
            <v>2035</v>
          </cell>
          <cell r="CM554">
            <v>0.19800000000000001</v>
          </cell>
          <cell r="CN554">
            <v>2106</v>
          </cell>
          <cell r="CO554">
            <v>0.19900000000000001</v>
          </cell>
          <cell r="CP554">
            <v>2180</v>
          </cell>
          <cell r="CQ554">
            <v>0.2</v>
          </cell>
          <cell r="CR554">
            <v>2256</v>
          </cell>
          <cell r="CS554">
            <v>0.20100000000000001</v>
          </cell>
        </row>
        <row r="555">
          <cell r="BW555" t="str">
            <v xml:space="preserve">  Food &amp; Beverage</v>
          </cell>
          <cell r="BX555">
            <v>969</v>
          </cell>
          <cell r="BY555">
            <v>0.91200000000000003</v>
          </cell>
          <cell r="BZ555">
            <v>1022</v>
          </cell>
          <cell r="CA555">
            <v>0.88400000000000001</v>
          </cell>
          <cell r="CB555">
            <v>1065</v>
          </cell>
          <cell r="CC555">
            <v>0.876</v>
          </cell>
          <cell r="CD555">
            <v>1107</v>
          </cell>
          <cell r="CE555">
            <v>0.87</v>
          </cell>
          <cell r="CF555">
            <v>1145</v>
          </cell>
          <cell r="CG555">
            <v>0.87</v>
          </cell>
          <cell r="CH555">
            <v>1185</v>
          </cell>
          <cell r="CI555">
            <v>0.87</v>
          </cell>
          <cell r="CJ555">
            <v>1227</v>
          </cell>
          <cell r="CK555">
            <v>0.87</v>
          </cell>
          <cell r="CL555">
            <v>1270</v>
          </cell>
          <cell r="CM555">
            <v>0.87</v>
          </cell>
          <cell r="CN555">
            <v>1314</v>
          </cell>
          <cell r="CO555">
            <v>0.87</v>
          </cell>
          <cell r="CP555">
            <v>1361</v>
          </cell>
          <cell r="CQ555">
            <v>0.87</v>
          </cell>
          <cell r="CR555">
            <v>1408</v>
          </cell>
          <cell r="CS555">
            <v>0.87</v>
          </cell>
        </row>
        <row r="556">
          <cell r="BW556" t="str">
            <v xml:space="preserve">  Telephone</v>
          </cell>
          <cell r="BX556">
            <v>113</v>
          </cell>
          <cell r="BY556">
            <v>0.59199999999999997</v>
          </cell>
          <cell r="BZ556">
            <v>120</v>
          </cell>
          <cell r="CA556">
            <v>0.57099999999999995</v>
          </cell>
          <cell r="CB556">
            <v>125</v>
          </cell>
          <cell r="CC556">
            <v>0.56599999999999995</v>
          </cell>
          <cell r="CD556">
            <v>129</v>
          </cell>
          <cell r="CE556">
            <v>0.55800000000000005</v>
          </cell>
          <cell r="CF556">
            <v>134</v>
          </cell>
          <cell r="CG556">
            <v>0.56100000000000005</v>
          </cell>
          <cell r="CH556">
            <v>139</v>
          </cell>
          <cell r="CI556">
            <v>0.56000000000000005</v>
          </cell>
          <cell r="CJ556">
            <v>144</v>
          </cell>
          <cell r="CK556">
            <v>0.56299999999999994</v>
          </cell>
          <cell r="CL556">
            <v>149</v>
          </cell>
          <cell r="CM556">
            <v>0.56200000000000006</v>
          </cell>
          <cell r="CN556">
            <v>154</v>
          </cell>
          <cell r="CO556">
            <v>0.56000000000000005</v>
          </cell>
          <cell r="CP556">
            <v>159</v>
          </cell>
          <cell r="CQ556">
            <v>0.56000000000000005</v>
          </cell>
          <cell r="CR556">
            <v>165</v>
          </cell>
          <cell r="CS556">
            <v>0.56100000000000005</v>
          </cell>
        </row>
        <row r="557">
          <cell r="BW557" t="str">
            <v xml:space="preserve">  Other Operated Departments</v>
          </cell>
          <cell r="BX557">
            <v>189</v>
          </cell>
          <cell r="BY557">
            <v>1.0161290322580645</v>
          </cell>
          <cell r="BZ557">
            <v>202</v>
          </cell>
          <cell r="CA557">
            <v>0.97115384615384615</v>
          </cell>
          <cell r="CB557">
            <v>211</v>
          </cell>
          <cell r="CC557">
            <v>0.95909090909090911</v>
          </cell>
          <cell r="CD557">
            <v>220</v>
          </cell>
          <cell r="CE557">
            <v>0.95238095238095233</v>
          </cell>
          <cell r="CF557">
            <v>227</v>
          </cell>
          <cell r="CG557">
            <v>0.94979079497907948</v>
          </cell>
          <cell r="CH557">
            <v>235</v>
          </cell>
          <cell r="CI557">
            <v>0.94758064516129037</v>
          </cell>
          <cell r="CJ557">
            <v>244</v>
          </cell>
          <cell r="CK557">
            <v>0.953125</v>
          </cell>
          <cell r="CL557">
            <v>252</v>
          </cell>
          <cell r="CM557">
            <v>0.95094339622641511</v>
          </cell>
          <cell r="CN557">
            <v>261</v>
          </cell>
          <cell r="CO557">
            <v>0.9490909090909091</v>
          </cell>
          <cell r="CP557">
            <v>270</v>
          </cell>
          <cell r="CQ557">
            <v>0.95070422535211263</v>
          </cell>
          <cell r="CR557">
            <v>280</v>
          </cell>
          <cell r="CS557">
            <v>0.95238095238095233</v>
          </cell>
        </row>
        <row r="558">
          <cell r="BW558" t="str">
            <v xml:space="preserve">  Other 2</v>
          </cell>
          <cell r="BX558">
            <v>0</v>
          </cell>
          <cell r="BY558">
            <v>0</v>
          </cell>
          <cell r="BZ558">
            <v>0</v>
          </cell>
          <cell r="CA558">
            <v>0</v>
          </cell>
          <cell r="CB558">
            <v>0</v>
          </cell>
          <cell r="CC558">
            <v>0</v>
          </cell>
          <cell r="CD558">
            <v>0</v>
          </cell>
          <cell r="CE558">
            <v>0</v>
          </cell>
          <cell r="CF558">
            <v>0</v>
          </cell>
          <cell r="CG558">
            <v>0</v>
          </cell>
          <cell r="CH558">
            <v>0</v>
          </cell>
          <cell r="CI558">
            <v>0</v>
          </cell>
          <cell r="CJ558">
            <v>0</v>
          </cell>
          <cell r="CK558">
            <v>0</v>
          </cell>
          <cell r="CL558">
            <v>0</v>
          </cell>
          <cell r="CM558">
            <v>0</v>
          </cell>
          <cell r="CN558">
            <v>0</v>
          </cell>
          <cell r="CO558">
            <v>0</v>
          </cell>
          <cell r="CP558">
            <v>0</v>
          </cell>
          <cell r="CQ558">
            <v>0</v>
          </cell>
          <cell r="CR558">
            <v>0</v>
          </cell>
          <cell r="CS558">
            <v>0</v>
          </cell>
        </row>
        <row r="559">
          <cell r="BW559" t="str">
            <v xml:space="preserve">  Other 3</v>
          </cell>
          <cell r="BX559">
            <v>0</v>
          </cell>
          <cell r="BY559">
            <v>0</v>
          </cell>
          <cell r="BZ559">
            <v>0</v>
          </cell>
          <cell r="CA559">
            <v>0</v>
          </cell>
          <cell r="CB559">
            <v>0</v>
          </cell>
          <cell r="CC559">
            <v>0</v>
          </cell>
          <cell r="CD559">
            <v>0</v>
          </cell>
          <cell r="CE559">
            <v>0</v>
          </cell>
          <cell r="CF559">
            <v>0</v>
          </cell>
          <cell r="CG559">
            <v>0</v>
          </cell>
          <cell r="CH559">
            <v>0</v>
          </cell>
          <cell r="CI559">
            <v>0</v>
          </cell>
          <cell r="CJ559">
            <v>0</v>
          </cell>
          <cell r="CK559">
            <v>0</v>
          </cell>
          <cell r="CL559">
            <v>0</v>
          </cell>
          <cell r="CM559">
            <v>0</v>
          </cell>
          <cell r="CN559">
            <v>0</v>
          </cell>
          <cell r="CO559">
            <v>0</v>
          </cell>
          <cell r="CP559">
            <v>0</v>
          </cell>
          <cell r="CQ559">
            <v>0</v>
          </cell>
          <cell r="CR559">
            <v>0</v>
          </cell>
          <cell r="CS559">
            <v>0</v>
          </cell>
        </row>
        <row r="560">
          <cell r="BW560" t="str">
            <v xml:space="preserve">  Rentals &amp; Other Income</v>
          </cell>
          <cell r="BX560">
            <v>0</v>
          </cell>
          <cell r="BY560">
            <v>0</v>
          </cell>
          <cell r="BZ560">
            <v>0</v>
          </cell>
          <cell r="CA560">
            <v>0</v>
          </cell>
          <cell r="CB560">
            <v>0</v>
          </cell>
          <cell r="CC560">
            <v>0</v>
          </cell>
          <cell r="CD560">
            <v>0</v>
          </cell>
          <cell r="CE560">
            <v>0</v>
          </cell>
          <cell r="CF560">
            <v>0</v>
          </cell>
          <cell r="CG560">
            <v>0</v>
          </cell>
          <cell r="CH560">
            <v>0</v>
          </cell>
          <cell r="CI560">
            <v>0</v>
          </cell>
          <cell r="CJ560">
            <v>0</v>
          </cell>
          <cell r="CK560">
            <v>0</v>
          </cell>
          <cell r="CL560">
            <v>0</v>
          </cell>
          <cell r="CM560">
            <v>0</v>
          </cell>
          <cell r="CN560">
            <v>0</v>
          </cell>
          <cell r="CO560">
            <v>0</v>
          </cell>
          <cell r="CP560">
            <v>0</v>
          </cell>
          <cell r="CQ560">
            <v>0</v>
          </cell>
          <cell r="CR560">
            <v>0</v>
          </cell>
          <cell r="CS560">
            <v>0</v>
          </cell>
        </row>
        <row r="561">
          <cell r="BW561" t="str">
            <v xml:space="preserve">      Total</v>
          </cell>
          <cell r="BX561">
            <v>2738</v>
          </cell>
          <cell r="BY561">
            <v>0.30599999999999999</v>
          </cell>
          <cell r="BZ561">
            <v>2951</v>
          </cell>
          <cell r="CA561">
            <v>0.29499999999999998</v>
          </cell>
          <cell r="CB561">
            <v>3093</v>
          </cell>
          <cell r="CC561">
            <v>0.29299999999999998</v>
          </cell>
          <cell r="CD561">
            <v>3229</v>
          </cell>
          <cell r="CE561">
            <v>0.29099999999999998</v>
          </cell>
          <cell r="CF561">
            <v>3341</v>
          </cell>
          <cell r="CG561">
            <v>0.29199999999999998</v>
          </cell>
          <cell r="CH561">
            <v>3458</v>
          </cell>
          <cell r="CI561">
            <v>0.29399999999999998</v>
          </cell>
          <cell r="CJ561">
            <v>3581</v>
          </cell>
          <cell r="CK561">
            <v>0.29499999999999998</v>
          </cell>
          <cell r="CL561">
            <v>3706</v>
          </cell>
          <cell r="CM561">
            <v>0.29599999999999999</v>
          </cell>
          <cell r="CN561">
            <v>3835</v>
          </cell>
          <cell r="CO561">
            <v>0.29699999999999999</v>
          </cell>
          <cell r="CP561">
            <v>3970</v>
          </cell>
          <cell r="CQ561">
            <v>0.29799999999999999</v>
          </cell>
          <cell r="CR561">
            <v>4109</v>
          </cell>
          <cell r="CS561">
            <v>0.3</v>
          </cell>
        </row>
        <row r="562">
          <cell r="BW562" t="str">
            <v>DEPARTMENTAL INCOME</v>
          </cell>
          <cell r="BX562">
            <v>6224</v>
          </cell>
          <cell r="BY562">
            <v>0.69399999999999995</v>
          </cell>
          <cell r="BZ562">
            <v>7069</v>
          </cell>
          <cell r="CA562">
            <v>0.70500000000000007</v>
          </cell>
          <cell r="CB562">
            <v>7478</v>
          </cell>
          <cell r="CC562">
            <v>0.70700000000000007</v>
          </cell>
          <cell r="CD562">
            <v>7853</v>
          </cell>
          <cell r="CE562">
            <v>0.70900000000000007</v>
          </cell>
          <cell r="CF562">
            <v>8082</v>
          </cell>
          <cell r="CG562">
            <v>0.70799999999999996</v>
          </cell>
          <cell r="CH562">
            <v>8319</v>
          </cell>
          <cell r="CI562">
            <v>0.70599999999999996</v>
          </cell>
          <cell r="CJ562">
            <v>8560</v>
          </cell>
          <cell r="CK562">
            <v>0.70500000000000007</v>
          </cell>
          <cell r="CL562">
            <v>8810</v>
          </cell>
          <cell r="CM562">
            <v>0.70399999999999996</v>
          </cell>
          <cell r="CN562">
            <v>9069</v>
          </cell>
          <cell r="CO562">
            <v>0.70300000000000007</v>
          </cell>
          <cell r="CP562">
            <v>9332</v>
          </cell>
          <cell r="CQ562">
            <v>0.70199999999999996</v>
          </cell>
          <cell r="CR562">
            <v>9603</v>
          </cell>
          <cell r="CS562">
            <v>0.7</v>
          </cell>
        </row>
        <row r="563">
          <cell r="BW563" t="str">
            <v>OPERATING EXPENSES</v>
          </cell>
        </row>
        <row r="564">
          <cell r="BW564" t="str">
            <v xml:space="preserve">  Administrative &amp; General</v>
          </cell>
          <cell r="BX564">
            <v>731</v>
          </cell>
          <cell r="BY564">
            <v>8.2000000000000003E-2</v>
          </cell>
          <cell r="BZ564">
            <v>774</v>
          </cell>
          <cell r="CA564">
            <v>7.6999999999999999E-2</v>
          </cell>
          <cell r="CB564">
            <v>806</v>
          </cell>
          <cell r="CC564">
            <v>7.5999999999999998E-2</v>
          </cell>
          <cell r="CD564">
            <v>839</v>
          </cell>
          <cell r="CE564">
            <v>7.5999999999999998E-2</v>
          </cell>
          <cell r="CF564">
            <v>868</v>
          </cell>
          <cell r="CG564">
            <v>7.5999999999999998E-2</v>
          </cell>
          <cell r="CH564">
            <v>898</v>
          </cell>
          <cell r="CI564">
            <v>7.5999999999999998E-2</v>
          </cell>
          <cell r="CJ564">
            <v>930</v>
          </cell>
          <cell r="CK564">
            <v>7.6999999999999999E-2</v>
          </cell>
          <cell r="CL564">
            <v>962</v>
          </cell>
          <cell r="CM564">
            <v>7.6999999999999999E-2</v>
          </cell>
          <cell r="CN564">
            <v>996</v>
          </cell>
          <cell r="CO564">
            <v>7.6999999999999999E-2</v>
          </cell>
          <cell r="CP564">
            <v>1031</v>
          </cell>
          <cell r="CQ564">
            <v>7.8E-2</v>
          </cell>
          <cell r="CR564">
            <v>1067</v>
          </cell>
          <cell r="CS564">
            <v>7.8E-2</v>
          </cell>
        </row>
        <row r="565">
          <cell r="BW565" t="str">
            <v xml:space="preserve">  Management Fee</v>
          </cell>
          <cell r="BX565">
            <v>268.86</v>
          </cell>
          <cell r="BY565">
            <v>0.03</v>
          </cell>
          <cell r="BZ565">
            <v>300.59999999999997</v>
          </cell>
          <cell r="CA565">
            <v>0.03</v>
          </cell>
          <cell r="CB565">
            <v>317.13</v>
          </cell>
          <cell r="CC565">
            <v>0.03</v>
          </cell>
          <cell r="CD565">
            <v>332.46</v>
          </cell>
          <cell r="CE565">
            <v>0.03</v>
          </cell>
          <cell r="CF565">
            <v>342.69</v>
          </cell>
          <cell r="CG565">
            <v>0.03</v>
          </cell>
          <cell r="CH565">
            <v>353.31</v>
          </cell>
          <cell r="CI565">
            <v>0.03</v>
          </cell>
          <cell r="CJ565">
            <v>364.22999999999996</v>
          </cell>
          <cell r="CK565">
            <v>0.03</v>
          </cell>
          <cell r="CL565">
            <v>375.47999999999996</v>
          </cell>
          <cell r="CM565">
            <v>0.03</v>
          </cell>
          <cell r="CN565">
            <v>387.12</v>
          </cell>
          <cell r="CO565">
            <v>0.03</v>
          </cell>
          <cell r="CP565">
            <v>399.06</v>
          </cell>
          <cell r="CQ565">
            <v>0.03</v>
          </cell>
          <cell r="CR565">
            <v>411.35999999999996</v>
          </cell>
          <cell r="CS565">
            <v>0.03</v>
          </cell>
        </row>
        <row r="566">
          <cell r="BW566" t="str">
            <v xml:space="preserve">  Marketing</v>
          </cell>
          <cell r="BX566">
            <v>483</v>
          </cell>
          <cell r="BY566">
            <v>5.3999999999999999E-2</v>
          </cell>
          <cell r="BZ566">
            <v>511</v>
          </cell>
          <cell r="CA566">
            <v>5.0999999999999997E-2</v>
          </cell>
          <cell r="CB566">
            <v>533</v>
          </cell>
          <cell r="CC566">
            <v>0.05</v>
          </cell>
          <cell r="CD566">
            <v>554</v>
          </cell>
          <cell r="CE566">
            <v>0.05</v>
          </cell>
          <cell r="CF566">
            <v>574</v>
          </cell>
          <cell r="CG566">
            <v>0.05</v>
          </cell>
          <cell r="CH566">
            <v>594</v>
          </cell>
          <cell r="CI566">
            <v>0.05</v>
          </cell>
          <cell r="CJ566">
            <v>615</v>
          </cell>
          <cell r="CK566">
            <v>5.0999999999999997E-2</v>
          </cell>
          <cell r="CL566">
            <v>636</v>
          </cell>
          <cell r="CM566">
            <v>5.0999999999999997E-2</v>
          </cell>
          <cell r="CN566">
            <v>658</v>
          </cell>
          <cell r="CO566">
            <v>5.0999999999999997E-2</v>
          </cell>
          <cell r="CP566">
            <v>681</v>
          </cell>
          <cell r="CQ566">
            <v>5.0999999999999997E-2</v>
          </cell>
          <cell r="CR566">
            <v>705</v>
          </cell>
          <cell r="CS566">
            <v>5.0999999999999997E-2</v>
          </cell>
        </row>
        <row r="567">
          <cell r="BW567" t="str">
            <v xml:space="preserve">  Property Oper. &amp; Maintenance</v>
          </cell>
          <cell r="BX567">
            <v>505</v>
          </cell>
          <cell r="BY567">
            <v>5.6000000000000001E-2</v>
          </cell>
          <cell r="BZ567">
            <v>534</v>
          </cell>
          <cell r="CA567">
            <v>5.2999999999999999E-2</v>
          </cell>
          <cell r="CB567">
            <v>557</v>
          </cell>
          <cell r="CC567">
            <v>5.2999999999999999E-2</v>
          </cell>
          <cell r="CD567">
            <v>579</v>
          </cell>
          <cell r="CE567">
            <v>5.1999999999999998E-2</v>
          </cell>
          <cell r="CF567">
            <v>600</v>
          </cell>
          <cell r="CG567">
            <v>5.2999999999999999E-2</v>
          </cell>
          <cell r="CH567">
            <v>621</v>
          </cell>
          <cell r="CI567">
            <v>5.2999999999999999E-2</v>
          </cell>
          <cell r="CJ567">
            <v>642</v>
          </cell>
          <cell r="CK567">
            <v>5.2999999999999999E-2</v>
          </cell>
          <cell r="CL567">
            <v>665</v>
          </cell>
          <cell r="CM567">
            <v>5.2999999999999999E-2</v>
          </cell>
          <cell r="CN567">
            <v>688</v>
          </cell>
          <cell r="CO567">
            <v>5.2999999999999999E-2</v>
          </cell>
          <cell r="CP567">
            <v>712</v>
          </cell>
          <cell r="CQ567">
            <v>5.3999999999999999E-2</v>
          </cell>
          <cell r="CR567">
            <v>737</v>
          </cell>
          <cell r="CS567">
            <v>5.3999999999999999E-2</v>
          </cell>
        </row>
        <row r="568">
          <cell r="BW568" t="str">
            <v xml:space="preserve">  Energy</v>
          </cell>
          <cell r="BX568">
            <v>331</v>
          </cell>
          <cell r="BY568">
            <v>3.6999999999999998E-2</v>
          </cell>
          <cell r="BZ568">
            <v>358</v>
          </cell>
          <cell r="CA568">
            <v>3.5999999999999997E-2</v>
          </cell>
          <cell r="CB568">
            <v>375</v>
          </cell>
          <cell r="CC568">
            <v>3.5000000000000003E-2</v>
          </cell>
          <cell r="CD568">
            <v>392</v>
          </cell>
          <cell r="CE568">
            <v>3.5000000000000003E-2</v>
          </cell>
          <cell r="CF568">
            <v>405</v>
          </cell>
          <cell r="CG568">
            <v>3.5000000000000003E-2</v>
          </cell>
          <cell r="CH568">
            <v>419</v>
          </cell>
          <cell r="CI568">
            <v>3.5999999999999997E-2</v>
          </cell>
          <cell r="CJ568">
            <v>434</v>
          </cell>
          <cell r="CK568">
            <v>3.5999999999999997E-2</v>
          </cell>
          <cell r="CL568">
            <v>449</v>
          </cell>
          <cell r="CM568">
            <v>3.5999999999999997E-2</v>
          </cell>
          <cell r="CN568">
            <v>465</v>
          </cell>
          <cell r="CO568">
            <v>3.5999999999999997E-2</v>
          </cell>
          <cell r="CP568">
            <v>481</v>
          </cell>
          <cell r="CQ568">
            <v>3.5999999999999997E-2</v>
          </cell>
          <cell r="CR568">
            <v>498</v>
          </cell>
          <cell r="CS568">
            <v>3.5999999999999997E-2</v>
          </cell>
        </row>
        <row r="569">
          <cell r="BW569" t="str">
            <v xml:space="preserve">  Franchise Fees</v>
          </cell>
          <cell r="BX569">
            <v>405</v>
          </cell>
          <cell r="BY569">
            <v>4.4999999999999998E-2</v>
          </cell>
          <cell r="BZ569">
            <v>425</v>
          </cell>
          <cell r="CA569">
            <v>4.2000000000000003E-2</v>
          </cell>
          <cell r="CB569">
            <v>442</v>
          </cell>
          <cell r="CC569">
            <v>4.2000000000000003E-2</v>
          </cell>
          <cell r="CD569">
            <v>459</v>
          </cell>
          <cell r="CE569">
            <v>4.1000000000000002E-2</v>
          </cell>
          <cell r="CF569">
            <v>475</v>
          </cell>
          <cell r="CG569">
            <v>4.2000000000000003E-2</v>
          </cell>
          <cell r="CH569">
            <v>492</v>
          </cell>
          <cell r="CI569">
            <v>4.2000000000000003E-2</v>
          </cell>
          <cell r="CJ569">
            <v>509</v>
          </cell>
          <cell r="CK569">
            <v>4.2000000000000003E-2</v>
          </cell>
          <cell r="CL569">
            <v>527</v>
          </cell>
          <cell r="CM569">
            <v>4.2000000000000003E-2</v>
          </cell>
          <cell r="CN569">
            <v>545</v>
          </cell>
          <cell r="CO569">
            <v>4.2000000000000003E-2</v>
          </cell>
          <cell r="CP569">
            <v>564</v>
          </cell>
          <cell r="CQ569">
            <v>4.2000000000000003E-2</v>
          </cell>
          <cell r="CR569">
            <v>584</v>
          </cell>
          <cell r="CS569">
            <v>4.2999999999999997E-2</v>
          </cell>
        </row>
        <row r="570">
          <cell r="BW570" t="str">
            <v xml:space="preserve">  UDOE 2</v>
          </cell>
          <cell r="BX570">
            <v>0</v>
          </cell>
          <cell r="BY570">
            <v>0</v>
          </cell>
          <cell r="BZ570">
            <v>0</v>
          </cell>
          <cell r="CA570">
            <v>0</v>
          </cell>
          <cell r="CB570">
            <v>0</v>
          </cell>
          <cell r="CC570">
            <v>0</v>
          </cell>
          <cell r="CD570">
            <v>0</v>
          </cell>
          <cell r="CE570">
            <v>0</v>
          </cell>
          <cell r="CF570">
            <v>0</v>
          </cell>
          <cell r="CG570">
            <v>0</v>
          </cell>
          <cell r="CH570">
            <v>0</v>
          </cell>
          <cell r="CI570">
            <v>0</v>
          </cell>
          <cell r="CJ570">
            <v>0</v>
          </cell>
          <cell r="CK570">
            <v>0</v>
          </cell>
          <cell r="CL570">
            <v>0</v>
          </cell>
          <cell r="CM570">
            <v>0</v>
          </cell>
          <cell r="CN570">
            <v>0</v>
          </cell>
          <cell r="CO570">
            <v>0</v>
          </cell>
          <cell r="CP570">
            <v>0</v>
          </cell>
          <cell r="CQ570">
            <v>0</v>
          </cell>
          <cell r="CR570">
            <v>0</v>
          </cell>
          <cell r="CS570">
            <v>0</v>
          </cell>
        </row>
        <row r="571">
          <cell r="BW571" t="str">
            <v xml:space="preserve">     Total</v>
          </cell>
          <cell r="BX571">
            <v>2723.86</v>
          </cell>
          <cell r="BY571">
            <v>0.30399999999999999</v>
          </cell>
          <cell r="BZ571">
            <v>2902.6</v>
          </cell>
          <cell r="CA571">
            <v>0.28899999999999998</v>
          </cell>
          <cell r="CB571">
            <v>3030.13</v>
          </cell>
          <cell r="CC571">
            <v>0.28599999999999998</v>
          </cell>
          <cell r="CD571">
            <v>3155.46</v>
          </cell>
          <cell r="CE571">
            <v>0.28399999999999997</v>
          </cell>
          <cell r="CF571">
            <v>3264.69</v>
          </cell>
          <cell r="CG571">
            <v>0.28599999999999998</v>
          </cell>
          <cell r="CH571">
            <v>3377.31</v>
          </cell>
          <cell r="CI571">
            <v>0.28699999999999998</v>
          </cell>
          <cell r="CJ571">
            <v>3494.23</v>
          </cell>
          <cell r="CK571">
            <v>0.28899999999999998</v>
          </cell>
          <cell r="CL571">
            <v>3614.48</v>
          </cell>
          <cell r="CM571">
            <v>0.28899999999999998</v>
          </cell>
          <cell r="CN571">
            <v>3739.12</v>
          </cell>
          <cell r="CO571">
            <v>0.28899999999999998</v>
          </cell>
          <cell r="CP571">
            <v>3868.06</v>
          </cell>
          <cell r="CQ571">
            <v>0.29099999999999998</v>
          </cell>
          <cell r="CR571">
            <v>4002.3599999999997</v>
          </cell>
          <cell r="CS571">
            <v>0.29199999999999998</v>
          </cell>
        </row>
        <row r="572">
          <cell r="BW572" t="str">
            <v>GROSS OPERATING PROFIT</v>
          </cell>
          <cell r="BX572">
            <v>3500.14</v>
          </cell>
          <cell r="BY572">
            <v>0.38999999999999996</v>
          </cell>
          <cell r="BZ572">
            <v>4166.3999999999996</v>
          </cell>
          <cell r="CA572">
            <v>0.41600000000000009</v>
          </cell>
          <cell r="CB572">
            <v>4447.87</v>
          </cell>
          <cell r="CC572">
            <v>0.4210000000000001</v>
          </cell>
          <cell r="CD572">
            <v>4697.54</v>
          </cell>
          <cell r="CE572">
            <v>0.4250000000000001</v>
          </cell>
          <cell r="CF572">
            <v>4817.3099999999995</v>
          </cell>
          <cell r="CG572">
            <v>0.42199999999999999</v>
          </cell>
          <cell r="CH572">
            <v>4941.6900000000005</v>
          </cell>
          <cell r="CI572">
            <v>0.41899999999999998</v>
          </cell>
          <cell r="CJ572">
            <v>5065.7700000000004</v>
          </cell>
          <cell r="CK572">
            <v>0.41600000000000009</v>
          </cell>
          <cell r="CL572">
            <v>5195.5200000000004</v>
          </cell>
          <cell r="CM572">
            <v>0.41499999999999998</v>
          </cell>
          <cell r="CN572">
            <v>5329.88</v>
          </cell>
          <cell r="CO572">
            <v>0.41400000000000009</v>
          </cell>
          <cell r="CP572">
            <v>5463.9400000000005</v>
          </cell>
          <cell r="CQ572">
            <v>0.41099999999999998</v>
          </cell>
          <cell r="CR572">
            <v>5600.64</v>
          </cell>
          <cell r="CS572">
            <v>0.40799999999999997</v>
          </cell>
        </row>
        <row r="573">
          <cell r="BW573" t="str">
            <v>FIXED EXPENSES</v>
          </cell>
        </row>
        <row r="574">
          <cell r="BW574" t="str">
            <v xml:space="preserve">  Property Taxes</v>
          </cell>
          <cell r="BX574">
            <v>333</v>
          </cell>
          <cell r="BY574">
            <v>3.6999999999999998E-2</v>
          </cell>
          <cell r="BZ574">
            <v>344</v>
          </cell>
          <cell r="CA574">
            <v>3.4000000000000002E-2</v>
          </cell>
          <cell r="CB574">
            <v>356</v>
          </cell>
          <cell r="CC574">
            <v>3.4000000000000002E-2</v>
          </cell>
          <cell r="CD574">
            <v>369</v>
          </cell>
          <cell r="CE574">
            <v>3.3000000000000002E-2</v>
          </cell>
          <cell r="CF574">
            <v>382</v>
          </cell>
          <cell r="CG574">
            <v>3.3000000000000002E-2</v>
          </cell>
          <cell r="CH574">
            <v>395</v>
          </cell>
          <cell r="CI574">
            <v>3.4000000000000002E-2</v>
          </cell>
          <cell r="CJ574">
            <v>409</v>
          </cell>
          <cell r="CK574">
            <v>3.4000000000000002E-2</v>
          </cell>
          <cell r="CL574">
            <v>423</v>
          </cell>
          <cell r="CM574">
            <v>3.4000000000000002E-2</v>
          </cell>
          <cell r="CN574">
            <v>438</v>
          </cell>
          <cell r="CO574">
            <v>3.4000000000000002E-2</v>
          </cell>
          <cell r="CP574">
            <v>453</v>
          </cell>
          <cell r="CQ574">
            <v>3.4000000000000002E-2</v>
          </cell>
          <cell r="CR574">
            <v>469</v>
          </cell>
          <cell r="CS574">
            <v>3.4000000000000002E-2</v>
          </cell>
        </row>
        <row r="575">
          <cell r="BW575" t="str">
            <v xml:space="preserve">  Insurance</v>
          </cell>
          <cell r="BX575">
            <v>45</v>
          </cell>
          <cell r="BY575">
            <v>5.0000000000000001E-3</v>
          </cell>
          <cell r="BZ575">
            <v>46</v>
          </cell>
          <cell r="CA575">
            <v>5.0000000000000001E-3</v>
          </cell>
          <cell r="CB575">
            <v>48</v>
          </cell>
          <cell r="CC575">
            <v>5.0000000000000001E-3</v>
          </cell>
          <cell r="CD575">
            <v>50</v>
          </cell>
          <cell r="CE575">
            <v>5.0000000000000001E-3</v>
          </cell>
          <cell r="CF575">
            <v>51</v>
          </cell>
          <cell r="CG575">
            <v>4.0000000000000001E-3</v>
          </cell>
          <cell r="CH575">
            <v>53</v>
          </cell>
          <cell r="CI575">
            <v>5.0000000000000001E-3</v>
          </cell>
          <cell r="CJ575">
            <v>55</v>
          </cell>
          <cell r="CK575">
            <v>5.0000000000000001E-3</v>
          </cell>
          <cell r="CL575">
            <v>57</v>
          </cell>
          <cell r="CM575">
            <v>5.0000000000000001E-3</v>
          </cell>
          <cell r="CN575">
            <v>59</v>
          </cell>
          <cell r="CO575">
            <v>5.0000000000000001E-3</v>
          </cell>
          <cell r="CP575">
            <v>61</v>
          </cell>
          <cell r="CQ575">
            <v>5.0000000000000001E-3</v>
          </cell>
          <cell r="CR575">
            <v>63</v>
          </cell>
          <cell r="CS575">
            <v>5.0000000000000001E-3</v>
          </cell>
        </row>
        <row r="576">
          <cell r="BW576" t="str">
            <v xml:space="preserve">  Reserve for Replacement</v>
          </cell>
          <cell r="BX576">
            <v>358</v>
          </cell>
          <cell r="BY576">
            <v>0.04</v>
          </cell>
          <cell r="BZ576">
            <v>401</v>
          </cell>
          <cell r="CA576">
            <v>0.04</v>
          </cell>
          <cell r="CB576">
            <v>423</v>
          </cell>
          <cell r="CC576">
            <v>0.04</v>
          </cell>
          <cell r="CD576">
            <v>443</v>
          </cell>
          <cell r="CE576">
            <v>0.04</v>
          </cell>
          <cell r="CF576">
            <v>457</v>
          </cell>
          <cell r="CG576">
            <v>0.04</v>
          </cell>
          <cell r="CH576">
            <v>471</v>
          </cell>
          <cell r="CI576">
            <v>0.04</v>
          </cell>
          <cell r="CJ576">
            <v>486</v>
          </cell>
          <cell r="CK576">
            <v>0.04</v>
          </cell>
          <cell r="CL576">
            <v>501</v>
          </cell>
          <cell r="CM576">
            <v>0.04</v>
          </cell>
          <cell r="CN576">
            <v>516</v>
          </cell>
          <cell r="CO576">
            <v>0.04</v>
          </cell>
          <cell r="CP576">
            <v>532</v>
          </cell>
          <cell r="CQ576">
            <v>0.04</v>
          </cell>
          <cell r="CR576">
            <v>548</v>
          </cell>
          <cell r="CS576">
            <v>0.04</v>
          </cell>
        </row>
        <row r="577">
          <cell r="BW577" t="str">
            <v xml:space="preserve">  Leased/Rental Equipment</v>
          </cell>
          <cell r="BX577">
            <v>0</v>
          </cell>
          <cell r="BY577">
            <v>0</v>
          </cell>
          <cell r="BZ577">
            <v>0</v>
          </cell>
          <cell r="CA577">
            <v>0</v>
          </cell>
          <cell r="CB577">
            <v>0</v>
          </cell>
          <cell r="CC577">
            <v>0</v>
          </cell>
          <cell r="CD577">
            <v>0</v>
          </cell>
          <cell r="CE577">
            <v>0</v>
          </cell>
          <cell r="CF577">
            <v>0</v>
          </cell>
          <cell r="CG577">
            <v>0</v>
          </cell>
          <cell r="CH577">
            <v>0</v>
          </cell>
          <cell r="CI577">
            <v>0</v>
          </cell>
          <cell r="CJ577">
            <v>0</v>
          </cell>
          <cell r="CK577">
            <v>0</v>
          </cell>
          <cell r="CL577">
            <v>0</v>
          </cell>
          <cell r="CM577">
            <v>0</v>
          </cell>
          <cell r="CN577">
            <v>0</v>
          </cell>
          <cell r="CO577">
            <v>0</v>
          </cell>
          <cell r="CP577">
            <v>0</v>
          </cell>
          <cell r="CQ577">
            <v>0</v>
          </cell>
          <cell r="CR577">
            <v>0</v>
          </cell>
          <cell r="CS577">
            <v>0</v>
          </cell>
        </row>
        <row r="578">
          <cell r="BW578" t="str">
            <v xml:space="preserve">  Other Fixed Charges</v>
          </cell>
          <cell r="BX578">
            <v>0</v>
          </cell>
          <cell r="BY578">
            <v>0</v>
          </cell>
          <cell r="BZ578">
            <v>0</v>
          </cell>
          <cell r="CA578">
            <v>0</v>
          </cell>
          <cell r="CB578">
            <v>0</v>
          </cell>
          <cell r="CC578">
            <v>0</v>
          </cell>
          <cell r="CD578">
            <v>0</v>
          </cell>
          <cell r="CE578">
            <v>0</v>
          </cell>
          <cell r="CF578">
            <v>0</v>
          </cell>
          <cell r="CG578">
            <v>0</v>
          </cell>
          <cell r="CH578">
            <v>0</v>
          </cell>
          <cell r="CI578">
            <v>0</v>
          </cell>
          <cell r="CJ578">
            <v>0</v>
          </cell>
          <cell r="CK578">
            <v>0</v>
          </cell>
          <cell r="CL578">
            <v>0</v>
          </cell>
          <cell r="CM578">
            <v>0</v>
          </cell>
          <cell r="CN578">
            <v>0</v>
          </cell>
          <cell r="CO578">
            <v>0</v>
          </cell>
          <cell r="CP578">
            <v>0</v>
          </cell>
          <cell r="CQ578">
            <v>0</v>
          </cell>
          <cell r="CR578">
            <v>0</v>
          </cell>
          <cell r="CS578">
            <v>0</v>
          </cell>
        </row>
        <row r="579">
          <cell r="BW579" t="str">
            <v xml:space="preserve">     Total</v>
          </cell>
          <cell r="BX579">
            <v>736</v>
          </cell>
          <cell r="BY579">
            <v>8.199999999999999E-2</v>
          </cell>
          <cell r="BZ579">
            <v>791</v>
          </cell>
          <cell r="CA579">
            <v>7.9000000000000001E-2</v>
          </cell>
          <cell r="CB579">
            <v>827</v>
          </cell>
          <cell r="CC579">
            <v>7.9000000000000001E-2</v>
          </cell>
          <cell r="CD579">
            <v>862</v>
          </cell>
          <cell r="CE579">
            <v>7.8E-2</v>
          </cell>
          <cell r="CF579">
            <v>890</v>
          </cell>
          <cell r="CG579">
            <v>7.7000000000000013E-2</v>
          </cell>
          <cell r="CH579">
            <v>919</v>
          </cell>
          <cell r="CI579">
            <v>7.9000000000000001E-2</v>
          </cell>
          <cell r="CJ579">
            <v>950</v>
          </cell>
          <cell r="CK579">
            <v>7.9000000000000001E-2</v>
          </cell>
          <cell r="CL579">
            <v>981</v>
          </cell>
          <cell r="CM579">
            <v>7.9000000000000001E-2</v>
          </cell>
          <cell r="CN579">
            <v>1013</v>
          </cell>
          <cell r="CO579">
            <v>7.9000000000000001E-2</v>
          </cell>
          <cell r="CP579">
            <v>1046</v>
          </cell>
          <cell r="CQ579">
            <v>7.9000000000000001E-2</v>
          </cell>
          <cell r="CR579">
            <v>1080</v>
          </cell>
          <cell r="CS579">
            <v>7.9000000000000001E-2</v>
          </cell>
        </row>
        <row r="580">
          <cell r="BW580" t="str">
            <v>NET OPERATING INCOME (3)</v>
          </cell>
          <cell r="BX580">
            <v>2764.14</v>
          </cell>
          <cell r="BY580">
            <v>0.30799999999999994</v>
          </cell>
          <cell r="BZ580">
            <v>3375.3999999999996</v>
          </cell>
          <cell r="CA580">
            <v>0.33700000000000008</v>
          </cell>
          <cell r="CB580">
            <v>3620.87</v>
          </cell>
          <cell r="CC580">
            <v>0.34200000000000008</v>
          </cell>
          <cell r="CD580">
            <v>3835.54</v>
          </cell>
          <cell r="CE580">
            <v>0.34700000000000009</v>
          </cell>
          <cell r="CF580">
            <v>3927.3099999999995</v>
          </cell>
          <cell r="CG580">
            <v>0.34499999999999997</v>
          </cell>
          <cell r="CH580">
            <v>4022.6900000000005</v>
          </cell>
          <cell r="CI580">
            <v>0.33999999999999997</v>
          </cell>
          <cell r="CJ580">
            <v>4115.7700000000004</v>
          </cell>
          <cell r="CK580">
            <v>0.33700000000000008</v>
          </cell>
          <cell r="CL580">
            <v>4214.5200000000004</v>
          </cell>
          <cell r="CM580">
            <v>0.33599999999999997</v>
          </cell>
          <cell r="CN580">
            <v>4316.88</v>
          </cell>
          <cell r="CO580">
            <v>0.33500000000000008</v>
          </cell>
          <cell r="CP580">
            <v>4417.9400000000005</v>
          </cell>
          <cell r="CQ580">
            <v>0.33199999999999996</v>
          </cell>
          <cell r="CR580">
            <v>4520.6400000000003</v>
          </cell>
          <cell r="CS580">
            <v>0.32899999999999996</v>
          </cell>
        </row>
        <row r="581">
          <cell r="BW581" t="str">
            <v>Notes</v>
          </cell>
        </row>
        <row r="582">
          <cell r="BW582" t="str">
            <v>(1) 2001 represents a calendar year beginning January, 1 and ending December, 31</v>
          </cell>
        </row>
        <row r="583">
          <cell r="BW583" t="str">
            <v>(2) Departmental expense ratios are expressed as a percentage of their respective departmental revenues, and therefore will not total</v>
          </cell>
        </row>
        <row r="584">
          <cell r="BW584" t="str">
            <v>(3) Income before other deductions such debt service, interest, depreciation, amortization, and income taxes</v>
          </cell>
        </row>
        <row r="585">
          <cell r="BW585" t="str">
            <v>Source: Pinnacle Advisory Group</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row r="5">
          <cell r="A5" t="str">
            <v>Base Year is 1997</v>
          </cell>
        </row>
      </sheetData>
      <sheetData sheetId="40"/>
      <sheetData sheetId="41"/>
      <sheetData sheetId="42"/>
      <sheetData sheetId="43"/>
      <sheetData sheetId="44"/>
      <sheetData sheetId="45"/>
      <sheetData sheetId="46"/>
      <sheetData sheetId="47"/>
      <sheetData sheetId="48" refreshError="1"/>
      <sheetData sheetId="49" refreshError="1"/>
      <sheetData sheetId="5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ampton History"/>
      <sheetName val="Everest Property Budget"/>
      <sheetName val="Detailed Budget"/>
      <sheetName val="Turnover Worksheet"/>
      <sheetName val="Income Worksheet"/>
      <sheetName val="Salaries"/>
      <sheetName val="Expense Worksheet"/>
      <sheetName val="Summary Budget"/>
      <sheetName val="5 Year Capital Plan"/>
      <sheetName val="Capital Plan Summary"/>
      <sheetName val="Schedule of Marketing Expense"/>
      <sheetName val="Monthly Cap Ex"/>
      <sheetName val="Cap Ex Description"/>
      <sheetName val="Budget Analysis"/>
    </sheetNames>
    <sheetDataSet>
      <sheetData sheetId="0" refreshError="1"/>
      <sheetData sheetId="1" refreshError="1"/>
      <sheetData sheetId="2"/>
      <sheetData sheetId="3">
        <row r="1">
          <cell r="J1" t="str">
            <v>2005-6</v>
          </cell>
        </row>
      </sheetData>
      <sheetData sheetId="4" refreshError="1"/>
      <sheetData sheetId="5">
        <row r="4">
          <cell r="M4">
            <v>0.26</v>
          </cell>
          <cell r="P4" t="e">
            <v>#VALUE!</v>
          </cell>
          <cell r="Q4" t="e">
            <v>#VALUE!</v>
          </cell>
        </row>
        <row r="5">
          <cell r="M5" t="str">
            <v xml:space="preserve"> </v>
          </cell>
          <cell r="Q5" t="e">
            <v>#VALUE!</v>
          </cell>
        </row>
        <row r="134">
          <cell r="S134" t="e">
            <v>#VALUE!</v>
          </cell>
        </row>
        <row r="136">
          <cell r="S136">
            <v>0</v>
          </cell>
        </row>
      </sheetData>
      <sheetData sheetId="6"/>
      <sheetData sheetId="7" refreshError="1"/>
      <sheetData sheetId="8" refreshError="1"/>
      <sheetData sheetId="9" refreshError="1"/>
      <sheetData sheetId="10" refreshError="1"/>
      <sheetData sheetId="11"/>
      <sheetData sheetId="12" refreshError="1"/>
      <sheetData sheetId="13"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loring Book"/>
      <sheetName val="Instruction"/>
      <sheetName val="Form_2264_Info"/>
      <sheetName val="2264 Page 1"/>
      <sheetName val="2264 Page 2"/>
      <sheetName val="92264 SF Table"/>
      <sheetName val="2264 Page 3"/>
      <sheetName val="2264 Page 4"/>
      <sheetName val="2264 Page 5"/>
      <sheetName val="2264 Page 6"/>
      <sheetName val="2264 Page 7"/>
      <sheetName val="2264 Page 8"/>
      <sheetName val="92264_Section_G"/>
      <sheetName val="92329"/>
      <sheetName val="92329 Calculation Worksheet"/>
      <sheetName val="Criticals"/>
      <sheetName val="Non_Criticals"/>
      <sheetName val="PNA Narrative"/>
      <sheetName val="Reserve Analysis A"/>
      <sheetName val="Funding Schedule A"/>
      <sheetName val="20_yr_pop"/>
      <sheetName val="EUL_List"/>
      <sheetName val="Lookup"/>
      <sheetName val="rr_lookups"/>
      <sheetName val="Lighting_A"/>
      <sheetName val="Energy_Audit_Data"/>
      <sheetName val="Soft Costs Calculator"/>
      <sheetName val="Interface_A"/>
      <sheetName val="UnitMatrixList"/>
      <sheetName val="Item_Database"/>
      <sheetName val="ValidationLists"/>
      <sheetName val="Duplex Permutations"/>
      <sheetName val="Garden Permutations"/>
      <sheetName val="Hi-Rise Permutations"/>
      <sheetName val="Townhouse Permutations"/>
      <sheetName val="Question_list"/>
      <sheetName val="stock_language"/>
      <sheetName val="Basic Program Rules"/>
      <sheetName val="Push vs Pull Buttons"/>
      <sheetName val="PHA List"/>
      <sheetName val="Detailed Step by Step Workflow"/>
      <sheetName val="Abbreviated Step by Step"/>
      <sheetName val="RAD Tool Toggle Examples"/>
      <sheetName val="weather data instructions"/>
      <sheetName val="Problem codes &amp; Solutions"/>
      <sheetName val="Instructions"/>
      <sheetName val="Input Sheet"/>
      <sheetName val="Projections and Results"/>
      <sheetName val="Graphed Results"/>
      <sheetName val="RfR commitmnt ltr attchmnt"/>
      <sheetName val="Engine"/>
      <sheetName val="Kensington Apartments - CNA Dra"/>
    </sheetNames>
    <sheetDataSet>
      <sheetData sheetId="0" refreshError="1"/>
      <sheetData sheetId="1">
        <row r="7">
          <cell r="E7" t="str">
            <v>2016-0667</v>
          </cell>
        </row>
        <row r="9">
          <cell r="E9" t="str">
            <v>May 3 &amp; 4, 2016</v>
          </cell>
          <cell r="J9" t="str">
            <v>Love Funding Corporation</v>
          </cell>
        </row>
        <row r="10">
          <cell r="E10" t="str">
            <v>Luxury Apartments at Kensington Park</v>
          </cell>
          <cell r="J10" t="str">
            <v>3399 PGA Boulevard, Suite 220</v>
          </cell>
        </row>
        <row r="11">
          <cell r="E11">
            <v>11651</v>
          </cell>
          <cell r="J11" t="str">
            <v>Palm Beach Gardens, Florida 33410</v>
          </cell>
        </row>
        <row r="12">
          <cell r="E12" t="str">
            <v>Norbourne Drive</v>
          </cell>
        </row>
        <row r="13">
          <cell r="E13" t="str">
            <v>Cincinnati</v>
          </cell>
        </row>
        <row r="14">
          <cell r="E14" t="str">
            <v>Hamilton County</v>
          </cell>
          <cell r="J14" t="str">
            <v>{Not Applicable}</v>
          </cell>
        </row>
        <row r="15">
          <cell r="E15" t="str">
            <v>Ohio</v>
          </cell>
        </row>
        <row r="16">
          <cell r="N16" t="str">
            <v>{Plan By}</v>
          </cell>
        </row>
        <row r="18">
          <cell r="E18" t="str">
            <v>45240</v>
          </cell>
          <cell r="J18">
            <v>27</v>
          </cell>
          <cell r="K18" t="str">
            <v>twenty seven (27)</v>
          </cell>
          <cell r="N18" t="str">
            <v>{Plan Date}</v>
          </cell>
        </row>
        <row r="19">
          <cell r="E19">
            <v>307003</v>
          </cell>
          <cell r="J19" t="str">
            <v>Joshua Morrison, BPI-MFBA</v>
          </cell>
        </row>
        <row r="20">
          <cell r="E20">
            <v>260400</v>
          </cell>
        </row>
        <row r="21">
          <cell r="E21">
            <v>548</v>
          </cell>
          <cell r="F21" t="str">
            <v>five hundred forty eight  (548)</v>
          </cell>
        </row>
        <row r="22">
          <cell r="J22">
            <v>42515</v>
          </cell>
        </row>
        <row r="23">
          <cell r="E23">
            <v>316</v>
          </cell>
          <cell r="F23" t="str">
            <v>three hundred sixteen (316)</v>
          </cell>
          <cell r="J23">
            <v>41038</v>
          </cell>
        </row>
        <row r="24">
          <cell r="E24">
            <v>0</v>
          </cell>
          <cell r="J24">
            <v>42468</v>
          </cell>
        </row>
        <row r="25">
          <cell r="E25">
            <v>20.794</v>
          </cell>
          <cell r="J25">
            <v>1989</v>
          </cell>
        </row>
        <row r="26">
          <cell r="H26" t="str">
            <v>eleven (11)</v>
          </cell>
        </row>
        <row r="27">
          <cell r="H27" t="str">
            <v>two (2)</v>
          </cell>
        </row>
        <row r="28">
          <cell r="J28">
            <v>12</v>
          </cell>
        </row>
        <row r="29">
          <cell r="E29" t="str">
            <v>fair</v>
          </cell>
        </row>
        <row r="30">
          <cell r="E30" t="str">
            <v>Suburban</v>
          </cell>
        </row>
        <row r="36">
          <cell r="C36" t="str">
            <v>Luxury Apartments at Kensington Park</v>
          </cell>
          <cell r="H36" t="str">
            <v>A</v>
          </cell>
        </row>
        <row r="38">
          <cell r="C38" t="str">
            <v>Norbourne Drive</v>
          </cell>
        </row>
        <row r="39">
          <cell r="C39" t="str">
            <v>Cincinnati</v>
          </cell>
        </row>
        <row r="40">
          <cell r="C40" t="str">
            <v>Hamilton County</v>
          </cell>
          <cell r="H40">
            <v>27</v>
          </cell>
        </row>
        <row r="41">
          <cell r="C41" t="str">
            <v>Ohio</v>
          </cell>
          <cell r="H41">
            <v>307003</v>
          </cell>
        </row>
        <row r="42">
          <cell r="C42" t="str">
            <v>45240</v>
          </cell>
          <cell r="H42">
            <v>260400</v>
          </cell>
        </row>
        <row r="43">
          <cell r="H43">
            <v>316</v>
          </cell>
          <cell r="I43" t="str">
            <v>three hundred sixteen (316)</v>
          </cell>
        </row>
        <row r="44">
          <cell r="C44">
            <v>1989</v>
          </cell>
          <cell r="H44">
            <v>1989</v>
          </cell>
        </row>
        <row r="45">
          <cell r="C45">
            <v>20.794</v>
          </cell>
        </row>
        <row r="46">
          <cell r="C46">
            <v>548</v>
          </cell>
        </row>
        <row r="47">
          <cell r="C47">
            <v>33</v>
          </cell>
          <cell r="H47" t="str">
            <v>Multi-Family Apartments</v>
          </cell>
        </row>
        <row r="48">
          <cell r="C48">
            <v>11</v>
          </cell>
        </row>
        <row r="49">
          <cell r="C49">
            <v>2</v>
          </cell>
        </row>
        <row r="58">
          <cell r="C58">
            <v>3</v>
          </cell>
          <cell r="E58">
            <v>6</v>
          </cell>
          <cell r="H58">
            <v>1</v>
          </cell>
          <cell r="FK58">
            <v>96912</v>
          </cell>
        </row>
        <row r="59">
          <cell r="C59">
            <v>3</v>
          </cell>
          <cell r="E59">
            <v>7</v>
          </cell>
          <cell r="H59">
            <v>1</v>
          </cell>
          <cell r="FK59">
            <v>100170</v>
          </cell>
        </row>
        <row r="60">
          <cell r="C60">
            <v>3</v>
          </cell>
          <cell r="E60">
            <v>1</v>
          </cell>
          <cell r="H60">
            <v>1</v>
          </cell>
          <cell r="FK60">
            <v>15148</v>
          </cell>
        </row>
        <row r="61">
          <cell r="C61">
            <v>3</v>
          </cell>
          <cell r="E61">
            <v>2</v>
          </cell>
          <cell r="H61">
            <v>1</v>
          </cell>
          <cell r="FK61">
            <v>26000</v>
          </cell>
        </row>
        <row r="62">
          <cell r="C62">
            <v>3</v>
          </cell>
          <cell r="E62">
            <v>1</v>
          </cell>
          <cell r="H62">
            <v>1</v>
          </cell>
          <cell r="FK62">
            <v>13750</v>
          </cell>
        </row>
        <row r="63">
          <cell r="C63">
            <v>3</v>
          </cell>
          <cell r="E63">
            <v>2</v>
          </cell>
          <cell r="H63">
            <v>1</v>
          </cell>
          <cell r="FK63">
            <v>32400</v>
          </cell>
        </row>
        <row r="64">
          <cell r="C64">
            <v>2</v>
          </cell>
          <cell r="E64">
            <v>1</v>
          </cell>
          <cell r="H64">
            <v>1</v>
          </cell>
          <cell r="FK64">
            <v>10800</v>
          </cell>
        </row>
        <row r="65">
          <cell r="C65">
            <v>2</v>
          </cell>
          <cell r="E65">
            <v>1</v>
          </cell>
          <cell r="H65">
            <v>2</v>
          </cell>
          <cell r="FK65">
            <v>4421</v>
          </cell>
        </row>
        <row r="66">
          <cell r="C66">
            <v>1</v>
          </cell>
          <cell r="E66">
            <v>1</v>
          </cell>
          <cell r="H66">
            <v>2</v>
          </cell>
          <cell r="FK66">
            <v>462</v>
          </cell>
        </row>
        <row r="67">
          <cell r="C67">
            <v>1</v>
          </cell>
          <cell r="E67">
            <v>1</v>
          </cell>
          <cell r="H67">
            <v>3</v>
          </cell>
          <cell r="FK67">
            <v>680</v>
          </cell>
        </row>
        <row r="68">
          <cell r="C68">
            <v>1</v>
          </cell>
          <cell r="E68">
            <v>1</v>
          </cell>
          <cell r="H68">
            <v>3</v>
          </cell>
          <cell r="FK68">
            <v>900</v>
          </cell>
        </row>
        <row r="69">
          <cell r="C69">
            <v>1</v>
          </cell>
          <cell r="E69">
            <v>1</v>
          </cell>
          <cell r="H69">
            <v>3</v>
          </cell>
          <cell r="FK69">
            <v>1020</v>
          </cell>
        </row>
        <row r="70">
          <cell r="C70">
            <v>1</v>
          </cell>
          <cell r="E70">
            <v>1</v>
          </cell>
          <cell r="H70">
            <v>3</v>
          </cell>
          <cell r="FK70">
            <v>1640</v>
          </cell>
        </row>
        <row r="71">
          <cell r="C71">
            <v>1</v>
          </cell>
          <cell r="E71">
            <v>1</v>
          </cell>
          <cell r="H71">
            <v>3</v>
          </cell>
          <cell r="FK71">
            <v>2700</v>
          </cell>
        </row>
        <row r="72">
          <cell r="FX72">
            <v>20</v>
          </cell>
          <cell r="FY72">
            <v>2</v>
          </cell>
          <cell r="FZ72">
            <v>5</v>
          </cell>
          <cell r="GA72">
            <v>0</v>
          </cell>
          <cell r="GB72">
            <v>0</v>
          </cell>
          <cell r="GC72">
            <v>27</v>
          </cell>
        </row>
        <row r="74">
          <cell r="J74">
            <v>20990249.799999997</v>
          </cell>
          <cell r="K74">
            <v>470343.44999999995</v>
          </cell>
          <cell r="L74">
            <v>163090</v>
          </cell>
          <cell r="M74">
            <v>0</v>
          </cell>
          <cell r="N74">
            <v>0</v>
          </cell>
        </row>
        <row r="114">
          <cell r="B114" t="str">
            <v>Luxury Apartments at Kensington Park</v>
          </cell>
        </row>
        <row r="115">
          <cell r="B115">
            <v>1</v>
          </cell>
          <cell r="F115" t="str">
            <v>1 BD / 1 BA (Apt. A - Sm.)</v>
          </cell>
          <cell r="DC115">
            <v>0</v>
          </cell>
        </row>
        <row r="116">
          <cell r="B116">
            <v>1</v>
          </cell>
          <cell r="F116" t="str">
            <v>1 BD / 1 BA (Apt. A1 - Lg.)</v>
          </cell>
          <cell r="DC116">
            <v>0</v>
          </cell>
        </row>
        <row r="117">
          <cell r="B117">
            <v>2</v>
          </cell>
          <cell r="F117" t="str">
            <v>2 BD / 1 BA (Apt. B)</v>
          </cell>
          <cell r="DC117">
            <v>0</v>
          </cell>
        </row>
        <row r="118">
          <cell r="B118">
            <v>2</v>
          </cell>
          <cell r="F118" t="str">
            <v>2 BD / 2 BA (Apt. C)</v>
          </cell>
          <cell r="DC118">
            <v>0</v>
          </cell>
        </row>
        <row r="119">
          <cell r="B119">
            <v>3</v>
          </cell>
          <cell r="F119" t="str">
            <v>3 BD / 2 BA (Apt. D)</v>
          </cell>
          <cell r="DC119">
            <v>0</v>
          </cell>
        </row>
        <row r="120">
          <cell r="F120">
            <v>0</v>
          </cell>
          <cell r="DC120">
            <v>0</v>
          </cell>
        </row>
        <row r="121">
          <cell r="F121">
            <v>0</v>
          </cell>
          <cell r="DC121">
            <v>0</v>
          </cell>
        </row>
        <row r="122">
          <cell r="F122">
            <v>0</v>
          </cell>
          <cell r="DC122">
            <v>0</v>
          </cell>
        </row>
        <row r="123">
          <cell r="F123">
            <v>0</v>
          </cell>
          <cell r="DC123">
            <v>0</v>
          </cell>
        </row>
        <row r="124">
          <cell r="F124">
            <v>0</v>
          </cell>
          <cell r="DC124">
            <v>0</v>
          </cell>
        </row>
        <row r="125">
          <cell r="F125">
            <v>0</v>
          </cell>
          <cell r="DC125">
            <v>0</v>
          </cell>
        </row>
        <row r="126">
          <cell r="F126">
            <v>0</v>
          </cell>
          <cell r="DC126">
            <v>0</v>
          </cell>
        </row>
        <row r="127">
          <cell r="F127">
            <v>0</v>
          </cell>
          <cell r="DC127">
            <v>0</v>
          </cell>
        </row>
        <row r="128">
          <cell r="F128">
            <v>0</v>
          </cell>
          <cell r="DC128">
            <v>0</v>
          </cell>
        </row>
        <row r="129">
          <cell r="F129">
            <v>0</v>
          </cell>
          <cell r="DC129">
            <v>0</v>
          </cell>
        </row>
        <row r="130">
          <cell r="F130">
            <v>0</v>
          </cell>
          <cell r="DC130">
            <v>0</v>
          </cell>
        </row>
        <row r="131">
          <cell r="F131">
            <v>0</v>
          </cell>
          <cell r="DC131">
            <v>0</v>
          </cell>
        </row>
        <row r="132">
          <cell r="F132">
            <v>0</v>
          </cell>
          <cell r="DC132">
            <v>0</v>
          </cell>
        </row>
        <row r="133">
          <cell r="F133">
            <v>0</v>
          </cell>
          <cell r="DC133">
            <v>0</v>
          </cell>
        </row>
        <row r="134">
          <cell r="F134">
            <v>0</v>
          </cell>
          <cell r="DC134">
            <v>0</v>
          </cell>
        </row>
        <row r="222">
          <cell r="C222">
            <v>79</v>
          </cell>
        </row>
        <row r="223">
          <cell r="C223">
            <v>75</v>
          </cell>
          <cell r="D223">
            <v>0.23734177215189872</v>
          </cell>
        </row>
        <row r="230">
          <cell r="H230" t="str">
            <v>Owner</v>
          </cell>
          <cell r="I230" t="str">
            <v>Tenant</v>
          </cell>
        </row>
        <row r="231">
          <cell r="I231" t="str">
            <v>N/A</v>
          </cell>
        </row>
        <row r="232">
          <cell r="H232" t="str">
            <v>Owner</v>
          </cell>
          <cell r="I232" t="str">
            <v>Tenant</v>
          </cell>
        </row>
        <row r="233">
          <cell r="H233" t="str">
            <v>Owner</v>
          </cell>
          <cell r="I233" t="str">
            <v>Tenant</v>
          </cell>
        </row>
      </sheetData>
      <sheetData sheetId="2">
        <row r="13">
          <cell r="C13">
            <v>0</v>
          </cell>
        </row>
        <row r="21">
          <cell r="L21" t="str">
            <v>Trash Removal</v>
          </cell>
        </row>
        <row r="32">
          <cell r="H32">
            <v>1</v>
          </cell>
        </row>
        <row r="33">
          <cell r="H33">
            <v>2</v>
          </cell>
        </row>
        <row r="34">
          <cell r="H34">
            <v>1</v>
          </cell>
        </row>
        <row r="35">
          <cell r="H35">
            <v>2</v>
          </cell>
        </row>
        <row r="37">
          <cell r="H37">
            <v>2</v>
          </cell>
        </row>
        <row r="40">
          <cell r="H40" t="str">
            <v>CCTV Monitoring</v>
          </cell>
        </row>
        <row r="41">
          <cell r="C41">
            <v>128</v>
          </cell>
          <cell r="H41" t="str">
            <v>Tanning booth, Sand Volleyball Court</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13">
          <cell r="A13" t="str">
            <v>Luxury Apartments at Kensington Park</v>
          </cell>
        </row>
        <row r="14">
          <cell r="A14" t="str">
            <v>3.6.2</v>
          </cell>
        </row>
        <row r="29">
          <cell r="A29" t="str">
            <v>Luxury Apartments at Kensington Park - ACCESSIBILITY</v>
          </cell>
        </row>
        <row r="45">
          <cell r="H45">
            <v>19180</v>
          </cell>
        </row>
      </sheetData>
      <sheetData sheetId="16">
        <row r="13">
          <cell r="A13" t="str">
            <v>Luxury Apartments at Kensington Park</v>
          </cell>
        </row>
      </sheetData>
      <sheetData sheetId="17">
        <row r="125">
          <cell r="R125" t="str">
            <v>Luxury Apartments at Kensington Park</v>
          </cell>
        </row>
      </sheetData>
      <sheetData sheetId="18"/>
      <sheetData sheetId="19"/>
      <sheetData sheetId="20" refreshError="1"/>
      <sheetData sheetId="21">
        <row r="6">
          <cell r="E6" t="str">
            <v xml:space="preserve">Seal coat asphalt </v>
          </cell>
          <cell r="F6">
            <v>2785</v>
          </cell>
          <cell r="G6">
            <v>300</v>
          </cell>
          <cell r="H6">
            <v>3780</v>
          </cell>
          <cell r="J6">
            <v>1</v>
          </cell>
          <cell r="K6">
            <v>5</v>
          </cell>
          <cell r="L6">
            <v>5</v>
          </cell>
          <cell r="R6">
            <v>0.15</v>
          </cell>
          <cell r="S6">
            <v>0.25</v>
          </cell>
          <cell r="T6" t="str">
            <v>Square Feet</v>
          </cell>
          <cell r="U6" t="str">
            <v>3.2.4</v>
          </cell>
          <cell r="X6" t="str">
            <v>3.2.4</v>
          </cell>
        </row>
        <row r="7">
          <cell r="E7" t="str">
            <v xml:space="preserve">Parking stall, paint, white </v>
          </cell>
          <cell r="F7">
            <v>2750</v>
          </cell>
          <cell r="G7">
            <v>500</v>
          </cell>
          <cell r="H7" t="str">
            <v>0800</v>
          </cell>
          <cell r="J7">
            <v>2</v>
          </cell>
          <cell r="K7">
            <v>5</v>
          </cell>
          <cell r="L7">
            <v>5</v>
          </cell>
          <cell r="M7">
            <v>3.43</v>
          </cell>
          <cell r="N7">
            <v>3.03</v>
          </cell>
          <cell r="O7">
            <v>0.88</v>
          </cell>
          <cell r="P7">
            <v>7.34</v>
          </cell>
          <cell r="R7">
            <v>9.7100000000000009</v>
          </cell>
          <cell r="S7">
            <v>10</v>
          </cell>
          <cell r="T7" t="str">
            <v>Stall</v>
          </cell>
          <cell r="U7" t="str">
            <v>3.2.4</v>
          </cell>
          <cell r="X7" t="str">
            <v>3.2.4</v>
          </cell>
        </row>
        <row r="8">
          <cell r="E8" t="str">
            <v xml:space="preserve">Repair and overlay asphalt </v>
          </cell>
          <cell r="F8">
            <v>2740</v>
          </cell>
          <cell r="G8">
            <v>315</v>
          </cell>
          <cell r="H8">
            <v>10000</v>
          </cell>
          <cell r="J8">
            <v>3</v>
          </cell>
          <cell r="K8">
            <v>25</v>
          </cell>
          <cell r="L8">
            <v>25</v>
          </cell>
          <cell r="R8">
            <v>0.75</v>
          </cell>
          <cell r="S8">
            <v>0.95</v>
          </cell>
          <cell r="T8" t="str">
            <v>Square Feet</v>
          </cell>
          <cell r="U8" t="str">
            <v>3.2.4</v>
          </cell>
          <cell r="X8" t="str">
            <v>3.2.4</v>
          </cell>
        </row>
        <row r="9">
          <cell r="E9" t="str">
            <v xml:space="preserve">Repair concrete parking areas </v>
          </cell>
          <cell r="F9">
            <v>2750</v>
          </cell>
          <cell r="G9">
            <v>300</v>
          </cell>
          <cell r="J9">
            <v>4</v>
          </cell>
          <cell r="K9">
            <v>25</v>
          </cell>
          <cell r="L9">
            <v>25</v>
          </cell>
          <cell r="Q9">
            <v>1.25</v>
          </cell>
          <cell r="R9">
            <v>1.25</v>
          </cell>
          <cell r="S9">
            <v>0.5</v>
          </cell>
          <cell r="T9" t="str">
            <v>Square Feet</v>
          </cell>
          <cell r="U9" t="str">
            <v>3.2.4</v>
          </cell>
          <cell r="X9" t="str">
            <v>3.2.4</v>
          </cell>
        </row>
        <row r="10">
          <cell r="E10" t="str">
            <v xml:space="preserve">Repair/refurbish concrete pads </v>
          </cell>
          <cell r="F10">
            <v>2775</v>
          </cell>
          <cell r="G10">
            <v>275</v>
          </cell>
          <cell r="H10" t="str">
            <v>0400</v>
          </cell>
          <cell r="J10">
            <v>5</v>
          </cell>
          <cell r="K10">
            <v>15</v>
          </cell>
          <cell r="L10">
            <v>15</v>
          </cell>
          <cell r="M10">
            <v>2.2599999999999998</v>
          </cell>
          <cell r="N10">
            <v>1.53</v>
          </cell>
          <cell r="P10">
            <v>3.79</v>
          </cell>
          <cell r="R10">
            <v>1.25</v>
          </cell>
          <cell r="S10">
            <v>5</v>
          </cell>
          <cell r="T10" t="str">
            <v>Square Feet</v>
          </cell>
          <cell r="U10" t="str">
            <v>3.2.5</v>
          </cell>
          <cell r="X10" t="str">
            <v>3.2.5</v>
          </cell>
        </row>
        <row r="11">
          <cell r="E11" t="str">
            <v xml:space="preserve">Repair/refurbish sidewalks </v>
          </cell>
          <cell r="F11">
            <v>2775</v>
          </cell>
          <cell r="G11">
            <v>275</v>
          </cell>
          <cell r="J11">
            <v>6</v>
          </cell>
          <cell r="K11">
            <v>15</v>
          </cell>
          <cell r="L11">
            <v>15</v>
          </cell>
          <cell r="Q11">
            <v>1.25</v>
          </cell>
          <cell r="R11">
            <v>1.25</v>
          </cell>
          <cell r="S11">
            <v>2.5</v>
          </cell>
          <cell r="T11" t="str">
            <v>Square Feet</v>
          </cell>
          <cell r="U11" t="str">
            <v>3.2.5</v>
          </cell>
          <cell r="V11" t="str">
            <v>repair / refurbish</v>
          </cell>
          <cell r="X11" t="str">
            <v>3.2.5</v>
          </cell>
        </row>
        <row r="12">
          <cell r="E12" t="str">
            <v xml:space="preserve">Repair/refurbish patios </v>
          </cell>
          <cell r="F12">
            <v>2775</v>
          </cell>
          <cell r="G12">
            <v>275</v>
          </cell>
          <cell r="J12">
            <v>7</v>
          </cell>
          <cell r="K12">
            <v>15</v>
          </cell>
          <cell r="L12">
            <v>15</v>
          </cell>
          <cell r="Q12">
            <v>1.25</v>
          </cell>
          <cell r="R12">
            <v>1.25</v>
          </cell>
          <cell r="S12">
            <v>2.5</v>
          </cell>
          <cell r="T12" t="str">
            <v>Square Feet</v>
          </cell>
          <cell r="U12" t="str">
            <v>3.2.5</v>
          </cell>
          <cell r="V12" t="str">
            <v>repair / refurbish</v>
          </cell>
          <cell r="X12" t="str">
            <v>3.2.5</v>
          </cell>
        </row>
        <row r="13">
          <cell r="E13" t="str">
            <v xml:space="preserve">Identification sign wood </v>
          </cell>
          <cell r="J13">
            <v>8</v>
          </cell>
          <cell r="K13">
            <v>15</v>
          </cell>
          <cell r="L13">
            <v>15</v>
          </cell>
          <cell r="Q13">
            <v>750</v>
          </cell>
          <cell r="R13">
            <v>750</v>
          </cell>
          <cell r="S13">
            <v>750</v>
          </cell>
          <cell r="T13" t="str">
            <v>Each</v>
          </cell>
          <cell r="U13" t="str">
            <v>3.2.6.1</v>
          </cell>
          <cell r="V13" t="str">
            <v>approximate replacement price</v>
          </cell>
          <cell r="X13" t="str">
            <v>3.2.6</v>
          </cell>
        </row>
        <row r="14">
          <cell r="E14" t="str">
            <v xml:space="preserve">Identification sign metal </v>
          </cell>
          <cell r="J14">
            <v>9</v>
          </cell>
          <cell r="K14">
            <v>25</v>
          </cell>
          <cell r="L14">
            <v>25</v>
          </cell>
          <cell r="Q14">
            <v>1500</v>
          </cell>
          <cell r="R14">
            <v>1500</v>
          </cell>
          <cell r="S14">
            <v>1500</v>
          </cell>
          <cell r="T14" t="str">
            <v>Each</v>
          </cell>
          <cell r="U14" t="str">
            <v>3.2.6.1</v>
          </cell>
          <cell r="V14" t="str">
            <v>"</v>
          </cell>
          <cell r="X14" t="str">
            <v>3.2.6</v>
          </cell>
        </row>
        <row r="15">
          <cell r="E15" t="str">
            <v xml:space="preserve">Identification sign masonry </v>
          </cell>
          <cell r="J15">
            <v>10</v>
          </cell>
          <cell r="K15">
            <v>25</v>
          </cell>
          <cell r="L15">
            <v>25</v>
          </cell>
          <cell r="Q15">
            <v>1200</v>
          </cell>
          <cell r="R15">
            <v>1200</v>
          </cell>
          <cell r="S15">
            <v>1200</v>
          </cell>
          <cell r="T15" t="str">
            <v>Each</v>
          </cell>
          <cell r="U15" t="str">
            <v>3.2.6.1</v>
          </cell>
          <cell r="V15" t="str">
            <v>"</v>
          </cell>
          <cell r="X15" t="str">
            <v>3.2.6</v>
          </cell>
        </row>
        <row r="16">
          <cell r="E16" t="str">
            <v>Chain link fencing 4' high</v>
          </cell>
          <cell r="F16">
            <v>2820</v>
          </cell>
          <cell r="G16">
            <v>140</v>
          </cell>
          <cell r="H16" t="str">
            <v>0050</v>
          </cell>
          <cell r="I16" t="str">
            <v>4' high</v>
          </cell>
          <cell r="J16">
            <v>11</v>
          </cell>
          <cell r="K16">
            <v>40</v>
          </cell>
          <cell r="L16">
            <v>40</v>
          </cell>
          <cell r="M16">
            <v>4.38</v>
          </cell>
          <cell r="N16">
            <v>1.65</v>
          </cell>
          <cell r="O16">
            <v>0.34</v>
          </cell>
          <cell r="P16">
            <v>6.37</v>
          </cell>
          <cell r="R16">
            <v>7.89</v>
          </cell>
          <cell r="S16">
            <v>7.55</v>
          </cell>
          <cell r="T16" t="str">
            <v>Linear Feet</v>
          </cell>
          <cell r="U16" t="str">
            <v>3.2.6.2</v>
          </cell>
          <cell r="X16" t="str">
            <v>3.2.6</v>
          </cell>
        </row>
        <row r="17">
          <cell r="E17" t="str">
            <v>Chain link fencing 6' high</v>
          </cell>
          <cell r="F17">
            <v>2820</v>
          </cell>
          <cell r="G17">
            <v>140</v>
          </cell>
          <cell r="H17" t="str">
            <v>0100</v>
          </cell>
          <cell r="I17" t="str">
            <v>6' high</v>
          </cell>
          <cell r="J17">
            <v>12</v>
          </cell>
          <cell r="K17">
            <v>40</v>
          </cell>
          <cell r="L17">
            <v>40</v>
          </cell>
          <cell r="M17">
            <v>5.3</v>
          </cell>
          <cell r="N17">
            <v>3.3</v>
          </cell>
          <cell r="O17">
            <v>0.67</v>
          </cell>
          <cell r="P17">
            <v>9.27</v>
          </cell>
          <cell r="R17">
            <v>11.97</v>
          </cell>
          <cell r="S17">
            <v>12.1</v>
          </cell>
          <cell r="T17" t="str">
            <v>Linear Feet</v>
          </cell>
          <cell r="U17" t="str">
            <v>3.2.6.2</v>
          </cell>
          <cell r="X17" t="str">
            <v>3.2.6</v>
          </cell>
        </row>
        <row r="18">
          <cell r="E18" t="str">
            <v>Chain link fencing 10' high</v>
          </cell>
          <cell r="I18" t="str">
            <v>10' high</v>
          </cell>
          <cell r="J18">
            <v>13</v>
          </cell>
          <cell r="K18">
            <v>40</v>
          </cell>
          <cell r="L18">
            <v>40</v>
          </cell>
          <cell r="Q18">
            <v>20.5</v>
          </cell>
          <cell r="R18">
            <v>20</v>
          </cell>
          <cell r="S18">
            <v>20.5</v>
          </cell>
          <cell r="T18" t="str">
            <v>Linear Feet</v>
          </cell>
          <cell r="U18" t="str">
            <v>3.2.6.2</v>
          </cell>
          <cell r="X18" t="str">
            <v>3.2.6</v>
          </cell>
        </row>
        <row r="19">
          <cell r="E19" t="str">
            <v>Vinyl picket fence 4' high</v>
          </cell>
          <cell r="F19">
            <v>2820</v>
          </cell>
          <cell r="G19">
            <v>300</v>
          </cell>
          <cell r="H19" t="str">
            <v>0020</v>
          </cell>
          <cell r="I19" t="str">
            <v>4' high</v>
          </cell>
          <cell r="J19">
            <v>14</v>
          </cell>
          <cell r="K19">
            <v>20</v>
          </cell>
          <cell r="L19">
            <v>15</v>
          </cell>
          <cell r="M19">
            <v>19.75</v>
          </cell>
          <cell r="N19">
            <v>5.2</v>
          </cell>
          <cell r="P19">
            <v>24.95</v>
          </cell>
          <cell r="R19">
            <v>30</v>
          </cell>
          <cell r="T19" t="str">
            <v>Linear Feet</v>
          </cell>
          <cell r="U19" t="str">
            <v>3.2.6.2</v>
          </cell>
          <cell r="X19" t="str">
            <v>3.2.6</v>
          </cell>
        </row>
        <row r="20">
          <cell r="E20" t="str">
            <v>Vinyl stockade fence 6' high</v>
          </cell>
          <cell r="F20">
            <v>2820</v>
          </cell>
          <cell r="G20">
            <v>300</v>
          </cell>
          <cell r="H20" t="str">
            <v>0020</v>
          </cell>
          <cell r="I20" t="str">
            <v>6' high</v>
          </cell>
          <cell r="J20">
            <v>15</v>
          </cell>
          <cell r="K20">
            <v>20</v>
          </cell>
          <cell r="L20">
            <v>15</v>
          </cell>
          <cell r="M20">
            <v>22.75</v>
          </cell>
          <cell r="N20">
            <v>6.2</v>
          </cell>
          <cell r="P20">
            <v>28.95</v>
          </cell>
          <cell r="R20">
            <v>35</v>
          </cell>
          <cell r="T20" t="str">
            <v>Linear Feet</v>
          </cell>
          <cell r="U20" t="str">
            <v>3.2.6.2</v>
          </cell>
          <cell r="X20" t="str">
            <v>3.2.6</v>
          </cell>
        </row>
        <row r="21">
          <cell r="E21" t="str">
            <v>Stockade fencing - wood 4' high</v>
          </cell>
          <cell r="F21">
            <v>2820</v>
          </cell>
          <cell r="G21">
            <v>510</v>
          </cell>
          <cell r="H21" t="str">
            <v>0240</v>
          </cell>
          <cell r="I21" t="str">
            <v>4' high</v>
          </cell>
          <cell r="J21">
            <v>16</v>
          </cell>
          <cell r="K21">
            <v>20</v>
          </cell>
          <cell r="L21">
            <v>15</v>
          </cell>
          <cell r="M21">
            <v>6.9</v>
          </cell>
          <cell r="N21">
            <v>4.88</v>
          </cell>
          <cell r="O21">
            <v>0.99</v>
          </cell>
          <cell r="P21">
            <v>12.77</v>
          </cell>
          <cell r="R21">
            <v>16.68</v>
          </cell>
          <cell r="T21" t="str">
            <v>Linear Feet</v>
          </cell>
          <cell r="U21" t="str">
            <v>3.2.6.2</v>
          </cell>
          <cell r="X21" t="str">
            <v>3.2.6</v>
          </cell>
        </row>
        <row r="22">
          <cell r="E22" t="str">
            <v>Stockade fencing - wood 6' high</v>
          </cell>
          <cell r="F22">
            <v>2820</v>
          </cell>
          <cell r="G22">
            <v>510</v>
          </cell>
          <cell r="H22" t="str">
            <v>0300</v>
          </cell>
          <cell r="I22" t="str">
            <v>6' high</v>
          </cell>
          <cell r="J22">
            <v>17</v>
          </cell>
          <cell r="K22">
            <v>20</v>
          </cell>
          <cell r="L22">
            <v>15</v>
          </cell>
          <cell r="M22">
            <v>8.9</v>
          </cell>
          <cell r="N22">
            <v>5.25</v>
          </cell>
          <cell r="O22">
            <v>1.07</v>
          </cell>
          <cell r="P22">
            <v>15.22</v>
          </cell>
          <cell r="R22">
            <v>19.57</v>
          </cell>
          <cell r="S22">
            <v>17.29</v>
          </cell>
          <cell r="T22" t="str">
            <v>Linear Feet</v>
          </cell>
          <cell r="U22" t="str">
            <v>3.2.6.2</v>
          </cell>
          <cell r="X22" t="str">
            <v>3.2.6</v>
          </cell>
        </row>
        <row r="23">
          <cell r="E23" t="str">
            <v>Split rail fence 4' high</v>
          </cell>
          <cell r="F23">
            <v>2820</v>
          </cell>
          <cell r="G23">
            <v>510</v>
          </cell>
          <cell r="H23" t="str">
            <v>0880</v>
          </cell>
          <cell r="I23" t="str">
            <v>4' high</v>
          </cell>
          <cell r="J23">
            <v>18</v>
          </cell>
          <cell r="K23">
            <v>25</v>
          </cell>
          <cell r="L23">
            <v>20</v>
          </cell>
          <cell r="M23">
            <v>7.65</v>
          </cell>
          <cell r="N23">
            <v>4.4000000000000004</v>
          </cell>
          <cell r="O23">
            <v>0.89</v>
          </cell>
          <cell r="P23">
            <v>12.94</v>
          </cell>
          <cell r="R23">
            <v>16.61</v>
          </cell>
          <cell r="T23" t="str">
            <v>Linear Feet</v>
          </cell>
          <cell r="U23" t="str">
            <v>3.2.6.2</v>
          </cell>
          <cell r="X23" t="str">
            <v>3.2.6</v>
          </cell>
        </row>
        <row r="24">
          <cell r="E24" t="str">
            <v>Picket fencing - wrought iron 5' high</v>
          </cell>
          <cell r="F24">
            <v>5720</v>
          </cell>
          <cell r="G24">
            <v>700</v>
          </cell>
          <cell r="H24" t="str">
            <v>0400</v>
          </cell>
          <cell r="I24" t="str">
            <v>5' high</v>
          </cell>
          <cell r="J24">
            <v>19</v>
          </cell>
          <cell r="K24">
            <v>60</v>
          </cell>
          <cell r="L24">
            <v>60</v>
          </cell>
          <cell r="R24">
            <v>52</v>
          </cell>
          <cell r="S24">
            <v>123</v>
          </cell>
          <cell r="T24" t="str">
            <v>Linear Feet</v>
          </cell>
          <cell r="U24" t="str">
            <v>3.2.6.2</v>
          </cell>
          <cell r="X24" t="str">
            <v>3.2.6</v>
          </cell>
        </row>
        <row r="25">
          <cell r="E25" t="str">
            <v>Picket fencing - aluminum 5' high</v>
          </cell>
          <cell r="F25">
            <v>5720</v>
          </cell>
          <cell r="G25">
            <v>700</v>
          </cell>
          <cell r="H25" t="str">
            <v>0020</v>
          </cell>
          <cell r="I25" t="str">
            <v>5' high</v>
          </cell>
          <cell r="J25">
            <v>20</v>
          </cell>
          <cell r="K25">
            <v>25</v>
          </cell>
          <cell r="L25">
            <v>20</v>
          </cell>
          <cell r="R25">
            <v>38</v>
          </cell>
          <cell r="S25">
            <v>63</v>
          </cell>
          <cell r="T25" t="str">
            <v>Linear Feet</v>
          </cell>
          <cell r="U25" t="str">
            <v>3.2.6.2</v>
          </cell>
          <cell r="X25" t="str">
            <v>3.2.6</v>
          </cell>
        </row>
        <row r="26">
          <cell r="E26" t="str">
            <v xml:space="preserve">Refurbish retaining walls - concrete </v>
          </cell>
          <cell r="J26">
            <v>21</v>
          </cell>
          <cell r="K26">
            <v>25</v>
          </cell>
          <cell r="L26">
            <v>25</v>
          </cell>
          <cell r="Q26">
            <v>4</v>
          </cell>
          <cell r="R26">
            <v>4</v>
          </cell>
          <cell r="S26">
            <v>4</v>
          </cell>
          <cell r="T26" t="str">
            <v>Square Feet</v>
          </cell>
          <cell r="U26" t="str">
            <v>3.2.6.3</v>
          </cell>
          <cell r="X26" t="str">
            <v>3.2.6</v>
          </cell>
        </row>
        <row r="27">
          <cell r="E27" t="str">
            <v>Retaining walls - concrete 6' high</v>
          </cell>
          <cell r="I27" t="str">
            <v>6' high</v>
          </cell>
          <cell r="J27">
            <v>22</v>
          </cell>
          <cell r="K27">
            <v>60</v>
          </cell>
          <cell r="L27">
            <v>60</v>
          </cell>
          <cell r="Q27">
            <v>191</v>
          </cell>
          <cell r="R27">
            <v>191</v>
          </cell>
          <cell r="S27">
            <v>191</v>
          </cell>
          <cell r="T27" t="str">
            <v>Linear Feet</v>
          </cell>
          <cell r="U27" t="str">
            <v>3.2.6.3</v>
          </cell>
          <cell r="X27" t="str">
            <v>3.2.6</v>
          </cell>
        </row>
        <row r="28">
          <cell r="E28" t="str">
            <v>Retaining walls - concrete 10' high</v>
          </cell>
          <cell r="I28" t="str">
            <v>10' high</v>
          </cell>
          <cell r="J28">
            <v>23</v>
          </cell>
          <cell r="K28">
            <v>60</v>
          </cell>
          <cell r="L28">
            <v>60</v>
          </cell>
          <cell r="Q28">
            <v>320</v>
          </cell>
          <cell r="R28">
            <v>320</v>
          </cell>
          <cell r="S28">
            <v>320</v>
          </cell>
          <cell r="T28" t="str">
            <v>Linear Feet</v>
          </cell>
          <cell r="U28" t="str">
            <v>3.2.6.3</v>
          </cell>
          <cell r="X28" t="str">
            <v>3.2.6</v>
          </cell>
        </row>
        <row r="29">
          <cell r="E29" t="str">
            <v xml:space="preserve">Retaining walls - interlocking blocks </v>
          </cell>
          <cell r="F29">
            <v>2830</v>
          </cell>
          <cell r="G29">
            <v>200</v>
          </cell>
          <cell r="H29">
            <v>7100</v>
          </cell>
          <cell r="J29">
            <v>24</v>
          </cell>
          <cell r="K29">
            <v>40</v>
          </cell>
          <cell r="L29">
            <v>40</v>
          </cell>
          <cell r="Q29">
            <v>4</v>
          </cell>
          <cell r="R29">
            <v>4</v>
          </cell>
          <cell r="S29">
            <v>13.4</v>
          </cell>
          <cell r="T29" t="str">
            <v>Square Feet</v>
          </cell>
          <cell r="U29" t="str">
            <v>3.2.6.3</v>
          </cell>
          <cell r="X29" t="str">
            <v>3.2.6</v>
          </cell>
        </row>
        <row r="30">
          <cell r="E30" t="str">
            <v xml:space="preserve">Retaining walls - wooden timber </v>
          </cell>
          <cell r="J30">
            <v>25</v>
          </cell>
          <cell r="K30">
            <v>25</v>
          </cell>
          <cell r="L30">
            <v>25</v>
          </cell>
          <cell r="Q30">
            <v>4</v>
          </cell>
          <cell r="R30">
            <v>15</v>
          </cell>
          <cell r="S30">
            <v>13.4</v>
          </cell>
          <cell r="T30" t="str">
            <v>Square Feet</v>
          </cell>
          <cell r="U30" t="str">
            <v>3.2.6.3</v>
          </cell>
          <cell r="X30" t="str">
            <v>3.2.6</v>
          </cell>
        </row>
        <row r="31">
          <cell r="E31" t="str">
            <v xml:space="preserve">Trash compactor industrial/multi-floor </v>
          </cell>
          <cell r="J31">
            <v>26</v>
          </cell>
          <cell r="K31">
            <v>20</v>
          </cell>
          <cell r="L31">
            <v>20</v>
          </cell>
          <cell r="Q31">
            <v>15000</v>
          </cell>
          <cell r="R31">
            <v>15000</v>
          </cell>
          <cell r="S31">
            <v>9700</v>
          </cell>
          <cell r="T31" t="str">
            <v>Each</v>
          </cell>
          <cell r="U31" t="str">
            <v>3.2.6.4</v>
          </cell>
          <cell r="V31" t="str">
            <v>Can range from $5500 to $9700 depending on size</v>
          </cell>
          <cell r="X31" t="str">
            <v>3.2.6</v>
          </cell>
        </row>
        <row r="32">
          <cell r="E32" t="str">
            <v xml:space="preserve">Dumpster enclosure - Chain link fencing </v>
          </cell>
          <cell r="J32">
            <v>27</v>
          </cell>
          <cell r="K32">
            <v>40</v>
          </cell>
          <cell r="L32">
            <v>40</v>
          </cell>
          <cell r="R32">
            <v>500</v>
          </cell>
          <cell r="T32" t="str">
            <v>Each</v>
          </cell>
          <cell r="U32" t="str">
            <v>3.2.6.4</v>
          </cell>
          <cell r="X32" t="str">
            <v>3.2.6</v>
          </cell>
        </row>
        <row r="33">
          <cell r="E33" t="str">
            <v xml:space="preserve">Dumpster enclosure - Vinyl fencing </v>
          </cell>
          <cell r="J33">
            <v>28</v>
          </cell>
          <cell r="K33">
            <v>20</v>
          </cell>
          <cell r="L33">
            <v>15</v>
          </cell>
          <cell r="R33">
            <v>650</v>
          </cell>
          <cell r="T33" t="str">
            <v>Each</v>
          </cell>
          <cell r="U33" t="str">
            <v>3.2.6.4</v>
          </cell>
          <cell r="X33" t="str">
            <v>3.2.6</v>
          </cell>
        </row>
        <row r="34">
          <cell r="E34" t="str">
            <v xml:space="preserve">Dumpster enclosure - Stockade fencing - wood </v>
          </cell>
          <cell r="J34">
            <v>29</v>
          </cell>
          <cell r="K34">
            <v>20</v>
          </cell>
          <cell r="L34">
            <v>15</v>
          </cell>
          <cell r="R34">
            <v>350</v>
          </cell>
          <cell r="T34" t="str">
            <v>Each</v>
          </cell>
          <cell r="U34" t="str">
            <v>3.2.6.4</v>
          </cell>
          <cell r="X34" t="str">
            <v>3.2.6</v>
          </cell>
        </row>
        <row r="35">
          <cell r="E35" t="str">
            <v xml:space="preserve">Storage Shed - small </v>
          </cell>
          <cell r="J35">
            <v>30</v>
          </cell>
          <cell r="K35">
            <v>30</v>
          </cell>
          <cell r="L35">
            <v>30</v>
          </cell>
          <cell r="Q35">
            <v>2500</v>
          </cell>
          <cell r="R35">
            <v>2500</v>
          </cell>
          <cell r="T35" t="str">
            <v>Each</v>
          </cell>
          <cell r="U35" t="str">
            <v>3.2.6.6</v>
          </cell>
          <cell r="X35" t="str">
            <v>3.2.6</v>
          </cell>
        </row>
        <row r="36">
          <cell r="E36" t="str">
            <v xml:space="preserve">Storage Shed - medium </v>
          </cell>
          <cell r="J36">
            <v>31</v>
          </cell>
          <cell r="K36">
            <v>30</v>
          </cell>
          <cell r="L36">
            <v>30</v>
          </cell>
          <cell r="Q36">
            <v>3500</v>
          </cell>
          <cell r="R36">
            <v>3500</v>
          </cell>
          <cell r="T36" t="str">
            <v>Each</v>
          </cell>
          <cell r="U36" t="str">
            <v>3.2.6.6</v>
          </cell>
          <cell r="X36" t="str">
            <v>3.2.6</v>
          </cell>
        </row>
        <row r="37">
          <cell r="E37" t="str">
            <v xml:space="preserve">Storage Shed - large </v>
          </cell>
          <cell r="J37">
            <v>32</v>
          </cell>
          <cell r="K37">
            <v>30</v>
          </cell>
          <cell r="L37">
            <v>30</v>
          </cell>
          <cell r="Q37">
            <v>4500</v>
          </cell>
          <cell r="R37">
            <v>4500</v>
          </cell>
          <cell r="T37" t="str">
            <v>Each</v>
          </cell>
          <cell r="U37" t="str">
            <v>3.2.6.6</v>
          </cell>
          <cell r="X37" t="str">
            <v>3.2.6</v>
          </cell>
        </row>
        <row r="38">
          <cell r="E38" t="str">
            <v>Carport - refurbish metal, including roof</v>
          </cell>
          <cell r="I38" t="str">
            <v>metal, including roof</v>
          </cell>
          <cell r="J38">
            <v>33</v>
          </cell>
          <cell r="K38">
            <v>40</v>
          </cell>
          <cell r="L38">
            <v>40</v>
          </cell>
          <cell r="Q38">
            <v>500</v>
          </cell>
          <cell r="R38">
            <v>500</v>
          </cell>
          <cell r="T38" t="str">
            <v>Stall</v>
          </cell>
          <cell r="U38" t="str">
            <v>3.2.6.6</v>
          </cell>
          <cell r="X38" t="str">
            <v>3.2.6</v>
          </cell>
        </row>
        <row r="39">
          <cell r="E39" t="str">
            <v>Carport - refurbish wood, including roof</v>
          </cell>
          <cell r="I39" t="str">
            <v>wood, including roof</v>
          </cell>
          <cell r="J39">
            <v>34</v>
          </cell>
          <cell r="K39">
            <v>30</v>
          </cell>
          <cell r="L39">
            <v>30</v>
          </cell>
          <cell r="Q39">
            <v>300</v>
          </cell>
          <cell r="R39">
            <v>300</v>
          </cell>
          <cell r="T39" t="str">
            <v>Stall</v>
          </cell>
          <cell r="U39" t="str">
            <v>3.2.6.6</v>
          </cell>
          <cell r="X39" t="str">
            <v>3.2.6</v>
          </cell>
        </row>
        <row r="40">
          <cell r="E40" t="str">
            <v xml:space="preserve">Gazebo </v>
          </cell>
          <cell r="J40">
            <v>35</v>
          </cell>
          <cell r="K40">
            <v>30</v>
          </cell>
          <cell r="L40">
            <v>30</v>
          </cell>
          <cell r="Q40">
            <v>3500</v>
          </cell>
          <cell r="R40">
            <v>3500</v>
          </cell>
          <cell r="T40" t="str">
            <v>Each</v>
          </cell>
          <cell r="U40" t="str">
            <v>3.2.7</v>
          </cell>
          <cell r="X40" t="str">
            <v>3.2.7</v>
          </cell>
        </row>
        <row r="41">
          <cell r="E41" t="str">
            <v xml:space="preserve">Playground, Level I </v>
          </cell>
          <cell r="J41">
            <v>36</v>
          </cell>
          <cell r="K41">
            <v>15</v>
          </cell>
          <cell r="L41">
            <v>10</v>
          </cell>
          <cell r="Q41">
            <v>2500</v>
          </cell>
          <cell r="R41">
            <v>2500</v>
          </cell>
          <cell r="T41" t="str">
            <v>Each</v>
          </cell>
          <cell r="U41" t="str">
            <v>3.2.7</v>
          </cell>
          <cell r="X41" t="str">
            <v>3.2.7</v>
          </cell>
        </row>
        <row r="42">
          <cell r="E42" t="str">
            <v xml:space="preserve">Playground, Level II </v>
          </cell>
          <cell r="J42">
            <v>37</v>
          </cell>
          <cell r="K42">
            <v>15</v>
          </cell>
          <cell r="L42">
            <v>10</v>
          </cell>
          <cell r="Q42">
            <v>7500</v>
          </cell>
          <cell r="R42">
            <v>7500</v>
          </cell>
          <cell r="T42" t="str">
            <v>Each</v>
          </cell>
          <cell r="U42" t="str">
            <v>3.2.7</v>
          </cell>
          <cell r="X42" t="str">
            <v>3.2.7</v>
          </cell>
        </row>
        <row r="43">
          <cell r="E43" t="str">
            <v xml:space="preserve">Playground, Level III </v>
          </cell>
          <cell r="J43">
            <v>38</v>
          </cell>
          <cell r="K43">
            <v>15</v>
          </cell>
          <cell r="L43">
            <v>10</v>
          </cell>
          <cell r="Q43">
            <v>12500</v>
          </cell>
          <cell r="R43">
            <v>12500</v>
          </cell>
          <cell r="T43" t="str">
            <v>Each</v>
          </cell>
          <cell r="U43" t="str">
            <v>3.2.7</v>
          </cell>
          <cell r="X43" t="str">
            <v>3.2.7</v>
          </cell>
        </row>
        <row r="44">
          <cell r="E44" t="str">
            <v xml:space="preserve">Swimming pool, Level I </v>
          </cell>
          <cell r="J44">
            <v>39</v>
          </cell>
          <cell r="K44">
            <v>8</v>
          </cell>
          <cell r="L44">
            <v>8</v>
          </cell>
          <cell r="Q44">
            <v>4000</v>
          </cell>
          <cell r="R44">
            <v>4000</v>
          </cell>
          <cell r="T44" t="str">
            <v>Each</v>
          </cell>
          <cell r="U44" t="str">
            <v>3.2.7</v>
          </cell>
          <cell r="X44" t="str">
            <v>3.2.7</v>
          </cell>
        </row>
        <row r="45">
          <cell r="E45" t="str">
            <v xml:space="preserve">Swimming pool, Level II </v>
          </cell>
          <cell r="J45">
            <v>40</v>
          </cell>
          <cell r="K45">
            <v>8</v>
          </cell>
          <cell r="L45">
            <v>8</v>
          </cell>
          <cell r="Q45">
            <v>6000</v>
          </cell>
          <cell r="R45">
            <v>6000</v>
          </cell>
          <cell r="T45" t="str">
            <v>Each</v>
          </cell>
          <cell r="U45" t="str">
            <v>3.2.7</v>
          </cell>
          <cell r="X45" t="str">
            <v>3.2.7</v>
          </cell>
        </row>
        <row r="46">
          <cell r="E46" t="str">
            <v xml:space="preserve">Swimming pool, Level III </v>
          </cell>
          <cell r="J46">
            <v>41</v>
          </cell>
          <cell r="K46">
            <v>8</v>
          </cell>
          <cell r="L46">
            <v>8</v>
          </cell>
          <cell r="Q46">
            <v>8000</v>
          </cell>
          <cell r="R46">
            <v>8000</v>
          </cell>
          <cell r="T46" t="str">
            <v>Each</v>
          </cell>
          <cell r="U46" t="str">
            <v>3.2.7</v>
          </cell>
          <cell r="X46" t="str">
            <v>3.2.7</v>
          </cell>
        </row>
        <row r="47">
          <cell r="E47" t="str">
            <v xml:space="preserve">Swimming pool equipment </v>
          </cell>
          <cell r="J47">
            <v>42</v>
          </cell>
          <cell r="K47">
            <v>10</v>
          </cell>
          <cell r="L47">
            <v>10</v>
          </cell>
          <cell r="Q47">
            <v>2500</v>
          </cell>
          <cell r="R47">
            <v>2500</v>
          </cell>
          <cell r="T47" t="str">
            <v>Each</v>
          </cell>
          <cell r="U47" t="str">
            <v>3.2.7</v>
          </cell>
          <cell r="X47" t="str">
            <v>3.2.7</v>
          </cell>
        </row>
        <row r="48">
          <cell r="E48" t="str">
            <v xml:space="preserve">Basketball court, refurbish </v>
          </cell>
          <cell r="J48">
            <v>43</v>
          </cell>
          <cell r="K48">
            <v>25</v>
          </cell>
          <cell r="L48">
            <v>25</v>
          </cell>
          <cell r="M48">
            <v>16.149999999999999</v>
          </cell>
          <cell r="N48">
            <v>3.1</v>
          </cell>
          <cell r="O48">
            <v>0.25</v>
          </cell>
          <cell r="P48">
            <v>19.5</v>
          </cell>
          <cell r="R48">
            <v>0.75</v>
          </cell>
          <cell r="T48" t="str">
            <v>Square Feet</v>
          </cell>
          <cell r="U48" t="str">
            <v>3.2.7</v>
          </cell>
          <cell r="X48" t="str">
            <v>3.2.7</v>
          </cell>
        </row>
        <row r="49">
          <cell r="E49" t="str">
            <v xml:space="preserve">Tennis court, refurbish </v>
          </cell>
          <cell r="J49">
            <v>44</v>
          </cell>
          <cell r="K49">
            <v>20</v>
          </cell>
          <cell r="L49">
            <v>15</v>
          </cell>
          <cell r="M49">
            <v>16.149999999999999</v>
          </cell>
          <cell r="N49">
            <v>3.1</v>
          </cell>
          <cell r="O49">
            <v>0.25</v>
          </cell>
          <cell r="P49">
            <v>19.5</v>
          </cell>
          <cell r="R49">
            <v>0.75</v>
          </cell>
          <cell r="T49" t="str">
            <v>Square Feet</v>
          </cell>
          <cell r="U49" t="str">
            <v>3.2.7</v>
          </cell>
          <cell r="X49" t="str">
            <v>3.2.7</v>
          </cell>
        </row>
        <row r="50">
          <cell r="E50" t="str">
            <v xml:space="preserve">Building-mount HID lighting </v>
          </cell>
          <cell r="J50">
            <v>45</v>
          </cell>
          <cell r="K50">
            <v>20</v>
          </cell>
          <cell r="L50">
            <v>10</v>
          </cell>
          <cell r="Q50">
            <v>250</v>
          </cell>
          <cell r="R50">
            <v>250</v>
          </cell>
          <cell r="S50">
            <v>85</v>
          </cell>
          <cell r="T50" t="str">
            <v>Each</v>
          </cell>
          <cell r="U50" t="str">
            <v>3.2.8.6.1</v>
          </cell>
          <cell r="X50" t="str">
            <v>3.2.8</v>
          </cell>
        </row>
        <row r="51">
          <cell r="E51" t="str">
            <v xml:space="preserve">Building-mount sodium vapor lighting </v>
          </cell>
          <cell r="J51">
            <v>46</v>
          </cell>
          <cell r="K51">
            <v>10</v>
          </cell>
          <cell r="L51">
            <v>10</v>
          </cell>
          <cell r="Q51">
            <v>175</v>
          </cell>
          <cell r="R51">
            <v>175</v>
          </cell>
          <cell r="S51">
            <v>85</v>
          </cell>
          <cell r="T51" t="str">
            <v>Each</v>
          </cell>
          <cell r="U51" t="str">
            <v>3.2.8.6.1</v>
          </cell>
          <cell r="X51" t="str">
            <v>3.2.8</v>
          </cell>
        </row>
        <row r="52">
          <cell r="E52" t="str">
            <v xml:space="preserve">Pole-mount HID lighting </v>
          </cell>
          <cell r="J52">
            <v>47</v>
          </cell>
          <cell r="K52">
            <v>25</v>
          </cell>
          <cell r="L52">
            <v>25</v>
          </cell>
          <cell r="Q52">
            <v>250</v>
          </cell>
          <cell r="R52">
            <v>250</v>
          </cell>
          <cell r="S52">
            <v>493</v>
          </cell>
          <cell r="T52" t="str">
            <v>head</v>
          </cell>
          <cell r="U52" t="str">
            <v>3.2.8.6.1</v>
          </cell>
          <cell r="X52" t="str">
            <v>3.2.8</v>
          </cell>
        </row>
        <row r="53">
          <cell r="E53" t="str">
            <v xml:space="preserve">Pole-mounted sodium vapor lighting </v>
          </cell>
          <cell r="J53">
            <v>48</v>
          </cell>
          <cell r="K53">
            <v>25</v>
          </cell>
          <cell r="L53">
            <v>25</v>
          </cell>
          <cell r="Q53">
            <v>175</v>
          </cell>
          <cell r="R53">
            <v>175</v>
          </cell>
          <cell r="S53">
            <v>483</v>
          </cell>
          <cell r="T53" t="str">
            <v>head</v>
          </cell>
          <cell r="U53" t="str">
            <v>3.2.8.6.1</v>
          </cell>
          <cell r="X53" t="str">
            <v>3.2.8</v>
          </cell>
        </row>
        <row r="54">
          <cell r="E54" t="str">
            <v xml:space="preserve">Automatic Car Gate </v>
          </cell>
          <cell r="J54">
            <v>49</v>
          </cell>
          <cell r="K54">
            <v>15</v>
          </cell>
          <cell r="L54">
            <v>15</v>
          </cell>
          <cell r="Q54">
            <v>10000</v>
          </cell>
          <cell r="R54">
            <v>10000</v>
          </cell>
          <cell r="T54" t="str">
            <v>Each</v>
          </cell>
          <cell r="U54" t="str">
            <v>3.2.8.6.2</v>
          </cell>
          <cell r="X54" t="str">
            <v>3.2.8</v>
          </cell>
        </row>
        <row r="55">
          <cell r="E55" t="str">
            <v xml:space="preserve">Refurbish balconies </v>
          </cell>
          <cell r="J55">
            <v>50</v>
          </cell>
          <cell r="K55">
            <v>25</v>
          </cell>
          <cell r="L55">
            <v>25</v>
          </cell>
          <cell r="Q55">
            <v>350</v>
          </cell>
          <cell r="R55">
            <v>350</v>
          </cell>
          <cell r="S55">
            <v>8</v>
          </cell>
          <cell r="T55" t="str">
            <v>Each</v>
          </cell>
          <cell r="U55" t="str">
            <v>3.3.2.7</v>
          </cell>
          <cell r="V55" t="str">
            <v>Average size ~60 Square Feet x 8 = $480</v>
          </cell>
          <cell r="W55" t="str">
            <v xml:space="preserve"> Flatwork</v>
          </cell>
          <cell r="X55" t="str">
            <v>3.3.2</v>
          </cell>
        </row>
        <row r="56">
          <cell r="E56" t="str">
            <v xml:space="preserve">Refurbish exterior stair assemblies </v>
          </cell>
          <cell r="J56">
            <v>51</v>
          </cell>
          <cell r="K56">
            <v>30</v>
          </cell>
          <cell r="L56">
            <v>30</v>
          </cell>
          <cell r="Q56">
            <v>1000</v>
          </cell>
          <cell r="R56">
            <v>1000</v>
          </cell>
          <cell r="S56">
            <v>3.11</v>
          </cell>
          <cell r="T56" t="str">
            <v>Each</v>
          </cell>
          <cell r="U56" t="str">
            <v>3.3.2.7</v>
          </cell>
          <cell r="W56" t="str">
            <v>Paving, Curbin</v>
          </cell>
          <cell r="X56" t="str">
            <v>3.3.2</v>
          </cell>
        </row>
        <row r="57">
          <cell r="E57" t="str">
            <v>Aluminum storefront door 3-0x7-0</v>
          </cell>
          <cell r="F57">
            <v>8410</v>
          </cell>
          <cell r="G57">
            <v>120</v>
          </cell>
          <cell r="H57">
            <v>1000</v>
          </cell>
          <cell r="I57" t="str">
            <v>3-0x7-0</v>
          </cell>
          <cell r="J57">
            <v>52</v>
          </cell>
          <cell r="K57">
            <v>30</v>
          </cell>
          <cell r="L57">
            <v>30</v>
          </cell>
          <cell r="M57">
            <v>510</v>
          </cell>
          <cell r="N57">
            <v>190</v>
          </cell>
          <cell r="P57">
            <v>700</v>
          </cell>
          <cell r="R57">
            <v>872</v>
          </cell>
          <cell r="S57">
            <v>775</v>
          </cell>
          <cell r="T57" t="str">
            <v>Each</v>
          </cell>
          <cell r="U57" t="str">
            <v>3.3.2.8</v>
          </cell>
          <cell r="V57" t="str">
            <v>manual</v>
          </cell>
          <cell r="W57" t="str">
            <v xml:space="preserve"> Recreational Facilities</v>
          </cell>
          <cell r="X57" t="str">
            <v>3.3.2</v>
          </cell>
        </row>
        <row r="58">
          <cell r="E58" t="str">
            <v>Aluminum storefront door 6-0x7-0</v>
          </cell>
          <cell r="F58">
            <v>8410</v>
          </cell>
          <cell r="G58">
            <v>120</v>
          </cell>
          <cell r="H58">
            <v>1200</v>
          </cell>
          <cell r="I58" t="str">
            <v>6-0x7-0</v>
          </cell>
          <cell r="J58">
            <v>53</v>
          </cell>
          <cell r="K58">
            <v>30</v>
          </cell>
          <cell r="L58">
            <v>30</v>
          </cell>
          <cell r="M58">
            <v>1025</v>
          </cell>
          <cell r="N58">
            <v>335</v>
          </cell>
          <cell r="P58">
            <v>1360</v>
          </cell>
          <cell r="R58">
            <v>1676</v>
          </cell>
          <cell r="S58">
            <v>1475</v>
          </cell>
          <cell r="T58" t="str">
            <v>Each</v>
          </cell>
          <cell r="U58" t="str">
            <v>3.3.2.8</v>
          </cell>
          <cell r="W58" t="str">
            <v xml:space="preserve"> Recreational Facilities</v>
          </cell>
          <cell r="X58" t="str">
            <v>3.3.2</v>
          </cell>
        </row>
        <row r="59">
          <cell r="E59" t="str">
            <v xml:space="preserve">Automatic door opener </v>
          </cell>
          <cell r="J59">
            <v>54</v>
          </cell>
          <cell r="K59">
            <v>20</v>
          </cell>
          <cell r="L59">
            <v>20</v>
          </cell>
          <cell r="Q59">
            <v>670</v>
          </cell>
          <cell r="R59">
            <v>670</v>
          </cell>
          <cell r="S59">
            <v>670</v>
          </cell>
          <cell r="T59" t="str">
            <v>Each</v>
          </cell>
          <cell r="U59" t="str">
            <v>3.3.2.8</v>
          </cell>
          <cell r="V59" t="str">
            <v>handicapped 2-butTon opener</v>
          </cell>
          <cell r="X59" t="str">
            <v>3.3.2</v>
          </cell>
        </row>
        <row r="60">
          <cell r="E60" t="str">
            <v>AUL storefront 2-door powered sliding 6-0x7-0</v>
          </cell>
          <cell r="F60">
            <v>8460</v>
          </cell>
          <cell r="G60">
            <v>600</v>
          </cell>
          <cell r="I60" t="str">
            <v>6-0x7-0</v>
          </cell>
          <cell r="J60">
            <v>55</v>
          </cell>
          <cell r="K60">
            <v>30</v>
          </cell>
          <cell r="L60">
            <v>30</v>
          </cell>
          <cell r="Q60">
            <v>5700</v>
          </cell>
          <cell r="R60">
            <v>5700</v>
          </cell>
          <cell r="S60">
            <v>5700</v>
          </cell>
          <cell r="T60" t="str">
            <v>Each</v>
          </cell>
          <cell r="U60" t="str">
            <v>3.3.2.8</v>
          </cell>
          <cell r="X60" t="str">
            <v>3.3.2</v>
          </cell>
        </row>
        <row r="61">
          <cell r="E61" t="str">
            <v>Hollow metal door - single configuration 3-0x6-8</v>
          </cell>
          <cell r="F61">
            <v>8100</v>
          </cell>
          <cell r="G61">
            <v>200</v>
          </cell>
          <cell r="H61" t="str">
            <v>0060</v>
          </cell>
          <cell r="I61" t="str">
            <v>3-0x6-8</v>
          </cell>
          <cell r="J61">
            <v>56</v>
          </cell>
          <cell r="K61">
            <v>30</v>
          </cell>
          <cell r="L61">
            <v>25</v>
          </cell>
          <cell r="M61">
            <v>259</v>
          </cell>
          <cell r="N61">
            <v>33.5</v>
          </cell>
          <cell r="P61">
            <v>292.5</v>
          </cell>
          <cell r="R61">
            <v>339</v>
          </cell>
          <cell r="S61">
            <v>231</v>
          </cell>
          <cell r="T61" t="str">
            <v>Each</v>
          </cell>
          <cell r="U61" t="str">
            <v>3.3.2.8</v>
          </cell>
          <cell r="V61" t="str">
            <v xml:space="preserve">add $53 for small lite, $70 for large lite, $95 for louver, </v>
          </cell>
          <cell r="W61" t="str">
            <v xml:space="preserve"> Landscaping and Appurtenances</v>
          </cell>
          <cell r="X61" t="str">
            <v>3.3.2</v>
          </cell>
        </row>
        <row r="62">
          <cell r="E62" t="str">
            <v>Hollow metal door - double configuration 6-0x6-8</v>
          </cell>
          <cell r="I62" t="str">
            <v>6-0x6-8</v>
          </cell>
          <cell r="J62">
            <v>57</v>
          </cell>
          <cell r="K62">
            <v>30</v>
          </cell>
          <cell r="L62">
            <v>25</v>
          </cell>
          <cell r="Q62">
            <v>620</v>
          </cell>
          <cell r="R62">
            <v>620</v>
          </cell>
          <cell r="S62">
            <v>462</v>
          </cell>
          <cell r="T62" t="str">
            <v>Each</v>
          </cell>
          <cell r="U62" t="str">
            <v>3.3.2.8</v>
          </cell>
          <cell r="V62" t="str">
            <v>$50 for hardware, and $42 for insulation per leaf</v>
          </cell>
          <cell r="W62" t="str">
            <v xml:space="preserve"> Landscaping and Appurtenances</v>
          </cell>
          <cell r="X62" t="str">
            <v>3.3.2</v>
          </cell>
        </row>
        <row r="63">
          <cell r="E63" t="str">
            <v>Residential steel door 3-0x6-8</v>
          </cell>
          <cell r="F63">
            <v>8110</v>
          </cell>
          <cell r="G63">
            <v>600</v>
          </cell>
          <cell r="H63" t="str">
            <v>0040</v>
          </cell>
          <cell r="I63" t="str">
            <v>3-0x6-8</v>
          </cell>
          <cell r="J63">
            <v>58</v>
          </cell>
          <cell r="K63">
            <v>30</v>
          </cell>
          <cell r="L63">
            <v>25</v>
          </cell>
          <cell r="M63">
            <v>217</v>
          </cell>
          <cell r="N63">
            <v>38</v>
          </cell>
          <cell r="P63">
            <v>255</v>
          </cell>
          <cell r="Q63">
            <v>99</v>
          </cell>
          <cell r="R63">
            <v>301</v>
          </cell>
          <cell r="S63">
            <v>255</v>
          </cell>
          <cell r="T63" t="str">
            <v>Each</v>
          </cell>
          <cell r="U63" t="str">
            <v>3.3.2.8</v>
          </cell>
          <cell r="V63" t="str">
            <v>add $53 for small lite, $70 for large lite, and $50 for hardware</v>
          </cell>
          <cell r="W63" t="str">
            <v xml:space="preserve"> Landscaping and Appurtenances</v>
          </cell>
          <cell r="X63" t="str">
            <v>3.3.2</v>
          </cell>
        </row>
        <row r="64">
          <cell r="E64" t="str">
            <v>Solid wood entry door &amp; frame 3-0x6-8</v>
          </cell>
          <cell r="F64">
            <v>8210</v>
          </cell>
          <cell r="G64">
            <v>720</v>
          </cell>
          <cell r="H64">
            <v>4440</v>
          </cell>
          <cell r="I64" t="str">
            <v>3-0x6-8</v>
          </cell>
          <cell r="J64">
            <v>59</v>
          </cell>
          <cell r="K64">
            <v>30</v>
          </cell>
          <cell r="L64">
            <v>25</v>
          </cell>
          <cell r="M64">
            <v>191</v>
          </cell>
          <cell r="N64">
            <v>30</v>
          </cell>
          <cell r="P64">
            <v>221</v>
          </cell>
          <cell r="R64">
            <v>259</v>
          </cell>
          <cell r="S64">
            <v>225</v>
          </cell>
          <cell r="T64" t="str">
            <v>Each</v>
          </cell>
          <cell r="U64" t="str">
            <v>3.3.2.8</v>
          </cell>
          <cell r="V64" t="str">
            <v>"</v>
          </cell>
          <cell r="X64" t="str">
            <v>3.3.2</v>
          </cell>
        </row>
        <row r="65">
          <cell r="E65" t="str">
            <v>Sliding aluminum IG patio door 6-0x6-8</v>
          </cell>
          <cell r="I65" t="str">
            <v>6-0x6-8</v>
          </cell>
          <cell r="J65">
            <v>60</v>
          </cell>
          <cell r="K65">
            <v>30</v>
          </cell>
          <cell r="L65">
            <v>25</v>
          </cell>
          <cell r="Q65">
            <v>485</v>
          </cell>
          <cell r="R65">
            <v>485</v>
          </cell>
          <cell r="S65">
            <v>485</v>
          </cell>
          <cell r="T65" t="str">
            <v>Each</v>
          </cell>
          <cell r="U65" t="str">
            <v>3.3.2.8</v>
          </cell>
          <cell r="V65" t="str">
            <v>minus $180 for single pane glass</v>
          </cell>
          <cell r="X65" t="str">
            <v>3.3.2</v>
          </cell>
        </row>
        <row r="66">
          <cell r="E66" t="str">
            <v>Sliding solid vinyl IG patio door 6-0x6-8</v>
          </cell>
          <cell r="F66">
            <v>8260</v>
          </cell>
          <cell r="G66">
            <v>700</v>
          </cell>
          <cell r="H66" t="str">
            <v>0012</v>
          </cell>
          <cell r="I66" t="str">
            <v>6-0x6-8</v>
          </cell>
          <cell r="J66">
            <v>61</v>
          </cell>
          <cell r="K66">
            <v>30</v>
          </cell>
          <cell r="L66">
            <v>25</v>
          </cell>
          <cell r="Q66">
            <v>565</v>
          </cell>
          <cell r="R66">
            <v>565</v>
          </cell>
          <cell r="S66">
            <v>565</v>
          </cell>
          <cell r="T66" t="str">
            <v>Each</v>
          </cell>
          <cell r="U66" t="str">
            <v>3.3.2.8</v>
          </cell>
          <cell r="V66" t="str">
            <v>"</v>
          </cell>
          <cell r="X66" t="str">
            <v>3.3.2</v>
          </cell>
        </row>
        <row r="67">
          <cell r="E67" t="str">
            <v>Sliding metal-clad IG wood patio door 6-0x6-8</v>
          </cell>
          <cell r="I67" t="str">
            <v>6-0x6-8</v>
          </cell>
          <cell r="J67">
            <v>62</v>
          </cell>
          <cell r="K67">
            <v>30</v>
          </cell>
          <cell r="L67">
            <v>25</v>
          </cell>
          <cell r="Q67">
            <v>785</v>
          </cell>
          <cell r="R67">
            <v>785</v>
          </cell>
          <cell r="S67">
            <v>785</v>
          </cell>
          <cell r="T67" t="str">
            <v>Each</v>
          </cell>
          <cell r="U67" t="str">
            <v>3.3.2.8</v>
          </cell>
          <cell r="V67" t="str">
            <v>"</v>
          </cell>
          <cell r="X67" t="str">
            <v>3.3.2</v>
          </cell>
        </row>
        <row r="68">
          <cell r="E68" t="str">
            <v>Residential metal garage door - single size 9'x7'</v>
          </cell>
          <cell r="F68">
            <v>8360</v>
          </cell>
          <cell r="G68">
            <v>600</v>
          </cell>
          <cell r="H68" t="str">
            <v>0700</v>
          </cell>
          <cell r="I68" t="str">
            <v>9'x7'</v>
          </cell>
          <cell r="J68">
            <v>63</v>
          </cell>
          <cell r="K68">
            <v>30</v>
          </cell>
          <cell r="L68">
            <v>25</v>
          </cell>
          <cell r="M68">
            <v>475</v>
          </cell>
          <cell r="N68">
            <v>108</v>
          </cell>
          <cell r="P68">
            <v>583</v>
          </cell>
          <cell r="R68">
            <v>699</v>
          </cell>
          <cell r="S68">
            <v>960</v>
          </cell>
          <cell r="T68" t="str">
            <v>Each</v>
          </cell>
          <cell r="U68" t="str">
            <v>3.3.2.8</v>
          </cell>
          <cell r="W68" t="str">
            <v xml:space="preserve"> Recreational Facilities</v>
          </cell>
          <cell r="X68" t="str">
            <v>3.3.2</v>
          </cell>
        </row>
        <row r="69">
          <cell r="E69" t="str">
            <v>Residential metal garage door - double size 16'x7'</v>
          </cell>
          <cell r="F69">
            <v>8360</v>
          </cell>
          <cell r="G69">
            <v>600</v>
          </cell>
          <cell r="H69" t="str">
            <v>0800</v>
          </cell>
          <cell r="I69" t="str">
            <v>16'x7'</v>
          </cell>
          <cell r="J69">
            <v>64</v>
          </cell>
          <cell r="K69">
            <v>30</v>
          </cell>
          <cell r="L69">
            <v>25</v>
          </cell>
          <cell r="M69">
            <v>605</v>
          </cell>
          <cell r="N69">
            <v>190</v>
          </cell>
          <cell r="P69">
            <v>795</v>
          </cell>
          <cell r="R69">
            <v>977</v>
          </cell>
          <cell r="S69">
            <v>1210</v>
          </cell>
          <cell r="T69" t="str">
            <v>Each</v>
          </cell>
          <cell r="U69" t="str">
            <v>3.3.2.8</v>
          </cell>
          <cell r="W69" t="str">
            <v xml:space="preserve"> Recreational Facilities</v>
          </cell>
          <cell r="X69" t="str">
            <v>3.3.2</v>
          </cell>
        </row>
        <row r="70">
          <cell r="E70" t="str">
            <v xml:space="preserve">Electric door opener </v>
          </cell>
          <cell r="F70">
            <v>8360</v>
          </cell>
          <cell r="G70">
            <v>600</v>
          </cell>
          <cell r="H70">
            <v>4000</v>
          </cell>
          <cell r="J70">
            <v>65</v>
          </cell>
          <cell r="K70">
            <v>20</v>
          </cell>
          <cell r="L70">
            <v>20</v>
          </cell>
          <cell r="M70">
            <v>287</v>
          </cell>
          <cell r="N70">
            <v>35.5</v>
          </cell>
          <cell r="P70">
            <v>322.5</v>
          </cell>
          <cell r="R70">
            <v>373</v>
          </cell>
          <cell r="T70" t="str">
            <v>Each</v>
          </cell>
          <cell r="U70" t="str">
            <v>3.3.2.8</v>
          </cell>
          <cell r="W70" t="str">
            <v xml:space="preserve"> Recreational Facilities</v>
          </cell>
          <cell r="X70" t="str">
            <v>3.3.2</v>
          </cell>
        </row>
        <row r="71">
          <cell r="E71" t="str">
            <v>Awning - Door and Window 3'HX4'W</v>
          </cell>
          <cell r="F71">
            <v>10535</v>
          </cell>
          <cell r="G71" t="str">
            <v>050</v>
          </cell>
          <cell r="H71" t="str">
            <v>0100</v>
          </cell>
          <cell r="I71" t="str">
            <v>3'HX4'W</v>
          </cell>
          <cell r="J71">
            <v>66</v>
          </cell>
          <cell r="K71">
            <v>20</v>
          </cell>
          <cell r="L71">
            <v>20</v>
          </cell>
          <cell r="M71">
            <v>585</v>
          </cell>
          <cell r="N71">
            <v>63</v>
          </cell>
          <cell r="P71">
            <v>648</v>
          </cell>
          <cell r="R71">
            <v>746</v>
          </cell>
          <cell r="T71" t="str">
            <v>Each</v>
          </cell>
          <cell r="U71" t="str">
            <v>3.3.3</v>
          </cell>
          <cell r="X71" t="str">
            <v>3.3.3</v>
          </cell>
        </row>
        <row r="72">
          <cell r="E72" t="str">
            <v>Awning - Entry or walkway 12' L X 4'W</v>
          </cell>
          <cell r="F72">
            <v>10535</v>
          </cell>
          <cell r="G72" t="str">
            <v>050</v>
          </cell>
          <cell r="H72" t="str">
            <v>0100</v>
          </cell>
          <cell r="I72" t="str">
            <v>12' L X 4'W</v>
          </cell>
          <cell r="J72">
            <v>67</v>
          </cell>
          <cell r="K72">
            <v>20</v>
          </cell>
          <cell r="L72">
            <v>20</v>
          </cell>
          <cell r="M72">
            <v>4175</v>
          </cell>
          <cell r="N72">
            <v>630</v>
          </cell>
          <cell r="P72">
            <v>4805</v>
          </cell>
          <cell r="R72">
            <v>5625</v>
          </cell>
          <cell r="T72" t="str">
            <v>Each</v>
          </cell>
          <cell r="U72" t="str">
            <v>3.3.3</v>
          </cell>
          <cell r="X72" t="str">
            <v>3.3.3</v>
          </cell>
        </row>
        <row r="73">
          <cell r="E73" t="str">
            <v xml:space="preserve">Technical Pointing/Replacement brickwork </v>
          </cell>
          <cell r="F73">
            <v>4910</v>
          </cell>
          <cell r="G73">
            <v>720</v>
          </cell>
          <cell r="J73">
            <v>68</v>
          </cell>
          <cell r="K73">
            <v>60</v>
          </cell>
          <cell r="L73">
            <v>60</v>
          </cell>
          <cell r="Q73">
            <v>1.5</v>
          </cell>
          <cell r="R73">
            <v>1.5</v>
          </cell>
          <cell r="S73">
            <v>4.78</v>
          </cell>
          <cell r="T73" t="str">
            <v>Square Feet</v>
          </cell>
          <cell r="U73" t="str">
            <v>3.3.3.1</v>
          </cell>
          <cell r="W73" t="str">
            <v>Paving, Curbin</v>
          </cell>
          <cell r="X73" t="str">
            <v>3.3.3</v>
          </cell>
        </row>
        <row r="74">
          <cell r="E74" t="str">
            <v xml:space="preserve">Technical Pointing/Replacement stonework/CMU </v>
          </cell>
          <cell r="F74">
            <v>4910</v>
          </cell>
          <cell r="G74">
            <v>720</v>
          </cell>
          <cell r="J74">
            <v>69</v>
          </cell>
          <cell r="K74">
            <v>50</v>
          </cell>
          <cell r="L74">
            <v>50</v>
          </cell>
          <cell r="Q74">
            <v>1.5</v>
          </cell>
          <cell r="R74">
            <v>1.5</v>
          </cell>
          <cell r="S74">
            <v>4.78</v>
          </cell>
          <cell r="T74" t="str">
            <v>Square Feet</v>
          </cell>
          <cell r="U74" t="str">
            <v>3.3.3.1</v>
          </cell>
          <cell r="W74" t="str">
            <v>Paving, Curbin</v>
          </cell>
          <cell r="X74" t="str">
            <v>3.3.3</v>
          </cell>
        </row>
        <row r="75">
          <cell r="E75" t="str">
            <v xml:space="preserve">Vinyl lap siding - replacement </v>
          </cell>
          <cell r="F75">
            <v>7460</v>
          </cell>
          <cell r="G75">
            <v>600</v>
          </cell>
          <cell r="H75" t="str">
            <v>0020</v>
          </cell>
          <cell r="J75">
            <v>70</v>
          </cell>
          <cell r="K75">
            <v>25</v>
          </cell>
          <cell r="L75">
            <v>25</v>
          </cell>
          <cell r="M75">
            <v>0.74</v>
          </cell>
          <cell r="N75">
            <v>1.1200000000000001</v>
          </cell>
          <cell r="P75">
            <v>1.86</v>
          </cell>
          <cell r="Q75">
            <v>1</v>
          </cell>
          <cell r="R75">
            <v>3.65</v>
          </cell>
          <cell r="S75">
            <v>3.12</v>
          </cell>
          <cell r="T75" t="str">
            <v>Square Feet</v>
          </cell>
          <cell r="U75" t="str">
            <v>3.3.3.1</v>
          </cell>
          <cell r="W75" t="str">
            <v xml:space="preserve"> Flatwork</v>
          </cell>
          <cell r="X75" t="str">
            <v>3.3.3</v>
          </cell>
        </row>
        <row r="76">
          <cell r="E76" t="str">
            <v xml:space="preserve">Cedar lap siding - repair &amp; repainting </v>
          </cell>
          <cell r="J76">
            <v>71</v>
          </cell>
          <cell r="K76">
            <v>8</v>
          </cell>
          <cell r="L76">
            <v>8</v>
          </cell>
          <cell r="Q76">
            <v>0.76</v>
          </cell>
          <cell r="R76">
            <v>0.76</v>
          </cell>
          <cell r="S76">
            <v>1.75</v>
          </cell>
          <cell r="T76" t="str">
            <v>Square Feet</v>
          </cell>
          <cell r="U76" t="str">
            <v>3.3.3.1</v>
          </cell>
          <cell r="W76" t="str">
            <v xml:space="preserve"> Landscaping and Appurtenances</v>
          </cell>
          <cell r="X76" t="str">
            <v>3.3.3</v>
          </cell>
        </row>
        <row r="77">
          <cell r="E77" t="str">
            <v xml:space="preserve">Cedar lap siding - replacement </v>
          </cell>
          <cell r="J77">
            <v>72</v>
          </cell>
          <cell r="K77">
            <v>50</v>
          </cell>
          <cell r="L77">
            <v>50</v>
          </cell>
          <cell r="M77">
            <v>4.3899999999999997</v>
          </cell>
          <cell r="N77">
            <v>1.17</v>
          </cell>
          <cell r="P77">
            <v>5.56</v>
          </cell>
          <cell r="Q77">
            <v>1</v>
          </cell>
          <cell r="R77">
            <v>7.74</v>
          </cell>
          <cell r="S77">
            <v>5.25</v>
          </cell>
          <cell r="T77" t="str">
            <v>Square Feet</v>
          </cell>
          <cell r="U77" t="str">
            <v>3.3.3.1</v>
          </cell>
          <cell r="W77" t="str">
            <v xml:space="preserve"> Landscaping and Appurtenances</v>
          </cell>
          <cell r="X77" t="str">
            <v>3.3.3</v>
          </cell>
        </row>
        <row r="78">
          <cell r="E78" t="str">
            <v xml:space="preserve">T1-11 wood siding - repair &amp; repainting (brushwork) </v>
          </cell>
          <cell r="F78">
            <v>9910</v>
          </cell>
          <cell r="G78">
            <v>700</v>
          </cell>
          <cell r="H78">
            <v>1800</v>
          </cell>
          <cell r="J78">
            <v>73</v>
          </cell>
          <cell r="K78">
            <v>8</v>
          </cell>
          <cell r="L78">
            <v>8</v>
          </cell>
          <cell r="Q78">
            <v>0.76</v>
          </cell>
          <cell r="R78">
            <v>0.76</v>
          </cell>
          <cell r="S78">
            <v>1.2</v>
          </cell>
          <cell r="T78" t="str">
            <v>Square Feet</v>
          </cell>
          <cell r="U78" t="str">
            <v>3.3.3.1</v>
          </cell>
          <cell r="W78" t="str">
            <v xml:space="preserve"> Landscaping and Appurtenances</v>
          </cell>
          <cell r="X78" t="str">
            <v>3.3.3</v>
          </cell>
        </row>
        <row r="79">
          <cell r="E79" t="str">
            <v xml:space="preserve">T1-11 wood siding - replacement </v>
          </cell>
          <cell r="F79">
            <v>7460</v>
          </cell>
          <cell r="G79">
            <v>950</v>
          </cell>
          <cell r="H79">
            <v>1600</v>
          </cell>
          <cell r="J79">
            <v>74</v>
          </cell>
          <cell r="K79">
            <v>20</v>
          </cell>
          <cell r="L79">
            <v>20</v>
          </cell>
          <cell r="M79">
            <v>2.38</v>
          </cell>
          <cell r="N79">
            <v>0.84</v>
          </cell>
          <cell r="P79">
            <v>3.22</v>
          </cell>
          <cell r="R79">
            <v>3.99</v>
          </cell>
          <cell r="S79">
            <v>3.65</v>
          </cell>
          <cell r="T79" t="str">
            <v>Square Feet</v>
          </cell>
          <cell r="U79" t="str">
            <v>3.3.3.1</v>
          </cell>
          <cell r="W79" t="str">
            <v xml:space="preserve"> Landscaping and Appurtenances</v>
          </cell>
          <cell r="X79" t="str">
            <v>3.3.3</v>
          </cell>
        </row>
        <row r="80">
          <cell r="E80" t="str">
            <v xml:space="preserve">Masonite lap siding - repair &amp; repainting </v>
          </cell>
          <cell r="J80">
            <v>75</v>
          </cell>
          <cell r="K80">
            <v>8</v>
          </cell>
          <cell r="L80">
            <v>8</v>
          </cell>
          <cell r="Q80">
            <v>0.76</v>
          </cell>
          <cell r="R80">
            <v>0.76</v>
          </cell>
          <cell r="S80">
            <v>0.8</v>
          </cell>
          <cell r="T80" t="str">
            <v>Square Feet</v>
          </cell>
          <cell r="U80" t="str">
            <v>3.3.3.1</v>
          </cell>
          <cell r="W80" t="str">
            <v xml:space="preserve"> Landscaping and Appurtenances</v>
          </cell>
          <cell r="X80" t="str">
            <v>3.3.3</v>
          </cell>
        </row>
        <row r="81">
          <cell r="E81" t="str">
            <v xml:space="preserve">Masonite hardboard lap siding - replacement </v>
          </cell>
          <cell r="F81">
            <v>7460</v>
          </cell>
          <cell r="G81">
            <v>950</v>
          </cell>
          <cell r="H81" t="str">
            <v>0030</v>
          </cell>
          <cell r="J81">
            <v>76</v>
          </cell>
          <cell r="K81">
            <v>20</v>
          </cell>
          <cell r="L81">
            <v>20</v>
          </cell>
          <cell r="M81">
            <v>1.1299999999999999</v>
          </cell>
          <cell r="N81">
            <v>0.9</v>
          </cell>
          <cell r="P81">
            <v>2.0299999999999998</v>
          </cell>
          <cell r="R81">
            <v>2.71</v>
          </cell>
          <cell r="S81">
            <v>2.44</v>
          </cell>
          <cell r="T81" t="str">
            <v>Square Feet</v>
          </cell>
          <cell r="U81" t="str">
            <v>3.3.3.1</v>
          </cell>
          <cell r="W81" t="str">
            <v xml:space="preserve"> Landscaping and Appurtenances</v>
          </cell>
          <cell r="X81" t="str">
            <v>3.3.3</v>
          </cell>
        </row>
        <row r="82">
          <cell r="E82" t="str">
            <v xml:space="preserve">Fiber cement lap siding - repair and repaint </v>
          </cell>
          <cell r="F82">
            <v>9910</v>
          </cell>
          <cell r="G82">
            <v>700</v>
          </cell>
          <cell r="H82" t="str">
            <v>0450</v>
          </cell>
          <cell r="J82">
            <v>77</v>
          </cell>
          <cell r="K82">
            <v>8</v>
          </cell>
          <cell r="L82">
            <v>8</v>
          </cell>
          <cell r="Q82">
            <v>0.76</v>
          </cell>
          <cell r="R82">
            <v>0.76</v>
          </cell>
          <cell r="S82">
            <v>1.08</v>
          </cell>
          <cell r="T82" t="str">
            <v>Square Feet</v>
          </cell>
          <cell r="U82" t="str">
            <v>3.3.3.1</v>
          </cell>
          <cell r="W82" t="str">
            <v xml:space="preserve"> Landscaping and Appurtenances</v>
          </cell>
          <cell r="X82" t="str">
            <v>3.3.3</v>
          </cell>
        </row>
        <row r="83">
          <cell r="E83" t="str">
            <v xml:space="preserve">Fiber cement lap siding - replacement </v>
          </cell>
          <cell r="J83">
            <v>78</v>
          </cell>
          <cell r="K83">
            <v>45</v>
          </cell>
          <cell r="L83">
            <v>45</v>
          </cell>
          <cell r="M83">
            <v>1.1599999999999999</v>
          </cell>
          <cell r="N83">
            <v>1.66</v>
          </cell>
          <cell r="P83">
            <v>2.82</v>
          </cell>
          <cell r="Q83">
            <v>2</v>
          </cell>
          <cell r="R83">
            <v>5.99</v>
          </cell>
          <cell r="S83">
            <v>3.24</v>
          </cell>
          <cell r="T83" t="str">
            <v>Square Feet</v>
          </cell>
          <cell r="U83" t="str">
            <v>3.3.3.1</v>
          </cell>
          <cell r="W83" t="str">
            <v xml:space="preserve"> Landscaping and Appurtenances</v>
          </cell>
          <cell r="X83" t="str">
            <v>3.3.3</v>
          </cell>
        </row>
        <row r="84">
          <cell r="E84" t="str">
            <v xml:space="preserve">Fiber cement sheet siding - repair &amp; repainting (brushwork) </v>
          </cell>
          <cell r="J84">
            <v>79</v>
          </cell>
          <cell r="K84">
            <v>8</v>
          </cell>
          <cell r="L84">
            <v>8</v>
          </cell>
          <cell r="Q84">
            <v>0.76</v>
          </cell>
          <cell r="R84">
            <v>0.76</v>
          </cell>
          <cell r="S84">
            <v>0.95</v>
          </cell>
          <cell r="T84" t="str">
            <v>Square Feet</v>
          </cell>
          <cell r="U84" t="str">
            <v>3.3.3.1</v>
          </cell>
          <cell r="W84" t="str">
            <v xml:space="preserve"> Landscaping and Appurtenances</v>
          </cell>
          <cell r="X84" t="str">
            <v>3.3.3</v>
          </cell>
        </row>
        <row r="85">
          <cell r="E85" t="str">
            <v xml:space="preserve">Fiber cement sheet siding - replacement </v>
          </cell>
          <cell r="F85">
            <v>9910</v>
          </cell>
          <cell r="G85">
            <v>700</v>
          </cell>
          <cell r="H85" t="str">
            <v>0450</v>
          </cell>
          <cell r="J85">
            <v>80</v>
          </cell>
          <cell r="K85">
            <v>40</v>
          </cell>
          <cell r="L85">
            <v>40</v>
          </cell>
          <cell r="M85">
            <v>0.08</v>
          </cell>
          <cell r="N85">
            <v>0.11</v>
          </cell>
          <cell r="P85">
            <v>0.19</v>
          </cell>
          <cell r="Q85">
            <v>2</v>
          </cell>
          <cell r="R85">
            <v>2.2599999999999998</v>
          </cell>
          <cell r="S85">
            <v>2.89</v>
          </cell>
          <cell r="T85" t="str">
            <v>Square Feet</v>
          </cell>
          <cell r="U85" t="str">
            <v>3.3.3.1</v>
          </cell>
          <cell r="W85" t="str">
            <v xml:space="preserve"> Landscaping and Appurtenances</v>
          </cell>
          <cell r="X85" t="str">
            <v>3.3.3</v>
          </cell>
        </row>
        <row r="86">
          <cell r="E86" t="str">
            <v xml:space="preserve">Painting exterior CMU </v>
          </cell>
          <cell r="F86">
            <v>9910</v>
          </cell>
          <cell r="G86">
            <v>910</v>
          </cell>
          <cell r="H86" t="str">
            <v>0370</v>
          </cell>
          <cell r="J86">
            <v>81</v>
          </cell>
          <cell r="K86">
            <v>8</v>
          </cell>
          <cell r="L86">
            <v>8</v>
          </cell>
          <cell r="Q86">
            <v>0.76</v>
          </cell>
          <cell r="R86">
            <v>0.76</v>
          </cell>
          <cell r="S86">
            <v>0.45</v>
          </cell>
          <cell r="T86" t="str">
            <v>Square Feet</v>
          </cell>
          <cell r="U86" t="str">
            <v>3.3.3.1</v>
          </cell>
          <cell r="X86" t="str">
            <v>3.3.3</v>
          </cell>
        </row>
        <row r="87">
          <cell r="E87" t="str">
            <v xml:space="preserve">Painting exterior stucco/EIFS - brush </v>
          </cell>
          <cell r="F87">
            <v>9910</v>
          </cell>
          <cell r="G87">
            <v>700</v>
          </cell>
          <cell r="H87">
            <v>1200</v>
          </cell>
          <cell r="J87">
            <v>82</v>
          </cell>
          <cell r="K87">
            <v>8</v>
          </cell>
          <cell r="L87">
            <v>8</v>
          </cell>
          <cell r="Q87">
            <v>0.76</v>
          </cell>
          <cell r="R87">
            <v>0.76</v>
          </cell>
          <cell r="S87">
            <v>0.45</v>
          </cell>
          <cell r="T87" t="str">
            <v>Square Feet</v>
          </cell>
          <cell r="U87" t="str">
            <v>3.3.3.1</v>
          </cell>
          <cell r="X87" t="str">
            <v>3.3.3</v>
          </cell>
        </row>
        <row r="88">
          <cell r="E88" t="str">
            <v xml:space="preserve">Aluminum fascia and vinyl soffit panels </v>
          </cell>
          <cell r="F88">
            <v>7460</v>
          </cell>
          <cell r="G88">
            <v>750</v>
          </cell>
          <cell r="H88" t="str">
            <v>0012</v>
          </cell>
          <cell r="J88">
            <v>83</v>
          </cell>
          <cell r="K88">
            <v>20</v>
          </cell>
          <cell r="L88">
            <v>20</v>
          </cell>
          <cell r="M88">
            <v>1.96</v>
          </cell>
          <cell r="N88">
            <v>1.64</v>
          </cell>
          <cell r="P88">
            <v>3.6</v>
          </cell>
          <cell r="R88">
            <v>4.84</v>
          </cell>
          <cell r="S88">
            <v>5.61</v>
          </cell>
          <cell r="T88" t="str">
            <v>Square Feet</v>
          </cell>
          <cell r="U88" t="str">
            <v>3.3.3.1</v>
          </cell>
          <cell r="X88" t="str">
            <v>3.3.3</v>
          </cell>
        </row>
        <row r="89">
          <cell r="E89" t="str">
            <v>Wood fascia and soffit panels - repair and paint</v>
          </cell>
          <cell r="F89">
            <v>7460</v>
          </cell>
          <cell r="G89">
            <v>750</v>
          </cell>
          <cell r="H89" t="str">
            <v>0012</v>
          </cell>
          <cell r="I89" t="str">
            <v>repair and paint</v>
          </cell>
          <cell r="J89">
            <v>84</v>
          </cell>
          <cell r="K89">
            <v>8</v>
          </cell>
          <cell r="L89">
            <v>8</v>
          </cell>
          <cell r="R89">
            <v>0.76</v>
          </cell>
          <cell r="S89">
            <v>5.61</v>
          </cell>
          <cell r="T89" t="str">
            <v>Square Feet</v>
          </cell>
          <cell r="U89" t="str">
            <v>3.3.3.1</v>
          </cell>
          <cell r="X89" t="str">
            <v>3.3.3</v>
          </cell>
        </row>
        <row r="90">
          <cell r="E90" t="str">
            <v xml:space="preserve">Aluminum storefront  </v>
          </cell>
          <cell r="F90">
            <v>8410</v>
          </cell>
          <cell r="G90">
            <v>140</v>
          </cell>
          <cell r="H90" t="str">
            <v>0500</v>
          </cell>
          <cell r="J90">
            <v>85</v>
          </cell>
          <cell r="K90">
            <v>40</v>
          </cell>
          <cell r="L90">
            <v>40</v>
          </cell>
          <cell r="M90">
            <v>13.85</v>
          </cell>
          <cell r="N90">
            <v>3.65</v>
          </cell>
          <cell r="P90">
            <v>17.5</v>
          </cell>
          <cell r="Q90">
            <v>7</v>
          </cell>
          <cell r="R90">
            <v>21</v>
          </cell>
          <cell r="S90">
            <v>23.5</v>
          </cell>
          <cell r="T90" t="str">
            <v>Square Feet</v>
          </cell>
          <cell r="U90" t="str">
            <v>3.3.3.2</v>
          </cell>
          <cell r="W90" t="str">
            <v xml:space="preserve"> Recreational Facilities</v>
          </cell>
          <cell r="X90" t="str">
            <v>3.3.3</v>
          </cell>
        </row>
        <row r="91">
          <cell r="E91" t="str">
            <v>Window - sliding insulated glass 4'x3'-6"</v>
          </cell>
          <cell r="I91" t="str">
            <v>4'x3'-6"</v>
          </cell>
          <cell r="J91">
            <v>86</v>
          </cell>
          <cell r="K91">
            <v>40</v>
          </cell>
          <cell r="L91">
            <v>35</v>
          </cell>
          <cell r="R91">
            <v>425</v>
          </cell>
          <cell r="S91">
            <v>420</v>
          </cell>
          <cell r="T91" t="str">
            <v>Each</v>
          </cell>
          <cell r="U91" t="str">
            <v>3.3.3.2</v>
          </cell>
          <cell r="V91" t="str">
            <v>minus $35 for single pane glass</v>
          </cell>
          <cell r="X91" t="str">
            <v>3.3.3</v>
          </cell>
        </row>
        <row r="92">
          <cell r="E92" t="str">
            <v>Window - sliding insulated glass 3'x3'</v>
          </cell>
          <cell r="I92" t="str">
            <v>3'x3'</v>
          </cell>
          <cell r="J92">
            <v>87</v>
          </cell>
          <cell r="K92">
            <v>40</v>
          </cell>
          <cell r="L92">
            <v>35</v>
          </cell>
          <cell r="R92">
            <v>355</v>
          </cell>
          <cell r="S92">
            <v>605</v>
          </cell>
          <cell r="T92" t="str">
            <v>Each</v>
          </cell>
          <cell r="U92" t="str">
            <v>3.3.3.2</v>
          </cell>
          <cell r="V92" t="str">
            <v>"</v>
          </cell>
          <cell r="X92" t="str">
            <v>3.3.3</v>
          </cell>
        </row>
        <row r="93">
          <cell r="E93" t="str">
            <v>Window - sliding insulated glass 6'X5'</v>
          </cell>
          <cell r="I93" t="str">
            <v>6'X5'</v>
          </cell>
          <cell r="J93">
            <v>88</v>
          </cell>
          <cell r="K93">
            <v>40</v>
          </cell>
          <cell r="L93">
            <v>35</v>
          </cell>
          <cell r="R93">
            <v>580</v>
          </cell>
          <cell r="T93" t="str">
            <v>Each</v>
          </cell>
          <cell r="U93" t="str">
            <v>3.3.3.2</v>
          </cell>
          <cell r="V93" t="str">
            <v>"</v>
          </cell>
          <cell r="X93" t="str">
            <v>3.3.3</v>
          </cell>
        </row>
        <row r="94">
          <cell r="E94" t="str">
            <v>Window - casement insulated glass 2'x3'</v>
          </cell>
          <cell r="I94" t="str">
            <v>2'x3'</v>
          </cell>
          <cell r="J94">
            <v>89</v>
          </cell>
          <cell r="K94">
            <v>40</v>
          </cell>
          <cell r="L94">
            <v>35</v>
          </cell>
          <cell r="R94">
            <v>360</v>
          </cell>
          <cell r="S94">
            <v>500</v>
          </cell>
          <cell r="T94" t="str">
            <v>Each</v>
          </cell>
          <cell r="U94" t="str">
            <v>3.3.3.2</v>
          </cell>
          <cell r="V94" t="str">
            <v>"</v>
          </cell>
          <cell r="X94" t="str">
            <v>3.3.3</v>
          </cell>
        </row>
        <row r="95">
          <cell r="E95" t="str">
            <v>Window - casement insulated glass 2'x4'</v>
          </cell>
          <cell r="I95" t="str">
            <v>2'x4'</v>
          </cell>
          <cell r="J95">
            <v>90</v>
          </cell>
          <cell r="K95">
            <v>40</v>
          </cell>
          <cell r="L95">
            <v>35</v>
          </cell>
          <cell r="R95">
            <v>405</v>
          </cell>
          <cell r="S95">
            <v>236</v>
          </cell>
          <cell r="T95" t="str">
            <v>Each</v>
          </cell>
          <cell r="U95" t="str">
            <v>3.3.3.2</v>
          </cell>
          <cell r="V95" t="str">
            <v>"</v>
          </cell>
          <cell r="X95" t="str">
            <v>3.3.3</v>
          </cell>
        </row>
        <row r="96">
          <cell r="E96" t="str">
            <v>Window - casement insulated glass 2'x5'</v>
          </cell>
          <cell r="I96" t="str">
            <v>2'x5'</v>
          </cell>
          <cell r="J96">
            <v>91</v>
          </cell>
          <cell r="K96">
            <v>40</v>
          </cell>
          <cell r="L96">
            <v>35</v>
          </cell>
          <cell r="R96">
            <v>460</v>
          </cell>
          <cell r="S96">
            <v>299</v>
          </cell>
          <cell r="T96" t="str">
            <v>Each</v>
          </cell>
          <cell r="U96" t="str">
            <v>3.3.3.2</v>
          </cell>
          <cell r="V96" t="str">
            <v>"</v>
          </cell>
          <cell r="X96" t="str">
            <v>3.3.3</v>
          </cell>
        </row>
        <row r="97">
          <cell r="E97" t="str">
            <v>Window - casement insulated glass 2'x6'</v>
          </cell>
          <cell r="I97" t="str">
            <v>2'x6'</v>
          </cell>
          <cell r="J97">
            <v>92</v>
          </cell>
          <cell r="K97">
            <v>40</v>
          </cell>
          <cell r="L97">
            <v>35</v>
          </cell>
          <cell r="R97">
            <v>460</v>
          </cell>
          <cell r="S97">
            <v>350</v>
          </cell>
          <cell r="T97" t="str">
            <v>Each</v>
          </cell>
          <cell r="U97" t="str">
            <v>3.3.3.2</v>
          </cell>
          <cell r="V97" t="str">
            <v>"</v>
          </cell>
          <cell r="X97" t="str">
            <v>3.3.3</v>
          </cell>
        </row>
        <row r="98">
          <cell r="E98" t="str">
            <v>Window - casement insulated glass 3'x5'</v>
          </cell>
          <cell r="I98" t="str">
            <v>3'x5'</v>
          </cell>
          <cell r="J98">
            <v>93</v>
          </cell>
          <cell r="K98">
            <v>40</v>
          </cell>
          <cell r="L98">
            <v>35</v>
          </cell>
          <cell r="R98">
            <v>785</v>
          </cell>
          <cell r="S98">
            <v>206</v>
          </cell>
          <cell r="T98" t="str">
            <v>Each</v>
          </cell>
          <cell r="U98" t="str">
            <v>3.3.3.2</v>
          </cell>
          <cell r="V98" t="str">
            <v>"</v>
          </cell>
          <cell r="X98" t="str">
            <v>3.3.3</v>
          </cell>
        </row>
        <row r="99">
          <cell r="E99" t="str">
            <v>Window - casement insulated glass 4'x3'</v>
          </cell>
          <cell r="I99" t="str">
            <v>4'x3'</v>
          </cell>
          <cell r="J99">
            <v>94</v>
          </cell>
          <cell r="K99">
            <v>40</v>
          </cell>
          <cell r="L99">
            <v>35</v>
          </cell>
          <cell r="R99">
            <v>860</v>
          </cell>
          <cell r="S99">
            <v>206</v>
          </cell>
          <cell r="T99" t="str">
            <v>Each</v>
          </cell>
          <cell r="U99" t="str">
            <v>3.3.3.2</v>
          </cell>
          <cell r="V99" t="str">
            <v>"</v>
          </cell>
          <cell r="X99" t="str">
            <v>3.3.3</v>
          </cell>
        </row>
        <row r="100">
          <cell r="E100" t="str">
            <v>Window - casement insulated glass 4'x4'</v>
          </cell>
          <cell r="I100" t="str">
            <v>4'x4'</v>
          </cell>
          <cell r="J100">
            <v>95</v>
          </cell>
          <cell r="K100">
            <v>40</v>
          </cell>
          <cell r="L100">
            <v>35</v>
          </cell>
          <cell r="R100">
            <v>745</v>
          </cell>
          <cell r="S100">
            <v>206</v>
          </cell>
          <cell r="T100" t="str">
            <v>Each</v>
          </cell>
          <cell r="U100" t="str">
            <v>3.3.3.2</v>
          </cell>
          <cell r="V100" t="str">
            <v>"</v>
          </cell>
          <cell r="X100" t="str">
            <v>3.3.3</v>
          </cell>
        </row>
        <row r="101">
          <cell r="E101" t="str">
            <v>Window - casement insulated glass 4'-8"x4'</v>
          </cell>
          <cell r="I101" t="str">
            <v>4'-8"x4'</v>
          </cell>
          <cell r="J101">
            <v>96</v>
          </cell>
          <cell r="K101">
            <v>40</v>
          </cell>
          <cell r="L101">
            <v>35</v>
          </cell>
          <cell r="R101">
            <v>815</v>
          </cell>
          <cell r="S101">
            <v>400</v>
          </cell>
          <cell r="T101" t="str">
            <v>Each</v>
          </cell>
          <cell r="U101" t="str">
            <v>3.3.3.2</v>
          </cell>
          <cell r="V101" t="str">
            <v>"</v>
          </cell>
          <cell r="X101" t="str">
            <v>3.3.3</v>
          </cell>
        </row>
        <row r="102">
          <cell r="E102" t="str">
            <v>Window - casement insulated glass 4'-8"x5'</v>
          </cell>
          <cell r="I102" t="str">
            <v>4'-8"x5'</v>
          </cell>
          <cell r="J102">
            <v>97</v>
          </cell>
          <cell r="K102">
            <v>40</v>
          </cell>
          <cell r="L102">
            <v>35</v>
          </cell>
          <cell r="R102">
            <v>945</v>
          </cell>
          <cell r="S102">
            <v>278</v>
          </cell>
          <cell r="T102" t="str">
            <v>Each</v>
          </cell>
          <cell r="U102" t="str">
            <v>3.3.3.2</v>
          </cell>
          <cell r="V102" t="str">
            <v>"</v>
          </cell>
          <cell r="X102" t="str">
            <v>3.3.3</v>
          </cell>
        </row>
        <row r="103">
          <cell r="E103" t="str">
            <v>Window - casement insulated glass 4'-8"x6'</v>
          </cell>
          <cell r="I103" t="str">
            <v>4'-8"x6'</v>
          </cell>
          <cell r="J103">
            <v>98</v>
          </cell>
          <cell r="K103">
            <v>40</v>
          </cell>
          <cell r="L103">
            <v>35</v>
          </cell>
          <cell r="R103">
            <v>1050</v>
          </cell>
          <cell r="S103">
            <v>315</v>
          </cell>
          <cell r="T103" t="str">
            <v>Each</v>
          </cell>
          <cell r="U103" t="str">
            <v>3.3.3.2</v>
          </cell>
          <cell r="V103" t="str">
            <v>"</v>
          </cell>
          <cell r="X103" t="str">
            <v>3.3.3</v>
          </cell>
        </row>
        <row r="104">
          <cell r="E104" t="str">
            <v>Window - double hung insulated glass 21"x37"</v>
          </cell>
          <cell r="I104" t="str">
            <v>21"x37"</v>
          </cell>
          <cell r="J104">
            <v>99</v>
          </cell>
          <cell r="K104">
            <v>40</v>
          </cell>
          <cell r="L104">
            <v>35</v>
          </cell>
          <cell r="R104">
            <v>280</v>
          </cell>
          <cell r="S104">
            <v>243</v>
          </cell>
          <cell r="T104" t="str">
            <v>Each</v>
          </cell>
          <cell r="U104" t="str">
            <v>3.3.3.2</v>
          </cell>
          <cell r="V104" t="str">
            <v>"</v>
          </cell>
          <cell r="X104" t="str">
            <v>3.3.3</v>
          </cell>
        </row>
        <row r="105">
          <cell r="E105" t="str">
            <v>Window - double hung insulated glass 21"x49"</v>
          </cell>
          <cell r="I105" t="str">
            <v>21"x49"</v>
          </cell>
          <cell r="J105">
            <v>100</v>
          </cell>
          <cell r="K105">
            <v>40</v>
          </cell>
          <cell r="L105">
            <v>35</v>
          </cell>
          <cell r="R105">
            <v>305</v>
          </cell>
          <cell r="S105">
            <v>314</v>
          </cell>
          <cell r="T105" t="str">
            <v>Each</v>
          </cell>
          <cell r="U105" t="str">
            <v>3.3.3.2</v>
          </cell>
          <cell r="V105" t="str">
            <v>"</v>
          </cell>
          <cell r="X105" t="str">
            <v>3.3.3</v>
          </cell>
        </row>
        <row r="106">
          <cell r="E106" t="str">
            <v>Window - double hung insulated glass 21"x65"</v>
          </cell>
          <cell r="I106" t="str">
            <v>21"x65"</v>
          </cell>
          <cell r="J106">
            <v>101</v>
          </cell>
          <cell r="K106">
            <v>40</v>
          </cell>
          <cell r="L106">
            <v>35</v>
          </cell>
          <cell r="R106">
            <v>320</v>
          </cell>
          <cell r="S106">
            <v>355</v>
          </cell>
          <cell r="T106" t="str">
            <v>Each</v>
          </cell>
          <cell r="U106" t="str">
            <v>3.3.3.2</v>
          </cell>
          <cell r="V106" t="str">
            <v>"</v>
          </cell>
          <cell r="X106" t="str">
            <v>3.3.3</v>
          </cell>
        </row>
        <row r="107">
          <cell r="E107" t="str">
            <v>Window - double hung insulated glass 25"x41"</v>
          </cell>
          <cell r="I107" t="str">
            <v>25"x41"</v>
          </cell>
          <cell r="J107">
            <v>102</v>
          </cell>
          <cell r="K107">
            <v>40</v>
          </cell>
          <cell r="L107">
            <v>35</v>
          </cell>
          <cell r="R107">
            <v>287</v>
          </cell>
          <cell r="S107">
            <v>256</v>
          </cell>
          <cell r="T107" t="str">
            <v>Each</v>
          </cell>
          <cell r="U107" t="str">
            <v>3.3.3.2</v>
          </cell>
          <cell r="V107" t="str">
            <v>"</v>
          </cell>
          <cell r="X107" t="str">
            <v>3.3.3</v>
          </cell>
        </row>
        <row r="108">
          <cell r="E108" t="str">
            <v>Window - double hung insulated glass 25"x53"</v>
          </cell>
          <cell r="I108" t="str">
            <v>25"x53"</v>
          </cell>
          <cell r="J108">
            <v>103</v>
          </cell>
          <cell r="K108">
            <v>40</v>
          </cell>
          <cell r="L108">
            <v>35</v>
          </cell>
          <cell r="R108">
            <v>305</v>
          </cell>
          <cell r="S108">
            <v>325</v>
          </cell>
          <cell r="T108" t="str">
            <v>Each</v>
          </cell>
          <cell r="U108" t="str">
            <v>3.3.3.2</v>
          </cell>
          <cell r="V108" t="str">
            <v>"</v>
          </cell>
          <cell r="X108" t="str">
            <v>3.3.3</v>
          </cell>
        </row>
        <row r="109">
          <cell r="E109" t="str">
            <v>Window - double hung insulated glass 25"x65"</v>
          </cell>
          <cell r="I109" t="str">
            <v>25"x65"</v>
          </cell>
          <cell r="J109">
            <v>104</v>
          </cell>
          <cell r="K109">
            <v>40</v>
          </cell>
          <cell r="L109">
            <v>35</v>
          </cell>
          <cell r="R109">
            <v>325</v>
          </cell>
          <cell r="S109">
            <v>355</v>
          </cell>
          <cell r="T109" t="str">
            <v>Each</v>
          </cell>
          <cell r="U109" t="str">
            <v>3.3.3.2</v>
          </cell>
          <cell r="V109" t="str">
            <v>"</v>
          </cell>
          <cell r="X109" t="str">
            <v>3.3.3</v>
          </cell>
        </row>
        <row r="110">
          <cell r="E110" t="str">
            <v>Window - double hung insulated glass 25"x77"</v>
          </cell>
          <cell r="I110" t="str">
            <v>25"x77"</v>
          </cell>
          <cell r="J110">
            <v>105</v>
          </cell>
          <cell r="K110">
            <v>40</v>
          </cell>
          <cell r="L110">
            <v>35</v>
          </cell>
          <cell r="R110">
            <v>345</v>
          </cell>
          <cell r="S110">
            <v>245</v>
          </cell>
          <cell r="T110" t="str">
            <v>Each</v>
          </cell>
          <cell r="U110" t="str">
            <v>3.3.3.2</v>
          </cell>
          <cell r="V110" t="str">
            <v>"</v>
          </cell>
          <cell r="X110" t="str">
            <v>3.3.3</v>
          </cell>
        </row>
        <row r="111">
          <cell r="E111" t="str">
            <v>Window - double hung insulated glass 29"x41"</v>
          </cell>
          <cell r="I111" t="str">
            <v>29"x41"</v>
          </cell>
          <cell r="J111">
            <v>106</v>
          </cell>
          <cell r="K111">
            <v>40</v>
          </cell>
          <cell r="L111">
            <v>35</v>
          </cell>
          <cell r="R111">
            <v>298</v>
          </cell>
          <cell r="S111">
            <v>305</v>
          </cell>
          <cell r="T111" t="str">
            <v>Each</v>
          </cell>
          <cell r="U111" t="str">
            <v>3.3.3.2</v>
          </cell>
          <cell r="V111" t="str">
            <v>"</v>
          </cell>
          <cell r="X111" t="str">
            <v>3.3.3</v>
          </cell>
        </row>
        <row r="112">
          <cell r="E112" t="str">
            <v>Window - double hung insulated glass 29"x53"</v>
          </cell>
          <cell r="I112" t="str">
            <v>29"x53"</v>
          </cell>
          <cell r="J112">
            <v>107</v>
          </cell>
          <cell r="K112">
            <v>40</v>
          </cell>
          <cell r="L112">
            <v>35</v>
          </cell>
          <cell r="R112">
            <v>310</v>
          </cell>
          <cell r="S112">
            <v>350</v>
          </cell>
          <cell r="T112" t="str">
            <v>Each</v>
          </cell>
          <cell r="U112" t="str">
            <v>3.3.3.2</v>
          </cell>
          <cell r="V112" t="str">
            <v>"</v>
          </cell>
          <cell r="X112" t="str">
            <v>3.3.3</v>
          </cell>
        </row>
        <row r="113">
          <cell r="E113" t="str">
            <v>Window - double hung insulated glass 29"x65"</v>
          </cell>
          <cell r="I113" t="str">
            <v>29"x65"</v>
          </cell>
          <cell r="J113">
            <v>108</v>
          </cell>
          <cell r="K113">
            <v>40</v>
          </cell>
          <cell r="L113">
            <v>35</v>
          </cell>
          <cell r="R113">
            <v>330</v>
          </cell>
          <cell r="S113">
            <v>350</v>
          </cell>
          <cell r="T113" t="str">
            <v>Each</v>
          </cell>
          <cell r="U113" t="str">
            <v>3.3.3.2</v>
          </cell>
          <cell r="V113" t="str">
            <v>"</v>
          </cell>
          <cell r="X113" t="str">
            <v>3.3.3</v>
          </cell>
        </row>
        <row r="114">
          <cell r="E114" t="str">
            <v>Window - double hung insulated glass 29"x77"</v>
          </cell>
          <cell r="I114" t="str">
            <v>29"x77"</v>
          </cell>
          <cell r="J114">
            <v>109</v>
          </cell>
          <cell r="K114">
            <v>40</v>
          </cell>
          <cell r="L114">
            <v>35</v>
          </cell>
          <cell r="R114">
            <v>350</v>
          </cell>
          <cell r="S114">
            <v>355</v>
          </cell>
          <cell r="T114" t="str">
            <v>Each</v>
          </cell>
          <cell r="U114" t="str">
            <v>3.3.3.2</v>
          </cell>
          <cell r="V114" t="str">
            <v>"</v>
          </cell>
          <cell r="X114" t="str">
            <v>3.3.3</v>
          </cell>
        </row>
        <row r="115">
          <cell r="E115" t="str">
            <v>Window - double hung insulated glass 33"x41"</v>
          </cell>
          <cell r="I115" t="str">
            <v>33"x41"</v>
          </cell>
          <cell r="J115">
            <v>110</v>
          </cell>
          <cell r="K115">
            <v>40</v>
          </cell>
          <cell r="L115">
            <v>35</v>
          </cell>
          <cell r="R115">
            <v>298</v>
          </cell>
          <cell r="S115">
            <v>256</v>
          </cell>
          <cell r="T115" t="str">
            <v>Each</v>
          </cell>
          <cell r="U115" t="str">
            <v>3.3.3.2</v>
          </cell>
          <cell r="V115" t="str">
            <v>"</v>
          </cell>
          <cell r="X115" t="str">
            <v>3.3.3</v>
          </cell>
        </row>
        <row r="116">
          <cell r="E116" t="str">
            <v>Window - double hung insulated glass 33"x53"</v>
          </cell>
          <cell r="I116" t="str">
            <v>33"x53"</v>
          </cell>
          <cell r="J116">
            <v>111</v>
          </cell>
          <cell r="K116">
            <v>40</v>
          </cell>
          <cell r="L116">
            <v>35</v>
          </cell>
          <cell r="R116">
            <v>315</v>
          </cell>
          <cell r="S116">
            <v>325</v>
          </cell>
          <cell r="T116" t="str">
            <v>Each</v>
          </cell>
          <cell r="U116" t="str">
            <v>3.3.3.2</v>
          </cell>
          <cell r="V116" t="str">
            <v>"</v>
          </cell>
          <cell r="X116" t="str">
            <v>3.3.3</v>
          </cell>
        </row>
        <row r="117">
          <cell r="E117" t="str">
            <v>Window - double hung insulated glass 33"x65"</v>
          </cell>
          <cell r="I117" t="str">
            <v>33"x65"</v>
          </cell>
          <cell r="J117">
            <v>112</v>
          </cell>
          <cell r="K117">
            <v>40</v>
          </cell>
          <cell r="L117">
            <v>35</v>
          </cell>
          <cell r="R117">
            <v>335</v>
          </cell>
          <cell r="S117">
            <v>355</v>
          </cell>
          <cell r="T117" t="str">
            <v>Each</v>
          </cell>
          <cell r="U117" t="str">
            <v>3.3.3.2</v>
          </cell>
          <cell r="V117" t="str">
            <v>"</v>
          </cell>
          <cell r="X117" t="str">
            <v>3.3.3</v>
          </cell>
        </row>
        <row r="118">
          <cell r="E118" t="str">
            <v>Window - double hung insulated glass 33"x77"</v>
          </cell>
          <cell r="I118" t="str">
            <v>33"x77"</v>
          </cell>
          <cell r="J118">
            <v>113</v>
          </cell>
          <cell r="K118">
            <v>40</v>
          </cell>
          <cell r="L118">
            <v>35</v>
          </cell>
          <cell r="R118">
            <v>345</v>
          </cell>
          <cell r="S118">
            <v>245</v>
          </cell>
          <cell r="T118" t="str">
            <v>Each</v>
          </cell>
          <cell r="U118" t="str">
            <v>3.3.3.2</v>
          </cell>
          <cell r="V118" t="str">
            <v>"</v>
          </cell>
          <cell r="X118" t="str">
            <v>3.3.3</v>
          </cell>
        </row>
        <row r="119">
          <cell r="E119" t="str">
            <v>Window - double hung insulated glass 37"x49"</v>
          </cell>
          <cell r="I119" t="str">
            <v>37"x49"</v>
          </cell>
          <cell r="J119">
            <v>114</v>
          </cell>
          <cell r="K119">
            <v>40</v>
          </cell>
          <cell r="L119">
            <v>35</v>
          </cell>
          <cell r="R119">
            <v>310</v>
          </cell>
          <cell r="S119">
            <v>305</v>
          </cell>
          <cell r="T119" t="str">
            <v>Each</v>
          </cell>
          <cell r="U119" t="str">
            <v>3.3.3.2</v>
          </cell>
          <cell r="V119" t="str">
            <v>"</v>
          </cell>
          <cell r="X119" t="str">
            <v>3.3.3</v>
          </cell>
        </row>
        <row r="120">
          <cell r="E120" t="str">
            <v>Window - double hung insulated glass 37"x57"</v>
          </cell>
          <cell r="I120" t="str">
            <v>37"x57"</v>
          </cell>
          <cell r="J120">
            <v>115</v>
          </cell>
          <cell r="K120">
            <v>40</v>
          </cell>
          <cell r="L120">
            <v>35</v>
          </cell>
          <cell r="R120">
            <v>335</v>
          </cell>
          <cell r="S120">
            <v>350</v>
          </cell>
          <cell r="T120" t="str">
            <v>Each</v>
          </cell>
          <cell r="U120" t="str">
            <v>3.3.3.2</v>
          </cell>
          <cell r="V120" t="str">
            <v>"</v>
          </cell>
          <cell r="X120" t="str">
            <v>3.3.3</v>
          </cell>
        </row>
        <row r="121">
          <cell r="E121" t="str">
            <v>Window - single hung insulated glass 37"x69"</v>
          </cell>
          <cell r="I121" t="str">
            <v>37"x69"</v>
          </cell>
          <cell r="J121">
            <v>116</v>
          </cell>
          <cell r="K121">
            <v>40</v>
          </cell>
          <cell r="L121">
            <v>35</v>
          </cell>
          <cell r="R121">
            <v>360</v>
          </cell>
          <cell r="S121">
            <v>205</v>
          </cell>
          <cell r="T121" t="str">
            <v>Each</v>
          </cell>
          <cell r="U121" t="str">
            <v>3.3.3.2</v>
          </cell>
          <cell r="V121" t="str">
            <v>"</v>
          </cell>
          <cell r="X121" t="str">
            <v>3.3.3</v>
          </cell>
        </row>
        <row r="122">
          <cell r="E122" t="str">
            <v>Window - single hung insulated glass 21"x53"</v>
          </cell>
          <cell r="I122" t="str">
            <v>21"x53"</v>
          </cell>
          <cell r="J122">
            <v>117</v>
          </cell>
          <cell r="K122">
            <v>40</v>
          </cell>
          <cell r="L122">
            <v>35</v>
          </cell>
          <cell r="R122">
            <v>281</v>
          </cell>
          <cell r="S122">
            <v>205</v>
          </cell>
          <cell r="T122" t="str">
            <v>Each</v>
          </cell>
          <cell r="U122" t="str">
            <v>3.3.3.2</v>
          </cell>
          <cell r="V122" t="str">
            <v>"</v>
          </cell>
          <cell r="X122" t="str">
            <v>3.3.3</v>
          </cell>
        </row>
        <row r="123">
          <cell r="E123" t="str">
            <v>Window - single hung insulated glass 21"x65"</v>
          </cell>
          <cell r="I123" t="str">
            <v>21"x65"</v>
          </cell>
          <cell r="J123">
            <v>118</v>
          </cell>
          <cell r="K123">
            <v>40</v>
          </cell>
          <cell r="L123">
            <v>35</v>
          </cell>
          <cell r="R123">
            <v>291</v>
          </cell>
          <cell r="S123">
            <v>206</v>
          </cell>
          <cell r="T123" t="str">
            <v>Each</v>
          </cell>
          <cell r="U123" t="str">
            <v>3.3.3.2</v>
          </cell>
          <cell r="V123" t="str">
            <v>"</v>
          </cell>
          <cell r="X123" t="str">
            <v>3.3.3</v>
          </cell>
        </row>
        <row r="124">
          <cell r="E124" t="str">
            <v>Window - single hung insulated glass 25"x49"</v>
          </cell>
          <cell r="I124" t="str">
            <v>25"x49"</v>
          </cell>
          <cell r="J124">
            <v>119</v>
          </cell>
          <cell r="K124">
            <v>40</v>
          </cell>
          <cell r="L124">
            <v>35</v>
          </cell>
          <cell r="R124">
            <v>281</v>
          </cell>
          <cell r="S124">
            <v>206</v>
          </cell>
          <cell r="T124" t="str">
            <v>Each</v>
          </cell>
          <cell r="U124" t="str">
            <v>3.3.3.2</v>
          </cell>
          <cell r="V124" t="str">
            <v>"</v>
          </cell>
          <cell r="X124" t="str">
            <v>3.3.3</v>
          </cell>
        </row>
        <row r="125">
          <cell r="E125" t="str">
            <v>Window - single hung insulated glass 25"X65"</v>
          </cell>
          <cell r="I125" t="str">
            <v>25"X65"</v>
          </cell>
          <cell r="J125">
            <v>120</v>
          </cell>
          <cell r="K125">
            <v>40</v>
          </cell>
          <cell r="L125">
            <v>35</v>
          </cell>
          <cell r="R125">
            <v>299</v>
          </cell>
          <cell r="S125">
            <v>206</v>
          </cell>
          <cell r="T125" t="str">
            <v>Each</v>
          </cell>
          <cell r="U125" t="str">
            <v>3.3.3.2</v>
          </cell>
          <cell r="V125" t="str">
            <v>"</v>
          </cell>
          <cell r="X125" t="str">
            <v>3.3.3</v>
          </cell>
        </row>
        <row r="126">
          <cell r="E126" t="str">
            <v>Window - single hung insulated glass 29"X53"</v>
          </cell>
          <cell r="I126" t="str">
            <v>29"X53"</v>
          </cell>
          <cell r="J126">
            <v>121</v>
          </cell>
          <cell r="K126">
            <v>40</v>
          </cell>
          <cell r="L126">
            <v>35</v>
          </cell>
          <cell r="R126">
            <v>285</v>
          </cell>
          <cell r="S126">
            <v>217</v>
          </cell>
          <cell r="T126" t="str">
            <v>Each</v>
          </cell>
          <cell r="U126" t="str">
            <v>3.3.3.2</v>
          </cell>
          <cell r="V126" t="str">
            <v>"</v>
          </cell>
          <cell r="X126" t="str">
            <v>3.3.3</v>
          </cell>
        </row>
        <row r="127">
          <cell r="E127" t="str">
            <v>Window - single hung insulated glass 29"X65"</v>
          </cell>
          <cell r="I127" t="str">
            <v>29"X65"</v>
          </cell>
          <cell r="J127">
            <v>122</v>
          </cell>
          <cell r="K127">
            <v>40</v>
          </cell>
          <cell r="L127">
            <v>35</v>
          </cell>
          <cell r="R127">
            <v>305</v>
          </cell>
          <cell r="S127">
            <v>237</v>
          </cell>
          <cell r="T127" t="str">
            <v>Each</v>
          </cell>
          <cell r="U127" t="str">
            <v>3.3.3.2</v>
          </cell>
          <cell r="V127" t="str">
            <v>"</v>
          </cell>
          <cell r="X127" t="str">
            <v>3.3.3</v>
          </cell>
        </row>
        <row r="128">
          <cell r="E128" t="str">
            <v>Window - single hung insulated glass 33"X53"</v>
          </cell>
          <cell r="I128" t="str">
            <v>33"X53"</v>
          </cell>
          <cell r="J128">
            <v>123</v>
          </cell>
          <cell r="K128">
            <v>40</v>
          </cell>
          <cell r="L128">
            <v>35</v>
          </cell>
          <cell r="R128">
            <v>293</v>
          </cell>
          <cell r="S128">
            <v>190</v>
          </cell>
          <cell r="T128" t="str">
            <v>Each</v>
          </cell>
          <cell r="U128" t="str">
            <v>3.3.3.2</v>
          </cell>
          <cell r="V128" t="str">
            <v>"</v>
          </cell>
          <cell r="X128" t="str">
            <v>3.3.3</v>
          </cell>
        </row>
        <row r="129">
          <cell r="E129" t="str">
            <v>Window - single hung insulated glass 33"X65"</v>
          </cell>
          <cell r="I129" t="str">
            <v>33"X65"</v>
          </cell>
          <cell r="J129">
            <v>124</v>
          </cell>
          <cell r="K129">
            <v>40</v>
          </cell>
          <cell r="L129">
            <v>35</v>
          </cell>
          <cell r="R129">
            <v>310</v>
          </cell>
          <cell r="S129">
            <v>206</v>
          </cell>
          <cell r="T129" t="str">
            <v>Each</v>
          </cell>
          <cell r="U129" t="str">
            <v>3.3.3.2</v>
          </cell>
          <cell r="V129" t="str">
            <v>"</v>
          </cell>
          <cell r="X129" t="str">
            <v>3.3.3</v>
          </cell>
        </row>
        <row r="130">
          <cell r="E130" t="str">
            <v>Window - single hung insulated glass 37"X53"</v>
          </cell>
          <cell r="I130" t="str">
            <v>37"X53"</v>
          </cell>
          <cell r="J130">
            <v>125</v>
          </cell>
          <cell r="K130">
            <v>40</v>
          </cell>
          <cell r="L130">
            <v>35</v>
          </cell>
          <cell r="R130">
            <v>305</v>
          </cell>
          <cell r="S130">
            <v>206</v>
          </cell>
          <cell r="T130" t="str">
            <v>Each</v>
          </cell>
          <cell r="U130" t="str">
            <v>3.3.3.2</v>
          </cell>
          <cell r="V130" t="str">
            <v>"</v>
          </cell>
          <cell r="X130" t="str">
            <v>3.3.3</v>
          </cell>
        </row>
        <row r="131">
          <cell r="E131" t="str">
            <v>Window - single hung insulated glass 37"X65"</v>
          </cell>
          <cell r="I131" t="str">
            <v>37"X65"</v>
          </cell>
          <cell r="J131">
            <v>126</v>
          </cell>
          <cell r="K131">
            <v>40</v>
          </cell>
          <cell r="L131">
            <v>35</v>
          </cell>
          <cell r="R131">
            <v>325</v>
          </cell>
          <cell r="S131">
            <v>206</v>
          </cell>
          <cell r="T131" t="str">
            <v>Each</v>
          </cell>
          <cell r="U131" t="str">
            <v>3.3.3.2</v>
          </cell>
          <cell r="V131" t="str">
            <v>"</v>
          </cell>
          <cell r="X131" t="str">
            <v>3.3.3</v>
          </cell>
        </row>
        <row r="132">
          <cell r="E132" t="str">
            <v>Window - picture insulated glass 33"X47"</v>
          </cell>
          <cell r="I132" t="str">
            <v>33"X47"</v>
          </cell>
          <cell r="J132">
            <v>127</v>
          </cell>
          <cell r="K132">
            <v>40</v>
          </cell>
          <cell r="L132">
            <v>35</v>
          </cell>
          <cell r="R132">
            <v>355</v>
          </cell>
          <cell r="S132">
            <v>190</v>
          </cell>
          <cell r="T132" t="str">
            <v>Each</v>
          </cell>
          <cell r="U132" t="str">
            <v>3.3.3.2</v>
          </cell>
          <cell r="V132" t="str">
            <v>"</v>
          </cell>
          <cell r="X132" t="str">
            <v>3.3.3</v>
          </cell>
        </row>
        <row r="133">
          <cell r="E133" t="str">
            <v>Window - picture insulated glass 41"X47"</v>
          </cell>
          <cell r="I133" t="str">
            <v>41"X47"</v>
          </cell>
          <cell r="J133">
            <v>128</v>
          </cell>
          <cell r="K133">
            <v>40</v>
          </cell>
          <cell r="L133">
            <v>35</v>
          </cell>
          <cell r="R133">
            <v>370</v>
          </cell>
          <cell r="S133">
            <v>206</v>
          </cell>
          <cell r="T133" t="str">
            <v>Each</v>
          </cell>
          <cell r="U133" t="str">
            <v>3.3.3.2</v>
          </cell>
          <cell r="V133" t="str">
            <v>"</v>
          </cell>
          <cell r="X133" t="str">
            <v>3.3.3</v>
          </cell>
        </row>
        <row r="134">
          <cell r="E134" t="str">
            <v>Window - picture insulated glass 47"X47"</v>
          </cell>
          <cell r="I134" t="str">
            <v>47"X47"</v>
          </cell>
          <cell r="J134">
            <v>129</v>
          </cell>
          <cell r="K134">
            <v>40</v>
          </cell>
          <cell r="L134">
            <v>35</v>
          </cell>
          <cell r="R134">
            <v>400</v>
          </cell>
          <cell r="S134">
            <v>206</v>
          </cell>
          <cell r="T134" t="str">
            <v>Each</v>
          </cell>
          <cell r="U134" t="str">
            <v>3.3.3.2</v>
          </cell>
          <cell r="V134" t="str">
            <v>"</v>
          </cell>
          <cell r="X134" t="str">
            <v>3.3.3</v>
          </cell>
        </row>
        <row r="135">
          <cell r="E135" t="str">
            <v>Window - picture insulated glass 53"X47"</v>
          </cell>
          <cell r="I135" t="str">
            <v>53"X47"</v>
          </cell>
          <cell r="J135">
            <v>130</v>
          </cell>
          <cell r="K135">
            <v>40</v>
          </cell>
          <cell r="L135">
            <v>35</v>
          </cell>
          <cell r="R135">
            <v>430</v>
          </cell>
          <cell r="S135">
            <v>206</v>
          </cell>
          <cell r="T135" t="str">
            <v>Each</v>
          </cell>
          <cell r="U135" t="str">
            <v>3.3.3.2</v>
          </cell>
          <cell r="V135" t="str">
            <v>"</v>
          </cell>
          <cell r="X135" t="str">
            <v>3.3.3</v>
          </cell>
        </row>
        <row r="136">
          <cell r="E136" t="str">
            <v>Asphalt Shingles 3-tab</v>
          </cell>
          <cell r="F136">
            <v>7310</v>
          </cell>
          <cell r="G136">
            <v>100</v>
          </cell>
          <cell r="H136" t="str">
            <v>0150</v>
          </cell>
          <cell r="I136" t="str">
            <v>3-tab</v>
          </cell>
          <cell r="J136">
            <v>131</v>
          </cell>
          <cell r="K136">
            <v>20</v>
          </cell>
          <cell r="L136">
            <v>20</v>
          </cell>
          <cell r="Q136">
            <v>1.75</v>
          </cell>
          <cell r="R136">
            <v>1.75</v>
          </cell>
          <cell r="S136">
            <v>1.32</v>
          </cell>
          <cell r="T136" t="str">
            <v>Square Feet</v>
          </cell>
          <cell r="U136" t="str">
            <v>3.3.4</v>
          </cell>
          <cell r="V136" t="str">
            <v>Does not include tear off and removal</v>
          </cell>
          <cell r="X136" t="str">
            <v>3.3.4</v>
          </cell>
        </row>
        <row r="137">
          <cell r="E137" t="str">
            <v>Asphalt Shingles Arch profile</v>
          </cell>
          <cell r="I137" t="str">
            <v>Arch profile</v>
          </cell>
          <cell r="J137">
            <v>132</v>
          </cell>
          <cell r="K137">
            <v>25</v>
          </cell>
          <cell r="L137">
            <v>25</v>
          </cell>
          <cell r="Q137">
            <v>2.1</v>
          </cell>
          <cell r="R137">
            <v>2.1</v>
          </cell>
          <cell r="S137">
            <v>1.44</v>
          </cell>
          <cell r="T137" t="str">
            <v>Square Feet</v>
          </cell>
          <cell r="U137" t="str">
            <v>3.3.4</v>
          </cell>
          <cell r="V137" t="str">
            <v>Does not include tear off and removal</v>
          </cell>
          <cell r="X137" t="str">
            <v>3.3.4</v>
          </cell>
        </row>
        <row r="138">
          <cell r="E138" t="str">
            <v xml:space="preserve">Roof slate shingles - replace </v>
          </cell>
          <cell r="F138">
            <v>7310</v>
          </cell>
          <cell r="G138">
            <v>800</v>
          </cell>
          <cell r="H138">
            <v>2500</v>
          </cell>
          <cell r="J138">
            <v>133</v>
          </cell>
          <cell r="K138">
            <v>75</v>
          </cell>
          <cell r="L138">
            <v>75</v>
          </cell>
          <cell r="M138">
            <v>5.75</v>
          </cell>
          <cell r="N138">
            <v>2.4500000000000002</v>
          </cell>
          <cell r="P138">
            <v>8.1999999999999993</v>
          </cell>
          <cell r="R138">
            <v>10.34</v>
          </cell>
          <cell r="S138">
            <v>1.54</v>
          </cell>
          <cell r="T138" t="str">
            <v>Square Feet</v>
          </cell>
          <cell r="U138" t="str">
            <v>3.3.4</v>
          </cell>
          <cell r="V138" t="str">
            <v>use both repair and replace</v>
          </cell>
          <cell r="X138" t="str">
            <v>3.3.4</v>
          </cell>
        </row>
        <row r="139">
          <cell r="E139" t="str">
            <v xml:space="preserve">Cedar shake shingles - replace </v>
          </cell>
          <cell r="F139">
            <v>7310</v>
          </cell>
          <cell r="G139">
            <v>980</v>
          </cell>
          <cell r="H139" t="str">
            <v>0015</v>
          </cell>
          <cell r="J139">
            <v>134</v>
          </cell>
          <cell r="K139">
            <v>25</v>
          </cell>
          <cell r="L139">
            <v>25</v>
          </cell>
          <cell r="M139">
            <v>2.15</v>
          </cell>
          <cell r="N139">
            <v>1.06</v>
          </cell>
          <cell r="P139">
            <v>3.21</v>
          </cell>
          <cell r="R139">
            <v>4.0999999999999996</v>
          </cell>
          <cell r="S139">
            <v>3.45</v>
          </cell>
          <cell r="T139" t="str">
            <v>Square Feet</v>
          </cell>
          <cell r="U139" t="str">
            <v>3.3.4</v>
          </cell>
          <cell r="X139" t="str">
            <v>3.3.4</v>
          </cell>
        </row>
        <row r="140">
          <cell r="E140" t="str">
            <v xml:space="preserve">Standing seam metal roofing - 26 ga </v>
          </cell>
          <cell r="J140">
            <v>135</v>
          </cell>
          <cell r="K140">
            <v>50</v>
          </cell>
          <cell r="L140">
            <v>50</v>
          </cell>
          <cell r="M140">
            <v>3.89</v>
          </cell>
          <cell r="N140">
            <v>1.38</v>
          </cell>
          <cell r="P140">
            <v>5.27</v>
          </cell>
          <cell r="Q140">
            <v>1</v>
          </cell>
          <cell r="R140">
            <v>7.54</v>
          </cell>
          <cell r="S140">
            <v>4.45</v>
          </cell>
          <cell r="T140" t="str">
            <v>Square Feet</v>
          </cell>
          <cell r="U140" t="str">
            <v>3.3.4</v>
          </cell>
          <cell r="X140" t="str">
            <v>3.3.4</v>
          </cell>
        </row>
        <row r="141">
          <cell r="E141" t="str">
            <v xml:space="preserve">Clay or Concrete tile roofing - repair </v>
          </cell>
          <cell r="J141">
            <v>136</v>
          </cell>
          <cell r="K141">
            <v>20</v>
          </cell>
          <cell r="L141">
            <v>20</v>
          </cell>
          <cell r="Q141">
            <v>1.55</v>
          </cell>
          <cell r="R141">
            <v>1.55</v>
          </cell>
          <cell r="S141">
            <v>1.55</v>
          </cell>
          <cell r="T141" t="str">
            <v>Square Feet</v>
          </cell>
          <cell r="U141" t="str">
            <v>3.3.4</v>
          </cell>
          <cell r="V141" t="str">
            <v>use both repair and replace</v>
          </cell>
          <cell r="X141" t="str">
            <v>3.3.4</v>
          </cell>
        </row>
        <row r="142">
          <cell r="E142" t="str">
            <v xml:space="preserve">Clay or Concrete tile roofing - replace </v>
          </cell>
          <cell r="J142">
            <v>137</v>
          </cell>
          <cell r="K142">
            <v>60</v>
          </cell>
          <cell r="L142">
            <v>60</v>
          </cell>
          <cell r="M142">
            <v>4.05</v>
          </cell>
          <cell r="N142">
            <v>1.48</v>
          </cell>
          <cell r="P142">
            <v>5.53</v>
          </cell>
          <cell r="R142">
            <v>6.88</v>
          </cell>
          <cell r="S142">
            <v>7.75</v>
          </cell>
          <cell r="T142" t="str">
            <v>Square Feet</v>
          </cell>
          <cell r="U142" t="str">
            <v>3.3.4</v>
          </cell>
          <cell r="X142" t="str">
            <v>3.3.4</v>
          </cell>
        </row>
        <row r="143">
          <cell r="E143" t="str">
            <v xml:space="preserve">Modified bitumen roofing </v>
          </cell>
          <cell r="F143">
            <v>7550</v>
          </cell>
          <cell r="G143">
            <v>500</v>
          </cell>
          <cell r="H143" t="str">
            <v>0020</v>
          </cell>
          <cell r="J143">
            <v>138</v>
          </cell>
          <cell r="K143">
            <v>20</v>
          </cell>
          <cell r="L143">
            <v>20</v>
          </cell>
          <cell r="M143">
            <v>0.52500000000000002</v>
          </cell>
          <cell r="N143">
            <v>0.42199999999999999</v>
          </cell>
          <cell r="P143">
            <v>0.94699999999999995</v>
          </cell>
          <cell r="Q143">
            <v>4.6900000000000004</v>
          </cell>
          <cell r="R143">
            <v>5.95</v>
          </cell>
          <cell r="T143" t="str">
            <v>Square Feet</v>
          </cell>
          <cell r="U143" t="str">
            <v>3.3.4</v>
          </cell>
          <cell r="X143" t="str">
            <v>3.3.4</v>
          </cell>
        </row>
        <row r="144">
          <cell r="E144" t="str">
            <v xml:space="preserve">Conventionally Built-up roofing (BUR) </v>
          </cell>
          <cell r="F144">
            <v>7510</v>
          </cell>
          <cell r="G144">
            <v>300</v>
          </cell>
          <cell r="H144" t="str">
            <v>0200</v>
          </cell>
          <cell r="J144">
            <v>139</v>
          </cell>
          <cell r="K144">
            <v>15</v>
          </cell>
          <cell r="L144">
            <v>15</v>
          </cell>
          <cell r="M144">
            <v>0.495</v>
          </cell>
          <cell r="N144">
            <v>0.73</v>
          </cell>
          <cell r="O144">
            <v>0.153</v>
          </cell>
          <cell r="P144">
            <v>1.3779999999999999</v>
          </cell>
          <cell r="Q144">
            <v>4.04</v>
          </cell>
          <cell r="R144">
            <v>5.95</v>
          </cell>
          <cell r="S144">
            <v>1.95</v>
          </cell>
          <cell r="T144" t="str">
            <v>Square Feet</v>
          </cell>
          <cell r="U144" t="str">
            <v>3.3.4</v>
          </cell>
          <cell r="X144" t="str">
            <v>3.3.4</v>
          </cell>
        </row>
        <row r="145">
          <cell r="E145" t="str">
            <v>EPDM (membrane)  Mech. Fastened</v>
          </cell>
          <cell r="F145">
            <v>7530</v>
          </cell>
          <cell r="G145">
            <v>800</v>
          </cell>
          <cell r="H145">
            <v>3700</v>
          </cell>
          <cell r="I145" t="str">
            <v>Mech. Fastened</v>
          </cell>
          <cell r="J145">
            <v>140</v>
          </cell>
          <cell r="K145">
            <v>15</v>
          </cell>
          <cell r="L145">
            <v>15</v>
          </cell>
          <cell r="M145">
            <v>0.53500000000000003</v>
          </cell>
          <cell r="N145">
            <v>0.32</v>
          </cell>
          <cell r="O145">
            <v>0.41799999999999998</v>
          </cell>
          <cell r="P145">
            <v>8.968</v>
          </cell>
          <cell r="Q145">
            <v>4.38</v>
          </cell>
          <cell r="R145">
            <v>5.95</v>
          </cell>
          <cell r="S145">
            <v>1.85</v>
          </cell>
          <cell r="T145" t="str">
            <v>Square Feet</v>
          </cell>
          <cell r="U145" t="str">
            <v>3.3.4</v>
          </cell>
          <cell r="X145" t="str">
            <v>3.3.4</v>
          </cell>
        </row>
        <row r="146">
          <cell r="E146" t="str">
            <v>EPDM (membrane)  fully ballasted</v>
          </cell>
          <cell r="F146">
            <v>7530</v>
          </cell>
          <cell r="G146">
            <v>800</v>
          </cell>
          <cell r="H146">
            <v>3600</v>
          </cell>
          <cell r="I146" t="str">
            <v>fully ballasted</v>
          </cell>
          <cell r="J146">
            <v>141</v>
          </cell>
          <cell r="K146">
            <v>20</v>
          </cell>
          <cell r="L146">
            <v>20</v>
          </cell>
          <cell r="M146">
            <v>0.61</v>
          </cell>
          <cell r="N146">
            <v>0.22</v>
          </cell>
          <cell r="O146">
            <v>0.28699999999999998</v>
          </cell>
          <cell r="P146">
            <v>8.5869999999999997</v>
          </cell>
          <cell r="Q146">
            <v>4.6100000000000003</v>
          </cell>
          <cell r="R146">
            <v>5.95</v>
          </cell>
          <cell r="S146">
            <v>1.85</v>
          </cell>
          <cell r="T146" t="str">
            <v>Square Feet</v>
          </cell>
          <cell r="U146" t="str">
            <v>3.3.4</v>
          </cell>
          <cell r="X146" t="str">
            <v>3.3.4</v>
          </cell>
        </row>
        <row r="147">
          <cell r="E147" t="str">
            <v>EPDM (membrane)  fully adhered</v>
          </cell>
          <cell r="F147">
            <v>7530</v>
          </cell>
          <cell r="G147">
            <v>800</v>
          </cell>
          <cell r="H147">
            <v>3800</v>
          </cell>
          <cell r="I147" t="str">
            <v>fully adhered</v>
          </cell>
          <cell r="J147">
            <v>142</v>
          </cell>
          <cell r="K147">
            <v>15</v>
          </cell>
          <cell r="L147">
            <v>15</v>
          </cell>
          <cell r="M147">
            <v>0.77</v>
          </cell>
          <cell r="N147">
            <v>0.42499999999999999</v>
          </cell>
          <cell r="O147">
            <v>0.56499999999999995</v>
          </cell>
          <cell r="P147">
            <v>1.2515000000000001</v>
          </cell>
          <cell r="Q147">
            <v>3.79</v>
          </cell>
          <cell r="R147">
            <v>5.95</v>
          </cell>
          <cell r="S147">
            <v>2.0499999999999998</v>
          </cell>
          <cell r="T147" t="str">
            <v>Square Feet</v>
          </cell>
          <cell r="U147" t="str">
            <v>3.3.4</v>
          </cell>
          <cell r="X147" t="str">
            <v>3.3.4</v>
          </cell>
        </row>
        <row r="148">
          <cell r="E148" t="str">
            <v>PVC membrane - welded seams Mech. Fastened</v>
          </cell>
          <cell r="F148">
            <v>7540</v>
          </cell>
          <cell r="G148">
            <v>800</v>
          </cell>
          <cell r="H148">
            <v>8800</v>
          </cell>
          <cell r="I148" t="str">
            <v>Mech. Fastened</v>
          </cell>
          <cell r="J148">
            <v>143</v>
          </cell>
          <cell r="K148">
            <v>15</v>
          </cell>
          <cell r="L148">
            <v>15</v>
          </cell>
          <cell r="M148">
            <v>0.88500000000000001</v>
          </cell>
          <cell r="N148">
            <v>0.32</v>
          </cell>
          <cell r="O148">
            <v>4.1799999999999997E-2</v>
          </cell>
          <cell r="P148">
            <v>1.2467999999999999</v>
          </cell>
          <cell r="Q148">
            <v>4.41</v>
          </cell>
          <cell r="R148">
            <v>5.95</v>
          </cell>
          <cell r="S148">
            <v>2.15</v>
          </cell>
          <cell r="T148" t="str">
            <v>Square Feet</v>
          </cell>
          <cell r="U148" t="str">
            <v>3.3.4</v>
          </cell>
          <cell r="X148" t="str">
            <v>3.3.4</v>
          </cell>
        </row>
        <row r="149">
          <cell r="E149" t="str">
            <v>PVC membrane - welded seams fully ballasted</v>
          </cell>
          <cell r="F149">
            <v>7540</v>
          </cell>
          <cell r="G149">
            <v>800</v>
          </cell>
          <cell r="H149">
            <v>8750</v>
          </cell>
          <cell r="I149" t="str">
            <v>fully ballasted</v>
          </cell>
          <cell r="J149">
            <v>144</v>
          </cell>
          <cell r="K149">
            <v>20</v>
          </cell>
          <cell r="L149">
            <v>20</v>
          </cell>
          <cell r="M149">
            <v>0.97499999999999998</v>
          </cell>
          <cell r="N149">
            <v>0.22</v>
          </cell>
          <cell r="O149">
            <v>2.87E-2</v>
          </cell>
          <cell r="P149">
            <v>1.2237</v>
          </cell>
          <cell r="Q149">
            <v>4.49</v>
          </cell>
          <cell r="R149">
            <v>5.95</v>
          </cell>
          <cell r="S149">
            <v>2.15</v>
          </cell>
          <cell r="T149" t="str">
            <v>Square Feet</v>
          </cell>
          <cell r="U149" t="str">
            <v>3.3.4</v>
          </cell>
          <cell r="X149" t="str">
            <v>3.3.4</v>
          </cell>
        </row>
        <row r="150">
          <cell r="E150" t="str">
            <v>PVC membrane - welded seams fully adhered</v>
          </cell>
          <cell r="F150">
            <v>7540</v>
          </cell>
          <cell r="G150">
            <v>800</v>
          </cell>
          <cell r="H150">
            <v>8850</v>
          </cell>
          <cell r="I150" t="str">
            <v>fully adhered</v>
          </cell>
          <cell r="J150">
            <v>145</v>
          </cell>
          <cell r="K150">
            <v>15</v>
          </cell>
          <cell r="L150">
            <v>15</v>
          </cell>
          <cell r="M150">
            <v>1.19</v>
          </cell>
          <cell r="N150">
            <v>0.42499999999999999</v>
          </cell>
          <cell r="O150">
            <v>5.6500000000000002E-2</v>
          </cell>
          <cell r="P150">
            <v>1.6715</v>
          </cell>
          <cell r="Q150">
            <v>3.89</v>
          </cell>
          <cell r="R150">
            <v>5.95</v>
          </cell>
          <cell r="S150">
            <v>2.4500000000000002</v>
          </cell>
          <cell r="T150" t="str">
            <v>Square Feet</v>
          </cell>
          <cell r="U150" t="str">
            <v>3.3.4</v>
          </cell>
          <cell r="X150" t="str">
            <v>3.3.4</v>
          </cell>
        </row>
        <row r="151">
          <cell r="E151" t="str">
            <v xml:space="preserve">Polyurethane sprayed foam - repaint &amp; repair </v>
          </cell>
          <cell r="F151">
            <v>7550</v>
          </cell>
          <cell r="G151">
            <v>350</v>
          </cell>
          <cell r="J151">
            <v>146</v>
          </cell>
          <cell r="K151">
            <v>10</v>
          </cell>
          <cell r="L151">
            <v>10</v>
          </cell>
          <cell r="Q151">
            <v>1.5</v>
          </cell>
          <cell r="R151">
            <v>1.5</v>
          </cell>
          <cell r="S151">
            <v>0.25</v>
          </cell>
          <cell r="T151" t="str">
            <v>Square Feet</v>
          </cell>
          <cell r="U151" t="str">
            <v>3.3.4</v>
          </cell>
          <cell r="V151" t="str">
            <v>application of electrometric coating</v>
          </cell>
          <cell r="X151" t="str">
            <v>3.3.4</v>
          </cell>
        </row>
        <row r="152">
          <cell r="E152" t="str">
            <v xml:space="preserve">Polyurethane sprayed foam - replacement </v>
          </cell>
          <cell r="F152">
            <v>7550</v>
          </cell>
          <cell r="G152">
            <v>350</v>
          </cell>
          <cell r="H152">
            <v>1700</v>
          </cell>
          <cell r="J152">
            <v>147</v>
          </cell>
          <cell r="K152">
            <v>15</v>
          </cell>
          <cell r="L152">
            <v>15</v>
          </cell>
          <cell r="M152">
            <v>1.34</v>
          </cell>
          <cell r="N152">
            <v>0.74</v>
          </cell>
          <cell r="O152">
            <v>0.13</v>
          </cell>
          <cell r="P152">
            <v>2.21</v>
          </cell>
          <cell r="Q152">
            <v>3.12</v>
          </cell>
          <cell r="R152">
            <v>5.95</v>
          </cell>
          <cell r="S152">
            <v>3.73</v>
          </cell>
          <cell r="T152" t="str">
            <v>Square Feet</v>
          </cell>
          <cell r="U152" t="str">
            <v>3.3.4</v>
          </cell>
          <cell r="V152" t="str">
            <v>use both repair and replace</v>
          </cell>
          <cell r="X152" t="str">
            <v>3.3.4</v>
          </cell>
        </row>
        <row r="153">
          <cell r="E153" t="str">
            <v xml:space="preserve">Aluminum 5" gutters &amp; downspouts </v>
          </cell>
          <cell r="F153">
            <v>7710</v>
          </cell>
          <cell r="G153">
            <v>650</v>
          </cell>
          <cell r="H153" t="str">
            <v>0012</v>
          </cell>
          <cell r="J153">
            <v>148</v>
          </cell>
          <cell r="K153">
            <v>20</v>
          </cell>
          <cell r="L153">
            <v>20</v>
          </cell>
          <cell r="R153">
            <v>4.1100000000000003</v>
          </cell>
          <cell r="S153">
            <v>4.1100000000000003</v>
          </cell>
          <cell r="T153" t="str">
            <v>Linear Feet</v>
          </cell>
          <cell r="U153" t="str">
            <v>3.3.4</v>
          </cell>
          <cell r="V153" t="str">
            <v>Match roof EUL (for shingle &amp; BUR assemblies 20 to 25)</v>
          </cell>
          <cell r="X153" t="str">
            <v>3.3.4</v>
          </cell>
        </row>
        <row r="154">
          <cell r="E154" t="str">
            <v xml:space="preserve">Downspouts </v>
          </cell>
          <cell r="F154">
            <v>7710</v>
          </cell>
          <cell r="G154">
            <v>400</v>
          </cell>
          <cell r="H154" t="str">
            <v>0020</v>
          </cell>
          <cell r="J154">
            <v>149</v>
          </cell>
          <cell r="K154">
            <v>20</v>
          </cell>
          <cell r="L154">
            <v>20</v>
          </cell>
          <cell r="M154">
            <v>0.85</v>
          </cell>
          <cell r="N154">
            <v>1.77</v>
          </cell>
          <cell r="P154">
            <v>2.62</v>
          </cell>
          <cell r="R154">
            <v>3.83</v>
          </cell>
          <cell r="S154">
            <v>4.1100000000000003</v>
          </cell>
          <cell r="T154" t="str">
            <v>Linear Feet</v>
          </cell>
          <cell r="U154" t="str">
            <v>3.3.4</v>
          </cell>
          <cell r="V154" t="str">
            <v>Match roof EUL (for shingle &amp; BUR assemblies 20 to 25)</v>
          </cell>
          <cell r="X154" t="str">
            <v>3.3.4</v>
          </cell>
        </row>
        <row r="155">
          <cell r="E155" t="str">
            <v xml:space="preserve">Replace polybutylene plumbing lines </v>
          </cell>
          <cell r="J155">
            <v>150</v>
          </cell>
          <cell r="K155">
            <v>40</v>
          </cell>
          <cell r="L155">
            <v>40</v>
          </cell>
          <cell r="R155">
            <v>650</v>
          </cell>
          <cell r="T155" t="str">
            <v>Each</v>
          </cell>
          <cell r="U155" t="str">
            <v>3.4.1.1</v>
          </cell>
          <cell r="X155" t="str">
            <v>3.4.1</v>
          </cell>
        </row>
        <row r="156">
          <cell r="E156" t="str">
            <v xml:space="preserve">Replace galvanized plumbing lines </v>
          </cell>
          <cell r="J156">
            <v>151</v>
          </cell>
          <cell r="K156">
            <v>40</v>
          </cell>
          <cell r="L156">
            <v>40</v>
          </cell>
          <cell r="R156">
            <v>650</v>
          </cell>
          <cell r="T156" t="str">
            <v>Each</v>
          </cell>
          <cell r="U156" t="str">
            <v>3.4.1.1</v>
          </cell>
          <cell r="X156" t="str">
            <v>3.4.1</v>
          </cell>
        </row>
        <row r="157">
          <cell r="E157" t="str">
            <v>Replace septic tank 1000-gal</v>
          </cell>
          <cell r="F157">
            <v>2540</v>
          </cell>
          <cell r="G157">
            <v>400</v>
          </cell>
          <cell r="H157" t="str">
            <v>0015</v>
          </cell>
          <cell r="I157" t="str">
            <v>1000-gal</v>
          </cell>
          <cell r="J157">
            <v>152</v>
          </cell>
          <cell r="K157">
            <v>50</v>
          </cell>
          <cell r="L157">
            <v>50</v>
          </cell>
          <cell r="M157">
            <v>585</v>
          </cell>
          <cell r="N157">
            <v>112</v>
          </cell>
          <cell r="O157">
            <v>19</v>
          </cell>
          <cell r="P157">
            <v>716</v>
          </cell>
          <cell r="Q157">
            <v>1500</v>
          </cell>
          <cell r="R157">
            <v>2348</v>
          </cell>
          <cell r="T157" t="str">
            <v>Each</v>
          </cell>
          <cell r="U157" t="str">
            <v>3.4.1.1</v>
          </cell>
          <cell r="V157" t="str">
            <v>Misc. costs for septic tanks includes an estimate of $1500 for excavation and backfill</v>
          </cell>
          <cell r="X157" t="str">
            <v>3.4.1</v>
          </cell>
        </row>
        <row r="158">
          <cell r="E158" t="str">
            <v>Replace septic tank 1250-gal</v>
          </cell>
          <cell r="F158">
            <v>2540</v>
          </cell>
          <cell r="G158">
            <v>400</v>
          </cell>
          <cell r="H158" t="str">
            <v>0020</v>
          </cell>
          <cell r="I158" t="str">
            <v>1250-gal</v>
          </cell>
          <cell r="J158">
            <v>153</v>
          </cell>
          <cell r="K158">
            <v>50</v>
          </cell>
          <cell r="L158">
            <v>50</v>
          </cell>
          <cell r="M158">
            <v>820</v>
          </cell>
          <cell r="N158">
            <v>112</v>
          </cell>
          <cell r="O158">
            <v>19</v>
          </cell>
          <cell r="P158">
            <v>951</v>
          </cell>
          <cell r="Q158">
            <v>1500</v>
          </cell>
          <cell r="R158">
            <v>2606</v>
          </cell>
          <cell r="T158" t="str">
            <v>Each</v>
          </cell>
          <cell r="U158" t="str">
            <v>3.4.1.1</v>
          </cell>
          <cell r="X158" t="str">
            <v>3.4.1</v>
          </cell>
        </row>
        <row r="159">
          <cell r="E159" t="str">
            <v>Replace septic tank 1500-gal</v>
          </cell>
          <cell r="F159">
            <v>2540</v>
          </cell>
          <cell r="G159">
            <v>400</v>
          </cell>
          <cell r="H159" t="str">
            <v>0060</v>
          </cell>
          <cell r="I159" t="str">
            <v>1500-gal</v>
          </cell>
          <cell r="J159">
            <v>154</v>
          </cell>
          <cell r="K159">
            <v>50</v>
          </cell>
          <cell r="L159">
            <v>50</v>
          </cell>
          <cell r="M159">
            <v>965</v>
          </cell>
          <cell r="N159">
            <v>128</v>
          </cell>
          <cell r="O159">
            <v>22</v>
          </cell>
          <cell r="P159">
            <v>1115</v>
          </cell>
          <cell r="Q159">
            <v>1500</v>
          </cell>
          <cell r="R159">
            <v>2795</v>
          </cell>
          <cell r="T159" t="str">
            <v>Each</v>
          </cell>
          <cell r="U159" t="str">
            <v>3.4.1.1</v>
          </cell>
          <cell r="X159" t="str">
            <v>3.4.1</v>
          </cell>
        </row>
        <row r="160">
          <cell r="E160" t="str">
            <v>Replace septic tank 2000-gal</v>
          </cell>
          <cell r="F160">
            <v>2540</v>
          </cell>
          <cell r="G160">
            <v>400</v>
          </cell>
          <cell r="H160" t="str">
            <v>0100</v>
          </cell>
          <cell r="I160" t="str">
            <v>2000-gal</v>
          </cell>
          <cell r="J160">
            <v>155</v>
          </cell>
          <cell r="K160">
            <v>50</v>
          </cell>
          <cell r="L160">
            <v>50</v>
          </cell>
          <cell r="M160">
            <v>1175</v>
          </cell>
          <cell r="N160">
            <v>180</v>
          </cell>
          <cell r="O160">
            <v>30</v>
          </cell>
          <cell r="P160">
            <v>1385</v>
          </cell>
          <cell r="Q160">
            <v>1500</v>
          </cell>
          <cell r="R160">
            <v>3120</v>
          </cell>
          <cell r="S160">
            <v>1450</v>
          </cell>
          <cell r="T160" t="str">
            <v>Each</v>
          </cell>
          <cell r="U160" t="str">
            <v>3.4.1.1</v>
          </cell>
          <cell r="X160" t="str">
            <v>3.4.1</v>
          </cell>
        </row>
        <row r="161">
          <cell r="E161" t="str">
            <v>Replace septic tank 2500-gal</v>
          </cell>
          <cell r="F161">
            <v>2540</v>
          </cell>
          <cell r="G161">
            <v>400</v>
          </cell>
          <cell r="H161" t="str">
            <v>0140</v>
          </cell>
          <cell r="I161" t="str">
            <v>2500-gal</v>
          </cell>
          <cell r="J161">
            <v>156</v>
          </cell>
          <cell r="K161">
            <v>50</v>
          </cell>
          <cell r="L161">
            <v>50</v>
          </cell>
          <cell r="M161">
            <v>1550</v>
          </cell>
          <cell r="N161">
            <v>180</v>
          </cell>
          <cell r="O161">
            <v>30</v>
          </cell>
          <cell r="P161">
            <v>1760</v>
          </cell>
          <cell r="Q161">
            <v>1500</v>
          </cell>
          <cell r="R161">
            <v>3533</v>
          </cell>
          <cell r="T161" t="str">
            <v>Each</v>
          </cell>
          <cell r="U161" t="str">
            <v>3.4.1.1</v>
          </cell>
          <cell r="X161" t="str">
            <v>3.4.1</v>
          </cell>
        </row>
        <row r="162">
          <cell r="E162" t="str">
            <v>Replace septic tank 4000-gal</v>
          </cell>
          <cell r="F162">
            <v>2540</v>
          </cell>
          <cell r="G162">
            <v>400</v>
          </cell>
          <cell r="H162" t="str">
            <v>0180</v>
          </cell>
          <cell r="I162" t="str">
            <v>4000-gal</v>
          </cell>
          <cell r="J162">
            <v>157</v>
          </cell>
          <cell r="K162">
            <v>50</v>
          </cell>
          <cell r="L162">
            <v>50</v>
          </cell>
          <cell r="M162">
            <v>4525</v>
          </cell>
          <cell r="N162">
            <v>225</v>
          </cell>
          <cell r="O162">
            <v>38</v>
          </cell>
          <cell r="P162">
            <v>4788</v>
          </cell>
          <cell r="Q162">
            <v>1500</v>
          </cell>
          <cell r="R162">
            <v>6888</v>
          </cell>
          <cell r="T162" t="str">
            <v>Each</v>
          </cell>
          <cell r="U162" t="str">
            <v>3.4.1.1</v>
          </cell>
          <cell r="X162" t="str">
            <v>3.4.1</v>
          </cell>
        </row>
        <row r="163">
          <cell r="E163" t="str">
            <v>Replace septic tank 5000-gal</v>
          </cell>
          <cell r="F163">
            <v>2540</v>
          </cell>
          <cell r="G163">
            <v>400</v>
          </cell>
          <cell r="H163" t="str">
            <v>0220</v>
          </cell>
          <cell r="I163" t="str">
            <v>5000-gal</v>
          </cell>
          <cell r="J163">
            <v>158</v>
          </cell>
          <cell r="K163">
            <v>50</v>
          </cell>
          <cell r="L163">
            <v>50</v>
          </cell>
          <cell r="M163">
            <v>7225</v>
          </cell>
          <cell r="N163">
            <v>560</v>
          </cell>
          <cell r="O163">
            <v>217</v>
          </cell>
          <cell r="P163">
            <v>8002</v>
          </cell>
          <cell r="Q163">
            <v>1500</v>
          </cell>
          <cell r="R163">
            <v>10604</v>
          </cell>
          <cell r="S163">
            <v>6775</v>
          </cell>
          <cell r="T163" t="str">
            <v>Each</v>
          </cell>
          <cell r="U163" t="str">
            <v>3.4.1.1</v>
          </cell>
          <cell r="X163" t="str">
            <v>3.4.1</v>
          </cell>
        </row>
        <row r="164">
          <cell r="E164" t="str">
            <v>Replace septic tank 15000-gal</v>
          </cell>
          <cell r="F164">
            <v>2540</v>
          </cell>
          <cell r="G164">
            <v>400</v>
          </cell>
          <cell r="H164" t="str">
            <v>0300</v>
          </cell>
          <cell r="I164" t="str">
            <v>15000-gal</v>
          </cell>
          <cell r="J164">
            <v>159</v>
          </cell>
          <cell r="K164">
            <v>50</v>
          </cell>
          <cell r="L164">
            <v>50</v>
          </cell>
          <cell r="M164">
            <v>16400</v>
          </cell>
          <cell r="N164">
            <v>985</v>
          </cell>
          <cell r="O164">
            <v>560</v>
          </cell>
          <cell r="P164">
            <v>17945</v>
          </cell>
          <cell r="Q164">
            <v>1500</v>
          </cell>
          <cell r="R164">
            <v>21771</v>
          </cell>
          <cell r="S164">
            <v>16300</v>
          </cell>
          <cell r="T164" t="str">
            <v>Each</v>
          </cell>
          <cell r="U164" t="str">
            <v>3.4.1.1</v>
          </cell>
          <cell r="X164" t="str">
            <v>3.4.1</v>
          </cell>
        </row>
        <row r="165">
          <cell r="E165" t="str">
            <v>Replace septic tank 25000-gal</v>
          </cell>
          <cell r="F165">
            <v>2540</v>
          </cell>
          <cell r="G165">
            <v>400</v>
          </cell>
          <cell r="H165" t="str">
            <v>0400</v>
          </cell>
          <cell r="I165" t="str">
            <v>25000-gal</v>
          </cell>
          <cell r="J165">
            <v>160</v>
          </cell>
          <cell r="K165">
            <v>50</v>
          </cell>
          <cell r="L165">
            <v>50</v>
          </cell>
          <cell r="M165">
            <v>34600</v>
          </cell>
          <cell r="N165">
            <v>1525</v>
          </cell>
          <cell r="O165">
            <v>865</v>
          </cell>
          <cell r="P165">
            <v>36990</v>
          </cell>
          <cell r="Q165">
            <v>1500</v>
          </cell>
          <cell r="R165">
            <v>43012</v>
          </cell>
          <cell r="T165" t="str">
            <v>Each</v>
          </cell>
          <cell r="U165" t="str">
            <v>3.4.1.1</v>
          </cell>
          <cell r="X165" t="str">
            <v>3.4.1</v>
          </cell>
        </row>
        <row r="166">
          <cell r="E166" t="str">
            <v xml:space="preserve">Replace sewer mains </v>
          </cell>
          <cell r="J166">
            <v>161</v>
          </cell>
          <cell r="K166">
            <v>75</v>
          </cell>
          <cell r="L166">
            <v>75</v>
          </cell>
          <cell r="Q166">
            <v>3500</v>
          </cell>
          <cell r="R166">
            <v>3500</v>
          </cell>
          <cell r="T166" t="str">
            <v>Each</v>
          </cell>
          <cell r="U166" t="str">
            <v>3.4.1.1</v>
          </cell>
          <cell r="X166" t="str">
            <v>3.4.1</v>
          </cell>
        </row>
        <row r="167">
          <cell r="E167" t="str">
            <v>Water booster pump - domestic 1hp</v>
          </cell>
          <cell r="I167" t="str">
            <v>1hp</v>
          </cell>
          <cell r="J167">
            <v>162</v>
          </cell>
          <cell r="K167">
            <v>20</v>
          </cell>
          <cell r="L167">
            <v>20</v>
          </cell>
          <cell r="Q167">
            <v>4650</v>
          </cell>
          <cell r="R167">
            <v>4650</v>
          </cell>
          <cell r="S167">
            <v>4650</v>
          </cell>
          <cell r="T167" t="str">
            <v>Each</v>
          </cell>
          <cell r="U167" t="str">
            <v>3.4.1.2</v>
          </cell>
          <cell r="X167" t="str">
            <v>3.4.1</v>
          </cell>
        </row>
        <row r="168">
          <cell r="E168" t="str">
            <v>Water booster pump - domestic 2hp</v>
          </cell>
          <cell r="I168" t="str">
            <v>2hp</v>
          </cell>
          <cell r="J168">
            <v>163</v>
          </cell>
          <cell r="K168">
            <v>20</v>
          </cell>
          <cell r="L168">
            <v>20</v>
          </cell>
          <cell r="Q168">
            <v>4875</v>
          </cell>
          <cell r="R168">
            <v>4875</v>
          </cell>
          <cell r="S168">
            <v>4875</v>
          </cell>
          <cell r="T168" t="str">
            <v>Each</v>
          </cell>
          <cell r="U168" t="str">
            <v>3.4.1.2</v>
          </cell>
          <cell r="X168" t="str">
            <v>3.4.1</v>
          </cell>
        </row>
        <row r="169">
          <cell r="E169" t="str">
            <v>Water booster pump - domestic 5hp</v>
          </cell>
          <cell r="I169" t="str">
            <v>5hp</v>
          </cell>
          <cell r="J169">
            <v>164</v>
          </cell>
          <cell r="K169">
            <v>20</v>
          </cell>
          <cell r="L169">
            <v>20</v>
          </cell>
          <cell r="Q169">
            <v>5550</v>
          </cell>
          <cell r="R169">
            <v>5550</v>
          </cell>
          <cell r="S169">
            <v>5550</v>
          </cell>
          <cell r="T169" t="str">
            <v>Each</v>
          </cell>
          <cell r="U169" t="str">
            <v>3.4.1.2</v>
          </cell>
          <cell r="X169" t="str">
            <v>3.4.1</v>
          </cell>
        </row>
        <row r="170">
          <cell r="E170" t="str">
            <v>Water booster pump - domestic 10hp</v>
          </cell>
          <cell r="I170" t="str">
            <v>10hp</v>
          </cell>
          <cell r="J170">
            <v>165</v>
          </cell>
          <cell r="K170">
            <v>20</v>
          </cell>
          <cell r="L170">
            <v>20</v>
          </cell>
          <cell r="Q170">
            <v>6425</v>
          </cell>
          <cell r="R170">
            <v>6425</v>
          </cell>
          <cell r="S170">
            <v>6425</v>
          </cell>
          <cell r="T170" t="str">
            <v>Each</v>
          </cell>
          <cell r="U170" t="str">
            <v>3.4.1.2</v>
          </cell>
          <cell r="X170" t="str">
            <v>3.4.1</v>
          </cell>
        </row>
        <row r="171">
          <cell r="E171" t="str">
            <v>Water softener equipment 37gpm</v>
          </cell>
          <cell r="F171">
            <v>15460</v>
          </cell>
          <cell r="G171">
            <v>900</v>
          </cell>
          <cell r="H171">
            <v>6100</v>
          </cell>
          <cell r="I171" t="str">
            <v>37gpm</v>
          </cell>
          <cell r="J171">
            <v>166</v>
          </cell>
          <cell r="K171">
            <v>15</v>
          </cell>
          <cell r="L171">
            <v>15</v>
          </cell>
          <cell r="M171">
            <v>4250</v>
          </cell>
          <cell r="N171">
            <v>510</v>
          </cell>
          <cell r="P171">
            <v>4760</v>
          </cell>
          <cell r="R171">
            <v>5511</v>
          </cell>
          <cell r="S171">
            <v>4900</v>
          </cell>
          <cell r="T171" t="str">
            <v>Each</v>
          </cell>
          <cell r="U171" t="str">
            <v>3.4.1.2</v>
          </cell>
          <cell r="X171" t="str">
            <v>3.4.1</v>
          </cell>
        </row>
        <row r="172">
          <cell r="E172" t="str">
            <v>Water softener equipment 81gpm</v>
          </cell>
          <cell r="F172">
            <v>15460</v>
          </cell>
          <cell r="G172">
            <v>900</v>
          </cell>
          <cell r="H172">
            <v>6200</v>
          </cell>
          <cell r="I172" t="str">
            <v>81gpm</v>
          </cell>
          <cell r="J172">
            <v>167</v>
          </cell>
          <cell r="K172">
            <v>15</v>
          </cell>
          <cell r="L172">
            <v>15</v>
          </cell>
          <cell r="M172">
            <v>6300</v>
          </cell>
          <cell r="N172">
            <v>615</v>
          </cell>
          <cell r="P172">
            <v>6915</v>
          </cell>
          <cell r="R172">
            <v>7938</v>
          </cell>
          <cell r="S172">
            <v>7100</v>
          </cell>
          <cell r="T172" t="str">
            <v>Each</v>
          </cell>
          <cell r="U172" t="str">
            <v>3.4.1.2</v>
          </cell>
          <cell r="X172" t="str">
            <v>3.4.1</v>
          </cell>
        </row>
        <row r="173">
          <cell r="E173" t="str">
            <v>Water softener equipment 160gpm</v>
          </cell>
          <cell r="F173">
            <v>15460</v>
          </cell>
          <cell r="G173">
            <v>900</v>
          </cell>
          <cell r="H173">
            <v>6300</v>
          </cell>
          <cell r="I173" t="str">
            <v>160gpm</v>
          </cell>
          <cell r="J173">
            <v>168</v>
          </cell>
          <cell r="K173">
            <v>15</v>
          </cell>
          <cell r="L173">
            <v>15</v>
          </cell>
          <cell r="M173">
            <v>8200</v>
          </cell>
          <cell r="N173">
            <v>770</v>
          </cell>
          <cell r="P173">
            <v>8970</v>
          </cell>
          <cell r="R173">
            <v>10282</v>
          </cell>
          <cell r="S173">
            <v>9200</v>
          </cell>
          <cell r="T173" t="str">
            <v>Each</v>
          </cell>
          <cell r="U173" t="str">
            <v>3.4.1.2</v>
          </cell>
          <cell r="X173" t="str">
            <v>3.4.1</v>
          </cell>
        </row>
        <row r="174">
          <cell r="E174" t="str">
            <v>Water storage tank - electric 100gal</v>
          </cell>
          <cell r="I174" t="str">
            <v>100gal</v>
          </cell>
          <cell r="J174">
            <v>169</v>
          </cell>
          <cell r="K174">
            <v>18</v>
          </cell>
          <cell r="L174">
            <v>18</v>
          </cell>
          <cell r="R174">
            <v>275</v>
          </cell>
          <cell r="S174">
            <v>371</v>
          </cell>
          <cell r="T174" t="str">
            <v>Each</v>
          </cell>
          <cell r="U174" t="str">
            <v>3.4.1.2</v>
          </cell>
          <cell r="X174" t="str">
            <v>3.4.1</v>
          </cell>
        </row>
        <row r="175">
          <cell r="E175" t="str">
            <v>Water storage tank - gas 100gal</v>
          </cell>
          <cell r="I175" t="str">
            <v>100gal</v>
          </cell>
          <cell r="J175">
            <v>170</v>
          </cell>
          <cell r="K175">
            <v>20</v>
          </cell>
          <cell r="L175">
            <v>20</v>
          </cell>
          <cell r="R175">
            <v>300</v>
          </cell>
          <cell r="S175">
            <v>371</v>
          </cell>
          <cell r="T175" t="str">
            <v>Each</v>
          </cell>
          <cell r="U175" t="str">
            <v>3.4.1.2</v>
          </cell>
          <cell r="X175" t="str">
            <v>3.4.1</v>
          </cell>
        </row>
        <row r="176">
          <cell r="E176" t="str">
            <v>Water heater domestic electric 10gal</v>
          </cell>
          <cell r="F176">
            <v>15480</v>
          </cell>
          <cell r="G176">
            <v>200</v>
          </cell>
          <cell r="H176">
            <v>1000</v>
          </cell>
          <cell r="I176" t="str">
            <v>10gal</v>
          </cell>
          <cell r="J176">
            <v>171</v>
          </cell>
          <cell r="K176">
            <v>15</v>
          </cell>
          <cell r="L176">
            <v>12</v>
          </cell>
          <cell r="R176">
            <v>150</v>
          </cell>
          <cell r="S176">
            <v>371</v>
          </cell>
          <cell r="T176" t="str">
            <v>Each</v>
          </cell>
          <cell r="U176" t="str">
            <v>3.4.1.2</v>
          </cell>
          <cell r="V176" t="str">
            <v>Residential water heaters</v>
          </cell>
          <cell r="X176" t="str">
            <v>3.4.1</v>
          </cell>
        </row>
        <row r="177">
          <cell r="E177" t="str">
            <v>Water heater domestic electric 30gal</v>
          </cell>
          <cell r="F177">
            <v>15480</v>
          </cell>
          <cell r="G177">
            <v>200</v>
          </cell>
          <cell r="H177">
            <v>1060</v>
          </cell>
          <cell r="I177" t="str">
            <v>30gal</v>
          </cell>
          <cell r="J177">
            <v>172</v>
          </cell>
          <cell r="K177">
            <v>15</v>
          </cell>
          <cell r="L177">
            <v>12</v>
          </cell>
          <cell r="R177">
            <v>250</v>
          </cell>
          <cell r="S177">
            <v>280</v>
          </cell>
          <cell r="T177" t="str">
            <v>Each</v>
          </cell>
          <cell r="U177" t="str">
            <v>3.4.1.2</v>
          </cell>
          <cell r="X177" t="str">
            <v>3.4.1</v>
          </cell>
        </row>
        <row r="178">
          <cell r="E178" t="str">
            <v>Water heater domestic electric 40gal</v>
          </cell>
          <cell r="F178">
            <v>15480</v>
          </cell>
          <cell r="G178">
            <v>200</v>
          </cell>
          <cell r="H178">
            <v>1080</v>
          </cell>
          <cell r="I178" t="str">
            <v>40gal</v>
          </cell>
          <cell r="J178">
            <v>173</v>
          </cell>
          <cell r="K178">
            <v>15</v>
          </cell>
          <cell r="L178">
            <v>12</v>
          </cell>
          <cell r="R178">
            <v>300</v>
          </cell>
          <cell r="S178">
            <v>300</v>
          </cell>
          <cell r="T178" t="str">
            <v>Each</v>
          </cell>
          <cell r="U178" t="str">
            <v>3.4.1.2</v>
          </cell>
          <cell r="X178" t="str">
            <v>3.4.1</v>
          </cell>
        </row>
        <row r="179">
          <cell r="E179" t="str">
            <v>Water heater domestic electric 52gal</v>
          </cell>
          <cell r="F179">
            <v>15480</v>
          </cell>
          <cell r="G179">
            <v>200</v>
          </cell>
          <cell r="H179">
            <v>1100</v>
          </cell>
          <cell r="I179" t="str">
            <v>52gal</v>
          </cell>
          <cell r="J179">
            <v>174</v>
          </cell>
          <cell r="K179">
            <v>15</v>
          </cell>
          <cell r="L179">
            <v>12</v>
          </cell>
          <cell r="R179">
            <v>330</v>
          </cell>
          <cell r="S179">
            <v>355</v>
          </cell>
          <cell r="T179" t="str">
            <v>Each</v>
          </cell>
          <cell r="U179" t="str">
            <v>3.4.1.2</v>
          </cell>
          <cell r="X179" t="str">
            <v>3.4.1</v>
          </cell>
        </row>
        <row r="180">
          <cell r="E180" t="str">
            <v>Water heater domestic gas-fired, residential 30gal</v>
          </cell>
          <cell r="F180">
            <v>15480</v>
          </cell>
          <cell r="G180">
            <v>200</v>
          </cell>
          <cell r="H180">
            <v>2040</v>
          </cell>
          <cell r="I180" t="str">
            <v>30gal</v>
          </cell>
          <cell r="J180">
            <v>175</v>
          </cell>
          <cell r="K180">
            <v>15</v>
          </cell>
          <cell r="L180">
            <v>12</v>
          </cell>
          <cell r="R180">
            <v>375</v>
          </cell>
          <cell r="S180">
            <v>385</v>
          </cell>
          <cell r="T180" t="str">
            <v>Each</v>
          </cell>
          <cell r="U180" t="str">
            <v>3.4.1.2</v>
          </cell>
          <cell r="V180" t="str">
            <v>Residential water heaters</v>
          </cell>
          <cell r="X180" t="str">
            <v>3.4.1</v>
          </cell>
        </row>
        <row r="181">
          <cell r="E181" t="str">
            <v>Water heater domestic gas-fired, residential 40gal</v>
          </cell>
          <cell r="F181">
            <v>15480</v>
          </cell>
          <cell r="G181">
            <v>200</v>
          </cell>
          <cell r="H181">
            <v>2060</v>
          </cell>
          <cell r="I181" t="str">
            <v>40gal</v>
          </cell>
          <cell r="J181">
            <v>176</v>
          </cell>
          <cell r="K181">
            <v>15</v>
          </cell>
          <cell r="L181">
            <v>12</v>
          </cell>
          <cell r="R181">
            <v>425</v>
          </cell>
          <cell r="S181">
            <v>405</v>
          </cell>
          <cell r="T181" t="str">
            <v>Each</v>
          </cell>
          <cell r="U181" t="str">
            <v>3.4.1.2</v>
          </cell>
          <cell r="X181" t="str">
            <v>3.4.1</v>
          </cell>
        </row>
        <row r="182">
          <cell r="E182" t="str">
            <v>Water heater domestic gas-fired, residential 50gal</v>
          </cell>
          <cell r="F182">
            <v>15480</v>
          </cell>
          <cell r="G182">
            <v>200</v>
          </cell>
          <cell r="H182">
            <v>2080</v>
          </cell>
          <cell r="I182" t="str">
            <v>50gal</v>
          </cell>
          <cell r="J182">
            <v>177</v>
          </cell>
          <cell r="K182">
            <v>15</v>
          </cell>
          <cell r="L182">
            <v>12</v>
          </cell>
          <cell r="R182">
            <v>525</v>
          </cell>
          <cell r="S182">
            <v>535</v>
          </cell>
          <cell r="T182" t="str">
            <v>Each</v>
          </cell>
          <cell r="U182" t="str">
            <v>3.4.1.2</v>
          </cell>
          <cell r="X182" t="str">
            <v>3.4.1</v>
          </cell>
        </row>
        <row r="183">
          <cell r="E183" t="str">
            <v>Water heater domestic gas-fired, residential 75gal</v>
          </cell>
          <cell r="F183">
            <v>15480</v>
          </cell>
          <cell r="G183">
            <v>200</v>
          </cell>
          <cell r="H183">
            <v>2100</v>
          </cell>
          <cell r="I183" t="str">
            <v>75gal</v>
          </cell>
          <cell r="J183">
            <v>178</v>
          </cell>
          <cell r="K183">
            <v>15</v>
          </cell>
          <cell r="L183">
            <v>12</v>
          </cell>
          <cell r="R183">
            <v>725</v>
          </cell>
          <cell r="S183">
            <v>745</v>
          </cell>
          <cell r="T183" t="str">
            <v>Each</v>
          </cell>
          <cell r="U183" t="str">
            <v>3.4.1.2</v>
          </cell>
          <cell r="X183" t="str">
            <v>3.4.1</v>
          </cell>
        </row>
        <row r="184">
          <cell r="E184" t="str">
            <v>Water heater domestic gas-fired, residential 100gal</v>
          </cell>
          <cell r="F184">
            <v>15480</v>
          </cell>
          <cell r="G184">
            <v>200</v>
          </cell>
          <cell r="H184">
            <v>2120</v>
          </cell>
          <cell r="I184" t="str">
            <v>100gal</v>
          </cell>
          <cell r="J184">
            <v>179</v>
          </cell>
          <cell r="K184">
            <v>15</v>
          </cell>
          <cell r="L184">
            <v>12</v>
          </cell>
          <cell r="R184">
            <v>875</v>
          </cell>
          <cell r="S184">
            <v>1150</v>
          </cell>
          <cell r="T184" t="str">
            <v>Each</v>
          </cell>
          <cell r="U184" t="str">
            <v>3.4.1.2</v>
          </cell>
          <cell r="X184" t="str">
            <v>3.4.1</v>
          </cell>
        </row>
        <row r="185">
          <cell r="E185" t="str">
            <v>Water heater domestic gas-fired, commercial 75mbh, 73gph</v>
          </cell>
          <cell r="F185">
            <v>15480</v>
          </cell>
          <cell r="G185">
            <v>200</v>
          </cell>
          <cell r="H185">
            <v>6040</v>
          </cell>
          <cell r="I185" t="str">
            <v>75mbh, 73gph</v>
          </cell>
          <cell r="J185">
            <v>180</v>
          </cell>
          <cell r="K185">
            <v>18</v>
          </cell>
          <cell r="L185">
            <v>18</v>
          </cell>
          <cell r="M185">
            <v>1575</v>
          </cell>
          <cell r="N185">
            <v>244</v>
          </cell>
          <cell r="P185">
            <v>1819</v>
          </cell>
          <cell r="R185">
            <v>2132</v>
          </cell>
          <cell r="S185">
            <v>2000</v>
          </cell>
          <cell r="T185" t="str">
            <v>Each</v>
          </cell>
          <cell r="U185" t="str">
            <v>3.4.1.2</v>
          </cell>
          <cell r="V185" t="str">
            <v>Commercial water heaters</v>
          </cell>
          <cell r="X185" t="str">
            <v>3.4.1</v>
          </cell>
        </row>
        <row r="186">
          <cell r="E186" t="str">
            <v>Water heater domestic gas-fired, commercial 98mbh, 95gph</v>
          </cell>
          <cell r="F186">
            <v>15480</v>
          </cell>
          <cell r="G186">
            <v>200</v>
          </cell>
          <cell r="H186">
            <v>6060</v>
          </cell>
          <cell r="I186" t="str">
            <v>98mbh, 95gph</v>
          </cell>
          <cell r="J186">
            <v>181</v>
          </cell>
          <cell r="K186">
            <v>18</v>
          </cell>
          <cell r="L186">
            <v>18</v>
          </cell>
          <cell r="M186">
            <v>2775</v>
          </cell>
          <cell r="N186">
            <v>244</v>
          </cell>
          <cell r="P186">
            <v>3019</v>
          </cell>
          <cell r="R186">
            <v>3452</v>
          </cell>
          <cell r="S186">
            <v>3250</v>
          </cell>
          <cell r="T186" t="str">
            <v>Each</v>
          </cell>
          <cell r="U186" t="str">
            <v>3.4.1.2</v>
          </cell>
          <cell r="X186" t="str">
            <v>3.4.1</v>
          </cell>
        </row>
        <row r="187">
          <cell r="E187" t="str">
            <v>Water heater domestic gas-fired, commercial 120mbh, 110gph</v>
          </cell>
          <cell r="F187">
            <v>15480</v>
          </cell>
          <cell r="G187">
            <v>200</v>
          </cell>
          <cell r="H187">
            <v>6080</v>
          </cell>
          <cell r="I187" t="str">
            <v>120mbh, 110gph</v>
          </cell>
          <cell r="J187">
            <v>182</v>
          </cell>
          <cell r="K187">
            <v>18</v>
          </cell>
          <cell r="L187">
            <v>18</v>
          </cell>
          <cell r="M187">
            <v>3000</v>
          </cell>
          <cell r="N187">
            <v>285</v>
          </cell>
          <cell r="P187">
            <v>3285</v>
          </cell>
          <cell r="R187">
            <v>3767</v>
          </cell>
          <cell r="S187">
            <v>3525</v>
          </cell>
          <cell r="T187" t="str">
            <v>Each</v>
          </cell>
          <cell r="U187" t="str">
            <v>3.4.1.2</v>
          </cell>
          <cell r="X187" t="str">
            <v>3.4.1</v>
          </cell>
        </row>
        <row r="188">
          <cell r="E188" t="str">
            <v>Water heater domestic gas-fired, commercial 120mbh, 115gph</v>
          </cell>
          <cell r="F188">
            <v>15480</v>
          </cell>
          <cell r="G188">
            <v>200</v>
          </cell>
          <cell r="H188">
            <v>6100</v>
          </cell>
          <cell r="I188" t="str">
            <v>120mbh, 115gph</v>
          </cell>
          <cell r="J188">
            <v>183</v>
          </cell>
          <cell r="K188">
            <v>18</v>
          </cell>
          <cell r="L188">
            <v>18</v>
          </cell>
          <cell r="M188">
            <v>3375</v>
          </cell>
          <cell r="N188">
            <v>310</v>
          </cell>
          <cell r="P188">
            <v>3685</v>
          </cell>
          <cell r="R188">
            <v>4220</v>
          </cell>
          <cell r="S188">
            <v>4150</v>
          </cell>
          <cell r="T188" t="str">
            <v>Each</v>
          </cell>
          <cell r="U188" t="str">
            <v>3.4.1.2</v>
          </cell>
          <cell r="X188" t="str">
            <v>3.4.1</v>
          </cell>
        </row>
        <row r="189">
          <cell r="E189" t="str">
            <v>Water heater domestic gas-fired, commercial 140mbh, 130gph</v>
          </cell>
          <cell r="F189">
            <v>15480</v>
          </cell>
          <cell r="G189">
            <v>200</v>
          </cell>
          <cell r="H189">
            <v>6120</v>
          </cell>
          <cell r="I189" t="str">
            <v>140mbh, 130gph</v>
          </cell>
          <cell r="J189">
            <v>184</v>
          </cell>
          <cell r="K189">
            <v>18</v>
          </cell>
          <cell r="L189">
            <v>18</v>
          </cell>
          <cell r="M189">
            <v>3775</v>
          </cell>
          <cell r="N189">
            <v>340</v>
          </cell>
          <cell r="P189">
            <v>4115</v>
          </cell>
          <cell r="R189">
            <v>4710</v>
          </cell>
          <cell r="S189">
            <v>4650</v>
          </cell>
          <cell r="T189" t="str">
            <v>Each</v>
          </cell>
          <cell r="U189" t="str">
            <v>3.4.1.2</v>
          </cell>
          <cell r="X189" t="str">
            <v>3.4.1</v>
          </cell>
        </row>
        <row r="190">
          <cell r="E190" t="str">
            <v>Water heater domestic gas-fired, commercial 155mbh, 150gph</v>
          </cell>
          <cell r="F190">
            <v>15480</v>
          </cell>
          <cell r="G190">
            <v>200</v>
          </cell>
          <cell r="H190">
            <v>6140</v>
          </cell>
          <cell r="I190" t="str">
            <v>155mbh, 150gph</v>
          </cell>
          <cell r="J190">
            <v>185</v>
          </cell>
          <cell r="K190">
            <v>18</v>
          </cell>
          <cell r="L190">
            <v>18</v>
          </cell>
          <cell r="M190">
            <v>4100</v>
          </cell>
          <cell r="N190">
            <v>425</v>
          </cell>
          <cell r="P190">
            <v>4525</v>
          </cell>
          <cell r="R190">
            <v>5207</v>
          </cell>
          <cell r="S190">
            <v>5150</v>
          </cell>
          <cell r="T190" t="str">
            <v>Each</v>
          </cell>
          <cell r="U190" t="str">
            <v>3.4.1.2</v>
          </cell>
          <cell r="X190" t="str">
            <v>3.4.1</v>
          </cell>
        </row>
        <row r="191">
          <cell r="E191" t="str">
            <v>Water heater domestic gas-fired, commercial 180mbh, 170gph</v>
          </cell>
          <cell r="F191">
            <v>15480</v>
          </cell>
          <cell r="G191">
            <v>200</v>
          </cell>
          <cell r="H191">
            <v>6160</v>
          </cell>
          <cell r="I191" t="str">
            <v>180mbh, 170gph</v>
          </cell>
          <cell r="J191">
            <v>186</v>
          </cell>
          <cell r="K191">
            <v>18</v>
          </cell>
          <cell r="L191">
            <v>18</v>
          </cell>
          <cell r="M191">
            <v>4275</v>
          </cell>
          <cell r="N191">
            <v>490</v>
          </cell>
          <cell r="P191">
            <v>4765</v>
          </cell>
          <cell r="R191">
            <v>5506</v>
          </cell>
          <cell r="S191">
            <v>5425</v>
          </cell>
          <cell r="T191" t="str">
            <v>Each</v>
          </cell>
          <cell r="U191" t="str">
            <v>3.4.1.2</v>
          </cell>
          <cell r="X191" t="str">
            <v>3.4.1</v>
          </cell>
        </row>
        <row r="192">
          <cell r="E192" t="str">
            <v>Water heater domestic gas-fired, commercial 200mbh, 192gph</v>
          </cell>
          <cell r="F192">
            <v>15480</v>
          </cell>
          <cell r="G192">
            <v>200</v>
          </cell>
          <cell r="H192">
            <v>6180</v>
          </cell>
          <cell r="I192" t="str">
            <v>200mbh, 192gph</v>
          </cell>
          <cell r="J192">
            <v>187</v>
          </cell>
          <cell r="K192">
            <v>18</v>
          </cell>
          <cell r="L192">
            <v>18</v>
          </cell>
          <cell r="M192">
            <v>4300</v>
          </cell>
          <cell r="N192">
            <v>570</v>
          </cell>
          <cell r="P192">
            <v>4870</v>
          </cell>
          <cell r="R192">
            <v>5664</v>
          </cell>
          <cell r="S192">
            <v>5600</v>
          </cell>
          <cell r="T192" t="str">
            <v>Each</v>
          </cell>
          <cell r="U192" t="str">
            <v>3.4.1.2</v>
          </cell>
          <cell r="X192" t="str">
            <v>3.4.1</v>
          </cell>
        </row>
        <row r="193">
          <cell r="E193" t="str">
            <v>Water heater domestic oil-fired, residential 30-gallon</v>
          </cell>
          <cell r="F193">
            <v>15480</v>
          </cell>
          <cell r="G193">
            <v>200</v>
          </cell>
          <cell r="H193">
            <v>3000</v>
          </cell>
          <cell r="I193" t="str">
            <v>30-gallon</v>
          </cell>
          <cell r="J193">
            <v>188</v>
          </cell>
          <cell r="K193">
            <v>15</v>
          </cell>
          <cell r="L193">
            <v>15</v>
          </cell>
          <cell r="M193">
            <v>795</v>
          </cell>
          <cell r="N193">
            <v>171</v>
          </cell>
          <cell r="P193">
            <v>966</v>
          </cell>
          <cell r="R193">
            <v>1154</v>
          </cell>
          <cell r="S193">
            <v>1207</v>
          </cell>
          <cell r="T193" t="str">
            <v>Each</v>
          </cell>
          <cell r="U193" t="str">
            <v>3.4.1.2</v>
          </cell>
          <cell r="V193" t="str">
            <v>Residential water heaters</v>
          </cell>
          <cell r="X193" t="str">
            <v>3.4.1</v>
          </cell>
        </row>
        <row r="194">
          <cell r="E194" t="str">
            <v>Water heater domestic oil-fired, residential 50-gallon</v>
          </cell>
          <cell r="F194">
            <v>15480</v>
          </cell>
          <cell r="G194">
            <v>200</v>
          </cell>
          <cell r="H194">
            <v>3040</v>
          </cell>
          <cell r="I194" t="str">
            <v>50-gallon</v>
          </cell>
          <cell r="J194">
            <v>189</v>
          </cell>
          <cell r="K194">
            <v>15</v>
          </cell>
          <cell r="L194">
            <v>15</v>
          </cell>
          <cell r="M194">
            <v>1375</v>
          </cell>
          <cell r="N194">
            <v>190</v>
          </cell>
          <cell r="P194">
            <v>1565</v>
          </cell>
          <cell r="R194">
            <v>1824</v>
          </cell>
          <cell r="S194">
            <v>1363</v>
          </cell>
          <cell r="T194" t="str">
            <v>Each</v>
          </cell>
          <cell r="U194" t="str">
            <v>3.4.1.2</v>
          </cell>
          <cell r="X194" t="str">
            <v>3.4.1</v>
          </cell>
        </row>
        <row r="195">
          <cell r="E195" t="str">
            <v>Water heater domestic oil-fired, residential 70-gallon</v>
          </cell>
          <cell r="F195">
            <v>15480</v>
          </cell>
          <cell r="G195">
            <v>200</v>
          </cell>
          <cell r="H195">
            <v>3060</v>
          </cell>
          <cell r="I195" t="str">
            <v>70-gallon</v>
          </cell>
          <cell r="J195">
            <v>190</v>
          </cell>
          <cell r="K195">
            <v>15</v>
          </cell>
          <cell r="L195">
            <v>15</v>
          </cell>
          <cell r="M195">
            <v>1525</v>
          </cell>
          <cell r="N195">
            <v>228</v>
          </cell>
          <cell r="P195">
            <v>1753</v>
          </cell>
          <cell r="R195">
            <v>2051</v>
          </cell>
          <cell r="S195">
            <v>1643</v>
          </cell>
          <cell r="T195" t="str">
            <v>Each</v>
          </cell>
          <cell r="U195" t="str">
            <v>3.4.1.2</v>
          </cell>
          <cell r="X195" t="str">
            <v>3.4.1</v>
          </cell>
        </row>
        <row r="196">
          <cell r="E196" t="str">
            <v>Water heater domestic oil-fired, residential 85-gallon</v>
          </cell>
          <cell r="F196">
            <v>15480</v>
          </cell>
          <cell r="G196">
            <v>200</v>
          </cell>
          <cell r="H196">
            <v>3080</v>
          </cell>
          <cell r="I196" t="str">
            <v>85-gallon</v>
          </cell>
          <cell r="J196">
            <v>191</v>
          </cell>
          <cell r="K196">
            <v>15</v>
          </cell>
          <cell r="L196">
            <v>15</v>
          </cell>
          <cell r="M196">
            <v>4750</v>
          </cell>
          <cell r="N196">
            <v>244</v>
          </cell>
          <cell r="P196">
            <v>4994</v>
          </cell>
          <cell r="R196">
            <v>5625</v>
          </cell>
          <cell r="S196">
            <v>4150</v>
          </cell>
          <cell r="T196" t="str">
            <v>Each</v>
          </cell>
          <cell r="U196" t="str">
            <v>3.4.1.2</v>
          </cell>
          <cell r="X196" t="str">
            <v>3.4.1</v>
          </cell>
        </row>
        <row r="197">
          <cell r="E197" t="str">
            <v>Water heater domestic oil-fired, commercial 140 mbh</v>
          </cell>
          <cell r="F197">
            <v>15480</v>
          </cell>
          <cell r="G197">
            <v>200</v>
          </cell>
          <cell r="H197">
            <v>8060</v>
          </cell>
          <cell r="I197" t="str">
            <v>140 mbh</v>
          </cell>
          <cell r="J197">
            <v>192</v>
          </cell>
          <cell r="K197">
            <v>18</v>
          </cell>
          <cell r="L197">
            <v>18</v>
          </cell>
          <cell r="M197">
            <v>1150</v>
          </cell>
          <cell r="N197">
            <v>289</v>
          </cell>
          <cell r="P197">
            <v>1439</v>
          </cell>
          <cell r="R197">
            <v>1738</v>
          </cell>
          <cell r="T197" t="str">
            <v>Each</v>
          </cell>
          <cell r="U197" t="str">
            <v>3.4.1.2</v>
          </cell>
          <cell r="V197" t="str">
            <v>Commercial water heaters</v>
          </cell>
          <cell r="X197" t="str">
            <v>3.4.1</v>
          </cell>
        </row>
        <row r="198">
          <cell r="E198" t="str">
            <v>Water heater domestic oil-fired, commercial 199 mbh</v>
          </cell>
          <cell r="F198">
            <v>15480</v>
          </cell>
          <cell r="G198">
            <v>200</v>
          </cell>
          <cell r="H198">
            <v>8080</v>
          </cell>
          <cell r="I198" t="str">
            <v>199 mbh</v>
          </cell>
          <cell r="J198">
            <v>193</v>
          </cell>
          <cell r="K198">
            <v>18</v>
          </cell>
          <cell r="L198">
            <v>18</v>
          </cell>
          <cell r="M198">
            <v>11800</v>
          </cell>
          <cell r="N198">
            <v>305</v>
          </cell>
          <cell r="P198">
            <v>12105</v>
          </cell>
          <cell r="R198">
            <v>13480</v>
          </cell>
          <cell r="T198" t="str">
            <v>Each</v>
          </cell>
          <cell r="U198" t="str">
            <v>3.4.1.2</v>
          </cell>
          <cell r="X198" t="str">
            <v>3.4.1</v>
          </cell>
        </row>
        <row r="199">
          <cell r="E199" t="str">
            <v>Water heater domestic oil-fired, commercial 255 mbh</v>
          </cell>
          <cell r="F199">
            <v>15480</v>
          </cell>
          <cell r="G199">
            <v>200</v>
          </cell>
          <cell r="H199">
            <v>8100</v>
          </cell>
          <cell r="I199" t="str">
            <v>255 mbh</v>
          </cell>
          <cell r="J199">
            <v>194</v>
          </cell>
          <cell r="K199">
            <v>25</v>
          </cell>
          <cell r="L199">
            <v>25</v>
          </cell>
          <cell r="M199">
            <v>12100</v>
          </cell>
          <cell r="N199">
            <v>385</v>
          </cell>
          <cell r="P199">
            <v>12485</v>
          </cell>
          <cell r="R199">
            <v>13941</v>
          </cell>
          <cell r="T199" t="str">
            <v>Each</v>
          </cell>
          <cell r="U199" t="str">
            <v>3.4.1.2</v>
          </cell>
          <cell r="X199" t="str">
            <v>3.4.1</v>
          </cell>
        </row>
        <row r="200">
          <cell r="E200" t="str">
            <v>Water heater domestic oil-fired, commercial 270 mbh</v>
          </cell>
          <cell r="F200">
            <v>15480</v>
          </cell>
          <cell r="G200">
            <v>200</v>
          </cell>
          <cell r="H200">
            <v>8210</v>
          </cell>
          <cell r="I200" t="str">
            <v>270 mbh</v>
          </cell>
          <cell r="J200">
            <v>195</v>
          </cell>
          <cell r="K200">
            <v>25</v>
          </cell>
          <cell r="L200">
            <v>25</v>
          </cell>
          <cell r="M200">
            <v>15000</v>
          </cell>
          <cell r="N200">
            <v>510</v>
          </cell>
          <cell r="P200">
            <v>15510</v>
          </cell>
          <cell r="R200">
            <v>17336</v>
          </cell>
          <cell r="T200" t="str">
            <v>Each</v>
          </cell>
          <cell r="U200" t="str">
            <v>3.4.1.2</v>
          </cell>
          <cell r="X200" t="str">
            <v>3.4.1</v>
          </cell>
        </row>
        <row r="201">
          <cell r="E201" t="str">
            <v>Water heater domestic oil-fired, commercial 400 mbh</v>
          </cell>
          <cell r="F201">
            <v>15480</v>
          </cell>
          <cell r="G201">
            <v>200</v>
          </cell>
          <cell r="H201">
            <v>8140</v>
          </cell>
          <cell r="I201" t="str">
            <v>400 mbh</v>
          </cell>
          <cell r="J201">
            <v>196</v>
          </cell>
          <cell r="K201">
            <v>25</v>
          </cell>
          <cell r="L201">
            <v>25</v>
          </cell>
          <cell r="M201">
            <v>15400</v>
          </cell>
          <cell r="N201">
            <v>615</v>
          </cell>
          <cell r="P201">
            <v>16015</v>
          </cell>
          <cell r="R201">
            <v>17948</v>
          </cell>
          <cell r="T201" t="str">
            <v>Each</v>
          </cell>
          <cell r="U201" t="str">
            <v>3.4.1.2</v>
          </cell>
          <cell r="X201" t="str">
            <v>3.4.1</v>
          </cell>
        </row>
        <row r="202">
          <cell r="E202" t="str">
            <v>Water heater domestic oil-fired, commercial 540 mbh</v>
          </cell>
          <cell r="F202">
            <v>15480</v>
          </cell>
          <cell r="G202">
            <v>200</v>
          </cell>
          <cell r="H202">
            <v>8160</v>
          </cell>
          <cell r="I202" t="str">
            <v>540 mbh</v>
          </cell>
          <cell r="J202">
            <v>197</v>
          </cell>
          <cell r="K202">
            <v>25</v>
          </cell>
          <cell r="L202">
            <v>25</v>
          </cell>
          <cell r="M202">
            <v>16100</v>
          </cell>
          <cell r="N202">
            <v>640</v>
          </cell>
          <cell r="P202">
            <v>16740</v>
          </cell>
          <cell r="R202">
            <v>18759</v>
          </cell>
          <cell r="T202" t="str">
            <v>Each</v>
          </cell>
          <cell r="U202" t="str">
            <v>3.4.1.2</v>
          </cell>
          <cell r="X202" t="str">
            <v>3.4.1</v>
          </cell>
        </row>
        <row r="203">
          <cell r="E203" t="str">
            <v>Water heater domestic oil-fired, commercial 720 mbh</v>
          </cell>
          <cell r="F203">
            <v>15480</v>
          </cell>
          <cell r="G203">
            <v>200</v>
          </cell>
          <cell r="H203">
            <v>8180</v>
          </cell>
          <cell r="I203" t="str">
            <v>720 mbh</v>
          </cell>
          <cell r="J203">
            <v>198</v>
          </cell>
          <cell r="K203">
            <v>25</v>
          </cell>
          <cell r="L203">
            <v>25</v>
          </cell>
          <cell r="M203">
            <v>16400</v>
          </cell>
          <cell r="N203">
            <v>670</v>
          </cell>
          <cell r="P203">
            <v>17070</v>
          </cell>
          <cell r="R203">
            <v>19138</v>
          </cell>
          <cell r="T203" t="str">
            <v>Each</v>
          </cell>
          <cell r="U203" t="str">
            <v>3.4.1.2</v>
          </cell>
          <cell r="X203" t="str">
            <v>3.4.1</v>
          </cell>
        </row>
        <row r="204">
          <cell r="E204" t="str">
            <v>Water Boiler domestic gas-fired 81mbh</v>
          </cell>
          <cell r="F204">
            <v>15510</v>
          </cell>
          <cell r="G204">
            <v>400</v>
          </cell>
          <cell r="H204">
            <v>2000</v>
          </cell>
          <cell r="I204" t="str">
            <v>81mbh</v>
          </cell>
          <cell r="J204">
            <v>199</v>
          </cell>
          <cell r="K204">
            <v>30</v>
          </cell>
          <cell r="L204">
            <v>30</v>
          </cell>
          <cell r="R204">
            <v>4050</v>
          </cell>
          <cell r="S204">
            <v>2925</v>
          </cell>
          <cell r="T204" t="str">
            <v>Each</v>
          </cell>
          <cell r="U204" t="str">
            <v>3.4.1.2</v>
          </cell>
          <cell r="V204" t="str">
            <v>Cast iron boilers with insulated jackets</v>
          </cell>
          <cell r="X204" t="str">
            <v>3.4.1</v>
          </cell>
        </row>
        <row r="205">
          <cell r="E205" t="str">
            <v>Water Boiler domestic gas-fired 102mbh</v>
          </cell>
          <cell r="F205">
            <v>15510</v>
          </cell>
          <cell r="G205">
            <v>400</v>
          </cell>
          <cell r="H205">
            <v>2020</v>
          </cell>
          <cell r="I205" t="str">
            <v>102mbh</v>
          </cell>
          <cell r="J205">
            <v>200</v>
          </cell>
          <cell r="K205">
            <v>30</v>
          </cell>
          <cell r="L205">
            <v>30</v>
          </cell>
          <cell r="R205">
            <v>4475</v>
          </cell>
          <cell r="S205">
            <v>3025</v>
          </cell>
          <cell r="T205" t="str">
            <v>Each</v>
          </cell>
          <cell r="U205" t="str">
            <v>3.4.1.2</v>
          </cell>
          <cell r="X205" t="str">
            <v>3.4.1</v>
          </cell>
        </row>
        <row r="206">
          <cell r="E206" t="str">
            <v>Water Boiler domestic gas-fired 163mbh</v>
          </cell>
          <cell r="F206">
            <v>15510</v>
          </cell>
          <cell r="G206">
            <v>400</v>
          </cell>
          <cell r="H206">
            <v>2040</v>
          </cell>
          <cell r="I206" t="str">
            <v>163mbh</v>
          </cell>
          <cell r="J206">
            <v>201</v>
          </cell>
          <cell r="K206">
            <v>30</v>
          </cell>
          <cell r="L206">
            <v>30</v>
          </cell>
          <cell r="R206">
            <v>6075</v>
          </cell>
          <cell r="S206">
            <v>3350</v>
          </cell>
          <cell r="T206" t="str">
            <v>Each</v>
          </cell>
          <cell r="U206" t="str">
            <v>3.4.1.2</v>
          </cell>
          <cell r="X206" t="str">
            <v>3.4.1</v>
          </cell>
        </row>
        <row r="207">
          <cell r="E207" t="str">
            <v>Water Boiler domestic gas-fired 203mbh</v>
          </cell>
          <cell r="F207">
            <v>15510</v>
          </cell>
          <cell r="G207">
            <v>400</v>
          </cell>
          <cell r="H207">
            <v>2060</v>
          </cell>
          <cell r="I207" t="str">
            <v>203mbh</v>
          </cell>
          <cell r="J207">
            <v>202</v>
          </cell>
          <cell r="K207">
            <v>30</v>
          </cell>
          <cell r="L207">
            <v>30</v>
          </cell>
          <cell r="R207">
            <v>6375</v>
          </cell>
          <cell r="S207">
            <v>3775</v>
          </cell>
          <cell r="T207" t="str">
            <v>Each</v>
          </cell>
          <cell r="U207" t="str">
            <v>3.4.1.2</v>
          </cell>
          <cell r="X207" t="str">
            <v>3.4.1</v>
          </cell>
        </row>
        <row r="208">
          <cell r="E208" t="str">
            <v>Water Boiler domestic gas-fired 240mbh</v>
          </cell>
          <cell r="F208">
            <v>15510</v>
          </cell>
          <cell r="G208">
            <v>400</v>
          </cell>
          <cell r="H208">
            <v>2080</v>
          </cell>
          <cell r="I208" t="str">
            <v>240mbh</v>
          </cell>
          <cell r="J208">
            <v>203</v>
          </cell>
          <cell r="K208">
            <v>30</v>
          </cell>
          <cell r="L208">
            <v>30</v>
          </cell>
          <cell r="R208">
            <v>6550</v>
          </cell>
          <cell r="S208">
            <v>4325</v>
          </cell>
          <cell r="T208" t="str">
            <v>Each</v>
          </cell>
          <cell r="U208" t="str">
            <v>3.4.1.2</v>
          </cell>
          <cell r="X208" t="str">
            <v>3.4.1</v>
          </cell>
        </row>
        <row r="209">
          <cell r="E209" t="str">
            <v>Water Boiler domestic gas-fired 280mbh</v>
          </cell>
          <cell r="F209">
            <v>15510</v>
          </cell>
          <cell r="G209">
            <v>400</v>
          </cell>
          <cell r="H209">
            <v>2100</v>
          </cell>
          <cell r="I209" t="str">
            <v>280mbh</v>
          </cell>
          <cell r="J209">
            <v>204</v>
          </cell>
          <cell r="K209">
            <v>30</v>
          </cell>
          <cell r="L209">
            <v>30</v>
          </cell>
          <cell r="R209">
            <v>7975</v>
          </cell>
          <cell r="S209">
            <v>5100</v>
          </cell>
          <cell r="T209" t="str">
            <v>Each</v>
          </cell>
          <cell r="U209" t="str">
            <v>3.4.1.2</v>
          </cell>
          <cell r="X209" t="str">
            <v>3.4.1</v>
          </cell>
        </row>
        <row r="210">
          <cell r="E210" t="str">
            <v>Water Boiler domestic gas-fired 320mbh</v>
          </cell>
          <cell r="F210">
            <v>15510</v>
          </cell>
          <cell r="G210">
            <v>400</v>
          </cell>
          <cell r="H210">
            <v>2120</v>
          </cell>
          <cell r="I210" t="str">
            <v>320mbh</v>
          </cell>
          <cell r="J210">
            <v>205</v>
          </cell>
          <cell r="K210">
            <v>30</v>
          </cell>
          <cell r="L210">
            <v>30</v>
          </cell>
          <cell r="R210">
            <v>8450</v>
          </cell>
          <cell r="S210">
            <v>6275</v>
          </cell>
          <cell r="T210" t="str">
            <v>Each</v>
          </cell>
          <cell r="U210" t="str">
            <v>3.4.1.2</v>
          </cell>
          <cell r="X210" t="str">
            <v>3.4.1</v>
          </cell>
        </row>
        <row r="211">
          <cell r="E211" t="str">
            <v>Water Boiler domestic gas-fired 360mbh</v>
          </cell>
          <cell r="F211">
            <v>15510</v>
          </cell>
          <cell r="G211">
            <v>400</v>
          </cell>
          <cell r="H211">
            <v>2140</v>
          </cell>
          <cell r="I211" t="str">
            <v>360mbh</v>
          </cell>
          <cell r="J211">
            <v>206</v>
          </cell>
          <cell r="K211">
            <v>30</v>
          </cell>
          <cell r="L211">
            <v>30</v>
          </cell>
          <cell r="R211">
            <v>9700</v>
          </cell>
          <cell r="S211">
            <v>7025</v>
          </cell>
          <cell r="T211" t="str">
            <v>Each</v>
          </cell>
          <cell r="U211" t="str">
            <v>3.4.1.2</v>
          </cell>
          <cell r="X211" t="str">
            <v>3.4.1</v>
          </cell>
        </row>
        <row r="212">
          <cell r="E212" t="str">
            <v>Water Boiler domestic gas-fired 400mbh</v>
          </cell>
          <cell r="F212">
            <v>15510</v>
          </cell>
          <cell r="G212">
            <v>400</v>
          </cell>
          <cell r="H212">
            <v>2160</v>
          </cell>
          <cell r="I212" t="str">
            <v>400mbh</v>
          </cell>
          <cell r="J212">
            <v>207</v>
          </cell>
          <cell r="K212">
            <v>30</v>
          </cell>
          <cell r="L212">
            <v>30</v>
          </cell>
          <cell r="R212">
            <v>10500</v>
          </cell>
          <cell r="S212">
            <v>9150</v>
          </cell>
          <cell r="T212" t="str">
            <v>Each</v>
          </cell>
          <cell r="U212" t="str">
            <v>3.4.1.2</v>
          </cell>
          <cell r="X212" t="str">
            <v>3.4.1</v>
          </cell>
        </row>
        <row r="213">
          <cell r="E213" t="str">
            <v>Water Boiler domestic gas-fired 440mbh</v>
          </cell>
          <cell r="F213">
            <v>15510</v>
          </cell>
          <cell r="G213">
            <v>400</v>
          </cell>
          <cell r="H213">
            <v>2180</v>
          </cell>
          <cell r="I213" t="str">
            <v>440mbh</v>
          </cell>
          <cell r="J213">
            <v>208</v>
          </cell>
          <cell r="K213">
            <v>30</v>
          </cell>
          <cell r="L213">
            <v>30</v>
          </cell>
          <cell r="R213">
            <v>11300</v>
          </cell>
          <cell r="S213">
            <v>10500</v>
          </cell>
          <cell r="T213" t="str">
            <v>Each</v>
          </cell>
          <cell r="U213" t="str">
            <v>3.4.1.2</v>
          </cell>
          <cell r="X213" t="str">
            <v>3.4.1</v>
          </cell>
        </row>
        <row r="214">
          <cell r="E214" t="str">
            <v>Water Boiler domestic gas-fired 544mbh</v>
          </cell>
          <cell r="F214">
            <v>15510</v>
          </cell>
          <cell r="G214">
            <v>400</v>
          </cell>
          <cell r="H214">
            <v>2200</v>
          </cell>
          <cell r="I214" t="str">
            <v>544mbh</v>
          </cell>
          <cell r="J214">
            <v>209</v>
          </cell>
          <cell r="K214">
            <v>30</v>
          </cell>
          <cell r="L214">
            <v>30</v>
          </cell>
          <cell r="R214">
            <v>15400</v>
          </cell>
          <cell r="S214">
            <v>12400</v>
          </cell>
          <cell r="T214" t="str">
            <v>Each</v>
          </cell>
          <cell r="U214" t="str">
            <v>3.4.1.2</v>
          </cell>
          <cell r="X214" t="str">
            <v>3.4.1</v>
          </cell>
        </row>
        <row r="215">
          <cell r="E215" t="str">
            <v>Water Boiler domestic gas-fired 765mbh</v>
          </cell>
          <cell r="F215">
            <v>15510</v>
          </cell>
          <cell r="G215">
            <v>400</v>
          </cell>
          <cell r="H215">
            <v>2220</v>
          </cell>
          <cell r="I215" t="str">
            <v>765mbh</v>
          </cell>
          <cell r="J215">
            <v>210</v>
          </cell>
          <cell r="K215">
            <v>30</v>
          </cell>
          <cell r="L215">
            <v>30</v>
          </cell>
          <cell r="R215">
            <v>17600</v>
          </cell>
          <cell r="S215">
            <v>14600</v>
          </cell>
          <cell r="T215" t="str">
            <v>Each</v>
          </cell>
          <cell r="U215" t="str">
            <v>3.4.1.2</v>
          </cell>
          <cell r="X215" t="str">
            <v>3.4.1</v>
          </cell>
        </row>
        <row r="216">
          <cell r="E216" t="str">
            <v>Water Boiler domestic gas-fired 892mbh</v>
          </cell>
          <cell r="F216">
            <v>15510</v>
          </cell>
          <cell r="G216">
            <v>400</v>
          </cell>
          <cell r="H216">
            <v>2240</v>
          </cell>
          <cell r="I216" t="str">
            <v>892mbh</v>
          </cell>
          <cell r="J216">
            <v>211</v>
          </cell>
          <cell r="K216">
            <v>30</v>
          </cell>
          <cell r="L216">
            <v>30</v>
          </cell>
          <cell r="R216">
            <v>20300</v>
          </cell>
          <cell r="S216">
            <v>17700</v>
          </cell>
          <cell r="T216" t="str">
            <v>Each</v>
          </cell>
          <cell r="U216" t="str">
            <v>3.4.1.2</v>
          </cell>
          <cell r="X216" t="str">
            <v>3.4.1</v>
          </cell>
        </row>
        <row r="217">
          <cell r="E217" t="str">
            <v>Water Boiler domestic gas-fired 1275mbh</v>
          </cell>
          <cell r="F217">
            <v>15510</v>
          </cell>
          <cell r="G217">
            <v>400</v>
          </cell>
          <cell r="H217">
            <v>2260</v>
          </cell>
          <cell r="I217" t="str">
            <v>1275mbh</v>
          </cell>
          <cell r="J217">
            <v>212</v>
          </cell>
          <cell r="K217">
            <v>40</v>
          </cell>
          <cell r="L217">
            <v>40</v>
          </cell>
          <cell r="R217">
            <v>24100</v>
          </cell>
          <cell r="S217">
            <v>49900</v>
          </cell>
          <cell r="T217" t="str">
            <v>Each</v>
          </cell>
          <cell r="U217" t="str">
            <v>3.4.1.2</v>
          </cell>
          <cell r="X217" t="str">
            <v>3.4.1</v>
          </cell>
        </row>
        <row r="218">
          <cell r="E218" t="str">
            <v>Water Boiler domestic gas-fired 1530mbh</v>
          </cell>
          <cell r="F218">
            <v>15510</v>
          </cell>
          <cell r="G218">
            <v>400</v>
          </cell>
          <cell r="H218">
            <v>2280</v>
          </cell>
          <cell r="I218" t="str">
            <v>1530mbh</v>
          </cell>
          <cell r="J218">
            <v>213</v>
          </cell>
          <cell r="K218">
            <v>40</v>
          </cell>
          <cell r="L218">
            <v>40</v>
          </cell>
          <cell r="R218">
            <v>25800</v>
          </cell>
          <cell r="S218">
            <v>49900</v>
          </cell>
          <cell r="T218" t="str">
            <v>Each</v>
          </cell>
          <cell r="U218" t="str">
            <v>3.4.1.2</v>
          </cell>
          <cell r="X218" t="str">
            <v>3.4.1</v>
          </cell>
        </row>
        <row r="219">
          <cell r="E219" t="str">
            <v>Furnace electric (heat only) 10mbh</v>
          </cell>
          <cell r="F219">
            <v>15530</v>
          </cell>
          <cell r="G219">
            <v>400</v>
          </cell>
          <cell r="H219">
            <v>1020</v>
          </cell>
          <cell r="I219" t="str">
            <v>10mbh</v>
          </cell>
          <cell r="J219">
            <v>214</v>
          </cell>
          <cell r="K219">
            <v>20</v>
          </cell>
          <cell r="L219">
            <v>20</v>
          </cell>
          <cell r="R219">
            <v>760</v>
          </cell>
          <cell r="S219">
            <v>880</v>
          </cell>
          <cell r="T219" t="str">
            <v>Each</v>
          </cell>
          <cell r="U219" t="str">
            <v>3.4.2.1</v>
          </cell>
          <cell r="V219" t="str">
            <v>remove $300 for no cooling coils</v>
          </cell>
          <cell r="X219" t="str">
            <v>3.4.2</v>
          </cell>
        </row>
        <row r="220">
          <cell r="E220" t="str">
            <v>Furnace electric (heat only) 17mbh</v>
          </cell>
          <cell r="F220">
            <v>15530</v>
          </cell>
          <cell r="G220">
            <v>400</v>
          </cell>
          <cell r="H220">
            <v>1040</v>
          </cell>
          <cell r="I220" t="str">
            <v>17mbh</v>
          </cell>
          <cell r="J220">
            <v>215</v>
          </cell>
          <cell r="K220">
            <v>20</v>
          </cell>
          <cell r="L220">
            <v>20</v>
          </cell>
          <cell r="R220">
            <v>805</v>
          </cell>
          <cell r="S220">
            <v>905</v>
          </cell>
          <cell r="T220" t="str">
            <v>Each</v>
          </cell>
          <cell r="U220" t="str">
            <v>3.4.2.1</v>
          </cell>
          <cell r="X220" t="str">
            <v>3.4.2</v>
          </cell>
        </row>
        <row r="221">
          <cell r="E221" t="str">
            <v>Furnace electric (heat only) 27mbh</v>
          </cell>
          <cell r="F221">
            <v>15530</v>
          </cell>
          <cell r="G221">
            <v>400</v>
          </cell>
          <cell r="H221">
            <v>1060</v>
          </cell>
          <cell r="I221" t="str">
            <v>27mbh</v>
          </cell>
          <cell r="J221">
            <v>216</v>
          </cell>
          <cell r="K221">
            <v>20</v>
          </cell>
          <cell r="L221">
            <v>20</v>
          </cell>
          <cell r="R221">
            <v>925</v>
          </cell>
          <cell r="S221">
            <v>990</v>
          </cell>
          <cell r="T221" t="str">
            <v>Each</v>
          </cell>
          <cell r="U221" t="str">
            <v>3.4.2.1</v>
          </cell>
          <cell r="X221" t="str">
            <v>3.4.2</v>
          </cell>
        </row>
        <row r="222">
          <cell r="E222" t="str">
            <v>Furnace gas-fired 45mbh</v>
          </cell>
          <cell r="F222">
            <v>15530</v>
          </cell>
          <cell r="G222">
            <v>400</v>
          </cell>
          <cell r="H222">
            <v>3020</v>
          </cell>
          <cell r="I222" t="str">
            <v>45mbh</v>
          </cell>
          <cell r="J222">
            <v>217</v>
          </cell>
          <cell r="K222">
            <v>20</v>
          </cell>
          <cell r="L222">
            <v>20</v>
          </cell>
          <cell r="R222">
            <v>875</v>
          </cell>
          <cell r="S222">
            <v>1010</v>
          </cell>
          <cell r="T222" t="str">
            <v>Each</v>
          </cell>
          <cell r="U222" t="str">
            <v>3.4.2.1</v>
          </cell>
          <cell r="X222" t="str">
            <v>3.4.2</v>
          </cell>
        </row>
        <row r="223">
          <cell r="E223" t="str">
            <v>Furnace gas-fired 60mbh</v>
          </cell>
          <cell r="F223">
            <v>15530</v>
          </cell>
          <cell r="G223">
            <v>400</v>
          </cell>
          <cell r="H223">
            <v>3040</v>
          </cell>
          <cell r="I223" t="str">
            <v>60mbh</v>
          </cell>
          <cell r="J223">
            <v>218</v>
          </cell>
          <cell r="K223">
            <v>20</v>
          </cell>
          <cell r="L223">
            <v>20</v>
          </cell>
          <cell r="R223">
            <v>940</v>
          </cell>
          <cell r="S223">
            <v>1180</v>
          </cell>
          <cell r="T223" t="str">
            <v>Each</v>
          </cell>
          <cell r="U223" t="str">
            <v>3.4.2.1</v>
          </cell>
          <cell r="X223" t="str">
            <v>3.4.2</v>
          </cell>
        </row>
        <row r="224">
          <cell r="E224" t="str">
            <v>Boiler gas-fired (Heat only) 81mbh</v>
          </cell>
          <cell r="F224">
            <v>15510</v>
          </cell>
          <cell r="G224">
            <v>400</v>
          </cell>
          <cell r="H224">
            <v>2000</v>
          </cell>
          <cell r="I224" t="str">
            <v>81mbh</v>
          </cell>
          <cell r="J224">
            <v>219</v>
          </cell>
          <cell r="K224">
            <v>30</v>
          </cell>
          <cell r="L224">
            <v>30</v>
          </cell>
          <cell r="R224">
            <v>4050</v>
          </cell>
          <cell r="S224">
            <v>2925</v>
          </cell>
          <cell r="T224" t="str">
            <v>Each</v>
          </cell>
          <cell r="U224" t="str">
            <v>3.4.2.1</v>
          </cell>
          <cell r="V224" t="str">
            <v>Cast iron boilers with insulated jackets</v>
          </cell>
          <cell r="X224" t="str">
            <v>3.4.2</v>
          </cell>
        </row>
        <row r="225">
          <cell r="E225" t="str">
            <v>Boiler gas-fired (Heat only) 102mbh</v>
          </cell>
          <cell r="F225">
            <v>15510</v>
          </cell>
          <cell r="G225">
            <v>400</v>
          </cell>
          <cell r="H225">
            <v>2020</v>
          </cell>
          <cell r="I225" t="str">
            <v>102mbh</v>
          </cell>
          <cell r="J225">
            <v>220</v>
          </cell>
          <cell r="K225">
            <v>30</v>
          </cell>
          <cell r="L225">
            <v>30</v>
          </cell>
          <cell r="R225">
            <v>4475</v>
          </cell>
          <cell r="S225">
            <v>3025</v>
          </cell>
          <cell r="T225" t="str">
            <v>Each</v>
          </cell>
          <cell r="U225" t="str">
            <v>3.4.2.1</v>
          </cell>
          <cell r="X225" t="str">
            <v>3.4.2</v>
          </cell>
        </row>
        <row r="226">
          <cell r="E226" t="str">
            <v>Boiler gas-fired (Heat only) 163mbh</v>
          </cell>
          <cell r="F226">
            <v>15510</v>
          </cell>
          <cell r="G226">
            <v>400</v>
          </cell>
          <cell r="H226">
            <v>2040</v>
          </cell>
          <cell r="I226" t="str">
            <v>163mbh</v>
          </cell>
          <cell r="J226">
            <v>221</v>
          </cell>
          <cell r="K226">
            <v>30</v>
          </cell>
          <cell r="L226">
            <v>30</v>
          </cell>
          <cell r="R226">
            <v>6075</v>
          </cell>
          <cell r="S226">
            <v>3350</v>
          </cell>
          <cell r="T226" t="str">
            <v>Each</v>
          </cell>
          <cell r="U226" t="str">
            <v>3.4.2.1</v>
          </cell>
          <cell r="X226" t="str">
            <v>3.4.2</v>
          </cell>
        </row>
        <row r="227">
          <cell r="E227" t="str">
            <v>Boiler gas-fired (Heat only) 203mbh</v>
          </cell>
          <cell r="F227">
            <v>15510</v>
          </cell>
          <cell r="G227">
            <v>400</v>
          </cell>
          <cell r="H227">
            <v>2060</v>
          </cell>
          <cell r="I227" t="str">
            <v>203mbh</v>
          </cell>
          <cell r="J227">
            <v>222</v>
          </cell>
          <cell r="K227">
            <v>30</v>
          </cell>
          <cell r="L227">
            <v>30</v>
          </cell>
          <cell r="R227">
            <v>6375</v>
          </cell>
          <cell r="S227">
            <v>3775</v>
          </cell>
          <cell r="T227" t="str">
            <v>Each</v>
          </cell>
          <cell r="U227" t="str">
            <v>3.4.2.1</v>
          </cell>
          <cell r="X227" t="str">
            <v>3.4.2</v>
          </cell>
        </row>
        <row r="228">
          <cell r="E228" t="str">
            <v>Boiler gas-fired (Heat only) 240mbh</v>
          </cell>
          <cell r="F228">
            <v>15510</v>
          </cell>
          <cell r="G228">
            <v>400</v>
          </cell>
          <cell r="H228">
            <v>2080</v>
          </cell>
          <cell r="I228" t="str">
            <v>240mbh</v>
          </cell>
          <cell r="J228">
            <v>223</v>
          </cell>
          <cell r="K228">
            <v>30</v>
          </cell>
          <cell r="L228">
            <v>30</v>
          </cell>
          <cell r="R228">
            <v>6550</v>
          </cell>
          <cell r="S228">
            <v>4325</v>
          </cell>
          <cell r="T228" t="str">
            <v>Each</v>
          </cell>
          <cell r="U228" t="str">
            <v>3.4.2.1</v>
          </cell>
          <cell r="X228" t="str">
            <v>3.4.2</v>
          </cell>
        </row>
        <row r="229">
          <cell r="E229" t="str">
            <v>Boiler gas-fired (Heat only) 280mbh</v>
          </cell>
          <cell r="F229">
            <v>15510</v>
          </cell>
          <cell r="G229">
            <v>400</v>
          </cell>
          <cell r="H229">
            <v>2100</v>
          </cell>
          <cell r="I229" t="str">
            <v>280mbh</v>
          </cell>
          <cell r="J229">
            <v>224</v>
          </cell>
          <cell r="K229">
            <v>30</v>
          </cell>
          <cell r="L229">
            <v>30</v>
          </cell>
          <cell r="R229">
            <v>7975</v>
          </cell>
          <cell r="S229">
            <v>5100</v>
          </cell>
          <cell r="T229" t="str">
            <v>Each</v>
          </cell>
          <cell r="U229" t="str">
            <v>3.4.2.1</v>
          </cell>
          <cell r="X229" t="str">
            <v>3.4.2</v>
          </cell>
        </row>
        <row r="230">
          <cell r="E230" t="str">
            <v>Boiler gas-fired (Heat only) 320mbh</v>
          </cell>
          <cell r="F230">
            <v>15510</v>
          </cell>
          <cell r="G230">
            <v>400</v>
          </cell>
          <cell r="H230">
            <v>2120</v>
          </cell>
          <cell r="I230" t="str">
            <v>320mbh</v>
          </cell>
          <cell r="J230">
            <v>225</v>
          </cell>
          <cell r="K230">
            <v>30</v>
          </cell>
          <cell r="L230">
            <v>30</v>
          </cell>
          <cell r="R230">
            <v>8450</v>
          </cell>
          <cell r="S230">
            <v>6275</v>
          </cell>
          <cell r="T230" t="str">
            <v>Each</v>
          </cell>
          <cell r="U230" t="str">
            <v>3.4.2.1</v>
          </cell>
          <cell r="X230" t="str">
            <v>3.4.2</v>
          </cell>
        </row>
        <row r="231">
          <cell r="E231" t="str">
            <v>Boiler gas-fired (Heat only) 360mbh</v>
          </cell>
          <cell r="F231">
            <v>15510</v>
          </cell>
          <cell r="G231">
            <v>400</v>
          </cell>
          <cell r="H231">
            <v>2140</v>
          </cell>
          <cell r="I231" t="str">
            <v>360mbh</v>
          </cell>
          <cell r="J231">
            <v>226</v>
          </cell>
          <cell r="K231">
            <v>30</v>
          </cell>
          <cell r="L231">
            <v>30</v>
          </cell>
          <cell r="R231">
            <v>9700</v>
          </cell>
          <cell r="S231">
            <v>7025</v>
          </cell>
          <cell r="T231" t="str">
            <v>Each</v>
          </cell>
          <cell r="U231" t="str">
            <v>3.4.2.1</v>
          </cell>
          <cell r="X231" t="str">
            <v>3.4.2</v>
          </cell>
        </row>
        <row r="232">
          <cell r="E232" t="str">
            <v>Boiler gas-fired (Heat only) 400mbh</v>
          </cell>
          <cell r="F232">
            <v>15510</v>
          </cell>
          <cell r="G232">
            <v>400</v>
          </cell>
          <cell r="H232">
            <v>2160</v>
          </cell>
          <cell r="I232" t="str">
            <v>400mbh</v>
          </cell>
          <cell r="J232">
            <v>227</v>
          </cell>
          <cell r="K232">
            <v>30</v>
          </cell>
          <cell r="L232">
            <v>30</v>
          </cell>
          <cell r="R232">
            <v>10500</v>
          </cell>
          <cell r="S232">
            <v>9150</v>
          </cell>
          <cell r="T232" t="str">
            <v>Each</v>
          </cell>
          <cell r="U232" t="str">
            <v>3.4.2.1</v>
          </cell>
          <cell r="X232" t="str">
            <v>3.4.2</v>
          </cell>
        </row>
        <row r="233">
          <cell r="E233" t="str">
            <v>Boiler gas-fired (Heat only) 440mbh</v>
          </cell>
          <cell r="F233">
            <v>15510</v>
          </cell>
          <cell r="G233">
            <v>400</v>
          </cell>
          <cell r="H233">
            <v>2180</v>
          </cell>
          <cell r="I233" t="str">
            <v>440mbh</v>
          </cell>
          <cell r="J233">
            <v>228</v>
          </cell>
          <cell r="K233">
            <v>30</v>
          </cell>
          <cell r="L233">
            <v>30</v>
          </cell>
          <cell r="R233">
            <v>11300</v>
          </cell>
          <cell r="S233">
            <v>10500</v>
          </cell>
          <cell r="T233" t="str">
            <v>Each</v>
          </cell>
          <cell r="U233" t="str">
            <v>3.4.2.1</v>
          </cell>
          <cell r="X233" t="str">
            <v>3.4.2</v>
          </cell>
        </row>
        <row r="234">
          <cell r="E234" t="str">
            <v>Boiler gas-fired (Heat only) 544mbh</v>
          </cell>
          <cell r="F234">
            <v>15510</v>
          </cell>
          <cell r="G234">
            <v>400</v>
          </cell>
          <cell r="H234">
            <v>2200</v>
          </cell>
          <cell r="I234" t="str">
            <v>544mbh</v>
          </cell>
          <cell r="J234">
            <v>229</v>
          </cell>
          <cell r="K234">
            <v>30</v>
          </cell>
          <cell r="L234">
            <v>30</v>
          </cell>
          <cell r="R234">
            <v>15400</v>
          </cell>
          <cell r="S234">
            <v>12400</v>
          </cell>
          <cell r="T234" t="str">
            <v>Each</v>
          </cell>
          <cell r="U234" t="str">
            <v>3.4.2.1</v>
          </cell>
          <cell r="X234" t="str">
            <v>3.4.2</v>
          </cell>
        </row>
        <row r="235">
          <cell r="E235" t="str">
            <v>Boiler gas-fired (Heat only) 765mbh</v>
          </cell>
          <cell r="F235">
            <v>15510</v>
          </cell>
          <cell r="G235">
            <v>400</v>
          </cell>
          <cell r="H235">
            <v>2220</v>
          </cell>
          <cell r="I235" t="str">
            <v>765mbh</v>
          </cell>
          <cell r="J235">
            <v>230</v>
          </cell>
          <cell r="K235">
            <v>30</v>
          </cell>
          <cell r="L235">
            <v>30</v>
          </cell>
          <cell r="R235">
            <v>17600</v>
          </cell>
          <cell r="S235">
            <v>14600</v>
          </cell>
          <cell r="T235" t="str">
            <v>Each</v>
          </cell>
          <cell r="U235" t="str">
            <v>3.4.2.1</v>
          </cell>
          <cell r="X235" t="str">
            <v>3.4.2</v>
          </cell>
        </row>
        <row r="236">
          <cell r="E236" t="str">
            <v>Boiler gas-fired (Heat only) 892mbh</v>
          </cell>
          <cell r="F236">
            <v>15510</v>
          </cell>
          <cell r="G236">
            <v>400</v>
          </cell>
          <cell r="H236">
            <v>2240</v>
          </cell>
          <cell r="I236" t="str">
            <v>892mbh</v>
          </cell>
          <cell r="J236">
            <v>231</v>
          </cell>
          <cell r="K236">
            <v>30</v>
          </cell>
          <cell r="L236">
            <v>30</v>
          </cell>
          <cell r="R236">
            <v>20300</v>
          </cell>
          <cell r="S236">
            <v>17700</v>
          </cell>
          <cell r="T236" t="str">
            <v>Each</v>
          </cell>
          <cell r="U236" t="str">
            <v>3.4.2.1</v>
          </cell>
          <cell r="X236" t="str">
            <v>3.4.2</v>
          </cell>
        </row>
        <row r="237">
          <cell r="E237" t="str">
            <v>Boiler gas-fired (Heat only) 1275mbh</v>
          </cell>
          <cell r="F237">
            <v>15510</v>
          </cell>
          <cell r="G237">
            <v>400</v>
          </cell>
          <cell r="H237">
            <v>2260</v>
          </cell>
          <cell r="I237" t="str">
            <v>1275mbh</v>
          </cell>
          <cell r="J237">
            <v>232</v>
          </cell>
          <cell r="K237">
            <v>40</v>
          </cell>
          <cell r="L237">
            <v>40</v>
          </cell>
          <cell r="R237">
            <v>24100</v>
          </cell>
          <cell r="S237">
            <v>49900</v>
          </cell>
          <cell r="T237" t="str">
            <v>Each</v>
          </cell>
          <cell r="U237" t="str">
            <v>3.4.2.1</v>
          </cell>
          <cell r="X237" t="str">
            <v>3.4.2</v>
          </cell>
        </row>
        <row r="238">
          <cell r="E238" t="str">
            <v>Boiler gas-fired (Heat only) 1530mbh</v>
          </cell>
          <cell r="F238">
            <v>15510</v>
          </cell>
          <cell r="G238">
            <v>400</v>
          </cell>
          <cell r="H238">
            <v>2280</v>
          </cell>
          <cell r="I238" t="str">
            <v>1530mbh</v>
          </cell>
          <cell r="J238">
            <v>233</v>
          </cell>
          <cell r="K238">
            <v>40</v>
          </cell>
          <cell r="L238">
            <v>40</v>
          </cell>
          <cell r="R238">
            <v>25800</v>
          </cell>
          <cell r="S238">
            <v>49900</v>
          </cell>
          <cell r="T238" t="str">
            <v>Each</v>
          </cell>
          <cell r="U238" t="str">
            <v>3.4.2.1</v>
          </cell>
          <cell r="X238" t="str">
            <v>3.4.2</v>
          </cell>
        </row>
        <row r="239">
          <cell r="E239" t="str">
            <v>Package unit (PTAC) electric cabinet-mounted 1/2 Ton</v>
          </cell>
          <cell r="F239">
            <v>15730</v>
          </cell>
          <cell r="G239">
            <v>500</v>
          </cell>
          <cell r="H239" t="str">
            <v>0200</v>
          </cell>
          <cell r="I239" t="str">
            <v>1/2 Ton</v>
          </cell>
          <cell r="J239">
            <v>234</v>
          </cell>
          <cell r="K239">
            <v>15</v>
          </cell>
          <cell r="L239">
            <v>15</v>
          </cell>
          <cell r="R239">
            <v>885</v>
          </cell>
          <cell r="S239">
            <v>1053</v>
          </cell>
          <cell r="T239" t="str">
            <v>Each</v>
          </cell>
          <cell r="U239" t="str">
            <v>3.4.2.1</v>
          </cell>
          <cell r="V239" t="str">
            <v xml:space="preserve"> (6,000 BTUH - Cooling &amp; 8,800 BTUH - Heat)</v>
          </cell>
          <cell r="X239" t="str">
            <v>3.4.2</v>
          </cell>
        </row>
        <row r="240">
          <cell r="E240" t="str">
            <v>Package unit (PTAC) electric cabinet-mounted 3/4 Ton</v>
          </cell>
          <cell r="F240">
            <v>15730</v>
          </cell>
          <cell r="G240">
            <v>500</v>
          </cell>
          <cell r="H240" t="str">
            <v>0220</v>
          </cell>
          <cell r="I240" t="str">
            <v>3/4 Ton</v>
          </cell>
          <cell r="J240">
            <v>235</v>
          </cell>
          <cell r="K240">
            <v>15</v>
          </cell>
          <cell r="L240">
            <v>15</v>
          </cell>
          <cell r="R240">
            <v>1025</v>
          </cell>
          <cell r="S240">
            <v>1118</v>
          </cell>
          <cell r="T240" t="str">
            <v>Each</v>
          </cell>
          <cell r="U240" t="str">
            <v>3.4.2.1</v>
          </cell>
          <cell r="V240" t="str">
            <v xml:space="preserve"> (9,000 BTUH - Cooling &amp; 13,900 BTUH - Heat)</v>
          </cell>
          <cell r="X240" t="str">
            <v>3.4.2</v>
          </cell>
        </row>
        <row r="241">
          <cell r="E241" t="str">
            <v>Package unit (PTAC) electric cabinet-mounted 1 Ton</v>
          </cell>
          <cell r="F241">
            <v>15730</v>
          </cell>
          <cell r="G241">
            <v>500</v>
          </cell>
          <cell r="H241" t="str">
            <v>0240</v>
          </cell>
          <cell r="I241" t="str">
            <v>1 Ton</v>
          </cell>
          <cell r="J241">
            <v>236</v>
          </cell>
          <cell r="K241">
            <v>15</v>
          </cell>
          <cell r="L241">
            <v>15</v>
          </cell>
          <cell r="R241">
            <v>1250</v>
          </cell>
          <cell r="S241">
            <v>1247</v>
          </cell>
          <cell r="T241" t="str">
            <v>Each</v>
          </cell>
          <cell r="U241" t="str">
            <v>3.4.2.1</v>
          </cell>
          <cell r="V241" t="str">
            <v xml:space="preserve"> (12,000 BTUH - Cooling &amp; 13,900 BTUH - Heat)</v>
          </cell>
          <cell r="X241" t="str">
            <v>3.4.2</v>
          </cell>
        </row>
        <row r="242">
          <cell r="E242" t="str">
            <v>Package unit (PTAC) electric cabinet-mounted 1 1/4 Ton</v>
          </cell>
          <cell r="F242">
            <v>15730</v>
          </cell>
          <cell r="G242">
            <v>500</v>
          </cell>
          <cell r="H242" t="str">
            <v>0260</v>
          </cell>
          <cell r="I242" t="str">
            <v>1 1/4 Ton</v>
          </cell>
          <cell r="J242">
            <v>237</v>
          </cell>
          <cell r="K242">
            <v>15</v>
          </cell>
          <cell r="L242">
            <v>15</v>
          </cell>
          <cell r="R242">
            <v>1550</v>
          </cell>
          <cell r="S242">
            <v>1497</v>
          </cell>
          <cell r="T242" t="str">
            <v>Each</v>
          </cell>
          <cell r="U242" t="str">
            <v>3.4.2.1</v>
          </cell>
          <cell r="V242" t="str">
            <v xml:space="preserve"> (15,000 BTUH - Cooling &amp; 13,900 BTUH - Heat)</v>
          </cell>
          <cell r="X242" t="str">
            <v>3.4.2</v>
          </cell>
        </row>
        <row r="243">
          <cell r="E243" t="str">
            <v>Package unit (PTAC) electric cabinet-mounted 1 1/2 Ton</v>
          </cell>
          <cell r="F243">
            <v>15730</v>
          </cell>
          <cell r="G243">
            <v>500</v>
          </cell>
          <cell r="H243" t="str">
            <v>0280</v>
          </cell>
          <cell r="I243" t="str">
            <v>1 1/2 Ton</v>
          </cell>
          <cell r="J243">
            <v>238</v>
          </cell>
          <cell r="K243">
            <v>15</v>
          </cell>
          <cell r="L243">
            <v>15</v>
          </cell>
          <cell r="R243">
            <v>1675</v>
          </cell>
          <cell r="S243">
            <v>1596</v>
          </cell>
          <cell r="T243" t="str">
            <v>Each</v>
          </cell>
          <cell r="U243" t="str">
            <v>3.4.2.1</v>
          </cell>
          <cell r="V243" t="str">
            <v xml:space="preserve"> (18,000 BTUH - Cooling &amp; 10-kW - Heat)</v>
          </cell>
          <cell r="X243" t="str">
            <v>3.4.2</v>
          </cell>
        </row>
        <row r="244">
          <cell r="E244" t="str">
            <v>Package unit (PTAC) electric cabinet-mounted 2 Ton</v>
          </cell>
          <cell r="F244">
            <v>15730</v>
          </cell>
          <cell r="G244">
            <v>500</v>
          </cell>
          <cell r="H244" t="str">
            <v>0300</v>
          </cell>
          <cell r="I244" t="str">
            <v>2 Ton</v>
          </cell>
          <cell r="J244">
            <v>239</v>
          </cell>
          <cell r="K244">
            <v>15</v>
          </cell>
          <cell r="L244">
            <v>15</v>
          </cell>
          <cell r="R244">
            <v>1850</v>
          </cell>
          <cell r="S244">
            <v>1685</v>
          </cell>
          <cell r="T244" t="str">
            <v>Each</v>
          </cell>
          <cell r="U244" t="str">
            <v>3.4.2.1</v>
          </cell>
          <cell r="V244" t="str">
            <v xml:space="preserve"> (24,000 BTUH - Cooling &amp; 10-kW - Heat)</v>
          </cell>
          <cell r="X244" t="str">
            <v>3.4.2</v>
          </cell>
        </row>
        <row r="245">
          <cell r="E245" t="str">
            <v>Mini-split system 3/4 Ton</v>
          </cell>
          <cell r="I245" t="str">
            <v>3/4 Ton</v>
          </cell>
          <cell r="J245">
            <v>240</v>
          </cell>
          <cell r="K245">
            <v>15</v>
          </cell>
          <cell r="L245">
            <v>15</v>
          </cell>
          <cell r="R245">
            <v>525</v>
          </cell>
          <cell r="T245" t="str">
            <v>Each</v>
          </cell>
          <cell r="U245" t="str">
            <v>3.4.2.1</v>
          </cell>
          <cell r="V245" t="str">
            <v xml:space="preserve"> (9,000 BTUH - Cooling &amp; 12,000 BTUH - Heat)</v>
          </cell>
          <cell r="X245" t="str">
            <v>3.4.2</v>
          </cell>
        </row>
        <row r="246">
          <cell r="E246" t="str">
            <v>Mini-split system 1 Ton</v>
          </cell>
          <cell r="I246" t="str">
            <v>1 Ton</v>
          </cell>
          <cell r="J246">
            <v>241</v>
          </cell>
          <cell r="K246">
            <v>15</v>
          </cell>
          <cell r="L246">
            <v>15</v>
          </cell>
          <cell r="R246">
            <v>550</v>
          </cell>
          <cell r="T246" t="str">
            <v>Each</v>
          </cell>
          <cell r="U246" t="str">
            <v>3.4.2.1</v>
          </cell>
          <cell r="V246" t="str">
            <v xml:space="preserve"> (12,000 BTUH - Cooling &amp; 16,000 BTUH - Heat)</v>
          </cell>
          <cell r="X246" t="str">
            <v>3.4.2</v>
          </cell>
        </row>
        <row r="247">
          <cell r="E247" t="str">
            <v>Mini-split system 1 1/2 Ton</v>
          </cell>
          <cell r="I247" t="str">
            <v>1 1/2 Ton</v>
          </cell>
          <cell r="J247">
            <v>242</v>
          </cell>
          <cell r="K247">
            <v>15</v>
          </cell>
          <cell r="L247">
            <v>15</v>
          </cell>
          <cell r="R247">
            <v>900</v>
          </cell>
          <cell r="T247" t="str">
            <v>Each</v>
          </cell>
          <cell r="U247" t="str">
            <v>3.4.2.1</v>
          </cell>
          <cell r="V247" t="str">
            <v xml:space="preserve"> (17,200 BTUH - Cooling &amp; 21,600 - Heat)</v>
          </cell>
          <cell r="X247" t="str">
            <v>3.4.2</v>
          </cell>
        </row>
        <row r="248">
          <cell r="E248" t="str">
            <v>Mini-split system 2 Ton</v>
          </cell>
          <cell r="I248" t="str">
            <v>2 Ton</v>
          </cell>
          <cell r="J248">
            <v>243</v>
          </cell>
          <cell r="K248">
            <v>15</v>
          </cell>
          <cell r="L248">
            <v>15</v>
          </cell>
          <cell r="R248">
            <v>1400</v>
          </cell>
          <cell r="T248" t="str">
            <v>Each</v>
          </cell>
          <cell r="U248" t="str">
            <v>3.4.2.1</v>
          </cell>
          <cell r="V248" t="str">
            <v xml:space="preserve"> (19,000 BTUH - Cooling &amp; 24,000 - Heat)</v>
          </cell>
          <cell r="X248" t="str">
            <v>3.4.2</v>
          </cell>
        </row>
        <row r="249">
          <cell r="E249" t="str">
            <v>Package unit gas-fired 2 Ton</v>
          </cell>
          <cell r="F249">
            <v>15730</v>
          </cell>
          <cell r="G249">
            <v>600</v>
          </cell>
          <cell r="H249">
            <v>1090</v>
          </cell>
          <cell r="I249" t="str">
            <v>2 Ton</v>
          </cell>
          <cell r="J249">
            <v>244</v>
          </cell>
          <cell r="K249">
            <v>15</v>
          </cell>
          <cell r="L249">
            <v>15</v>
          </cell>
          <cell r="M249">
            <v>2900</v>
          </cell>
          <cell r="N249">
            <v>665</v>
          </cell>
          <cell r="R249">
            <v>4280</v>
          </cell>
          <cell r="S249">
            <v>3185</v>
          </cell>
          <cell r="T249" t="str">
            <v>Each</v>
          </cell>
          <cell r="U249" t="str">
            <v>3.4.2.1</v>
          </cell>
          <cell r="V249" t="str">
            <v>Electric cool &amp; gas heat</v>
          </cell>
          <cell r="X249" t="str">
            <v>3.4.2</v>
          </cell>
        </row>
        <row r="250">
          <cell r="E250" t="str">
            <v>Package unit gas-fired 3 Ton</v>
          </cell>
          <cell r="F250">
            <v>15730</v>
          </cell>
          <cell r="G250">
            <v>600</v>
          </cell>
          <cell r="H250">
            <v>1100</v>
          </cell>
          <cell r="I250" t="str">
            <v>3 Ton</v>
          </cell>
          <cell r="J250">
            <v>245</v>
          </cell>
          <cell r="K250">
            <v>15</v>
          </cell>
          <cell r="L250">
            <v>15</v>
          </cell>
          <cell r="M250">
            <v>2925</v>
          </cell>
          <cell r="N250">
            <v>885</v>
          </cell>
          <cell r="R250">
            <v>4668</v>
          </cell>
          <cell r="S250">
            <v>3390</v>
          </cell>
          <cell r="T250" t="str">
            <v>Each</v>
          </cell>
          <cell r="U250" t="str">
            <v>3.4.2.1</v>
          </cell>
          <cell r="X250" t="str">
            <v>3.4.2</v>
          </cell>
        </row>
        <row r="251">
          <cell r="E251" t="str">
            <v>Package unit gas-fired 4 Ton</v>
          </cell>
          <cell r="F251">
            <v>15730</v>
          </cell>
          <cell r="G251">
            <v>600</v>
          </cell>
          <cell r="H251">
            <v>1120</v>
          </cell>
          <cell r="I251" t="str">
            <v>4 Ton</v>
          </cell>
          <cell r="J251">
            <v>246</v>
          </cell>
          <cell r="K251">
            <v>15</v>
          </cell>
          <cell r="L251">
            <v>15</v>
          </cell>
          <cell r="M251">
            <v>4250</v>
          </cell>
          <cell r="N251">
            <v>1025</v>
          </cell>
          <cell r="R251">
            <v>6356</v>
          </cell>
          <cell r="S251">
            <v>4675</v>
          </cell>
          <cell r="T251" t="str">
            <v>Each</v>
          </cell>
          <cell r="U251" t="str">
            <v>3.4.2.1</v>
          </cell>
          <cell r="X251" t="str">
            <v>3.4.2</v>
          </cell>
        </row>
        <row r="252">
          <cell r="E252" t="str">
            <v>Package unit gas-fired 5 Ton</v>
          </cell>
          <cell r="F252">
            <v>15730</v>
          </cell>
          <cell r="G252">
            <v>600</v>
          </cell>
          <cell r="H252">
            <v>1140</v>
          </cell>
          <cell r="I252" t="str">
            <v>5 Ton</v>
          </cell>
          <cell r="J252">
            <v>247</v>
          </cell>
          <cell r="K252">
            <v>15</v>
          </cell>
          <cell r="L252">
            <v>15</v>
          </cell>
          <cell r="M252">
            <v>4650</v>
          </cell>
          <cell r="N252">
            <v>1100</v>
          </cell>
          <cell r="R252">
            <v>6919</v>
          </cell>
          <cell r="S252">
            <v>5100</v>
          </cell>
          <cell r="T252" t="str">
            <v>Each</v>
          </cell>
          <cell r="U252" t="str">
            <v>3.4.2.1</v>
          </cell>
          <cell r="X252" t="str">
            <v>3.4.2</v>
          </cell>
        </row>
        <row r="253">
          <cell r="E253" t="str">
            <v>Package unit gas-fired 6 Ton</v>
          </cell>
          <cell r="F253">
            <v>15730</v>
          </cell>
          <cell r="G253">
            <v>600</v>
          </cell>
          <cell r="H253">
            <v>1145</v>
          </cell>
          <cell r="I253" t="str">
            <v>6 Ton</v>
          </cell>
          <cell r="J253">
            <v>248</v>
          </cell>
          <cell r="K253">
            <v>15</v>
          </cell>
          <cell r="L253">
            <v>15</v>
          </cell>
          <cell r="M253">
            <v>5450</v>
          </cell>
          <cell r="N253">
            <v>1200</v>
          </cell>
          <cell r="R253">
            <v>7963</v>
          </cell>
          <cell r="S253">
            <v>5875</v>
          </cell>
          <cell r="T253" t="str">
            <v>Each</v>
          </cell>
          <cell r="U253" t="str">
            <v>3.4.2.1</v>
          </cell>
          <cell r="X253" t="str">
            <v>3.4.2</v>
          </cell>
        </row>
        <row r="254">
          <cell r="E254" t="str">
            <v>Package unit gas-fired 7.5 Ton</v>
          </cell>
          <cell r="F254">
            <v>15730</v>
          </cell>
          <cell r="G254">
            <v>600</v>
          </cell>
          <cell r="H254">
            <v>1150</v>
          </cell>
          <cell r="I254" t="str">
            <v>7.5 Ton</v>
          </cell>
          <cell r="J254">
            <v>249</v>
          </cell>
          <cell r="K254">
            <v>15</v>
          </cell>
          <cell r="L254">
            <v>15</v>
          </cell>
          <cell r="M254">
            <v>6800</v>
          </cell>
          <cell r="N254">
            <v>1250</v>
          </cell>
          <cell r="R254">
            <v>9530</v>
          </cell>
          <cell r="S254">
            <v>7100</v>
          </cell>
          <cell r="T254" t="str">
            <v>Each</v>
          </cell>
          <cell r="U254" t="str">
            <v>3.4.2.1</v>
          </cell>
          <cell r="X254" t="str">
            <v>3.4.2</v>
          </cell>
        </row>
        <row r="255">
          <cell r="E255" t="str">
            <v>Package unit gas-fired 10 Ton</v>
          </cell>
          <cell r="F255">
            <v>15730</v>
          </cell>
          <cell r="G255">
            <v>600</v>
          </cell>
          <cell r="H255">
            <v>1160</v>
          </cell>
          <cell r="I255" t="str">
            <v>10 Ton</v>
          </cell>
          <cell r="J255">
            <v>250</v>
          </cell>
          <cell r="K255">
            <v>15</v>
          </cell>
          <cell r="L255">
            <v>15</v>
          </cell>
          <cell r="M255">
            <v>8725</v>
          </cell>
          <cell r="N255">
            <v>1450</v>
          </cell>
          <cell r="R255">
            <v>11975</v>
          </cell>
          <cell r="S255">
            <v>8975</v>
          </cell>
          <cell r="T255" t="str">
            <v>Each</v>
          </cell>
          <cell r="U255" t="str">
            <v>3.4.2.1</v>
          </cell>
          <cell r="X255" t="str">
            <v>3.4.2</v>
          </cell>
        </row>
        <row r="256">
          <cell r="E256" t="str">
            <v>Package unit gas-fired 12.5 Ton</v>
          </cell>
          <cell r="F256">
            <v>15730</v>
          </cell>
          <cell r="G256">
            <v>600</v>
          </cell>
          <cell r="H256">
            <v>1170</v>
          </cell>
          <cell r="I256" t="str">
            <v>12.5 Ton</v>
          </cell>
          <cell r="J256">
            <v>251</v>
          </cell>
          <cell r="K256">
            <v>15</v>
          </cell>
          <cell r="L256">
            <v>15</v>
          </cell>
          <cell r="M256">
            <v>9950</v>
          </cell>
          <cell r="N256">
            <v>1525</v>
          </cell>
          <cell r="R256">
            <v>13446</v>
          </cell>
          <cell r="S256">
            <v>10100</v>
          </cell>
          <cell r="T256" t="str">
            <v>Each</v>
          </cell>
          <cell r="U256" t="str">
            <v>3.4.2.1</v>
          </cell>
          <cell r="X256" t="str">
            <v>3.4.2</v>
          </cell>
        </row>
        <row r="257">
          <cell r="E257" t="str">
            <v>Package unit gas-fired 15 Ton</v>
          </cell>
          <cell r="F257">
            <v>15730</v>
          </cell>
          <cell r="G257">
            <v>600</v>
          </cell>
          <cell r="H257">
            <v>1180</v>
          </cell>
          <cell r="I257" t="str">
            <v>15 Ton</v>
          </cell>
          <cell r="J257">
            <v>252</v>
          </cell>
          <cell r="K257">
            <v>15</v>
          </cell>
          <cell r="L257">
            <v>15</v>
          </cell>
          <cell r="M257">
            <v>13700</v>
          </cell>
          <cell r="N257">
            <v>1700</v>
          </cell>
          <cell r="R257">
            <v>17858</v>
          </cell>
          <cell r="S257">
            <v>13500</v>
          </cell>
          <cell r="T257" t="str">
            <v>Each</v>
          </cell>
          <cell r="U257" t="str">
            <v>3.4.2.1</v>
          </cell>
          <cell r="X257" t="str">
            <v>3.4.2</v>
          </cell>
        </row>
        <row r="258">
          <cell r="E258" t="str">
            <v>Package unit gas-fired 18 Ton</v>
          </cell>
          <cell r="F258">
            <v>15730</v>
          </cell>
          <cell r="G258">
            <v>600</v>
          </cell>
          <cell r="H258">
            <v>1190</v>
          </cell>
          <cell r="I258" t="str">
            <v>18 Ton</v>
          </cell>
          <cell r="J258">
            <v>253</v>
          </cell>
          <cell r="K258">
            <v>15</v>
          </cell>
          <cell r="L258">
            <v>15</v>
          </cell>
          <cell r="M258">
            <v>16300</v>
          </cell>
          <cell r="N258">
            <v>1850</v>
          </cell>
          <cell r="R258">
            <v>20964</v>
          </cell>
          <cell r="S258">
            <v>15850</v>
          </cell>
          <cell r="T258" t="str">
            <v>Each</v>
          </cell>
          <cell r="U258" t="str">
            <v>3.4.2.1</v>
          </cell>
          <cell r="X258" t="str">
            <v>3.4.2</v>
          </cell>
        </row>
        <row r="259">
          <cell r="E259" t="str">
            <v>Package unit gas-fired 20 Ton</v>
          </cell>
          <cell r="F259">
            <v>15730</v>
          </cell>
          <cell r="G259">
            <v>600</v>
          </cell>
          <cell r="H259">
            <v>1200</v>
          </cell>
          <cell r="I259" t="str">
            <v>20 Ton</v>
          </cell>
          <cell r="J259">
            <v>254</v>
          </cell>
          <cell r="K259">
            <v>15</v>
          </cell>
          <cell r="L259">
            <v>15</v>
          </cell>
          <cell r="M259">
            <v>18200</v>
          </cell>
          <cell r="N259">
            <v>1975</v>
          </cell>
          <cell r="R259">
            <v>23259</v>
          </cell>
          <cell r="S259">
            <v>17675</v>
          </cell>
          <cell r="T259" t="str">
            <v>Each</v>
          </cell>
          <cell r="U259" t="str">
            <v>3.4.2.1</v>
          </cell>
          <cell r="X259" t="str">
            <v>3.4.2</v>
          </cell>
        </row>
        <row r="260">
          <cell r="E260" t="str">
            <v>Package unit gas-fired 25 Ton</v>
          </cell>
          <cell r="F260">
            <v>15730</v>
          </cell>
          <cell r="G260">
            <v>600</v>
          </cell>
          <cell r="H260">
            <v>1210</v>
          </cell>
          <cell r="I260" t="str">
            <v>25 Ton</v>
          </cell>
          <cell r="J260">
            <v>255</v>
          </cell>
          <cell r="K260">
            <v>15</v>
          </cell>
          <cell r="L260">
            <v>15</v>
          </cell>
          <cell r="M260">
            <v>22400</v>
          </cell>
          <cell r="N260">
            <v>2350</v>
          </cell>
          <cell r="R260">
            <v>28494</v>
          </cell>
          <cell r="S260">
            <v>21750</v>
          </cell>
          <cell r="T260" t="str">
            <v>Each</v>
          </cell>
          <cell r="U260" t="str">
            <v>3.4.2.1</v>
          </cell>
          <cell r="X260" t="str">
            <v>3.4.2</v>
          </cell>
        </row>
        <row r="261">
          <cell r="E261" t="str">
            <v>Package unit gas-fired 30 Ton</v>
          </cell>
          <cell r="F261">
            <v>15730</v>
          </cell>
          <cell r="G261">
            <v>600</v>
          </cell>
          <cell r="H261">
            <v>1220</v>
          </cell>
          <cell r="I261" t="str">
            <v>30 Ton</v>
          </cell>
          <cell r="J261">
            <v>256</v>
          </cell>
          <cell r="K261">
            <v>15</v>
          </cell>
          <cell r="L261">
            <v>15</v>
          </cell>
          <cell r="M261">
            <v>28300</v>
          </cell>
          <cell r="N261">
            <v>2800</v>
          </cell>
          <cell r="R261">
            <v>35722</v>
          </cell>
          <cell r="S261">
            <v>27275</v>
          </cell>
          <cell r="T261" t="str">
            <v>Each</v>
          </cell>
          <cell r="U261" t="str">
            <v>3.4.2.1</v>
          </cell>
          <cell r="X261" t="str">
            <v>3.4.2</v>
          </cell>
        </row>
        <row r="262">
          <cell r="E262" t="str">
            <v>Heat Pumps 1.5 Ton cool, 7mbh heat</v>
          </cell>
          <cell r="F262">
            <v>15740</v>
          </cell>
          <cell r="G262">
            <v>100</v>
          </cell>
          <cell r="H262">
            <v>1015</v>
          </cell>
          <cell r="I262" t="str">
            <v>1.5 Ton cool, 7mbh heat</v>
          </cell>
          <cell r="J262">
            <v>257</v>
          </cell>
          <cell r="K262">
            <v>15</v>
          </cell>
          <cell r="L262">
            <v>15</v>
          </cell>
          <cell r="M262">
            <v>1575</v>
          </cell>
          <cell r="N262">
            <v>510</v>
          </cell>
          <cell r="R262">
            <v>2268</v>
          </cell>
          <cell r="T262" t="str">
            <v>Each</v>
          </cell>
          <cell r="U262" t="str">
            <v>3.4.2.1</v>
          </cell>
          <cell r="X262" t="str">
            <v>3.4.2</v>
          </cell>
        </row>
        <row r="263">
          <cell r="E263" t="str">
            <v>Heat Pumps 2 Ton cool, 8.5mbh heat</v>
          </cell>
          <cell r="F263">
            <v>15740</v>
          </cell>
          <cell r="G263">
            <v>100</v>
          </cell>
          <cell r="H263">
            <v>1020</v>
          </cell>
          <cell r="I263" t="str">
            <v>2 Ton cool, 8.5mbh heat</v>
          </cell>
          <cell r="J263">
            <v>258</v>
          </cell>
          <cell r="K263">
            <v>15</v>
          </cell>
          <cell r="L263">
            <v>15</v>
          </cell>
          <cell r="M263">
            <v>1625</v>
          </cell>
          <cell r="N263">
            <v>515</v>
          </cell>
          <cell r="R263">
            <v>2332</v>
          </cell>
          <cell r="T263" t="str">
            <v>Each</v>
          </cell>
          <cell r="U263" t="str">
            <v>3.4.2.1</v>
          </cell>
          <cell r="X263" t="str">
            <v>3.4.2</v>
          </cell>
        </row>
        <row r="264">
          <cell r="E264" t="str">
            <v>Heat Pumps 2.5 Ton cool, 10mbh heat</v>
          </cell>
          <cell r="F264">
            <v>15740</v>
          </cell>
          <cell r="G264">
            <v>100</v>
          </cell>
          <cell r="H264">
            <v>1030</v>
          </cell>
          <cell r="I264" t="str">
            <v>2.5 Ton cool, 10mbh heat</v>
          </cell>
          <cell r="J264">
            <v>259</v>
          </cell>
          <cell r="K264">
            <v>15</v>
          </cell>
          <cell r="L264">
            <v>15</v>
          </cell>
          <cell r="M264">
            <v>1825</v>
          </cell>
          <cell r="N264">
            <v>620</v>
          </cell>
          <cell r="R264">
            <v>2724</v>
          </cell>
          <cell r="T264" t="str">
            <v>Each</v>
          </cell>
          <cell r="U264" t="str">
            <v>3.4.2.1</v>
          </cell>
          <cell r="X264" t="str">
            <v>3.4.2</v>
          </cell>
        </row>
        <row r="265">
          <cell r="E265" t="str">
            <v>Heat Pumps 3 Ton cool, 13mbh heat</v>
          </cell>
          <cell r="F265">
            <v>15740</v>
          </cell>
          <cell r="G265">
            <v>100</v>
          </cell>
          <cell r="H265">
            <v>1040</v>
          </cell>
          <cell r="I265" t="str">
            <v>3 Ton cool, 13mbh heat</v>
          </cell>
          <cell r="J265">
            <v>260</v>
          </cell>
          <cell r="K265">
            <v>15</v>
          </cell>
          <cell r="L265">
            <v>15</v>
          </cell>
          <cell r="M265">
            <v>1975</v>
          </cell>
          <cell r="N265">
            <v>775</v>
          </cell>
          <cell r="R265">
            <v>3143</v>
          </cell>
          <cell r="T265" t="str">
            <v>Each</v>
          </cell>
          <cell r="U265" t="str">
            <v>3.4.2.1</v>
          </cell>
          <cell r="X265" t="str">
            <v>3.4.2</v>
          </cell>
        </row>
        <row r="266">
          <cell r="E266" t="str">
            <v>Heat Pumps 3.5 Ton cool, 18 mbh heat</v>
          </cell>
          <cell r="F266">
            <v>15740</v>
          </cell>
          <cell r="G266">
            <v>100</v>
          </cell>
          <cell r="H266">
            <v>1050</v>
          </cell>
          <cell r="I266" t="str">
            <v>3.5 Ton cool, 18 mbh heat</v>
          </cell>
          <cell r="J266">
            <v>261</v>
          </cell>
          <cell r="K266">
            <v>15</v>
          </cell>
          <cell r="L266">
            <v>15</v>
          </cell>
          <cell r="M266">
            <v>2275</v>
          </cell>
          <cell r="N266">
            <v>825</v>
          </cell>
          <cell r="R266">
            <v>3355</v>
          </cell>
          <cell r="T266" t="str">
            <v>Each</v>
          </cell>
          <cell r="U266" t="str">
            <v>3.4.2.1</v>
          </cell>
          <cell r="X266" t="str">
            <v>3.4.2</v>
          </cell>
        </row>
        <row r="267">
          <cell r="E267" t="str">
            <v>Heat Pumps 4 Ton cool, 24mbh heat</v>
          </cell>
          <cell r="F267">
            <v>15740</v>
          </cell>
          <cell r="G267">
            <v>100</v>
          </cell>
          <cell r="H267">
            <v>1054</v>
          </cell>
          <cell r="I267" t="str">
            <v>4 Ton cool, 24mbh heat</v>
          </cell>
          <cell r="J267">
            <v>262</v>
          </cell>
          <cell r="K267">
            <v>15</v>
          </cell>
          <cell r="L267">
            <v>15</v>
          </cell>
          <cell r="M267">
            <v>2475</v>
          </cell>
          <cell r="N267">
            <v>1025</v>
          </cell>
          <cell r="R267">
            <v>3904</v>
          </cell>
          <cell r="T267" t="str">
            <v>Each</v>
          </cell>
          <cell r="U267" t="str">
            <v>3.4.2.1</v>
          </cell>
          <cell r="X267" t="str">
            <v>3.4.2</v>
          </cell>
        </row>
        <row r="268">
          <cell r="E268" t="str">
            <v>Heat Pumps 5 Ton cool, 27mbh heat</v>
          </cell>
          <cell r="F268">
            <v>15740</v>
          </cell>
          <cell r="G268">
            <v>100</v>
          </cell>
          <cell r="H268">
            <v>1060</v>
          </cell>
          <cell r="I268" t="str">
            <v>5 Ton cool, 27mbh heat</v>
          </cell>
          <cell r="J268">
            <v>263</v>
          </cell>
          <cell r="K268">
            <v>15</v>
          </cell>
          <cell r="L268">
            <v>15</v>
          </cell>
          <cell r="M268">
            <v>2825</v>
          </cell>
          <cell r="N268">
            <v>1250</v>
          </cell>
          <cell r="R268">
            <v>4657</v>
          </cell>
          <cell r="T268" t="str">
            <v>Each</v>
          </cell>
          <cell r="U268" t="str">
            <v>3.4.2.1</v>
          </cell>
          <cell r="X268" t="str">
            <v>3.4.2</v>
          </cell>
        </row>
        <row r="269">
          <cell r="E269" t="str">
            <v>Heat Pumps 7.5 Ton cool, 33mbh heat</v>
          </cell>
          <cell r="F269">
            <v>15740</v>
          </cell>
          <cell r="G269">
            <v>100</v>
          </cell>
          <cell r="H269">
            <v>1080</v>
          </cell>
          <cell r="I269" t="str">
            <v>7.5 Ton cool, 33mbh heat</v>
          </cell>
          <cell r="J269">
            <v>264</v>
          </cell>
          <cell r="K269">
            <v>15</v>
          </cell>
          <cell r="L269">
            <v>15</v>
          </cell>
          <cell r="M269">
            <v>6250</v>
          </cell>
          <cell r="N269">
            <v>2075</v>
          </cell>
          <cell r="R269">
            <v>10278</v>
          </cell>
          <cell r="T269" t="str">
            <v>Each</v>
          </cell>
          <cell r="U269" t="str">
            <v>3.4.2.1</v>
          </cell>
          <cell r="X269" t="str">
            <v>3.4.2</v>
          </cell>
        </row>
        <row r="270">
          <cell r="E270" t="str">
            <v>Heat Pumps 10 Ton cool, 50mbh heat</v>
          </cell>
          <cell r="F270">
            <v>15740</v>
          </cell>
          <cell r="G270">
            <v>100</v>
          </cell>
          <cell r="H270">
            <v>1100</v>
          </cell>
          <cell r="I270" t="str">
            <v>10 Ton cool, 50mbh heat</v>
          </cell>
          <cell r="J270">
            <v>265</v>
          </cell>
          <cell r="K270">
            <v>15</v>
          </cell>
          <cell r="L270">
            <v>15</v>
          </cell>
          <cell r="M270">
            <v>8375</v>
          </cell>
          <cell r="N270">
            <v>2550</v>
          </cell>
          <cell r="R270">
            <v>13394</v>
          </cell>
          <cell r="T270" t="str">
            <v>Each</v>
          </cell>
          <cell r="U270" t="str">
            <v>3.4.2.1</v>
          </cell>
          <cell r="X270" t="str">
            <v>3.4.2</v>
          </cell>
        </row>
        <row r="271">
          <cell r="E271" t="str">
            <v>Baseboard electric heater 2'</v>
          </cell>
          <cell r="F271">
            <v>15760</v>
          </cell>
          <cell r="G271">
            <v>250</v>
          </cell>
          <cell r="H271">
            <v>1300</v>
          </cell>
          <cell r="I271" t="str">
            <v>2'</v>
          </cell>
          <cell r="J271">
            <v>266</v>
          </cell>
          <cell r="K271">
            <v>30</v>
          </cell>
          <cell r="L271">
            <v>30</v>
          </cell>
          <cell r="M271">
            <v>33</v>
          </cell>
          <cell r="N271">
            <v>42</v>
          </cell>
          <cell r="R271">
            <v>105</v>
          </cell>
          <cell r="S271">
            <v>70</v>
          </cell>
          <cell r="T271" t="str">
            <v>Each</v>
          </cell>
          <cell r="U271" t="str">
            <v>3.4.2.1</v>
          </cell>
          <cell r="V271" t="str">
            <v>375 watt</v>
          </cell>
          <cell r="X271" t="str">
            <v>3.4.2</v>
          </cell>
        </row>
        <row r="272">
          <cell r="E272" t="str">
            <v>Baseboard electric heater 3'</v>
          </cell>
          <cell r="F272">
            <v>15760</v>
          </cell>
          <cell r="G272">
            <v>250</v>
          </cell>
          <cell r="H272">
            <v>1400</v>
          </cell>
          <cell r="I272" t="str">
            <v>3'</v>
          </cell>
          <cell r="J272">
            <v>267</v>
          </cell>
          <cell r="K272">
            <v>30</v>
          </cell>
          <cell r="L272">
            <v>30</v>
          </cell>
          <cell r="M272">
            <v>39</v>
          </cell>
          <cell r="N272">
            <v>42</v>
          </cell>
          <cell r="R272">
            <v>111</v>
          </cell>
          <cell r="S272">
            <v>76</v>
          </cell>
          <cell r="T272" t="str">
            <v>Each</v>
          </cell>
          <cell r="U272" t="str">
            <v>3.4.2.1</v>
          </cell>
          <cell r="V272" t="str">
            <v>500 watt</v>
          </cell>
          <cell r="X272" t="str">
            <v>3.4.2</v>
          </cell>
        </row>
        <row r="273">
          <cell r="E273" t="str">
            <v>Baseboard electric heater 4'</v>
          </cell>
          <cell r="F273">
            <v>15760</v>
          </cell>
          <cell r="G273">
            <v>250</v>
          </cell>
          <cell r="H273">
            <v>1600</v>
          </cell>
          <cell r="I273" t="str">
            <v>4'</v>
          </cell>
          <cell r="J273">
            <v>268</v>
          </cell>
          <cell r="K273">
            <v>30</v>
          </cell>
          <cell r="L273">
            <v>30</v>
          </cell>
          <cell r="M273">
            <v>46</v>
          </cell>
          <cell r="N273">
            <v>50</v>
          </cell>
          <cell r="R273">
            <v>132</v>
          </cell>
          <cell r="S273">
            <v>90</v>
          </cell>
          <cell r="T273" t="str">
            <v>Each</v>
          </cell>
          <cell r="U273" t="str">
            <v>3.4.2.1</v>
          </cell>
          <cell r="V273" t="str">
            <v>750 watt</v>
          </cell>
          <cell r="X273" t="str">
            <v>3.4.2</v>
          </cell>
        </row>
        <row r="274">
          <cell r="E274" t="str">
            <v>Baseboard electric heater 5'</v>
          </cell>
          <cell r="F274">
            <v>15760</v>
          </cell>
          <cell r="G274">
            <v>250</v>
          </cell>
          <cell r="H274">
            <v>1800</v>
          </cell>
          <cell r="I274" t="str">
            <v>5'</v>
          </cell>
          <cell r="J274">
            <v>269</v>
          </cell>
          <cell r="K274">
            <v>30</v>
          </cell>
          <cell r="L274">
            <v>30</v>
          </cell>
          <cell r="M274">
            <v>55</v>
          </cell>
          <cell r="N274">
            <v>59</v>
          </cell>
          <cell r="R274">
            <v>157</v>
          </cell>
          <cell r="S274">
            <v>106</v>
          </cell>
          <cell r="T274" t="str">
            <v>Each</v>
          </cell>
          <cell r="U274" t="str">
            <v>3.4.2.1</v>
          </cell>
          <cell r="V274" t="str">
            <v>935 watt</v>
          </cell>
          <cell r="X274" t="str">
            <v>3.4.2</v>
          </cell>
        </row>
        <row r="275">
          <cell r="E275" t="str">
            <v>Baseboard electric heater 6'</v>
          </cell>
          <cell r="F275">
            <v>15760</v>
          </cell>
          <cell r="G275">
            <v>250</v>
          </cell>
          <cell r="H275">
            <v>2000</v>
          </cell>
          <cell r="I275" t="str">
            <v>6'</v>
          </cell>
          <cell r="J275">
            <v>270</v>
          </cell>
          <cell r="K275">
            <v>30</v>
          </cell>
          <cell r="L275">
            <v>30</v>
          </cell>
          <cell r="M275">
            <v>61</v>
          </cell>
          <cell r="N275">
            <v>67</v>
          </cell>
          <cell r="R275">
            <v>176</v>
          </cell>
          <cell r="S275">
            <v>119</v>
          </cell>
          <cell r="T275" t="str">
            <v>Each</v>
          </cell>
          <cell r="U275" t="str">
            <v>3.4.2.1</v>
          </cell>
          <cell r="V275" t="str">
            <v>1125 watt</v>
          </cell>
          <cell r="X275" t="str">
            <v>3.4.2</v>
          </cell>
        </row>
        <row r="276">
          <cell r="E276" t="str">
            <v>Baseboard electric heater 7'</v>
          </cell>
          <cell r="F276">
            <v>15760</v>
          </cell>
          <cell r="G276">
            <v>250</v>
          </cell>
          <cell r="H276">
            <v>2200</v>
          </cell>
          <cell r="I276" t="str">
            <v>7'</v>
          </cell>
          <cell r="J276">
            <v>271</v>
          </cell>
          <cell r="K276">
            <v>30</v>
          </cell>
          <cell r="L276">
            <v>30</v>
          </cell>
          <cell r="M276">
            <v>66.5</v>
          </cell>
          <cell r="N276">
            <v>76.5</v>
          </cell>
          <cell r="R276">
            <v>198</v>
          </cell>
          <cell r="S276">
            <v>133</v>
          </cell>
          <cell r="T276" t="str">
            <v>Each</v>
          </cell>
          <cell r="U276" t="str">
            <v>3.4.2.1</v>
          </cell>
          <cell r="V276" t="str">
            <v>1310 watt</v>
          </cell>
          <cell r="X276" t="str">
            <v>3.4.2</v>
          </cell>
        </row>
        <row r="277">
          <cell r="E277" t="str">
            <v>Baseboard electric heater 8'</v>
          </cell>
          <cell r="F277">
            <v>15760</v>
          </cell>
          <cell r="G277">
            <v>250</v>
          </cell>
          <cell r="H277">
            <v>2400</v>
          </cell>
          <cell r="I277" t="str">
            <v>8'</v>
          </cell>
          <cell r="J277">
            <v>272</v>
          </cell>
          <cell r="K277">
            <v>30</v>
          </cell>
          <cell r="L277">
            <v>30</v>
          </cell>
          <cell r="M277">
            <v>76.5</v>
          </cell>
          <cell r="N277">
            <v>84</v>
          </cell>
          <cell r="R277">
            <v>221</v>
          </cell>
          <cell r="S277">
            <v>150</v>
          </cell>
          <cell r="T277" t="str">
            <v>Each</v>
          </cell>
          <cell r="U277" t="str">
            <v>3.4.2.1</v>
          </cell>
          <cell r="V277" t="str">
            <v>1500 watt</v>
          </cell>
          <cell r="X277" t="str">
            <v>3.4.2</v>
          </cell>
        </row>
        <row r="278">
          <cell r="E278" t="str">
            <v>Baseboard electric heater 9'</v>
          </cell>
          <cell r="F278">
            <v>15760</v>
          </cell>
          <cell r="G278">
            <v>250</v>
          </cell>
          <cell r="H278">
            <v>2600</v>
          </cell>
          <cell r="I278" t="str">
            <v>9'</v>
          </cell>
          <cell r="J278">
            <v>273</v>
          </cell>
          <cell r="K278">
            <v>30</v>
          </cell>
          <cell r="L278">
            <v>30</v>
          </cell>
          <cell r="M278">
            <v>85.5</v>
          </cell>
          <cell r="N278">
            <v>93.5</v>
          </cell>
          <cell r="R278">
            <v>247</v>
          </cell>
          <cell r="S278">
            <v>167</v>
          </cell>
          <cell r="T278" t="str">
            <v>Each</v>
          </cell>
          <cell r="U278" t="str">
            <v>3.4.2.1</v>
          </cell>
          <cell r="V278" t="str">
            <v>1680 watt</v>
          </cell>
          <cell r="X278" t="str">
            <v>3.4.2</v>
          </cell>
        </row>
        <row r="279">
          <cell r="E279" t="str">
            <v>Baseboard electric heater 10'</v>
          </cell>
          <cell r="F279">
            <v>15760</v>
          </cell>
          <cell r="G279">
            <v>250</v>
          </cell>
          <cell r="H279">
            <v>2800</v>
          </cell>
          <cell r="I279" t="str">
            <v>10'</v>
          </cell>
          <cell r="J279">
            <v>274</v>
          </cell>
          <cell r="K279">
            <v>30</v>
          </cell>
          <cell r="L279">
            <v>30</v>
          </cell>
          <cell r="M279">
            <v>95</v>
          </cell>
          <cell r="N279">
            <v>102</v>
          </cell>
          <cell r="R279">
            <v>271</v>
          </cell>
          <cell r="S279">
            <v>184</v>
          </cell>
          <cell r="T279" t="str">
            <v>Each</v>
          </cell>
          <cell r="U279" t="str">
            <v>3.4.2.1</v>
          </cell>
          <cell r="V279" t="str">
            <v>1875 watt</v>
          </cell>
          <cell r="X279" t="str">
            <v>3.4.2</v>
          </cell>
        </row>
        <row r="280">
          <cell r="E280" t="str">
            <v xml:space="preserve">Baseboard hydronic heaters </v>
          </cell>
          <cell r="F280">
            <v>15760</v>
          </cell>
          <cell r="G280">
            <v>600</v>
          </cell>
          <cell r="H280">
            <v>1200</v>
          </cell>
          <cell r="J280">
            <v>275</v>
          </cell>
          <cell r="K280">
            <v>30</v>
          </cell>
          <cell r="L280">
            <v>30</v>
          </cell>
          <cell r="R280">
            <v>15</v>
          </cell>
          <cell r="S280">
            <v>43</v>
          </cell>
          <cell r="T280" t="str">
            <v>Linear Feet</v>
          </cell>
          <cell r="U280" t="str">
            <v>3.4.2.1</v>
          </cell>
          <cell r="X280" t="str">
            <v>3.4.2</v>
          </cell>
        </row>
        <row r="281">
          <cell r="E281" t="str">
            <v>Water circulation pump- HVAC 1/12 hp</v>
          </cell>
          <cell r="F281">
            <v>15180</v>
          </cell>
          <cell r="G281">
            <v>200</v>
          </cell>
          <cell r="H281">
            <v>1040</v>
          </cell>
          <cell r="I281" t="str">
            <v>1/12 hp</v>
          </cell>
          <cell r="J281">
            <v>276</v>
          </cell>
          <cell r="K281">
            <v>20</v>
          </cell>
          <cell r="L281">
            <v>20</v>
          </cell>
          <cell r="M281">
            <v>495</v>
          </cell>
          <cell r="N281">
            <v>129</v>
          </cell>
          <cell r="P281">
            <v>624</v>
          </cell>
          <cell r="R281">
            <v>756</v>
          </cell>
          <cell r="S281">
            <v>385</v>
          </cell>
          <cell r="T281" t="str">
            <v>Each</v>
          </cell>
          <cell r="U281" t="str">
            <v>3.4.2.1</v>
          </cell>
          <cell r="V281" t="str">
            <v>Cast iron 3/4" to 1/5" Flange connection</v>
          </cell>
          <cell r="X281" t="str">
            <v>3.4.2</v>
          </cell>
        </row>
        <row r="282">
          <cell r="E282" t="str">
            <v>Water circulation pump- HVAC 1/8hp</v>
          </cell>
          <cell r="F282">
            <v>15180</v>
          </cell>
          <cell r="G282">
            <v>200</v>
          </cell>
          <cell r="H282">
            <v>1060</v>
          </cell>
          <cell r="I282" t="str">
            <v>1/8hp</v>
          </cell>
          <cell r="J282">
            <v>277</v>
          </cell>
          <cell r="K282">
            <v>20</v>
          </cell>
          <cell r="L282">
            <v>20</v>
          </cell>
          <cell r="M282">
            <v>855</v>
          </cell>
          <cell r="N282">
            <v>129</v>
          </cell>
          <cell r="P282">
            <v>984</v>
          </cell>
          <cell r="R282">
            <v>1152</v>
          </cell>
          <cell r="S282">
            <v>540</v>
          </cell>
          <cell r="T282" t="str">
            <v>Each</v>
          </cell>
          <cell r="U282" t="str">
            <v>3.4.2.1</v>
          </cell>
          <cell r="V282" t="str">
            <v>Cast iron 3/4" to 1/5" Flange</v>
          </cell>
          <cell r="X282" t="str">
            <v>3.4.2</v>
          </cell>
        </row>
        <row r="283">
          <cell r="E283" t="str">
            <v>Water circulation pump- HVAC 1/3hp</v>
          </cell>
          <cell r="F283">
            <v>15180</v>
          </cell>
          <cell r="G283">
            <v>200</v>
          </cell>
          <cell r="H283">
            <v>1100</v>
          </cell>
          <cell r="I283" t="str">
            <v>1/3hp</v>
          </cell>
          <cell r="J283">
            <v>278</v>
          </cell>
          <cell r="K283">
            <v>20</v>
          </cell>
          <cell r="L283">
            <v>20</v>
          </cell>
          <cell r="M283">
            <v>955</v>
          </cell>
          <cell r="N283">
            <v>129</v>
          </cell>
          <cell r="P283">
            <v>1084</v>
          </cell>
          <cell r="R283">
            <v>1262</v>
          </cell>
          <cell r="S283">
            <v>585</v>
          </cell>
          <cell r="T283" t="str">
            <v>Each</v>
          </cell>
          <cell r="U283" t="str">
            <v>3.4.2.1</v>
          </cell>
          <cell r="V283" t="str">
            <v>Cast iron 3/4" to 1/5" Flange</v>
          </cell>
          <cell r="X283" t="str">
            <v>3.4.2</v>
          </cell>
        </row>
        <row r="284">
          <cell r="E284" t="str">
            <v>Water circulation pump- HVAC 1/4hp</v>
          </cell>
          <cell r="F284">
            <v>15180</v>
          </cell>
          <cell r="G284">
            <v>200</v>
          </cell>
          <cell r="H284">
            <v>1180</v>
          </cell>
          <cell r="I284" t="str">
            <v>1/4hp</v>
          </cell>
          <cell r="J284">
            <v>279</v>
          </cell>
          <cell r="K284">
            <v>20</v>
          </cell>
          <cell r="L284">
            <v>20</v>
          </cell>
          <cell r="M284">
            <v>1525</v>
          </cell>
          <cell r="N284">
            <v>154</v>
          </cell>
          <cell r="P284">
            <v>1679</v>
          </cell>
          <cell r="R284">
            <v>1930</v>
          </cell>
          <cell r="S284">
            <v>810</v>
          </cell>
          <cell r="T284" t="str">
            <v>Each</v>
          </cell>
          <cell r="U284" t="str">
            <v>3.4.2.1</v>
          </cell>
          <cell r="V284" t="str">
            <v>Cast iron 2.5" Flange connection</v>
          </cell>
          <cell r="X284" t="str">
            <v>3.4.2</v>
          </cell>
        </row>
        <row r="285">
          <cell r="E285" t="str">
            <v>Condensing units 1 Ton</v>
          </cell>
          <cell r="F285">
            <v>15670</v>
          </cell>
          <cell r="G285">
            <v>300</v>
          </cell>
          <cell r="I285" t="str">
            <v>1 Ton</v>
          </cell>
          <cell r="J285">
            <v>280</v>
          </cell>
          <cell r="K285">
            <v>15</v>
          </cell>
          <cell r="L285">
            <v>15</v>
          </cell>
          <cell r="Q285">
            <v>695</v>
          </cell>
          <cell r="R285">
            <v>790</v>
          </cell>
          <cell r="S285">
            <v>695</v>
          </cell>
          <cell r="T285" t="str">
            <v>Each</v>
          </cell>
          <cell r="U285" t="str">
            <v>3.4.3.1</v>
          </cell>
          <cell r="X285" t="str">
            <v>3.4.3</v>
          </cell>
        </row>
        <row r="286">
          <cell r="E286" t="str">
            <v>Condensing units 1.5 Ton</v>
          </cell>
          <cell r="F286">
            <v>15670</v>
          </cell>
          <cell r="G286">
            <v>300</v>
          </cell>
          <cell r="H286" t="str">
            <v>0050</v>
          </cell>
          <cell r="I286" t="str">
            <v>1.5 Ton</v>
          </cell>
          <cell r="J286">
            <v>281</v>
          </cell>
          <cell r="K286">
            <v>15</v>
          </cell>
          <cell r="L286">
            <v>15</v>
          </cell>
          <cell r="M286">
            <v>635</v>
          </cell>
          <cell r="N286">
            <v>248</v>
          </cell>
          <cell r="P286">
            <v>883</v>
          </cell>
          <cell r="R286">
            <v>956</v>
          </cell>
          <cell r="S286">
            <v>804</v>
          </cell>
          <cell r="T286" t="str">
            <v>Each</v>
          </cell>
          <cell r="U286" t="str">
            <v>3.4.3.1</v>
          </cell>
          <cell r="X286" t="str">
            <v>3.4.3</v>
          </cell>
        </row>
        <row r="287">
          <cell r="E287" t="str">
            <v>Condensing units 2 Ton</v>
          </cell>
          <cell r="F287">
            <v>15670</v>
          </cell>
          <cell r="G287">
            <v>300</v>
          </cell>
          <cell r="H287" t="str">
            <v>0100</v>
          </cell>
          <cell r="I287" t="str">
            <v>2 Ton</v>
          </cell>
          <cell r="J287">
            <v>282</v>
          </cell>
          <cell r="K287">
            <v>15</v>
          </cell>
          <cell r="L287">
            <v>15</v>
          </cell>
          <cell r="M287">
            <v>670</v>
          </cell>
          <cell r="N287">
            <v>295</v>
          </cell>
          <cell r="R287">
            <v>1044</v>
          </cell>
          <cell r="S287">
            <v>894</v>
          </cell>
          <cell r="T287" t="str">
            <v>Each</v>
          </cell>
          <cell r="U287" t="str">
            <v>3.4.3.1</v>
          </cell>
          <cell r="X287" t="str">
            <v>3.4.3</v>
          </cell>
        </row>
        <row r="288">
          <cell r="E288" t="str">
            <v>Condensing units 2.5 Ton</v>
          </cell>
          <cell r="F288">
            <v>15670</v>
          </cell>
          <cell r="G288">
            <v>300</v>
          </cell>
          <cell r="H288" t="str">
            <v>0100</v>
          </cell>
          <cell r="I288" t="str">
            <v>2.5 Ton</v>
          </cell>
          <cell r="J288">
            <v>283</v>
          </cell>
          <cell r="K288">
            <v>15</v>
          </cell>
          <cell r="L288">
            <v>15</v>
          </cell>
          <cell r="M288">
            <v>670</v>
          </cell>
          <cell r="N288">
            <v>295</v>
          </cell>
          <cell r="R288">
            <v>1135</v>
          </cell>
          <cell r="S288">
            <v>894</v>
          </cell>
          <cell r="T288" t="str">
            <v>Each</v>
          </cell>
          <cell r="U288" t="str">
            <v>3.4.3.1</v>
          </cell>
          <cell r="X288" t="str">
            <v>3.4.3</v>
          </cell>
        </row>
        <row r="289">
          <cell r="E289" t="str">
            <v>Condensing units 3 Ton</v>
          </cell>
          <cell r="F289">
            <v>15670</v>
          </cell>
          <cell r="G289">
            <v>300</v>
          </cell>
          <cell r="H289" t="str">
            <v>0200</v>
          </cell>
          <cell r="I289" t="str">
            <v>3 Ton</v>
          </cell>
          <cell r="J289">
            <v>284</v>
          </cell>
          <cell r="K289">
            <v>15</v>
          </cell>
          <cell r="L289">
            <v>15</v>
          </cell>
          <cell r="M289">
            <v>770</v>
          </cell>
          <cell r="N289">
            <v>365</v>
          </cell>
          <cell r="R289">
            <v>1225</v>
          </cell>
          <cell r="S289">
            <v>965</v>
          </cell>
          <cell r="T289" t="str">
            <v>Each</v>
          </cell>
          <cell r="U289" t="str">
            <v>3.4.3.1</v>
          </cell>
          <cell r="X289" t="str">
            <v>3.4.3</v>
          </cell>
        </row>
        <row r="290">
          <cell r="E290" t="str">
            <v>Condensing units 3.5 Ton</v>
          </cell>
          <cell r="F290">
            <v>15670</v>
          </cell>
          <cell r="G290">
            <v>300</v>
          </cell>
          <cell r="H290" t="str">
            <v>0200</v>
          </cell>
          <cell r="I290" t="str">
            <v>3.5 Ton</v>
          </cell>
          <cell r="J290">
            <v>285</v>
          </cell>
          <cell r="K290">
            <v>15</v>
          </cell>
          <cell r="L290">
            <v>15</v>
          </cell>
          <cell r="M290">
            <v>770</v>
          </cell>
          <cell r="N290">
            <v>365</v>
          </cell>
          <cell r="R290">
            <v>1670</v>
          </cell>
          <cell r="S290">
            <v>965</v>
          </cell>
          <cell r="T290" t="str">
            <v>Each</v>
          </cell>
          <cell r="U290" t="str">
            <v>3.4.3.1</v>
          </cell>
          <cell r="X290" t="str">
            <v>3.4.3</v>
          </cell>
        </row>
        <row r="291">
          <cell r="E291" t="str">
            <v>Condensing units 5 Ton</v>
          </cell>
          <cell r="F291">
            <v>15670</v>
          </cell>
          <cell r="G291">
            <v>300</v>
          </cell>
          <cell r="H291" t="str">
            <v>0300</v>
          </cell>
          <cell r="I291" t="str">
            <v>5 Ton</v>
          </cell>
          <cell r="J291">
            <v>286</v>
          </cell>
          <cell r="K291">
            <v>15</v>
          </cell>
          <cell r="L291">
            <v>15</v>
          </cell>
          <cell r="M291">
            <v>910</v>
          </cell>
          <cell r="N291">
            <v>475</v>
          </cell>
          <cell r="Q291">
            <v>2215</v>
          </cell>
          <cell r="R291">
            <v>2115</v>
          </cell>
          <cell r="S291">
            <v>1036</v>
          </cell>
          <cell r="T291" t="str">
            <v>Each</v>
          </cell>
          <cell r="U291" t="str">
            <v>3.4.3.1</v>
          </cell>
          <cell r="X291" t="str">
            <v>3.4.3</v>
          </cell>
        </row>
        <row r="292">
          <cell r="E292" t="str">
            <v>Condensing units 8 Ton</v>
          </cell>
          <cell r="F292">
            <v>15670</v>
          </cell>
          <cell r="G292">
            <v>300</v>
          </cell>
          <cell r="H292" t="str">
            <v>0350</v>
          </cell>
          <cell r="I292" t="str">
            <v>8 Ton</v>
          </cell>
          <cell r="J292">
            <v>287</v>
          </cell>
          <cell r="K292">
            <v>15</v>
          </cell>
          <cell r="L292">
            <v>15</v>
          </cell>
          <cell r="M292">
            <v>1025</v>
          </cell>
          <cell r="N292">
            <v>565</v>
          </cell>
          <cell r="Q292">
            <v>2835</v>
          </cell>
          <cell r="R292">
            <v>2835</v>
          </cell>
          <cell r="S292">
            <v>1620</v>
          </cell>
          <cell r="T292" t="str">
            <v>Each</v>
          </cell>
          <cell r="U292" t="str">
            <v>3.4.3.1</v>
          </cell>
          <cell r="X292" t="str">
            <v>3.4.3</v>
          </cell>
        </row>
        <row r="293">
          <cell r="E293" t="str">
            <v>Condensing units 10 Ton</v>
          </cell>
          <cell r="F293">
            <v>15670</v>
          </cell>
          <cell r="G293">
            <v>300</v>
          </cell>
          <cell r="H293" t="str">
            <v>0400</v>
          </cell>
          <cell r="I293" t="str">
            <v>10 Ton</v>
          </cell>
          <cell r="J293">
            <v>288</v>
          </cell>
          <cell r="K293">
            <v>15</v>
          </cell>
          <cell r="L293">
            <v>15</v>
          </cell>
          <cell r="M293">
            <v>1175</v>
          </cell>
          <cell r="N293">
            <v>690</v>
          </cell>
          <cell r="Q293">
            <v>3580</v>
          </cell>
          <cell r="R293">
            <v>3580</v>
          </cell>
          <cell r="S293">
            <v>1745</v>
          </cell>
          <cell r="T293" t="str">
            <v>Each</v>
          </cell>
          <cell r="U293" t="str">
            <v>3.4.3.1</v>
          </cell>
          <cell r="X293" t="str">
            <v>3.4.3</v>
          </cell>
        </row>
        <row r="294">
          <cell r="E294" t="str">
            <v>Condensing units 12 Ton</v>
          </cell>
          <cell r="F294">
            <v>15670</v>
          </cell>
          <cell r="G294">
            <v>300</v>
          </cell>
          <cell r="H294" t="str">
            <v>0500</v>
          </cell>
          <cell r="I294" t="str">
            <v>12 Ton</v>
          </cell>
          <cell r="J294">
            <v>289</v>
          </cell>
          <cell r="K294">
            <v>15</v>
          </cell>
          <cell r="L294">
            <v>15</v>
          </cell>
          <cell r="M294">
            <v>1425</v>
          </cell>
          <cell r="N294">
            <v>1025</v>
          </cell>
          <cell r="Q294">
            <v>3950</v>
          </cell>
          <cell r="R294">
            <v>3950</v>
          </cell>
          <cell r="S294">
            <v>2155</v>
          </cell>
          <cell r="T294" t="str">
            <v>Each</v>
          </cell>
          <cell r="U294" t="str">
            <v>3.4.3.1</v>
          </cell>
          <cell r="X294" t="str">
            <v>3.4.3</v>
          </cell>
        </row>
        <row r="295">
          <cell r="E295" t="str">
            <v>Condensing units 16 Ton</v>
          </cell>
          <cell r="F295">
            <v>15670</v>
          </cell>
          <cell r="G295">
            <v>300</v>
          </cell>
          <cell r="H295" t="str">
            <v>0550</v>
          </cell>
          <cell r="I295" t="str">
            <v>16 Ton</v>
          </cell>
          <cell r="J295">
            <v>290</v>
          </cell>
          <cell r="K295">
            <v>15</v>
          </cell>
          <cell r="L295">
            <v>15</v>
          </cell>
          <cell r="M295">
            <v>2800</v>
          </cell>
          <cell r="N295">
            <v>1125</v>
          </cell>
          <cell r="Q295">
            <v>4450</v>
          </cell>
          <cell r="R295">
            <v>4450</v>
          </cell>
          <cell r="S295">
            <v>2645</v>
          </cell>
          <cell r="T295" t="str">
            <v>Each</v>
          </cell>
          <cell r="U295" t="str">
            <v>3.4.3.1</v>
          </cell>
          <cell r="X295" t="str">
            <v>3.4.3</v>
          </cell>
        </row>
        <row r="296">
          <cell r="E296" t="str">
            <v>Condensing units 21 Ton</v>
          </cell>
          <cell r="F296">
            <v>15670</v>
          </cell>
          <cell r="G296">
            <v>300</v>
          </cell>
          <cell r="H296" t="str">
            <v>0560</v>
          </cell>
          <cell r="I296" t="str">
            <v>21 Ton</v>
          </cell>
          <cell r="J296">
            <v>291</v>
          </cell>
          <cell r="K296">
            <v>15</v>
          </cell>
          <cell r="L296">
            <v>15</v>
          </cell>
          <cell r="M296">
            <v>3550</v>
          </cell>
          <cell r="N296">
            <v>1175</v>
          </cell>
          <cell r="Q296">
            <v>5630</v>
          </cell>
          <cell r="R296">
            <v>5630</v>
          </cell>
          <cell r="S296">
            <v>2955</v>
          </cell>
          <cell r="T296" t="str">
            <v>Each</v>
          </cell>
          <cell r="U296" t="str">
            <v>3.4.3.1</v>
          </cell>
          <cell r="X296" t="str">
            <v>3.4.3</v>
          </cell>
        </row>
        <row r="297">
          <cell r="E297" t="str">
            <v>Condensing units 26 Ton</v>
          </cell>
          <cell r="F297">
            <v>15670</v>
          </cell>
          <cell r="G297">
            <v>300</v>
          </cell>
          <cell r="H297" t="str">
            <v>0600</v>
          </cell>
          <cell r="I297" t="str">
            <v>26 Ton</v>
          </cell>
          <cell r="J297">
            <v>292</v>
          </cell>
          <cell r="K297">
            <v>15</v>
          </cell>
          <cell r="L297">
            <v>15</v>
          </cell>
          <cell r="M297">
            <v>3850</v>
          </cell>
          <cell r="N297">
            <v>1250</v>
          </cell>
          <cell r="Q297">
            <v>6325</v>
          </cell>
          <cell r="R297">
            <v>6325</v>
          </cell>
          <cell r="S297">
            <v>3660</v>
          </cell>
          <cell r="T297" t="str">
            <v>Each</v>
          </cell>
          <cell r="U297" t="str">
            <v>3.4.3.1</v>
          </cell>
          <cell r="X297" t="str">
            <v>3.4.3</v>
          </cell>
        </row>
        <row r="298">
          <cell r="E298" t="str">
            <v>Condensing units 30 Ton</v>
          </cell>
          <cell r="F298">
            <v>15670</v>
          </cell>
          <cell r="G298">
            <v>300</v>
          </cell>
          <cell r="H298" t="str">
            <v>0620</v>
          </cell>
          <cell r="I298" t="str">
            <v>30 Ton</v>
          </cell>
          <cell r="J298">
            <v>293</v>
          </cell>
          <cell r="K298">
            <v>15</v>
          </cell>
          <cell r="L298">
            <v>15</v>
          </cell>
          <cell r="M298">
            <v>5950</v>
          </cell>
          <cell r="N298">
            <v>1300</v>
          </cell>
          <cell r="Q298">
            <v>9925</v>
          </cell>
          <cell r="R298">
            <v>9925</v>
          </cell>
          <cell r="S298">
            <v>4190</v>
          </cell>
          <cell r="T298" t="str">
            <v>Each</v>
          </cell>
          <cell r="U298" t="str">
            <v>3.4.3.1</v>
          </cell>
          <cell r="X298" t="str">
            <v>3.4.3</v>
          </cell>
        </row>
        <row r="299">
          <cell r="E299" t="str">
            <v>Condensing units 41 Ton</v>
          </cell>
          <cell r="F299">
            <v>15670</v>
          </cell>
          <cell r="G299">
            <v>300</v>
          </cell>
          <cell r="H299" t="str">
            <v>0650</v>
          </cell>
          <cell r="I299" t="str">
            <v>41 Ton</v>
          </cell>
          <cell r="J299">
            <v>294</v>
          </cell>
          <cell r="K299">
            <v>15</v>
          </cell>
          <cell r="L299">
            <v>15</v>
          </cell>
          <cell r="M299">
            <v>6150</v>
          </cell>
          <cell r="N299">
            <v>1550</v>
          </cell>
          <cell r="Q299">
            <v>11275</v>
          </cell>
          <cell r="R299">
            <v>11275</v>
          </cell>
          <cell r="S299">
            <v>7590</v>
          </cell>
          <cell r="T299" t="str">
            <v>Each</v>
          </cell>
          <cell r="U299" t="str">
            <v>3.4.3.1</v>
          </cell>
          <cell r="X299" t="str">
            <v>3.4.3</v>
          </cell>
        </row>
        <row r="300">
          <cell r="E300" t="str">
            <v>Condensing units 52 Ton</v>
          </cell>
          <cell r="F300">
            <v>15670</v>
          </cell>
          <cell r="G300">
            <v>300</v>
          </cell>
          <cell r="H300" t="str">
            <v>0700</v>
          </cell>
          <cell r="I300" t="str">
            <v>52 Ton</v>
          </cell>
          <cell r="J300">
            <v>295</v>
          </cell>
          <cell r="K300">
            <v>15</v>
          </cell>
          <cell r="L300">
            <v>15</v>
          </cell>
          <cell r="M300">
            <v>8875</v>
          </cell>
          <cell r="N300">
            <v>2400</v>
          </cell>
          <cell r="Q300">
            <v>15650</v>
          </cell>
          <cell r="R300">
            <v>15650</v>
          </cell>
          <cell r="S300">
            <v>12000</v>
          </cell>
          <cell r="T300" t="str">
            <v>Each</v>
          </cell>
          <cell r="U300" t="str">
            <v>3.4.3.1</v>
          </cell>
          <cell r="X300" t="str">
            <v>3.4.3</v>
          </cell>
        </row>
        <row r="301">
          <cell r="E301" t="str">
            <v>Condensing units 63 Ton</v>
          </cell>
          <cell r="F301">
            <v>15670</v>
          </cell>
          <cell r="G301">
            <v>300</v>
          </cell>
          <cell r="H301" t="str">
            <v>0750</v>
          </cell>
          <cell r="I301" t="str">
            <v>63 Ton</v>
          </cell>
          <cell r="J301">
            <v>296</v>
          </cell>
          <cell r="K301">
            <v>15</v>
          </cell>
          <cell r="L301">
            <v>15</v>
          </cell>
          <cell r="M301">
            <v>13300</v>
          </cell>
          <cell r="N301">
            <v>2750</v>
          </cell>
          <cell r="Q301">
            <v>17525</v>
          </cell>
          <cell r="R301">
            <v>17525</v>
          </cell>
          <cell r="S301">
            <v>13375</v>
          </cell>
          <cell r="T301" t="str">
            <v>Each</v>
          </cell>
          <cell r="U301" t="str">
            <v>3.4.3.1</v>
          </cell>
          <cell r="X301" t="str">
            <v>3.4.3</v>
          </cell>
        </row>
        <row r="302">
          <cell r="E302" t="str">
            <v>Condensing units 76 Ton</v>
          </cell>
          <cell r="F302">
            <v>15670</v>
          </cell>
          <cell r="G302">
            <v>300</v>
          </cell>
          <cell r="H302" t="str">
            <v>0800</v>
          </cell>
          <cell r="I302" t="str">
            <v>76 Ton</v>
          </cell>
          <cell r="J302">
            <v>297</v>
          </cell>
          <cell r="K302">
            <v>15</v>
          </cell>
          <cell r="L302">
            <v>15</v>
          </cell>
          <cell r="M302">
            <v>15200</v>
          </cell>
          <cell r="N302">
            <v>3225</v>
          </cell>
          <cell r="Q302">
            <v>19975</v>
          </cell>
          <cell r="R302">
            <v>19975</v>
          </cell>
          <cell r="S302">
            <v>18700</v>
          </cell>
          <cell r="T302" t="str">
            <v>Each</v>
          </cell>
          <cell r="U302" t="str">
            <v>3.4.3.1</v>
          </cell>
          <cell r="X302" t="str">
            <v>3.4.3</v>
          </cell>
        </row>
        <row r="303">
          <cell r="E303" t="str">
            <v>Window Air-Conditioning Units 5000 BTUH</v>
          </cell>
          <cell r="F303">
            <v>15730</v>
          </cell>
          <cell r="G303">
            <v>800</v>
          </cell>
          <cell r="H303">
            <v>4060</v>
          </cell>
          <cell r="I303" t="str">
            <v>5000 BTUH</v>
          </cell>
          <cell r="J303">
            <v>298</v>
          </cell>
          <cell r="K303">
            <v>10</v>
          </cell>
          <cell r="L303">
            <v>10</v>
          </cell>
          <cell r="R303">
            <v>125</v>
          </cell>
          <cell r="S303">
            <v>229</v>
          </cell>
          <cell r="T303" t="str">
            <v>Each</v>
          </cell>
          <cell r="U303" t="str">
            <v>3.4.3.1</v>
          </cell>
          <cell r="V303" t="str">
            <v>Electric cool</v>
          </cell>
          <cell r="X303" t="str">
            <v>3.4.3</v>
          </cell>
        </row>
        <row r="304">
          <cell r="E304" t="str">
            <v>Window Air-Conditioning Units 6000 BTUH</v>
          </cell>
          <cell r="F304">
            <v>15730</v>
          </cell>
          <cell r="G304">
            <v>800</v>
          </cell>
          <cell r="H304">
            <v>4340</v>
          </cell>
          <cell r="I304" t="str">
            <v>6000 BTUH</v>
          </cell>
          <cell r="J304">
            <v>299</v>
          </cell>
          <cell r="K304">
            <v>10</v>
          </cell>
          <cell r="L304">
            <v>10</v>
          </cell>
          <cell r="R304">
            <v>175</v>
          </cell>
          <cell r="S304">
            <v>239</v>
          </cell>
          <cell r="T304" t="str">
            <v>Each</v>
          </cell>
          <cell r="U304" t="str">
            <v>3.4.3.1</v>
          </cell>
          <cell r="X304" t="str">
            <v>3.4.3</v>
          </cell>
        </row>
        <row r="305">
          <cell r="E305" t="str">
            <v>Window Air-Conditioning Units 8000 BTUH</v>
          </cell>
          <cell r="F305">
            <v>15730</v>
          </cell>
          <cell r="G305">
            <v>800</v>
          </cell>
          <cell r="H305">
            <v>4480</v>
          </cell>
          <cell r="I305" t="str">
            <v>8000 BTUH</v>
          </cell>
          <cell r="J305">
            <v>300</v>
          </cell>
          <cell r="K305">
            <v>10</v>
          </cell>
          <cell r="L305">
            <v>10</v>
          </cell>
          <cell r="R305">
            <v>225</v>
          </cell>
          <cell r="S305">
            <v>336</v>
          </cell>
          <cell r="T305" t="str">
            <v>Each</v>
          </cell>
          <cell r="U305" t="str">
            <v>3.4.3.1</v>
          </cell>
          <cell r="X305" t="str">
            <v>3.4.3</v>
          </cell>
        </row>
        <row r="306">
          <cell r="E306" t="str">
            <v>Window Air-Conditioning Units 10000 BTUH</v>
          </cell>
          <cell r="F306">
            <v>15730</v>
          </cell>
          <cell r="G306">
            <v>800</v>
          </cell>
          <cell r="H306">
            <v>4500</v>
          </cell>
          <cell r="I306" t="str">
            <v>10000 BTUH</v>
          </cell>
          <cell r="J306">
            <v>301</v>
          </cell>
          <cell r="K306">
            <v>10</v>
          </cell>
          <cell r="L306">
            <v>10</v>
          </cell>
          <cell r="R306">
            <v>300</v>
          </cell>
          <cell r="S306">
            <v>436</v>
          </cell>
          <cell r="T306" t="str">
            <v>Each</v>
          </cell>
          <cell r="U306" t="str">
            <v>3.4.3.1</v>
          </cell>
          <cell r="X306" t="str">
            <v>3.4.3</v>
          </cell>
        </row>
        <row r="307">
          <cell r="E307" t="str">
            <v>Window Air-Conditioning Units 12000 BTUH</v>
          </cell>
          <cell r="F307">
            <v>15730</v>
          </cell>
          <cell r="G307">
            <v>800</v>
          </cell>
          <cell r="H307">
            <v>4520</v>
          </cell>
          <cell r="I307" t="str">
            <v>12000 BTUH</v>
          </cell>
          <cell r="J307">
            <v>302</v>
          </cell>
          <cell r="K307">
            <v>10</v>
          </cell>
          <cell r="L307">
            <v>10</v>
          </cell>
          <cell r="R307">
            <v>350</v>
          </cell>
          <cell r="S307">
            <v>535</v>
          </cell>
          <cell r="T307" t="str">
            <v>Each</v>
          </cell>
          <cell r="U307" t="str">
            <v>3.4.3.1</v>
          </cell>
          <cell r="X307" t="str">
            <v>3.4.3</v>
          </cell>
        </row>
        <row r="308">
          <cell r="E308" t="str">
            <v>Window/Thru-Wall Air-Conditioning Units 17000 BTUH</v>
          </cell>
          <cell r="F308">
            <v>15730</v>
          </cell>
          <cell r="G308">
            <v>800</v>
          </cell>
          <cell r="H308">
            <v>4780</v>
          </cell>
          <cell r="I308" t="str">
            <v>17000 BTUH</v>
          </cell>
          <cell r="J308">
            <v>303</v>
          </cell>
          <cell r="K308">
            <v>10</v>
          </cell>
          <cell r="L308">
            <v>10</v>
          </cell>
          <cell r="M308">
            <v>615</v>
          </cell>
          <cell r="N308">
            <v>82.5</v>
          </cell>
          <cell r="R308">
            <v>811</v>
          </cell>
          <cell r="S308">
            <v>695</v>
          </cell>
          <cell r="T308" t="str">
            <v>Each</v>
          </cell>
          <cell r="U308" t="str">
            <v>3.4.3.1</v>
          </cell>
          <cell r="V308" t="str">
            <v>Electric cool</v>
          </cell>
          <cell r="X308" t="str">
            <v>3.4.3</v>
          </cell>
        </row>
        <row r="309">
          <cell r="E309" t="str">
            <v>Window/Thru-Wall Air-Conditioning Units 25000 BTUH</v>
          </cell>
          <cell r="F309">
            <v>15730</v>
          </cell>
          <cell r="G309">
            <v>800</v>
          </cell>
          <cell r="H309">
            <v>4940</v>
          </cell>
          <cell r="I309" t="str">
            <v>25000 BTUH</v>
          </cell>
          <cell r="J309">
            <v>304</v>
          </cell>
          <cell r="K309">
            <v>10</v>
          </cell>
          <cell r="L309">
            <v>10</v>
          </cell>
          <cell r="M309">
            <v>790</v>
          </cell>
          <cell r="N309">
            <v>124</v>
          </cell>
          <cell r="R309">
            <v>1072</v>
          </cell>
          <cell r="S309">
            <v>900</v>
          </cell>
          <cell r="T309" t="str">
            <v>Each</v>
          </cell>
          <cell r="U309" t="str">
            <v>3.4.3.1</v>
          </cell>
          <cell r="X309" t="str">
            <v>3.4.3</v>
          </cell>
        </row>
        <row r="310">
          <cell r="E310" t="str">
            <v>Window/Thru-Wall Air-Conditioning Units 29000 BTUH</v>
          </cell>
          <cell r="F310">
            <v>15730</v>
          </cell>
          <cell r="G310">
            <v>800</v>
          </cell>
          <cell r="H310">
            <v>4960</v>
          </cell>
          <cell r="I310" t="str">
            <v>29000 BTUH</v>
          </cell>
          <cell r="J310">
            <v>305</v>
          </cell>
          <cell r="K310">
            <v>10</v>
          </cell>
          <cell r="L310">
            <v>10</v>
          </cell>
          <cell r="M310">
            <v>850</v>
          </cell>
          <cell r="N310">
            <v>124</v>
          </cell>
          <cell r="R310">
            <v>1138</v>
          </cell>
          <cell r="S310">
            <v>960</v>
          </cell>
          <cell r="T310" t="str">
            <v>Each</v>
          </cell>
          <cell r="U310" t="str">
            <v>3.4.3.1</v>
          </cell>
          <cell r="X310" t="str">
            <v>3.4.3</v>
          </cell>
        </row>
        <row r="311">
          <cell r="E311" t="str">
            <v>Fan coil cabinet-mounted (Chilled Water) 1/2 Ton</v>
          </cell>
          <cell r="F311">
            <v>15760</v>
          </cell>
          <cell r="G311">
            <v>300</v>
          </cell>
          <cell r="H311" t="str">
            <v>0100</v>
          </cell>
          <cell r="I311" t="str">
            <v>1/2 Ton</v>
          </cell>
          <cell r="J311">
            <v>306</v>
          </cell>
          <cell r="K311">
            <v>30</v>
          </cell>
          <cell r="L311">
            <v>30</v>
          </cell>
          <cell r="M311">
            <v>600</v>
          </cell>
          <cell r="N311">
            <v>77.5</v>
          </cell>
          <cell r="R311">
            <v>787</v>
          </cell>
          <cell r="S311">
            <v>594</v>
          </cell>
          <cell r="T311" t="str">
            <v>Each</v>
          </cell>
          <cell r="U311" t="str">
            <v>3.4.3.1</v>
          </cell>
          <cell r="V311" t="str">
            <v>Cooling only</v>
          </cell>
          <cell r="X311" t="str">
            <v>3.4.3</v>
          </cell>
        </row>
        <row r="312">
          <cell r="E312" t="str">
            <v>Fan coil cabinet-mounted (Chilled Water) 3/4 Ton</v>
          </cell>
          <cell r="F312">
            <v>15760</v>
          </cell>
          <cell r="G312">
            <v>300</v>
          </cell>
          <cell r="H312" t="str">
            <v>0110</v>
          </cell>
          <cell r="I312" t="str">
            <v>3/4 Ton</v>
          </cell>
          <cell r="J312">
            <v>307</v>
          </cell>
          <cell r="K312">
            <v>30</v>
          </cell>
          <cell r="L312">
            <v>30</v>
          </cell>
          <cell r="M312">
            <v>635</v>
          </cell>
          <cell r="N312">
            <v>88.5</v>
          </cell>
          <cell r="R312">
            <v>843</v>
          </cell>
          <cell r="S312">
            <v>634</v>
          </cell>
          <cell r="T312" t="str">
            <v>Each</v>
          </cell>
          <cell r="U312" t="str">
            <v>3.4.3.1</v>
          </cell>
          <cell r="X312" t="str">
            <v>3.4.3</v>
          </cell>
        </row>
        <row r="313">
          <cell r="E313" t="str">
            <v>Fan coil cabinet-mounted (Chilled Water) 1 Ton</v>
          </cell>
          <cell r="F313">
            <v>15760</v>
          </cell>
          <cell r="G313">
            <v>300</v>
          </cell>
          <cell r="H313" t="str">
            <v>0120</v>
          </cell>
          <cell r="I313" t="str">
            <v>1 Ton</v>
          </cell>
          <cell r="J313">
            <v>308</v>
          </cell>
          <cell r="K313">
            <v>30</v>
          </cell>
          <cell r="L313">
            <v>30</v>
          </cell>
          <cell r="M313">
            <v>720</v>
          </cell>
          <cell r="N313">
            <v>103</v>
          </cell>
          <cell r="R313">
            <v>960</v>
          </cell>
          <cell r="S313">
            <v>724</v>
          </cell>
          <cell r="T313" t="str">
            <v>Each</v>
          </cell>
          <cell r="U313" t="str">
            <v>3.4.3.1</v>
          </cell>
          <cell r="X313" t="str">
            <v>3.4.3</v>
          </cell>
        </row>
        <row r="314">
          <cell r="E314" t="str">
            <v>Fan coil cabinet-mounted (Chilled Water) 1 1/2 Ton</v>
          </cell>
          <cell r="F314">
            <v>15760</v>
          </cell>
          <cell r="G314">
            <v>300</v>
          </cell>
          <cell r="H314" t="str">
            <v>0140</v>
          </cell>
          <cell r="I314" t="str">
            <v>1 1/2 Ton</v>
          </cell>
          <cell r="J314">
            <v>309</v>
          </cell>
          <cell r="K314">
            <v>30</v>
          </cell>
          <cell r="L314">
            <v>30</v>
          </cell>
          <cell r="M314">
            <v>825</v>
          </cell>
          <cell r="N314">
            <v>113</v>
          </cell>
          <cell r="R314">
            <v>1092</v>
          </cell>
          <cell r="S314">
            <v>822</v>
          </cell>
          <cell r="T314" t="str">
            <v>Each</v>
          </cell>
          <cell r="U314" t="str">
            <v>3.4.3.1</v>
          </cell>
          <cell r="X314" t="str">
            <v>3.4.3</v>
          </cell>
        </row>
        <row r="315">
          <cell r="E315" t="str">
            <v>Fan coil cabinet-mounted (Chilled Water) 2 Ton</v>
          </cell>
          <cell r="F315">
            <v>15760</v>
          </cell>
          <cell r="G315">
            <v>300</v>
          </cell>
          <cell r="H315" t="str">
            <v>0150</v>
          </cell>
          <cell r="I315" t="str">
            <v>2 Ton</v>
          </cell>
          <cell r="J315">
            <v>310</v>
          </cell>
          <cell r="K315">
            <v>30</v>
          </cell>
          <cell r="L315">
            <v>30</v>
          </cell>
          <cell r="M315">
            <v>1050</v>
          </cell>
          <cell r="N315">
            <v>118</v>
          </cell>
          <cell r="R315">
            <v>1348</v>
          </cell>
          <cell r="S315">
            <v>1027</v>
          </cell>
          <cell r="T315" t="str">
            <v>Each</v>
          </cell>
          <cell r="U315" t="str">
            <v>3.4.3.1</v>
          </cell>
          <cell r="X315" t="str">
            <v>3.4.3</v>
          </cell>
        </row>
        <row r="316">
          <cell r="E316" t="str">
            <v>Fan coil cabinet-mounted (Chilled Water) 2 1/2 Ton</v>
          </cell>
          <cell r="F316">
            <v>15760</v>
          </cell>
          <cell r="G316">
            <v>300</v>
          </cell>
          <cell r="H316" t="str">
            <v>0160</v>
          </cell>
          <cell r="I316" t="str">
            <v>2 1/2 Ton</v>
          </cell>
          <cell r="J316">
            <v>311</v>
          </cell>
          <cell r="K316">
            <v>30</v>
          </cell>
          <cell r="L316">
            <v>30</v>
          </cell>
          <cell r="M316">
            <v>1550</v>
          </cell>
          <cell r="N316">
            <v>124</v>
          </cell>
          <cell r="R316">
            <v>1908</v>
          </cell>
          <cell r="S316">
            <v>1468</v>
          </cell>
          <cell r="T316" t="str">
            <v>Each</v>
          </cell>
          <cell r="U316" t="str">
            <v>3.4.3.1</v>
          </cell>
          <cell r="X316" t="str">
            <v>3.4.3</v>
          </cell>
        </row>
        <row r="317">
          <cell r="E317" t="str">
            <v>Fan coil cabinet-mounted (Chilled Water)  3 Ton</v>
          </cell>
          <cell r="F317">
            <v>15760</v>
          </cell>
          <cell r="G317">
            <v>300</v>
          </cell>
          <cell r="H317" t="str">
            <v>0180</v>
          </cell>
          <cell r="I317" t="str">
            <v xml:space="preserve"> 3 Ton</v>
          </cell>
          <cell r="J317">
            <v>312</v>
          </cell>
          <cell r="K317">
            <v>30</v>
          </cell>
          <cell r="L317">
            <v>30</v>
          </cell>
          <cell r="M317">
            <v>1700</v>
          </cell>
          <cell r="N317">
            <v>155</v>
          </cell>
          <cell r="R317">
            <v>2124</v>
          </cell>
          <cell r="S317">
            <v>1647</v>
          </cell>
          <cell r="T317" t="str">
            <v>Each</v>
          </cell>
          <cell r="U317" t="str">
            <v>3.4.3.1</v>
          </cell>
          <cell r="X317" t="str">
            <v>3.4.3</v>
          </cell>
        </row>
        <row r="318">
          <cell r="E318" t="str">
            <v>Chiller screw drive 130 Ton</v>
          </cell>
          <cell r="F318">
            <v>15620</v>
          </cell>
          <cell r="G318">
            <v>600</v>
          </cell>
          <cell r="H318" t="str">
            <v>0120</v>
          </cell>
          <cell r="I318" t="str">
            <v>130 Ton</v>
          </cell>
          <cell r="J318">
            <v>313</v>
          </cell>
          <cell r="K318">
            <v>20</v>
          </cell>
          <cell r="L318">
            <v>20</v>
          </cell>
          <cell r="R318">
            <v>110000</v>
          </cell>
          <cell r="S318">
            <v>69925</v>
          </cell>
          <cell r="T318" t="str">
            <v>Each</v>
          </cell>
          <cell r="U318" t="str">
            <v>3.4.3.1</v>
          </cell>
          <cell r="V318" t="str">
            <v>must also add cooling tower separately</v>
          </cell>
          <cell r="X318" t="str">
            <v>3.4.3</v>
          </cell>
        </row>
        <row r="319">
          <cell r="E319" t="str">
            <v>Chiller screw drive 160 Ton</v>
          </cell>
          <cell r="F319">
            <v>15620</v>
          </cell>
          <cell r="G319">
            <v>600</v>
          </cell>
          <cell r="H319" t="str">
            <v>0124</v>
          </cell>
          <cell r="I319" t="str">
            <v>160 Ton</v>
          </cell>
          <cell r="J319">
            <v>314</v>
          </cell>
          <cell r="K319">
            <v>20</v>
          </cell>
          <cell r="L319">
            <v>20</v>
          </cell>
          <cell r="R319">
            <v>132500</v>
          </cell>
          <cell r="S319">
            <v>84600</v>
          </cell>
          <cell r="T319" t="str">
            <v>Each</v>
          </cell>
          <cell r="U319" t="str">
            <v>3.4.3.1</v>
          </cell>
          <cell r="X319" t="str">
            <v>3.4.3</v>
          </cell>
        </row>
        <row r="320">
          <cell r="E320" t="str">
            <v>Chiller screw drive 180 Ton</v>
          </cell>
          <cell r="F320">
            <v>15620</v>
          </cell>
          <cell r="G320">
            <v>600</v>
          </cell>
          <cell r="H320" t="str">
            <v>0128</v>
          </cell>
          <cell r="I320" t="str">
            <v>180 Ton</v>
          </cell>
          <cell r="J320">
            <v>315</v>
          </cell>
          <cell r="K320">
            <v>20</v>
          </cell>
          <cell r="L320">
            <v>20</v>
          </cell>
          <cell r="R320">
            <v>147000</v>
          </cell>
          <cell r="S320">
            <v>94250</v>
          </cell>
          <cell r="T320" t="str">
            <v>Each</v>
          </cell>
          <cell r="U320" t="str">
            <v>3.4.3.1</v>
          </cell>
          <cell r="X320" t="str">
            <v>3.4.3</v>
          </cell>
        </row>
        <row r="321">
          <cell r="E321" t="str">
            <v>Chiller screw drive 210 Ton</v>
          </cell>
          <cell r="F321">
            <v>15620</v>
          </cell>
          <cell r="G321">
            <v>600</v>
          </cell>
          <cell r="H321" t="str">
            <v>0132</v>
          </cell>
          <cell r="I321" t="str">
            <v>210 Ton</v>
          </cell>
          <cell r="J321">
            <v>316</v>
          </cell>
          <cell r="K321">
            <v>20</v>
          </cell>
          <cell r="L321">
            <v>20</v>
          </cell>
          <cell r="R321">
            <v>160500</v>
          </cell>
          <cell r="S321">
            <v>103100</v>
          </cell>
          <cell r="T321" t="str">
            <v>Each</v>
          </cell>
          <cell r="U321" t="str">
            <v>3.4.3.1</v>
          </cell>
          <cell r="X321" t="str">
            <v>3.4.3</v>
          </cell>
        </row>
        <row r="322">
          <cell r="E322" t="str">
            <v>Chiller screw drive 270 Ton</v>
          </cell>
          <cell r="F322">
            <v>15620</v>
          </cell>
          <cell r="G322">
            <v>600</v>
          </cell>
          <cell r="H322" t="str">
            <v>0136</v>
          </cell>
          <cell r="I322" t="str">
            <v>270 Ton</v>
          </cell>
          <cell r="J322">
            <v>317</v>
          </cell>
          <cell r="K322">
            <v>20</v>
          </cell>
          <cell r="L322">
            <v>20</v>
          </cell>
          <cell r="R322">
            <v>181000</v>
          </cell>
          <cell r="S322">
            <v>116400</v>
          </cell>
          <cell r="T322" t="str">
            <v>Each</v>
          </cell>
          <cell r="U322" t="str">
            <v>3.4.3.1</v>
          </cell>
          <cell r="X322" t="str">
            <v>3.4.3</v>
          </cell>
        </row>
        <row r="323">
          <cell r="E323" t="str">
            <v>Chiller screw drive 320 Ton</v>
          </cell>
          <cell r="F323">
            <v>15620</v>
          </cell>
          <cell r="G323">
            <v>600</v>
          </cell>
          <cell r="H323" t="str">
            <v>0140</v>
          </cell>
          <cell r="I323" t="str">
            <v>320 Ton</v>
          </cell>
          <cell r="J323">
            <v>318</v>
          </cell>
          <cell r="K323">
            <v>20</v>
          </cell>
          <cell r="L323">
            <v>20</v>
          </cell>
          <cell r="R323">
            <v>223000</v>
          </cell>
          <cell r="S323">
            <v>143800</v>
          </cell>
          <cell r="T323" t="str">
            <v>Each</v>
          </cell>
          <cell r="U323" t="str">
            <v>3.4.3.1</v>
          </cell>
          <cell r="X323" t="str">
            <v>3.4.3</v>
          </cell>
        </row>
        <row r="324">
          <cell r="E324" t="str">
            <v>Chiller reciprocating drive 20 Ton</v>
          </cell>
          <cell r="F324">
            <v>15620</v>
          </cell>
          <cell r="G324">
            <v>600</v>
          </cell>
          <cell r="I324" t="str">
            <v>20 Ton</v>
          </cell>
          <cell r="J324">
            <v>319</v>
          </cell>
          <cell r="K324">
            <v>20</v>
          </cell>
          <cell r="L324">
            <v>20</v>
          </cell>
          <cell r="Q324">
            <v>21300</v>
          </cell>
          <cell r="R324">
            <v>26700</v>
          </cell>
          <cell r="S324">
            <v>21300</v>
          </cell>
          <cell r="T324" t="str">
            <v>Each</v>
          </cell>
          <cell r="U324" t="str">
            <v>3.4.3.1</v>
          </cell>
          <cell r="V324" t="str">
            <v>must also add cooling tower separately</v>
          </cell>
          <cell r="X324" t="str">
            <v>3.4.3</v>
          </cell>
        </row>
        <row r="325">
          <cell r="E325" t="str">
            <v>Chiller reciprocating drive 35 Ton</v>
          </cell>
          <cell r="F325">
            <v>15620</v>
          </cell>
          <cell r="G325">
            <v>600</v>
          </cell>
          <cell r="I325" t="str">
            <v>35 Ton</v>
          </cell>
          <cell r="J325">
            <v>320</v>
          </cell>
          <cell r="K325">
            <v>20</v>
          </cell>
          <cell r="L325">
            <v>20</v>
          </cell>
          <cell r="Q325">
            <v>23775</v>
          </cell>
          <cell r="R325">
            <v>31900</v>
          </cell>
          <cell r="S325">
            <v>23775</v>
          </cell>
          <cell r="T325" t="str">
            <v>Each</v>
          </cell>
          <cell r="U325" t="str">
            <v>3.4.3.1</v>
          </cell>
          <cell r="X325" t="str">
            <v>3.4.3</v>
          </cell>
        </row>
        <row r="326">
          <cell r="E326" t="str">
            <v>Chiller reciprocating drive 40 Ton</v>
          </cell>
          <cell r="F326">
            <v>15620</v>
          </cell>
          <cell r="G326">
            <v>600</v>
          </cell>
          <cell r="I326" t="str">
            <v>40 Ton</v>
          </cell>
          <cell r="J326">
            <v>321</v>
          </cell>
          <cell r="K326">
            <v>20</v>
          </cell>
          <cell r="L326">
            <v>20</v>
          </cell>
          <cell r="Q326">
            <v>28125</v>
          </cell>
          <cell r="R326">
            <v>36400</v>
          </cell>
          <cell r="S326">
            <v>28125</v>
          </cell>
          <cell r="T326" t="str">
            <v>Each</v>
          </cell>
          <cell r="U326" t="str">
            <v>3.4.3.1</v>
          </cell>
          <cell r="X326" t="str">
            <v>3.4.3</v>
          </cell>
        </row>
        <row r="327">
          <cell r="E327" t="str">
            <v>Chiller reciprocating drive 50 Ton</v>
          </cell>
          <cell r="F327">
            <v>15620</v>
          </cell>
          <cell r="G327">
            <v>600</v>
          </cell>
          <cell r="I327" t="str">
            <v>50 Ton</v>
          </cell>
          <cell r="J327">
            <v>322</v>
          </cell>
          <cell r="K327">
            <v>20</v>
          </cell>
          <cell r="L327">
            <v>20</v>
          </cell>
          <cell r="Q327">
            <v>32225</v>
          </cell>
          <cell r="R327">
            <v>41200</v>
          </cell>
          <cell r="S327">
            <v>32225</v>
          </cell>
          <cell r="T327" t="str">
            <v>Each</v>
          </cell>
          <cell r="U327" t="str">
            <v>3.4.3.1</v>
          </cell>
          <cell r="X327" t="str">
            <v>3.4.3</v>
          </cell>
        </row>
        <row r="328">
          <cell r="E328" t="str">
            <v>Chiller reciprocating drive 105 Ton</v>
          </cell>
          <cell r="F328">
            <v>15620</v>
          </cell>
          <cell r="G328">
            <v>600</v>
          </cell>
          <cell r="I328" t="str">
            <v>105 Ton</v>
          </cell>
          <cell r="J328">
            <v>323</v>
          </cell>
          <cell r="K328">
            <v>20</v>
          </cell>
          <cell r="L328">
            <v>20</v>
          </cell>
          <cell r="Q328">
            <v>56525</v>
          </cell>
          <cell r="R328">
            <v>69000</v>
          </cell>
          <cell r="S328">
            <v>56525</v>
          </cell>
          <cell r="T328" t="str">
            <v>Each</v>
          </cell>
          <cell r="U328" t="str">
            <v>3.4.3.1</v>
          </cell>
          <cell r="X328" t="str">
            <v>3.4.3</v>
          </cell>
        </row>
        <row r="329">
          <cell r="E329" t="str">
            <v>Chiller reciprocating drive 145 Ton</v>
          </cell>
          <cell r="F329">
            <v>15620</v>
          </cell>
          <cell r="G329">
            <v>600</v>
          </cell>
          <cell r="I329" t="str">
            <v>145 Ton</v>
          </cell>
          <cell r="J329">
            <v>324</v>
          </cell>
          <cell r="K329">
            <v>20</v>
          </cell>
          <cell r="L329">
            <v>20</v>
          </cell>
          <cell r="Q329">
            <v>76875</v>
          </cell>
          <cell r="R329">
            <v>104000</v>
          </cell>
          <cell r="S329">
            <v>76875</v>
          </cell>
          <cell r="T329" t="str">
            <v>Each</v>
          </cell>
          <cell r="U329" t="str">
            <v>3.4.3.1</v>
          </cell>
          <cell r="X329" t="str">
            <v>3.4.3</v>
          </cell>
        </row>
        <row r="330">
          <cell r="E330" t="str">
            <v>Chiller reciprocating drive 210 Ton</v>
          </cell>
          <cell r="F330">
            <v>15620</v>
          </cell>
          <cell r="G330">
            <v>600</v>
          </cell>
          <cell r="I330" t="str">
            <v>210 Ton</v>
          </cell>
          <cell r="J330">
            <v>325</v>
          </cell>
          <cell r="K330">
            <v>20</v>
          </cell>
          <cell r="L330">
            <v>20</v>
          </cell>
          <cell r="Q330">
            <v>100275</v>
          </cell>
          <cell r="R330">
            <v>153000</v>
          </cell>
          <cell r="S330">
            <v>100275</v>
          </cell>
          <cell r="T330" t="str">
            <v>Each</v>
          </cell>
          <cell r="U330" t="str">
            <v>3.4.3.1</v>
          </cell>
          <cell r="X330" t="str">
            <v>3.4.3</v>
          </cell>
        </row>
        <row r="331">
          <cell r="E331" t="str">
            <v>Chiller reciprocating drive 300 Ton</v>
          </cell>
          <cell r="F331">
            <v>15620</v>
          </cell>
          <cell r="G331">
            <v>600</v>
          </cell>
          <cell r="I331" t="str">
            <v>300 Ton</v>
          </cell>
          <cell r="J331">
            <v>326</v>
          </cell>
          <cell r="K331">
            <v>20</v>
          </cell>
          <cell r="L331">
            <v>20</v>
          </cell>
          <cell r="Q331">
            <v>144250</v>
          </cell>
          <cell r="R331">
            <v>202000</v>
          </cell>
          <cell r="S331">
            <v>144250</v>
          </cell>
          <cell r="T331" t="str">
            <v>Each</v>
          </cell>
          <cell r="U331" t="str">
            <v>3.4.3.1</v>
          </cell>
          <cell r="X331" t="str">
            <v>3.4.3</v>
          </cell>
        </row>
        <row r="332">
          <cell r="E332" t="str">
            <v>Cooling tower up to 61 Ton</v>
          </cell>
          <cell r="F332">
            <v>15640</v>
          </cell>
          <cell r="G332">
            <v>400</v>
          </cell>
          <cell r="H332" t="str">
            <v>0100</v>
          </cell>
          <cell r="I332" t="str">
            <v>up to 61 Ton</v>
          </cell>
          <cell r="J332">
            <v>327</v>
          </cell>
          <cell r="K332">
            <v>25</v>
          </cell>
          <cell r="L332">
            <v>25</v>
          </cell>
          <cell r="R332">
            <v>18300</v>
          </cell>
          <cell r="T332" t="str">
            <v>Each</v>
          </cell>
          <cell r="U332" t="str">
            <v>3.4.3.1</v>
          </cell>
          <cell r="X332" t="str">
            <v>3.4.3</v>
          </cell>
        </row>
        <row r="333">
          <cell r="E333" t="str">
            <v>Cooling tower up to 100 Ton</v>
          </cell>
          <cell r="F333">
            <v>15640</v>
          </cell>
          <cell r="G333">
            <v>400</v>
          </cell>
          <cell r="H333" t="str">
            <v>0150</v>
          </cell>
          <cell r="I333" t="str">
            <v>up to 100 Ton</v>
          </cell>
          <cell r="J333">
            <v>328</v>
          </cell>
          <cell r="K333">
            <v>25</v>
          </cell>
          <cell r="L333">
            <v>25</v>
          </cell>
          <cell r="R333">
            <v>30000</v>
          </cell>
          <cell r="T333" t="str">
            <v>Each</v>
          </cell>
          <cell r="U333" t="str">
            <v>3.4.3.1</v>
          </cell>
          <cell r="X333" t="str">
            <v>3.4.3</v>
          </cell>
        </row>
        <row r="334">
          <cell r="E334" t="str">
            <v>Cooling tower up to 115 Ton</v>
          </cell>
          <cell r="F334">
            <v>15640</v>
          </cell>
          <cell r="G334">
            <v>400</v>
          </cell>
          <cell r="H334" t="str">
            <v>0200</v>
          </cell>
          <cell r="I334" t="str">
            <v>up to 115 Ton</v>
          </cell>
          <cell r="J334">
            <v>329</v>
          </cell>
          <cell r="K334">
            <v>25</v>
          </cell>
          <cell r="L334">
            <v>25</v>
          </cell>
          <cell r="R334">
            <v>34500</v>
          </cell>
          <cell r="T334" t="str">
            <v>Each</v>
          </cell>
          <cell r="U334" t="str">
            <v>3.4.3.1</v>
          </cell>
          <cell r="X334" t="str">
            <v>3.4.3</v>
          </cell>
        </row>
        <row r="335">
          <cell r="E335" t="str">
            <v>Cooling tower up to 131 Ton</v>
          </cell>
          <cell r="F335">
            <v>15640</v>
          </cell>
          <cell r="G335">
            <v>400</v>
          </cell>
          <cell r="H335" t="str">
            <v>0250</v>
          </cell>
          <cell r="I335" t="str">
            <v>up to 131 Ton</v>
          </cell>
          <cell r="J335">
            <v>330</v>
          </cell>
          <cell r="K335">
            <v>25</v>
          </cell>
          <cell r="L335">
            <v>25</v>
          </cell>
          <cell r="R335">
            <v>39300</v>
          </cell>
          <cell r="T335" t="str">
            <v>Each</v>
          </cell>
          <cell r="U335" t="str">
            <v>3.4.3.1</v>
          </cell>
          <cell r="X335" t="str">
            <v>3.4.3</v>
          </cell>
        </row>
        <row r="336">
          <cell r="E336" t="str">
            <v>Cooling tower up to 162 Ton</v>
          </cell>
          <cell r="F336">
            <v>15640</v>
          </cell>
          <cell r="G336">
            <v>400</v>
          </cell>
          <cell r="H336" t="str">
            <v>0260</v>
          </cell>
          <cell r="I336" t="str">
            <v>up to 162 Ton</v>
          </cell>
          <cell r="J336">
            <v>331</v>
          </cell>
          <cell r="K336">
            <v>25</v>
          </cell>
          <cell r="L336">
            <v>25</v>
          </cell>
          <cell r="R336">
            <v>48600</v>
          </cell>
          <cell r="T336" t="str">
            <v>Each</v>
          </cell>
          <cell r="U336" t="str">
            <v>3.4.3.1</v>
          </cell>
          <cell r="X336" t="str">
            <v>3.4.3</v>
          </cell>
        </row>
        <row r="337">
          <cell r="E337" t="str">
            <v>Cooling tower up to 297 Ton</v>
          </cell>
          <cell r="F337">
            <v>15640</v>
          </cell>
          <cell r="G337">
            <v>400</v>
          </cell>
          <cell r="H337">
            <v>2000</v>
          </cell>
          <cell r="I337" t="str">
            <v>up to 297 Ton</v>
          </cell>
          <cell r="J337">
            <v>332</v>
          </cell>
          <cell r="K337">
            <v>25</v>
          </cell>
          <cell r="L337">
            <v>25</v>
          </cell>
          <cell r="R337">
            <v>89100</v>
          </cell>
          <cell r="T337" t="str">
            <v>Each</v>
          </cell>
          <cell r="U337" t="str">
            <v>3.4.3.1</v>
          </cell>
          <cell r="X337" t="str">
            <v>3.4.3</v>
          </cell>
        </row>
        <row r="338">
          <cell r="E338" t="str">
            <v>Cooling tower up to 582 Ton</v>
          </cell>
          <cell r="F338">
            <v>15640</v>
          </cell>
          <cell r="G338">
            <v>400</v>
          </cell>
          <cell r="H338">
            <v>2100</v>
          </cell>
          <cell r="I338" t="str">
            <v>up to 582 Ton</v>
          </cell>
          <cell r="J338">
            <v>333</v>
          </cell>
          <cell r="K338">
            <v>25</v>
          </cell>
          <cell r="L338">
            <v>25</v>
          </cell>
          <cell r="R338">
            <v>145500</v>
          </cell>
          <cell r="T338" t="str">
            <v>Each</v>
          </cell>
          <cell r="U338" t="str">
            <v>3.4.3.1</v>
          </cell>
          <cell r="X338" t="str">
            <v>3.4.3</v>
          </cell>
        </row>
        <row r="339">
          <cell r="E339" t="str">
            <v xml:space="preserve">Energy Star exhaust fan </v>
          </cell>
          <cell r="F339">
            <v>11119</v>
          </cell>
          <cell r="G339">
            <v>450</v>
          </cell>
          <cell r="H339">
            <v>1600</v>
          </cell>
          <cell r="J339">
            <v>334</v>
          </cell>
          <cell r="K339">
            <v>15</v>
          </cell>
          <cell r="L339">
            <v>15</v>
          </cell>
          <cell r="R339">
            <v>100</v>
          </cell>
          <cell r="S339">
            <v>3350</v>
          </cell>
          <cell r="T339" t="str">
            <v>Each</v>
          </cell>
          <cell r="U339" t="str">
            <v>3.4.3.1</v>
          </cell>
          <cell r="V339" t="str">
            <v>No EULs listed in any references</v>
          </cell>
          <cell r="X339" t="str">
            <v>3.4.3</v>
          </cell>
        </row>
        <row r="340">
          <cell r="E340" t="str">
            <v>Rooftop Make-up air unit (gas-fired) 995cfm, 75mbh</v>
          </cell>
          <cell r="F340">
            <v>15720</v>
          </cell>
          <cell r="G340">
            <v>500</v>
          </cell>
          <cell r="H340">
            <v>1020</v>
          </cell>
          <cell r="I340" t="str">
            <v>995cfm, 75mbh</v>
          </cell>
          <cell r="J340">
            <v>335</v>
          </cell>
          <cell r="K340">
            <v>20</v>
          </cell>
          <cell r="L340">
            <v>20</v>
          </cell>
          <cell r="M340">
            <v>4675</v>
          </cell>
          <cell r="N340">
            <v>241</v>
          </cell>
          <cell r="R340">
            <v>5537</v>
          </cell>
          <cell r="S340">
            <v>4554</v>
          </cell>
          <cell r="T340" t="str">
            <v>Each</v>
          </cell>
          <cell r="U340" t="str">
            <v>3.4.3.1</v>
          </cell>
          <cell r="X340" t="str">
            <v>3.4.3</v>
          </cell>
        </row>
        <row r="341">
          <cell r="E341" t="str">
            <v>Rooftop Make-up air unit (gas-fired) 1245cfm, 95mbh</v>
          </cell>
          <cell r="F341">
            <v>15720</v>
          </cell>
          <cell r="G341">
            <v>500</v>
          </cell>
          <cell r="H341">
            <v>1040</v>
          </cell>
          <cell r="I341" t="str">
            <v>1245cfm, 95mbh</v>
          </cell>
          <cell r="J341">
            <v>336</v>
          </cell>
          <cell r="K341">
            <v>20</v>
          </cell>
          <cell r="L341">
            <v>20</v>
          </cell>
          <cell r="M341">
            <v>4725</v>
          </cell>
          <cell r="N341">
            <v>268</v>
          </cell>
          <cell r="R341">
            <v>5637</v>
          </cell>
          <cell r="S341">
            <v>4630</v>
          </cell>
          <cell r="T341" t="str">
            <v>Each</v>
          </cell>
          <cell r="U341" t="str">
            <v>3.4.3.1</v>
          </cell>
          <cell r="X341" t="str">
            <v>3.4.3</v>
          </cell>
        </row>
        <row r="342">
          <cell r="E342" t="str">
            <v>Rooftop Make-up air unit (gas-fired) 1590cfm, 120mbh</v>
          </cell>
          <cell r="F342">
            <v>15720</v>
          </cell>
          <cell r="G342">
            <v>500</v>
          </cell>
          <cell r="H342">
            <v>1060</v>
          </cell>
          <cell r="I342" t="str">
            <v>1590cfm, 120mbh</v>
          </cell>
          <cell r="J342">
            <v>337</v>
          </cell>
          <cell r="K342">
            <v>20</v>
          </cell>
          <cell r="L342">
            <v>20</v>
          </cell>
          <cell r="M342">
            <v>5075</v>
          </cell>
          <cell r="N342">
            <v>292</v>
          </cell>
          <cell r="R342">
            <v>6061</v>
          </cell>
          <cell r="S342">
            <v>4978</v>
          </cell>
          <cell r="T342" t="str">
            <v>Each</v>
          </cell>
          <cell r="U342" t="str">
            <v>3.4.3.1</v>
          </cell>
          <cell r="X342" t="str">
            <v>3.4.3</v>
          </cell>
        </row>
        <row r="343">
          <cell r="E343" t="str">
            <v>Rooftop Make-up air unit (gas-fired) 2090cfm, 159mbh</v>
          </cell>
          <cell r="F343">
            <v>15720</v>
          </cell>
          <cell r="G343">
            <v>500</v>
          </cell>
          <cell r="H343">
            <v>1080</v>
          </cell>
          <cell r="I343" t="str">
            <v>2090cfm, 159mbh</v>
          </cell>
          <cell r="J343">
            <v>338</v>
          </cell>
          <cell r="K343">
            <v>20</v>
          </cell>
          <cell r="L343">
            <v>20</v>
          </cell>
          <cell r="M343">
            <v>5225</v>
          </cell>
          <cell r="N343">
            <v>320</v>
          </cell>
          <cell r="R343">
            <v>6272</v>
          </cell>
          <cell r="S343">
            <v>5155</v>
          </cell>
          <cell r="T343" t="str">
            <v>Each</v>
          </cell>
          <cell r="U343" t="str">
            <v>3.4.3.1</v>
          </cell>
          <cell r="X343" t="str">
            <v>3.4.3</v>
          </cell>
        </row>
        <row r="344">
          <cell r="E344" t="str">
            <v>Rooftop Make-up air unit (gas-fired) 2490cfm, 190mbh</v>
          </cell>
          <cell r="F344">
            <v>15720</v>
          </cell>
          <cell r="G344">
            <v>500</v>
          </cell>
          <cell r="H344">
            <v>1100</v>
          </cell>
          <cell r="I344" t="str">
            <v>2490cfm, 190mbh</v>
          </cell>
          <cell r="J344">
            <v>339</v>
          </cell>
          <cell r="K344">
            <v>20</v>
          </cell>
          <cell r="L344">
            <v>20</v>
          </cell>
          <cell r="M344">
            <v>5975</v>
          </cell>
          <cell r="N344">
            <v>370</v>
          </cell>
          <cell r="R344">
            <v>7179</v>
          </cell>
          <cell r="S344">
            <v>6025</v>
          </cell>
          <cell r="T344" t="str">
            <v>Each</v>
          </cell>
          <cell r="U344" t="str">
            <v>3.4.3.1</v>
          </cell>
          <cell r="X344" t="str">
            <v>3.4.3</v>
          </cell>
        </row>
        <row r="345">
          <cell r="E345" t="str">
            <v>Rooftop Make-up air unit (gas-fired) 2985cfm, 225mbh</v>
          </cell>
          <cell r="F345">
            <v>15720</v>
          </cell>
          <cell r="G345">
            <v>500</v>
          </cell>
          <cell r="H345">
            <v>1120</v>
          </cell>
          <cell r="I345" t="str">
            <v>2985cfm, 225mbh</v>
          </cell>
          <cell r="J345">
            <v>340</v>
          </cell>
          <cell r="K345">
            <v>20</v>
          </cell>
          <cell r="L345">
            <v>20</v>
          </cell>
          <cell r="M345">
            <v>6075</v>
          </cell>
          <cell r="N345">
            <v>420</v>
          </cell>
          <cell r="R345">
            <v>7371</v>
          </cell>
          <cell r="S345">
            <v>6025</v>
          </cell>
          <cell r="T345" t="str">
            <v>Each</v>
          </cell>
          <cell r="U345" t="str">
            <v>3.4.3.1</v>
          </cell>
          <cell r="X345" t="str">
            <v>3.4.3</v>
          </cell>
        </row>
        <row r="346">
          <cell r="E346" t="str">
            <v>Rooftop Make-up air unit (gas-fired) 3975cfm, 300mbh</v>
          </cell>
          <cell r="F346">
            <v>15720</v>
          </cell>
          <cell r="G346">
            <v>500</v>
          </cell>
          <cell r="H346">
            <v>1140</v>
          </cell>
          <cell r="I346" t="str">
            <v>3975cfm, 300mbh</v>
          </cell>
          <cell r="J346">
            <v>341</v>
          </cell>
          <cell r="K346">
            <v>20</v>
          </cell>
          <cell r="L346">
            <v>20</v>
          </cell>
          <cell r="M346">
            <v>7200</v>
          </cell>
          <cell r="N346">
            <v>510</v>
          </cell>
          <cell r="R346">
            <v>8756</v>
          </cell>
          <cell r="S346">
            <v>8380</v>
          </cell>
          <cell r="T346" t="str">
            <v>Each</v>
          </cell>
          <cell r="U346" t="str">
            <v>3.4.3.1</v>
          </cell>
          <cell r="X346" t="str">
            <v>3.4.3</v>
          </cell>
        </row>
        <row r="347">
          <cell r="E347" t="str">
            <v>Rooftop Make-up air unit (gas-fired) 4970cfm, 375mbh</v>
          </cell>
          <cell r="F347">
            <v>15720</v>
          </cell>
          <cell r="G347">
            <v>500</v>
          </cell>
          <cell r="H347">
            <v>1160</v>
          </cell>
          <cell r="I347" t="str">
            <v>4970cfm, 375mbh</v>
          </cell>
          <cell r="J347">
            <v>342</v>
          </cell>
          <cell r="K347">
            <v>20</v>
          </cell>
          <cell r="L347">
            <v>20</v>
          </cell>
          <cell r="M347">
            <v>8325</v>
          </cell>
          <cell r="N347">
            <v>690</v>
          </cell>
          <cell r="R347">
            <v>10289</v>
          </cell>
          <cell r="S347">
            <v>8380</v>
          </cell>
          <cell r="T347" t="str">
            <v>Each</v>
          </cell>
          <cell r="U347" t="str">
            <v>3.4.3.1</v>
          </cell>
          <cell r="X347" t="str">
            <v>3.4.3</v>
          </cell>
        </row>
        <row r="348">
          <cell r="E348" t="str">
            <v>Rooftop Make-up air unit (gas-fired) 7940cfm, 600mbh</v>
          </cell>
          <cell r="F348">
            <v>15720</v>
          </cell>
          <cell r="G348">
            <v>500</v>
          </cell>
          <cell r="H348">
            <v>1200</v>
          </cell>
          <cell r="I348" t="str">
            <v>7940cfm, 600mbh</v>
          </cell>
          <cell r="J348">
            <v>343</v>
          </cell>
          <cell r="K348">
            <v>20</v>
          </cell>
          <cell r="L348">
            <v>20</v>
          </cell>
          <cell r="M348">
            <v>10200</v>
          </cell>
          <cell r="N348">
            <v>965</v>
          </cell>
          <cell r="R348">
            <v>12802</v>
          </cell>
          <cell r="S348">
            <v>10365</v>
          </cell>
          <cell r="T348" t="str">
            <v>Each</v>
          </cell>
          <cell r="U348" t="str">
            <v>3.4.3.1</v>
          </cell>
          <cell r="X348" t="str">
            <v>3.4.3</v>
          </cell>
        </row>
        <row r="349">
          <cell r="E349" t="str">
            <v>Rooftop Make-up air unit (gas-fired) 11900cfm, 900mbh</v>
          </cell>
          <cell r="F349">
            <v>15720</v>
          </cell>
          <cell r="G349">
            <v>500</v>
          </cell>
          <cell r="H349">
            <v>1240</v>
          </cell>
          <cell r="I349" t="str">
            <v>11900cfm, 900mbh</v>
          </cell>
          <cell r="J349">
            <v>344</v>
          </cell>
          <cell r="K349">
            <v>20</v>
          </cell>
          <cell r="L349">
            <v>20</v>
          </cell>
          <cell r="M349">
            <v>19500</v>
          </cell>
          <cell r="N349">
            <v>1600</v>
          </cell>
          <cell r="R349">
            <v>24074</v>
          </cell>
          <cell r="S349">
            <v>19525</v>
          </cell>
          <cell r="T349" t="str">
            <v>Each</v>
          </cell>
          <cell r="U349" t="str">
            <v>3.4.3.1</v>
          </cell>
          <cell r="X349" t="str">
            <v>3.4.3</v>
          </cell>
        </row>
        <row r="350">
          <cell r="E350" t="str">
            <v>Rooftop ventilation fan unit 320 cfm</v>
          </cell>
          <cell r="F350">
            <v>15830</v>
          </cell>
          <cell r="G350">
            <v>100</v>
          </cell>
          <cell r="H350">
            <v>7100</v>
          </cell>
          <cell r="I350" t="str">
            <v>320 cfm</v>
          </cell>
          <cell r="J350">
            <v>345</v>
          </cell>
          <cell r="K350">
            <v>20</v>
          </cell>
          <cell r="L350">
            <v>20</v>
          </cell>
          <cell r="M350">
            <v>360</v>
          </cell>
          <cell r="N350">
            <v>111</v>
          </cell>
          <cell r="R350">
            <v>578</v>
          </cell>
          <cell r="S350">
            <v>426</v>
          </cell>
          <cell r="T350" t="str">
            <v>Each</v>
          </cell>
          <cell r="U350" t="str">
            <v>3.4.3.1</v>
          </cell>
          <cell r="V350" t="str">
            <v>Direct drive</v>
          </cell>
          <cell r="X350" t="str">
            <v>3.4.3</v>
          </cell>
        </row>
        <row r="351">
          <cell r="E351" t="str">
            <v>Rooftop ventilation fan unit 600 cfm</v>
          </cell>
          <cell r="F351">
            <v>15830</v>
          </cell>
          <cell r="G351">
            <v>100</v>
          </cell>
          <cell r="H351">
            <v>7120</v>
          </cell>
          <cell r="I351" t="str">
            <v>600 cfm</v>
          </cell>
          <cell r="J351">
            <v>346</v>
          </cell>
          <cell r="K351">
            <v>20</v>
          </cell>
          <cell r="L351">
            <v>20</v>
          </cell>
          <cell r="M351">
            <v>365</v>
          </cell>
          <cell r="N351">
            <v>129</v>
          </cell>
          <cell r="R351">
            <v>613</v>
          </cell>
          <cell r="S351">
            <v>449</v>
          </cell>
          <cell r="T351" t="str">
            <v>Each</v>
          </cell>
          <cell r="U351" t="str">
            <v>3.4.3.1</v>
          </cell>
          <cell r="X351" t="str">
            <v>3.4.3</v>
          </cell>
        </row>
        <row r="352">
          <cell r="E352" t="str">
            <v>Rooftop ventilation fan unit 815 cfm</v>
          </cell>
          <cell r="F352">
            <v>15830</v>
          </cell>
          <cell r="G352">
            <v>100</v>
          </cell>
          <cell r="H352">
            <v>7140</v>
          </cell>
          <cell r="I352" t="str">
            <v>815 cfm</v>
          </cell>
          <cell r="J352">
            <v>347</v>
          </cell>
          <cell r="K352">
            <v>20</v>
          </cell>
          <cell r="L352">
            <v>20</v>
          </cell>
          <cell r="M352">
            <v>365</v>
          </cell>
          <cell r="N352">
            <v>155</v>
          </cell>
          <cell r="R352">
            <v>655</v>
          </cell>
          <cell r="S352">
            <v>473</v>
          </cell>
          <cell r="T352" t="str">
            <v>Each</v>
          </cell>
          <cell r="U352" t="str">
            <v>3.4.3.1</v>
          </cell>
          <cell r="X352" t="str">
            <v>3.4.3</v>
          </cell>
        </row>
        <row r="353">
          <cell r="E353" t="str">
            <v>Rooftop ventilation fan unit 1450 cfm</v>
          </cell>
          <cell r="F353">
            <v>15830</v>
          </cell>
          <cell r="G353">
            <v>100</v>
          </cell>
          <cell r="H353">
            <v>7160</v>
          </cell>
          <cell r="I353" t="str">
            <v>1450 cfm</v>
          </cell>
          <cell r="J353">
            <v>348</v>
          </cell>
          <cell r="K353">
            <v>20</v>
          </cell>
          <cell r="L353">
            <v>20</v>
          </cell>
          <cell r="M353">
            <v>465</v>
          </cell>
          <cell r="N353">
            <v>184</v>
          </cell>
          <cell r="R353">
            <v>813</v>
          </cell>
          <cell r="S353">
            <v>592</v>
          </cell>
          <cell r="T353" t="str">
            <v>Each</v>
          </cell>
          <cell r="U353" t="str">
            <v>3.4.3.1</v>
          </cell>
          <cell r="X353" t="str">
            <v>3.4.3</v>
          </cell>
        </row>
        <row r="354">
          <cell r="E354" t="str">
            <v>Rooftop ventilation fan unit 2050 cfm</v>
          </cell>
          <cell r="F354">
            <v>15830</v>
          </cell>
          <cell r="G354">
            <v>100</v>
          </cell>
          <cell r="H354">
            <v>7180</v>
          </cell>
          <cell r="I354" t="str">
            <v>2050 cfm</v>
          </cell>
          <cell r="J354">
            <v>349</v>
          </cell>
          <cell r="K354">
            <v>20</v>
          </cell>
          <cell r="L354">
            <v>20</v>
          </cell>
          <cell r="M354">
            <v>465</v>
          </cell>
          <cell r="N354">
            <v>194</v>
          </cell>
          <cell r="R354">
            <v>829</v>
          </cell>
          <cell r="S354">
            <v>600</v>
          </cell>
          <cell r="T354" t="str">
            <v>Each</v>
          </cell>
          <cell r="U354" t="str">
            <v>3.4.3.1</v>
          </cell>
          <cell r="X354" t="str">
            <v>3.4.3</v>
          </cell>
        </row>
        <row r="355">
          <cell r="E355" t="str">
            <v>Rooftop ventilation fan unit 1650 cfm</v>
          </cell>
          <cell r="F355">
            <v>15830</v>
          </cell>
          <cell r="G355">
            <v>100</v>
          </cell>
          <cell r="H355">
            <v>7200</v>
          </cell>
          <cell r="I355" t="str">
            <v>1650 cfm</v>
          </cell>
          <cell r="J355">
            <v>350</v>
          </cell>
          <cell r="K355">
            <v>20</v>
          </cell>
          <cell r="L355">
            <v>20</v>
          </cell>
          <cell r="M355">
            <v>790</v>
          </cell>
          <cell r="N355">
            <v>129</v>
          </cell>
          <cell r="R355">
            <v>1080</v>
          </cell>
          <cell r="S355">
            <v>849</v>
          </cell>
          <cell r="T355" t="str">
            <v>Each</v>
          </cell>
          <cell r="U355" t="str">
            <v>3.4.3.1</v>
          </cell>
          <cell r="V355" t="str">
            <v>V-belt drive</v>
          </cell>
          <cell r="X355" t="str">
            <v>3.4.3</v>
          </cell>
        </row>
        <row r="356">
          <cell r="E356" t="str">
            <v>Rooftop ventilation fan unit 2750 cfm</v>
          </cell>
          <cell r="F356">
            <v>15830</v>
          </cell>
          <cell r="G356">
            <v>100</v>
          </cell>
          <cell r="H356">
            <v>7220</v>
          </cell>
          <cell r="I356" t="str">
            <v>2750 cfm</v>
          </cell>
          <cell r="J356">
            <v>351</v>
          </cell>
          <cell r="K356">
            <v>20</v>
          </cell>
          <cell r="L356">
            <v>20</v>
          </cell>
          <cell r="M356">
            <v>890</v>
          </cell>
          <cell r="N356">
            <v>155</v>
          </cell>
          <cell r="R356">
            <v>1233</v>
          </cell>
          <cell r="S356">
            <v>988</v>
          </cell>
          <cell r="T356" t="str">
            <v>Each</v>
          </cell>
          <cell r="U356" t="str">
            <v>3.4.3.1</v>
          </cell>
          <cell r="X356" t="str">
            <v>3.4.3</v>
          </cell>
        </row>
        <row r="357">
          <cell r="E357" t="str">
            <v>Rooftop ventilation fan unit 3500 cfm</v>
          </cell>
          <cell r="F357">
            <v>15830</v>
          </cell>
          <cell r="G357">
            <v>100</v>
          </cell>
          <cell r="H357">
            <v>7230</v>
          </cell>
          <cell r="I357" t="str">
            <v>3500 cfm</v>
          </cell>
          <cell r="J357">
            <v>352</v>
          </cell>
          <cell r="K357">
            <v>20</v>
          </cell>
          <cell r="L357">
            <v>20</v>
          </cell>
          <cell r="M357">
            <v>985</v>
          </cell>
          <cell r="N357">
            <v>172</v>
          </cell>
          <cell r="R357">
            <v>1365</v>
          </cell>
          <cell r="S357">
            <v>1090</v>
          </cell>
          <cell r="T357" t="str">
            <v>Each</v>
          </cell>
          <cell r="U357" t="str">
            <v>3.4.3.1</v>
          </cell>
          <cell r="X357" t="str">
            <v>3.4.3</v>
          </cell>
        </row>
        <row r="358">
          <cell r="E358" t="str">
            <v>Rooftop ventilation fan unit 4910 cfm</v>
          </cell>
          <cell r="F358">
            <v>15830</v>
          </cell>
          <cell r="G358">
            <v>100</v>
          </cell>
          <cell r="H358">
            <v>7240</v>
          </cell>
          <cell r="I358" t="str">
            <v>4910 cfm</v>
          </cell>
          <cell r="J358">
            <v>353</v>
          </cell>
          <cell r="K358">
            <v>20</v>
          </cell>
          <cell r="L358">
            <v>20</v>
          </cell>
          <cell r="M358">
            <v>1225</v>
          </cell>
          <cell r="N358">
            <v>194</v>
          </cell>
          <cell r="R358">
            <v>1665</v>
          </cell>
          <cell r="S358">
            <v>1335</v>
          </cell>
          <cell r="T358" t="str">
            <v>Each</v>
          </cell>
          <cell r="U358" t="str">
            <v>3.4.3.1</v>
          </cell>
          <cell r="X358" t="str">
            <v>3.4.3</v>
          </cell>
        </row>
        <row r="359">
          <cell r="E359" t="str">
            <v>Rooftop ventilation fan unit 8525 cfm</v>
          </cell>
          <cell r="F359">
            <v>15830</v>
          </cell>
          <cell r="G359">
            <v>100</v>
          </cell>
          <cell r="H359">
            <v>7260</v>
          </cell>
          <cell r="I359" t="str">
            <v>8525 cfm</v>
          </cell>
          <cell r="J359">
            <v>354</v>
          </cell>
          <cell r="K359">
            <v>20</v>
          </cell>
          <cell r="L359">
            <v>20</v>
          </cell>
          <cell r="M359">
            <v>1525</v>
          </cell>
          <cell r="N359">
            <v>258</v>
          </cell>
          <cell r="R359">
            <v>2100</v>
          </cell>
          <cell r="S359">
            <v>1672</v>
          </cell>
          <cell r="T359" t="str">
            <v>Each</v>
          </cell>
          <cell r="U359" t="str">
            <v>3.4.3.1</v>
          </cell>
          <cell r="X359" t="str">
            <v>3.4.3</v>
          </cell>
        </row>
        <row r="360">
          <cell r="E360" t="str">
            <v>Replace Breaker Panels - Federal Pacific Stab-Lok</v>
          </cell>
          <cell r="I360" t="str">
            <v>Federal Pacific Stab-Lok</v>
          </cell>
          <cell r="J360">
            <v>355</v>
          </cell>
          <cell r="K360">
            <v>50</v>
          </cell>
          <cell r="L360">
            <v>50</v>
          </cell>
          <cell r="R360">
            <v>650</v>
          </cell>
          <cell r="T360" t="str">
            <v>Each</v>
          </cell>
          <cell r="U360" t="str">
            <v>3.4.4.2</v>
          </cell>
          <cell r="X360" t="str">
            <v>3.4.4</v>
          </cell>
        </row>
        <row r="361">
          <cell r="E361" t="str">
            <v>Replace Breaker Panels - Zinsco/Sylvania</v>
          </cell>
          <cell r="I361" t="str">
            <v>Zinsco/Sylvania</v>
          </cell>
          <cell r="J361">
            <v>356</v>
          </cell>
          <cell r="K361">
            <v>50</v>
          </cell>
          <cell r="L361">
            <v>50</v>
          </cell>
          <cell r="R361">
            <v>650</v>
          </cell>
          <cell r="T361" t="str">
            <v>Each</v>
          </cell>
          <cell r="U361" t="str">
            <v>3.4.4.2</v>
          </cell>
          <cell r="X361" t="str">
            <v>3.4.4</v>
          </cell>
        </row>
        <row r="362">
          <cell r="E362" t="str">
            <v>Replace generator, 100kW</v>
          </cell>
          <cell r="I362" t="str">
            <v>100kW</v>
          </cell>
          <cell r="J362">
            <v>357</v>
          </cell>
          <cell r="K362">
            <v>25</v>
          </cell>
          <cell r="L362">
            <v>25</v>
          </cell>
          <cell r="R362">
            <v>44900</v>
          </cell>
          <cell r="T362" t="str">
            <v>Each</v>
          </cell>
          <cell r="U362" t="str">
            <v>3.4.4.7</v>
          </cell>
          <cell r="X362" t="str">
            <v>3.4.4</v>
          </cell>
        </row>
        <row r="363">
          <cell r="E363" t="str">
            <v>Replace generator, 125kW</v>
          </cell>
          <cell r="I363" t="str">
            <v>125kW</v>
          </cell>
          <cell r="J363">
            <v>358</v>
          </cell>
          <cell r="K363">
            <v>25</v>
          </cell>
          <cell r="L363">
            <v>25</v>
          </cell>
          <cell r="R363">
            <v>47500</v>
          </cell>
          <cell r="T363" t="str">
            <v>Each</v>
          </cell>
          <cell r="U363" t="str">
            <v>3.4.4.7</v>
          </cell>
          <cell r="X363" t="str">
            <v>3.4.4</v>
          </cell>
        </row>
        <row r="364">
          <cell r="E364" t="str">
            <v>Replace generator, 150kW</v>
          </cell>
          <cell r="I364" t="str">
            <v>150kW</v>
          </cell>
          <cell r="J364">
            <v>359</v>
          </cell>
          <cell r="K364">
            <v>25</v>
          </cell>
          <cell r="L364">
            <v>25</v>
          </cell>
          <cell r="R364">
            <v>54000</v>
          </cell>
          <cell r="T364" t="str">
            <v>Each</v>
          </cell>
          <cell r="U364" t="str">
            <v>3.4.4.7</v>
          </cell>
          <cell r="X364" t="str">
            <v>3.4.4</v>
          </cell>
        </row>
        <row r="365">
          <cell r="E365" t="str">
            <v>Replace generator, 175kW</v>
          </cell>
          <cell r="I365" t="str">
            <v>175kW</v>
          </cell>
          <cell r="J365">
            <v>360</v>
          </cell>
          <cell r="K365">
            <v>25</v>
          </cell>
          <cell r="L365">
            <v>25</v>
          </cell>
          <cell r="R365">
            <v>58500</v>
          </cell>
          <cell r="T365" t="str">
            <v>Each</v>
          </cell>
          <cell r="U365" t="str">
            <v>3.4.4.7</v>
          </cell>
          <cell r="X365" t="str">
            <v>3.4.4</v>
          </cell>
        </row>
        <row r="366">
          <cell r="E366" t="str">
            <v>Replace generator, 200kW</v>
          </cell>
          <cell r="I366" t="str">
            <v>200kW</v>
          </cell>
          <cell r="J366">
            <v>361</v>
          </cell>
          <cell r="K366">
            <v>25</v>
          </cell>
          <cell r="L366">
            <v>25</v>
          </cell>
          <cell r="R366">
            <v>60500</v>
          </cell>
          <cell r="T366" t="str">
            <v>Each</v>
          </cell>
          <cell r="U366" t="str">
            <v>3.4.4.7</v>
          </cell>
          <cell r="X366" t="str">
            <v>3.4.4</v>
          </cell>
        </row>
        <row r="367">
          <cell r="E367" t="str">
            <v>Replace generator, 250kW</v>
          </cell>
          <cell r="I367" t="str">
            <v>250kW</v>
          </cell>
          <cell r="J367">
            <v>362</v>
          </cell>
          <cell r="K367">
            <v>25</v>
          </cell>
          <cell r="L367">
            <v>25</v>
          </cell>
          <cell r="R367">
            <v>70500</v>
          </cell>
          <cell r="T367" t="str">
            <v>Each</v>
          </cell>
          <cell r="U367" t="str">
            <v>3.4.4.7</v>
          </cell>
          <cell r="X367" t="str">
            <v>3.4.4</v>
          </cell>
        </row>
        <row r="368">
          <cell r="E368" t="str">
            <v>Replace generator, 275kW</v>
          </cell>
          <cell r="I368" t="str">
            <v>275kW</v>
          </cell>
          <cell r="J368">
            <v>363</v>
          </cell>
          <cell r="K368">
            <v>25</v>
          </cell>
          <cell r="L368">
            <v>25</v>
          </cell>
          <cell r="R368">
            <v>70500</v>
          </cell>
          <cell r="T368" t="str">
            <v>Each</v>
          </cell>
          <cell r="U368" t="str">
            <v>3.4.4.7</v>
          </cell>
          <cell r="X368" t="str">
            <v>3.4.4</v>
          </cell>
        </row>
        <row r="369">
          <cell r="E369" t="str">
            <v>Replace generator, 300kW</v>
          </cell>
          <cell r="I369" t="str">
            <v>300kW</v>
          </cell>
          <cell r="J369">
            <v>364</v>
          </cell>
          <cell r="K369">
            <v>25</v>
          </cell>
          <cell r="L369">
            <v>25</v>
          </cell>
          <cell r="R369">
            <v>76000</v>
          </cell>
          <cell r="T369" t="str">
            <v>Each</v>
          </cell>
          <cell r="U369" t="str">
            <v>3.4.4.7</v>
          </cell>
          <cell r="X369" t="str">
            <v>3.4.4</v>
          </cell>
        </row>
        <row r="370">
          <cell r="E370" t="str">
            <v>Replace generator, 350kW</v>
          </cell>
          <cell r="I370" t="str">
            <v>350kW</v>
          </cell>
          <cell r="J370">
            <v>365</v>
          </cell>
          <cell r="K370">
            <v>25</v>
          </cell>
          <cell r="L370">
            <v>25</v>
          </cell>
          <cell r="R370">
            <v>85500</v>
          </cell>
          <cell r="T370" t="str">
            <v>Each</v>
          </cell>
          <cell r="U370" t="str">
            <v>3.4.4.7</v>
          </cell>
          <cell r="X370" t="str">
            <v>3.4.4</v>
          </cell>
        </row>
        <row r="371">
          <cell r="E371" t="str">
            <v>Replace generator, 400kW</v>
          </cell>
          <cell r="I371" t="str">
            <v>400kW</v>
          </cell>
          <cell r="J371">
            <v>366</v>
          </cell>
          <cell r="K371">
            <v>25</v>
          </cell>
          <cell r="L371">
            <v>25</v>
          </cell>
          <cell r="R371">
            <v>104500</v>
          </cell>
          <cell r="T371" t="str">
            <v>Each</v>
          </cell>
          <cell r="U371" t="str">
            <v>3.4.4.7</v>
          </cell>
          <cell r="X371" t="str">
            <v>3.4.4</v>
          </cell>
        </row>
        <row r="372">
          <cell r="E372" t="str">
            <v>Replace generator, 500kW</v>
          </cell>
          <cell r="I372" t="str">
            <v>500kW</v>
          </cell>
          <cell r="J372">
            <v>367</v>
          </cell>
          <cell r="K372">
            <v>25</v>
          </cell>
          <cell r="L372">
            <v>25</v>
          </cell>
          <cell r="R372">
            <v>129500</v>
          </cell>
          <cell r="T372" t="str">
            <v>Each</v>
          </cell>
          <cell r="U372" t="str">
            <v>3.4.4.7</v>
          </cell>
          <cell r="X372" t="str">
            <v>3.4.4</v>
          </cell>
        </row>
        <row r="373">
          <cell r="E373" t="str">
            <v>Replace generator, 600kW</v>
          </cell>
          <cell r="I373" t="str">
            <v>600kW</v>
          </cell>
          <cell r="J373">
            <v>368</v>
          </cell>
          <cell r="K373">
            <v>25</v>
          </cell>
          <cell r="L373">
            <v>25</v>
          </cell>
          <cell r="R373">
            <v>167500</v>
          </cell>
          <cell r="T373" t="str">
            <v>Each</v>
          </cell>
          <cell r="U373" t="str">
            <v>3.4.4.7</v>
          </cell>
          <cell r="X373" t="str">
            <v>3.4.4</v>
          </cell>
        </row>
        <row r="374">
          <cell r="E374" t="str">
            <v>Replace generator, 650kW</v>
          </cell>
          <cell r="I374" t="str">
            <v>650kW</v>
          </cell>
          <cell r="J374">
            <v>369</v>
          </cell>
          <cell r="K374">
            <v>25</v>
          </cell>
          <cell r="L374">
            <v>25</v>
          </cell>
          <cell r="R374">
            <v>201500</v>
          </cell>
          <cell r="T374" t="str">
            <v>Each</v>
          </cell>
          <cell r="U374" t="str">
            <v>3.4.4.7</v>
          </cell>
          <cell r="X374" t="str">
            <v>3.4.4</v>
          </cell>
        </row>
        <row r="375">
          <cell r="E375" t="str">
            <v>Replace generator, 750kW</v>
          </cell>
          <cell r="I375" t="str">
            <v>750kW</v>
          </cell>
          <cell r="J375">
            <v>370</v>
          </cell>
          <cell r="K375">
            <v>25</v>
          </cell>
          <cell r="L375">
            <v>25</v>
          </cell>
          <cell r="R375">
            <v>206500</v>
          </cell>
          <cell r="T375" t="str">
            <v>Each</v>
          </cell>
          <cell r="U375" t="str">
            <v>3.4.4.7</v>
          </cell>
          <cell r="X375" t="str">
            <v>3.4.4</v>
          </cell>
        </row>
        <row r="376">
          <cell r="E376" t="str">
            <v>Replace generator, 800kW</v>
          </cell>
          <cell r="I376" t="str">
            <v>800kW</v>
          </cell>
          <cell r="J376">
            <v>371</v>
          </cell>
          <cell r="K376">
            <v>25</v>
          </cell>
          <cell r="L376">
            <v>25</v>
          </cell>
          <cell r="R376">
            <v>214500</v>
          </cell>
          <cell r="T376" t="str">
            <v>Each</v>
          </cell>
          <cell r="U376" t="str">
            <v>3.4.4.7</v>
          </cell>
          <cell r="X376" t="str">
            <v>3.4.4</v>
          </cell>
        </row>
        <row r="377">
          <cell r="E377" t="str">
            <v>Replace generator, 900kW</v>
          </cell>
          <cell r="I377" t="str">
            <v>900kW</v>
          </cell>
          <cell r="J377">
            <v>372</v>
          </cell>
          <cell r="K377">
            <v>25</v>
          </cell>
          <cell r="L377">
            <v>25</v>
          </cell>
          <cell r="R377">
            <v>248000</v>
          </cell>
          <cell r="T377" t="str">
            <v>Each</v>
          </cell>
          <cell r="U377" t="str">
            <v>3.4.4.7</v>
          </cell>
          <cell r="X377" t="str">
            <v>3.4.4</v>
          </cell>
        </row>
        <row r="378">
          <cell r="E378" t="str">
            <v>Replace generator, 1000kW</v>
          </cell>
          <cell r="I378" t="str">
            <v>1000kW</v>
          </cell>
          <cell r="J378">
            <v>373</v>
          </cell>
          <cell r="K378">
            <v>25</v>
          </cell>
          <cell r="L378">
            <v>25</v>
          </cell>
          <cell r="R378">
            <v>256500</v>
          </cell>
          <cell r="T378" t="str">
            <v>Each</v>
          </cell>
          <cell r="U378" t="str">
            <v>3.4.4.7</v>
          </cell>
          <cell r="X378" t="str">
            <v>3.4.4</v>
          </cell>
        </row>
        <row r="379">
          <cell r="E379" t="str">
            <v>Gearless Traction Elevator (MRL) passenger 2,000-lb (Up to 4-Story)</v>
          </cell>
          <cell r="J379">
            <v>374</v>
          </cell>
          <cell r="K379">
            <v>35</v>
          </cell>
          <cell r="L379">
            <v>35</v>
          </cell>
          <cell r="M379">
            <v>117000</v>
          </cell>
          <cell r="N379">
            <v>23700</v>
          </cell>
          <cell r="R379">
            <v>165200</v>
          </cell>
          <cell r="S379">
            <v>165200</v>
          </cell>
          <cell r="T379" t="str">
            <v>Each</v>
          </cell>
          <cell r="U379" t="str">
            <v>3.5.1</v>
          </cell>
          <cell r="V379" t="str">
            <v>replace (add $6675 per stop above four)</v>
          </cell>
          <cell r="X379" t="str">
            <v>3.5.1</v>
          </cell>
        </row>
        <row r="380">
          <cell r="E380" t="str">
            <v>Gearless Traction Elevator (MRL) passenger 2,500-lb (Up to 4-Story)</v>
          </cell>
          <cell r="J380">
            <v>375</v>
          </cell>
          <cell r="K380">
            <v>35</v>
          </cell>
          <cell r="L380">
            <v>35</v>
          </cell>
          <cell r="M380">
            <v>120675</v>
          </cell>
          <cell r="N380">
            <v>23700</v>
          </cell>
          <cell r="R380">
            <v>169250</v>
          </cell>
          <cell r="S380">
            <v>169250</v>
          </cell>
          <cell r="T380" t="str">
            <v>Each</v>
          </cell>
          <cell r="U380" t="str">
            <v>3.5.1</v>
          </cell>
          <cell r="X380" t="str">
            <v>3.5.1</v>
          </cell>
        </row>
        <row r="381">
          <cell r="E381" t="str">
            <v>Gearless Traction Elevator (MRL) passenger 3,000-lb (Up to 4-Story)</v>
          </cell>
          <cell r="J381">
            <v>376</v>
          </cell>
          <cell r="K381">
            <v>35</v>
          </cell>
          <cell r="L381">
            <v>35</v>
          </cell>
          <cell r="M381">
            <v>121325</v>
          </cell>
          <cell r="N381">
            <v>23700</v>
          </cell>
          <cell r="R381">
            <v>169950</v>
          </cell>
          <cell r="S381">
            <v>169950</v>
          </cell>
          <cell r="T381" t="str">
            <v>Each</v>
          </cell>
          <cell r="U381" t="str">
            <v>3.5.1</v>
          </cell>
          <cell r="X381" t="str">
            <v>3.5.1</v>
          </cell>
        </row>
        <row r="382">
          <cell r="E382" t="str">
            <v>Gearless Traction Elevator (MRL) passenger 3,500-lb (Up to 4-Story)</v>
          </cell>
          <cell r="J382">
            <v>377</v>
          </cell>
          <cell r="K382">
            <v>35</v>
          </cell>
          <cell r="L382">
            <v>35</v>
          </cell>
          <cell r="M382">
            <v>122500</v>
          </cell>
          <cell r="N382">
            <v>23700</v>
          </cell>
          <cell r="R382">
            <v>171250</v>
          </cell>
          <cell r="S382">
            <v>171250</v>
          </cell>
          <cell r="T382" t="str">
            <v>Each</v>
          </cell>
          <cell r="U382" t="str">
            <v>3.5.1</v>
          </cell>
          <cell r="W382" t="str">
            <v xml:space="preserve">Storm and Water Drainage </v>
          </cell>
          <cell r="X382" t="str">
            <v>3.5.1</v>
          </cell>
        </row>
        <row r="383">
          <cell r="E383" t="str">
            <v>Gearless Traction Elevator (MRL) passenger 2,000-lb (Up to 8-Story)</v>
          </cell>
          <cell r="J383">
            <v>378</v>
          </cell>
          <cell r="K383">
            <v>35</v>
          </cell>
          <cell r="L383">
            <v>35</v>
          </cell>
          <cell r="M383">
            <v>139000</v>
          </cell>
          <cell r="N383">
            <v>41300</v>
          </cell>
          <cell r="R383">
            <v>216800</v>
          </cell>
          <cell r="S383">
            <v>216800</v>
          </cell>
          <cell r="T383" t="str">
            <v>Each</v>
          </cell>
          <cell r="U383" t="str">
            <v>3.5.1</v>
          </cell>
          <cell r="W383" t="str">
            <v xml:space="preserve">Storm and Water Drainage </v>
          </cell>
          <cell r="X383" t="str">
            <v>3.5.1</v>
          </cell>
        </row>
        <row r="384">
          <cell r="E384" t="str">
            <v>Gearless Traction Elevator (MRL) passenger 2,500-lb (Up to 8-Story)</v>
          </cell>
          <cell r="J384">
            <v>379</v>
          </cell>
          <cell r="K384">
            <v>35</v>
          </cell>
          <cell r="L384">
            <v>35</v>
          </cell>
          <cell r="M384">
            <v>142675</v>
          </cell>
          <cell r="N384">
            <v>41300</v>
          </cell>
          <cell r="R384">
            <v>220850</v>
          </cell>
          <cell r="S384">
            <v>220850</v>
          </cell>
          <cell r="T384" t="str">
            <v>Each</v>
          </cell>
          <cell r="U384" t="str">
            <v>3.5.1</v>
          </cell>
          <cell r="X384" t="str">
            <v>3.5.1</v>
          </cell>
        </row>
        <row r="385">
          <cell r="E385" t="str">
            <v>Gearless Traction Elevator (MRL) passenger 3,000-lb (Up to 8-Story)</v>
          </cell>
          <cell r="J385">
            <v>380</v>
          </cell>
          <cell r="K385">
            <v>35</v>
          </cell>
          <cell r="L385">
            <v>35</v>
          </cell>
          <cell r="M385">
            <v>143325</v>
          </cell>
          <cell r="N385">
            <v>41300</v>
          </cell>
          <cell r="R385">
            <v>221550</v>
          </cell>
          <cell r="S385">
            <v>221550</v>
          </cell>
          <cell r="T385" t="str">
            <v>Each</v>
          </cell>
          <cell r="U385" t="str">
            <v>3.5.1</v>
          </cell>
          <cell r="X385" t="str">
            <v>3.5.1</v>
          </cell>
        </row>
        <row r="386">
          <cell r="E386" t="str">
            <v>Gearless Traction Elevator (MRL) passenger 3,500-lb (Up to 8-Story)</v>
          </cell>
          <cell r="J386">
            <v>381</v>
          </cell>
          <cell r="K386">
            <v>35</v>
          </cell>
          <cell r="L386">
            <v>35</v>
          </cell>
          <cell r="M386">
            <v>144500</v>
          </cell>
          <cell r="N386">
            <v>41300</v>
          </cell>
          <cell r="R386">
            <v>222850</v>
          </cell>
          <cell r="S386">
            <v>222850</v>
          </cell>
          <cell r="T386" t="str">
            <v>Each</v>
          </cell>
          <cell r="U386" t="str">
            <v>3.5.1</v>
          </cell>
          <cell r="X386" t="str">
            <v>3.5.1</v>
          </cell>
        </row>
        <row r="387">
          <cell r="E387" t="str">
            <v>Gearless Traction Elevator (MRL) passenger 2,000-lb (Up to 12-Story)</v>
          </cell>
          <cell r="J387">
            <v>382</v>
          </cell>
          <cell r="K387">
            <v>35</v>
          </cell>
          <cell r="L387">
            <v>35</v>
          </cell>
          <cell r="M387">
            <v>161000</v>
          </cell>
          <cell r="N387">
            <v>58900</v>
          </cell>
          <cell r="R387">
            <v>268400</v>
          </cell>
          <cell r="S387">
            <v>268400</v>
          </cell>
          <cell r="T387" t="str">
            <v>Each</v>
          </cell>
          <cell r="U387" t="str">
            <v>3.5.1</v>
          </cell>
          <cell r="X387" t="str">
            <v>3.5.1</v>
          </cell>
        </row>
        <row r="388">
          <cell r="E388" t="str">
            <v>Gearless Traction Elevator (MRL) passenger 2,500-lb (Up to 12-Story)</v>
          </cell>
          <cell r="J388">
            <v>383</v>
          </cell>
          <cell r="K388">
            <v>35</v>
          </cell>
          <cell r="L388">
            <v>35</v>
          </cell>
          <cell r="M388">
            <v>164675</v>
          </cell>
          <cell r="N388">
            <v>58900</v>
          </cell>
          <cell r="R388">
            <v>272450</v>
          </cell>
          <cell r="S388">
            <v>272450</v>
          </cell>
          <cell r="T388" t="str">
            <v>Each</v>
          </cell>
          <cell r="U388" t="str">
            <v>3.5.1</v>
          </cell>
          <cell r="X388" t="str">
            <v>3.5.1</v>
          </cell>
        </row>
        <row r="389">
          <cell r="E389" t="str">
            <v>Gearless Traction Elevator (MRL) passenger 3,000-lb (Up to 12-Story)</v>
          </cell>
          <cell r="J389">
            <v>384</v>
          </cell>
          <cell r="K389">
            <v>35</v>
          </cell>
          <cell r="L389">
            <v>35</v>
          </cell>
          <cell r="M389">
            <v>165325</v>
          </cell>
          <cell r="N389">
            <v>58900</v>
          </cell>
          <cell r="R389">
            <v>273150</v>
          </cell>
          <cell r="S389">
            <v>273150</v>
          </cell>
          <cell r="T389" t="str">
            <v>Each</v>
          </cell>
          <cell r="U389" t="str">
            <v>3.5.1</v>
          </cell>
          <cell r="V389" t="str">
            <v>replace (add $4675 per stop above two)</v>
          </cell>
          <cell r="X389" t="str">
            <v>3.5.1</v>
          </cell>
        </row>
        <row r="390">
          <cell r="E390" t="str">
            <v>Gearless Traction Elevator (MRL) passenger 3,500-lb (Up to 12-Story)</v>
          </cell>
          <cell r="J390">
            <v>385</v>
          </cell>
          <cell r="K390">
            <v>35</v>
          </cell>
          <cell r="L390">
            <v>35</v>
          </cell>
          <cell r="M390">
            <v>166500</v>
          </cell>
          <cell r="N390">
            <v>58900</v>
          </cell>
          <cell r="R390">
            <v>274450</v>
          </cell>
          <cell r="S390">
            <v>274450</v>
          </cell>
          <cell r="T390" t="str">
            <v>Each</v>
          </cell>
          <cell r="U390" t="str">
            <v>3.5.1</v>
          </cell>
          <cell r="X390" t="str">
            <v>3.5.1</v>
          </cell>
        </row>
        <row r="391">
          <cell r="E391" t="str">
            <v>Gearless Traction Elevator (MRL) passenger 2,000-lb (Up to 16-Story)</v>
          </cell>
          <cell r="J391">
            <v>386</v>
          </cell>
          <cell r="K391">
            <v>35</v>
          </cell>
          <cell r="L391">
            <v>35</v>
          </cell>
          <cell r="M391">
            <v>183000</v>
          </cell>
          <cell r="N391">
            <v>76500</v>
          </cell>
          <cell r="R391">
            <v>320000</v>
          </cell>
          <cell r="S391">
            <v>320000</v>
          </cell>
          <cell r="T391" t="str">
            <v>Each</v>
          </cell>
          <cell r="U391" t="str">
            <v>3.5.1</v>
          </cell>
          <cell r="X391" t="str">
            <v>3.5.1</v>
          </cell>
        </row>
        <row r="392">
          <cell r="E392" t="str">
            <v>Gearless Traction Elevator (MRL) passenger 2,500-lb (Up to 16-Story)</v>
          </cell>
          <cell r="J392">
            <v>387</v>
          </cell>
          <cell r="K392">
            <v>35</v>
          </cell>
          <cell r="L392">
            <v>35</v>
          </cell>
          <cell r="M392">
            <v>186675</v>
          </cell>
          <cell r="N392">
            <v>76500</v>
          </cell>
          <cell r="R392">
            <v>324050</v>
          </cell>
          <cell r="S392">
            <v>324050</v>
          </cell>
          <cell r="T392" t="str">
            <v>Each</v>
          </cell>
          <cell r="U392" t="str">
            <v>3.5.1</v>
          </cell>
          <cell r="X392" t="str">
            <v>3.5.1</v>
          </cell>
        </row>
        <row r="393">
          <cell r="E393" t="str">
            <v>Gearless Traction Elevator (MRL) passenger 3,000-lb (Up to 16-Story)</v>
          </cell>
          <cell r="J393">
            <v>388</v>
          </cell>
          <cell r="K393">
            <v>35</v>
          </cell>
          <cell r="L393">
            <v>35</v>
          </cell>
          <cell r="M393">
            <v>187325</v>
          </cell>
          <cell r="N393">
            <v>76500</v>
          </cell>
          <cell r="R393">
            <v>324750</v>
          </cell>
          <cell r="S393">
            <v>324750</v>
          </cell>
          <cell r="T393" t="str">
            <v>Each</v>
          </cell>
          <cell r="U393" t="str">
            <v>3.5.1</v>
          </cell>
          <cell r="X393" t="str">
            <v>3.5.1</v>
          </cell>
        </row>
        <row r="394">
          <cell r="E394" t="str">
            <v>Gearless Traction Elevator (MRL) passenger 3,500-lb (Up to 16-Story)</v>
          </cell>
          <cell r="J394">
            <v>389</v>
          </cell>
          <cell r="K394">
            <v>35</v>
          </cell>
          <cell r="L394">
            <v>35</v>
          </cell>
          <cell r="M394">
            <v>188500</v>
          </cell>
          <cell r="N394">
            <v>76500</v>
          </cell>
          <cell r="R394">
            <v>326050</v>
          </cell>
          <cell r="S394">
            <v>326050</v>
          </cell>
          <cell r="T394" t="str">
            <v>Each</v>
          </cell>
          <cell r="U394" t="str">
            <v>3.5.1</v>
          </cell>
          <cell r="X394" t="str">
            <v>3.5.1</v>
          </cell>
        </row>
        <row r="395">
          <cell r="E395" t="str">
            <v>Hoist/Cable Electric Traction passenger elevator 2,000-lb (Up to 8-Story)</v>
          </cell>
          <cell r="J395">
            <v>390</v>
          </cell>
          <cell r="K395">
            <v>35</v>
          </cell>
          <cell r="L395">
            <v>35</v>
          </cell>
          <cell r="M395">
            <v>112000</v>
          </cell>
          <cell r="N395">
            <v>41300</v>
          </cell>
          <cell r="R395">
            <v>187100</v>
          </cell>
          <cell r="S395">
            <v>187100</v>
          </cell>
          <cell r="T395" t="str">
            <v>Each</v>
          </cell>
          <cell r="U395" t="str">
            <v>3.5.1</v>
          </cell>
          <cell r="X395" t="str">
            <v>3.5.1</v>
          </cell>
        </row>
        <row r="396">
          <cell r="E396" t="str">
            <v>Hoist/Cable Electric Traction passenger elevator 2,500-lb (Up to 8-Story)</v>
          </cell>
          <cell r="J396">
            <v>391</v>
          </cell>
          <cell r="K396">
            <v>35</v>
          </cell>
          <cell r="L396">
            <v>35</v>
          </cell>
          <cell r="M396">
            <v>115675</v>
          </cell>
          <cell r="N396">
            <v>41300</v>
          </cell>
          <cell r="R396">
            <v>191150</v>
          </cell>
          <cell r="S396">
            <v>191150</v>
          </cell>
          <cell r="T396" t="str">
            <v>Each</v>
          </cell>
          <cell r="U396" t="str">
            <v>3.5.1</v>
          </cell>
          <cell r="X396" t="str">
            <v>3.5.1</v>
          </cell>
        </row>
        <row r="397">
          <cell r="E397" t="str">
            <v>Hoist/Cable Electric Traction passenger elevator 3,000-lb (Up to 8-Story)</v>
          </cell>
          <cell r="J397">
            <v>392</v>
          </cell>
          <cell r="K397">
            <v>35</v>
          </cell>
          <cell r="L397">
            <v>35</v>
          </cell>
          <cell r="M397">
            <v>116325</v>
          </cell>
          <cell r="N397">
            <v>41300</v>
          </cell>
          <cell r="R397">
            <v>191850</v>
          </cell>
          <cell r="S397">
            <v>191850</v>
          </cell>
          <cell r="T397" t="str">
            <v>Each</v>
          </cell>
          <cell r="U397" t="str">
            <v>3.5.1</v>
          </cell>
          <cell r="V397" t="str">
            <v>replace (add $4675 per stop above two)</v>
          </cell>
          <cell r="X397" t="str">
            <v>3.5.1</v>
          </cell>
        </row>
        <row r="398">
          <cell r="E398" t="str">
            <v>Hoist/Cable Electric Traction passenger elevator 3,500-lb (Up to 8-Story)</v>
          </cell>
          <cell r="J398">
            <v>393</v>
          </cell>
          <cell r="K398">
            <v>35</v>
          </cell>
          <cell r="L398">
            <v>35</v>
          </cell>
          <cell r="M398">
            <v>117500</v>
          </cell>
          <cell r="N398">
            <v>41300</v>
          </cell>
          <cell r="R398">
            <v>193150</v>
          </cell>
          <cell r="S398">
            <v>193150</v>
          </cell>
          <cell r="T398" t="str">
            <v>Each</v>
          </cell>
          <cell r="U398" t="str">
            <v>3.5.1</v>
          </cell>
          <cell r="X398" t="str">
            <v>3.5.1</v>
          </cell>
        </row>
        <row r="399">
          <cell r="E399" t="str">
            <v>Hoist/Cable Electric Traction passenger elevator 2,000-lb (Up to 12-Story)</v>
          </cell>
          <cell r="J399">
            <v>394</v>
          </cell>
          <cell r="K399">
            <v>35</v>
          </cell>
          <cell r="L399">
            <v>35</v>
          </cell>
          <cell r="M399">
            <v>134000</v>
          </cell>
          <cell r="N399">
            <v>58900</v>
          </cell>
          <cell r="R399">
            <v>238700</v>
          </cell>
          <cell r="S399">
            <v>238700</v>
          </cell>
          <cell r="T399" t="str">
            <v>Each</v>
          </cell>
          <cell r="U399" t="str">
            <v>3.5.1</v>
          </cell>
          <cell r="X399" t="str">
            <v>3.5.1</v>
          </cell>
        </row>
        <row r="400">
          <cell r="E400" t="str">
            <v>Hoist/Cable Electric Traction passenger elevator 2,500-lb (Up to 12-Story)</v>
          </cell>
          <cell r="J400">
            <v>395</v>
          </cell>
          <cell r="K400">
            <v>35</v>
          </cell>
          <cell r="L400">
            <v>35</v>
          </cell>
          <cell r="M400">
            <v>137675</v>
          </cell>
          <cell r="N400">
            <v>58900</v>
          </cell>
          <cell r="R400">
            <v>242750</v>
          </cell>
          <cell r="S400">
            <v>242750</v>
          </cell>
          <cell r="T400" t="str">
            <v>Each</v>
          </cell>
          <cell r="U400" t="str">
            <v>3.5.1</v>
          </cell>
          <cell r="X400" t="str">
            <v>3.5.1</v>
          </cell>
        </row>
        <row r="401">
          <cell r="E401" t="str">
            <v>Hoist/Cable Electric Traction passenger elevator 3,000-lb (Up to 12-Story)</v>
          </cell>
          <cell r="J401">
            <v>396</v>
          </cell>
          <cell r="K401">
            <v>35</v>
          </cell>
          <cell r="L401">
            <v>35</v>
          </cell>
          <cell r="M401">
            <v>138325</v>
          </cell>
          <cell r="N401">
            <v>58900</v>
          </cell>
          <cell r="R401">
            <v>243450</v>
          </cell>
          <cell r="S401">
            <v>243450</v>
          </cell>
          <cell r="T401" t="str">
            <v>Each</v>
          </cell>
          <cell r="U401" t="str">
            <v>3.5.1</v>
          </cell>
          <cell r="X401" t="str">
            <v>3.5.1</v>
          </cell>
        </row>
        <row r="402">
          <cell r="E402" t="str">
            <v>Hoist/Cable Electric Traction passenger elevator 3,500-lb (Up to 12-Story)</v>
          </cell>
          <cell r="J402">
            <v>397</v>
          </cell>
          <cell r="K402">
            <v>35</v>
          </cell>
          <cell r="L402">
            <v>35</v>
          </cell>
          <cell r="M402">
            <v>139500</v>
          </cell>
          <cell r="N402">
            <v>58900</v>
          </cell>
          <cell r="R402">
            <v>244750</v>
          </cell>
          <cell r="S402">
            <v>244750</v>
          </cell>
          <cell r="T402" t="str">
            <v>Each</v>
          </cell>
          <cell r="U402" t="str">
            <v>3.5.1</v>
          </cell>
          <cell r="X402" t="str">
            <v>3.5.1</v>
          </cell>
        </row>
        <row r="403">
          <cell r="E403" t="str">
            <v>Hoist/Cable Electric Traction passenger elevator 2,000-lb (Up to 16-Story)</v>
          </cell>
          <cell r="J403">
            <v>398</v>
          </cell>
          <cell r="K403">
            <v>35</v>
          </cell>
          <cell r="L403">
            <v>35</v>
          </cell>
          <cell r="M403">
            <v>156000</v>
          </cell>
          <cell r="N403">
            <v>76500</v>
          </cell>
          <cell r="R403">
            <v>290300</v>
          </cell>
          <cell r="S403">
            <v>290300</v>
          </cell>
          <cell r="T403" t="str">
            <v>Each</v>
          </cell>
          <cell r="U403" t="str">
            <v>3.5.1</v>
          </cell>
          <cell r="X403" t="str">
            <v>3.5.1</v>
          </cell>
        </row>
        <row r="404">
          <cell r="E404" t="str">
            <v>Hoist/Cable Electric Traction passenger elevator 2,500-lb (Up to 16-Story)</v>
          </cell>
          <cell r="J404">
            <v>399</v>
          </cell>
          <cell r="K404">
            <v>35</v>
          </cell>
          <cell r="L404">
            <v>35</v>
          </cell>
          <cell r="M404">
            <v>159675</v>
          </cell>
          <cell r="N404">
            <v>76500</v>
          </cell>
          <cell r="R404">
            <v>294350</v>
          </cell>
          <cell r="S404">
            <v>294350</v>
          </cell>
          <cell r="T404" t="str">
            <v>Each</v>
          </cell>
          <cell r="U404" t="str">
            <v>3.5.1</v>
          </cell>
          <cell r="X404" t="str">
            <v>3.5.1</v>
          </cell>
        </row>
        <row r="405">
          <cell r="E405" t="str">
            <v>Hoist/Cable Electric Traction passenger elevator 3,000-lb (Up to 16-Story)</v>
          </cell>
          <cell r="J405">
            <v>400</v>
          </cell>
          <cell r="K405">
            <v>35</v>
          </cell>
          <cell r="L405">
            <v>35</v>
          </cell>
          <cell r="M405">
            <v>160325</v>
          </cell>
          <cell r="N405">
            <v>76500</v>
          </cell>
          <cell r="R405">
            <v>295050</v>
          </cell>
          <cell r="S405">
            <v>295050</v>
          </cell>
          <cell r="T405" t="str">
            <v>Each</v>
          </cell>
          <cell r="U405" t="str">
            <v>3.5.1</v>
          </cell>
          <cell r="X405" t="str">
            <v>3.5.1</v>
          </cell>
        </row>
        <row r="406">
          <cell r="E406" t="str">
            <v>Hoist/Cable Electric Traction passenger elevator 3,500-lb (Up to 16-Story)</v>
          </cell>
          <cell r="J406">
            <v>401</v>
          </cell>
          <cell r="K406">
            <v>35</v>
          </cell>
          <cell r="L406">
            <v>35</v>
          </cell>
          <cell r="M406">
            <v>161500</v>
          </cell>
          <cell r="N406">
            <v>76500</v>
          </cell>
          <cell r="R406">
            <v>296350</v>
          </cell>
          <cell r="S406">
            <v>296350</v>
          </cell>
          <cell r="T406" t="str">
            <v>Each</v>
          </cell>
          <cell r="U406" t="str">
            <v>3.5.1</v>
          </cell>
          <cell r="X406" t="str">
            <v>3.5.1</v>
          </cell>
        </row>
        <row r="407">
          <cell r="E407" t="str">
            <v>Hydraulic passenger elevators 1,500-lb (Up to 4-Story)</v>
          </cell>
          <cell r="J407">
            <v>402</v>
          </cell>
          <cell r="K407">
            <v>35</v>
          </cell>
          <cell r="L407">
            <v>35</v>
          </cell>
          <cell r="M407">
            <v>42200</v>
          </cell>
          <cell r="N407">
            <v>20700</v>
          </cell>
          <cell r="R407">
            <v>78600</v>
          </cell>
          <cell r="S407">
            <v>78600</v>
          </cell>
          <cell r="T407" t="str">
            <v>Each</v>
          </cell>
          <cell r="U407" t="str">
            <v>3.5.1</v>
          </cell>
          <cell r="X407" t="str">
            <v>3.5.1</v>
          </cell>
        </row>
        <row r="408">
          <cell r="E408" t="str">
            <v>Hydraulic passenger elevators 2,000-lb (Up to 4-Story)</v>
          </cell>
          <cell r="J408">
            <v>403</v>
          </cell>
          <cell r="K408">
            <v>35</v>
          </cell>
          <cell r="L408">
            <v>35</v>
          </cell>
          <cell r="M408">
            <v>43625</v>
          </cell>
          <cell r="N408">
            <v>20700</v>
          </cell>
          <cell r="R408">
            <v>80175</v>
          </cell>
          <cell r="S408">
            <v>80175</v>
          </cell>
          <cell r="T408" t="str">
            <v>Each</v>
          </cell>
          <cell r="U408" t="str">
            <v>3.5.1</v>
          </cell>
          <cell r="X408" t="str">
            <v>3.5.1</v>
          </cell>
        </row>
        <row r="409">
          <cell r="E409" t="str">
            <v>Hydraulic passenger elevators 2,500-lb ( Up to 4-Story)</v>
          </cell>
          <cell r="J409">
            <v>404</v>
          </cell>
          <cell r="K409">
            <v>35</v>
          </cell>
          <cell r="L409">
            <v>35</v>
          </cell>
          <cell r="M409">
            <v>44950</v>
          </cell>
          <cell r="N409">
            <v>20700</v>
          </cell>
          <cell r="R409">
            <v>81625</v>
          </cell>
          <cell r="S409">
            <v>81625</v>
          </cell>
          <cell r="T409" t="str">
            <v>Each</v>
          </cell>
          <cell r="U409" t="str">
            <v>3.5.1</v>
          </cell>
          <cell r="X409" t="str">
            <v>3.5.1</v>
          </cell>
        </row>
        <row r="410">
          <cell r="E410" t="str">
            <v>Hydraulic passenger elevators 3,000-lb (Up to 4-Story)</v>
          </cell>
          <cell r="J410">
            <v>405</v>
          </cell>
          <cell r="K410">
            <v>35</v>
          </cell>
          <cell r="L410">
            <v>35</v>
          </cell>
          <cell r="M410">
            <v>46100</v>
          </cell>
          <cell r="N410">
            <v>20700</v>
          </cell>
          <cell r="R410">
            <v>82900</v>
          </cell>
          <cell r="S410">
            <v>82900</v>
          </cell>
          <cell r="T410" t="str">
            <v>Each</v>
          </cell>
          <cell r="U410" t="str">
            <v>3.5.1</v>
          </cell>
          <cell r="X410" t="str">
            <v>3.5.1</v>
          </cell>
        </row>
        <row r="411">
          <cell r="E411" t="str">
            <v>Hydraulic passenger elevators 3,500-lb (Up to 4-Story)</v>
          </cell>
          <cell r="J411">
            <v>406</v>
          </cell>
          <cell r="K411">
            <v>35</v>
          </cell>
          <cell r="L411">
            <v>35</v>
          </cell>
          <cell r="M411">
            <v>48775</v>
          </cell>
          <cell r="N411">
            <v>20700</v>
          </cell>
          <cell r="R411">
            <v>85850</v>
          </cell>
          <cell r="S411">
            <v>85850</v>
          </cell>
          <cell r="T411" t="str">
            <v>Each</v>
          </cell>
          <cell r="U411" t="str">
            <v>3.5.1</v>
          </cell>
          <cell r="X411" t="str">
            <v>3.5.1</v>
          </cell>
        </row>
        <row r="412">
          <cell r="E412" t="str">
            <v>Hydraulic passenger elevators 1,500-lb (Up to 8-Story)</v>
          </cell>
          <cell r="J412">
            <v>407</v>
          </cell>
          <cell r="K412">
            <v>35</v>
          </cell>
          <cell r="L412">
            <v>35</v>
          </cell>
          <cell r="M412">
            <v>49400</v>
          </cell>
          <cell r="N412">
            <v>38300</v>
          </cell>
          <cell r="R412">
            <v>113800</v>
          </cell>
          <cell r="S412">
            <v>113800</v>
          </cell>
          <cell r="T412" t="str">
            <v>Each</v>
          </cell>
          <cell r="U412" t="str">
            <v>3.5.1</v>
          </cell>
          <cell r="X412" t="str">
            <v>3.5.1</v>
          </cell>
        </row>
        <row r="413">
          <cell r="E413" t="str">
            <v>Hydraulic passenger elevators 2,000-lb (Up to 8-Story)</v>
          </cell>
          <cell r="J413">
            <v>408</v>
          </cell>
          <cell r="K413">
            <v>35</v>
          </cell>
          <cell r="L413">
            <v>35</v>
          </cell>
          <cell r="M413">
            <v>50825</v>
          </cell>
          <cell r="N413">
            <v>38300</v>
          </cell>
          <cell r="R413">
            <v>115375</v>
          </cell>
          <cell r="S413">
            <v>115375</v>
          </cell>
          <cell r="T413" t="str">
            <v>Each</v>
          </cell>
          <cell r="U413" t="str">
            <v>3.5.1</v>
          </cell>
          <cell r="X413" t="str">
            <v>3.5.1</v>
          </cell>
        </row>
        <row r="414">
          <cell r="E414" t="str">
            <v>Hydraulic passenger elevators 2,500-lb (Up to 8-Story)</v>
          </cell>
          <cell r="J414">
            <v>409</v>
          </cell>
          <cell r="K414">
            <v>35</v>
          </cell>
          <cell r="L414">
            <v>35</v>
          </cell>
          <cell r="M414">
            <v>52150</v>
          </cell>
          <cell r="N414">
            <v>38300</v>
          </cell>
          <cell r="R414">
            <v>116825</v>
          </cell>
          <cell r="S414">
            <v>116825</v>
          </cell>
          <cell r="T414" t="str">
            <v>Each</v>
          </cell>
          <cell r="U414" t="str">
            <v>3.5.1</v>
          </cell>
          <cell r="X414" t="str">
            <v>3.5.1</v>
          </cell>
        </row>
        <row r="415">
          <cell r="E415" t="str">
            <v>Hydraulic passenger elevators 3,000-lb (Up to 8-Story)</v>
          </cell>
          <cell r="J415">
            <v>410</v>
          </cell>
          <cell r="K415">
            <v>35</v>
          </cell>
          <cell r="L415">
            <v>35</v>
          </cell>
          <cell r="M415">
            <v>53300</v>
          </cell>
          <cell r="N415">
            <v>38300</v>
          </cell>
          <cell r="R415">
            <v>118100</v>
          </cell>
          <cell r="S415">
            <v>118100</v>
          </cell>
          <cell r="T415" t="str">
            <v>Each</v>
          </cell>
          <cell r="U415" t="str">
            <v>3.5.1</v>
          </cell>
          <cell r="X415" t="str">
            <v>3.5.1</v>
          </cell>
        </row>
        <row r="416">
          <cell r="E416" t="str">
            <v>Hydraulic passenger elevators 3,500-lb (Up to 8-Story)</v>
          </cell>
          <cell r="J416">
            <v>411</v>
          </cell>
          <cell r="K416">
            <v>35</v>
          </cell>
          <cell r="L416">
            <v>35</v>
          </cell>
          <cell r="M416">
            <v>55975</v>
          </cell>
          <cell r="N416">
            <v>38300</v>
          </cell>
          <cell r="R416">
            <v>121050</v>
          </cell>
          <cell r="S416">
            <v>121050</v>
          </cell>
          <cell r="T416" t="str">
            <v>Each</v>
          </cell>
          <cell r="U416" t="str">
            <v>3.5.1</v>
          </cell>
          <cell r="X416" t="str">
            <v>3.5.1</v>
          </cell>
        </row>
        <row r="417">
          <cell r="E417" t="str">
            <v>Elevator Shaft way Doors</v>
          </cell>
          <cell r="J417">
            <v>412</v>
          </cell>
          <cell r="K417">
            <v>35</v>
          </cell>
          <cell r="L417">
            <v>35</v>
          </cell>
          <cell r="M417">
            <v>1625</v>
          </cell>
          <cell r="R417">
            <v>1800</v>
          </cell>
          <cell r="S417">
            <v>1800</v>
          </cell>
          <cell r="T417" t="str">
            <v>Each</v>
          </cell>
          <cell r="U417" t="str">
            <v>3.5.1</v>
          </cell>
          <cell r="X417" t="str">
            <v>3.5.1</v>
          </cell>
        </row>
        <row r="418">
          <cell r="E418" t="str">
            <v>Elevator Cabs and Doors</v>
          </cell>
          <cell r="J418">
            <v>413</v>
          </cell>
          <cell r="K418">
            <v>35</v>
          </cell>
          <cell r="L418">
            <v>35</v>
          </cell>
          <cell r="M418">
            <v>9535</v>
          </cell>
          <cell r="R418">
            <v>10440.824999999999</v>
          </cell>
          <cell r="S418">
            <v>10440.824999999999</v>
          </cell>
          <cell r="T418" t="str">
            <v>Each</v>
          </cell>
          <cell r="U418" t="str">
            <v>3.5.1</v>
          </cell>
          <cell r="X418" t="str">
            <v>3.5.1</v>
          </cell>
        </row>
        <row r="419">
          <cell r="E419" t="str">
            <v>Elevator Cabs and Doors</v>
          </cell>
          <cell r="J419">
            <v>414</v>
          </cell>
          <cell r="K419">
            <v>35</v>
          </cell>
          <cell r="L419">
            <v>35</v>
          </cell>
          <cell r="M419">
            <v>9535</v>
          </cell>
          <cell r="R419">
            <v>10440.824999999999</v>
          </cell>
          <cell r="S419">
            <v>10440.824999999999</v>
          </cell>
          <cell r="T419" t="str">
            <v>Each</v>
          </cell>
          <cell r="U419" t="str">
            <v>3.5.1</v>
          </cell>
          <cell r="X419" t="str">
            <v>3.5.1</v>
          </cell>
        </row>
        <row r="420">
          <cell r="E420" t="str">
            <v>Elevator, Controller/Dispatcher (1 or 2-Cars)</v>
          </cell>
          <cell r="J420">
            <v>415</v>
          </cell>
          <cell r="K420">
            <v>35</v>
          </cell>
          <cell r="L420">
            <v>35</v>
          </cell>
          <cell r="M420">
            <v>4800</v>
          </cell>
          <cell r="N420">
            <v>1800</v>
          </cell>
          <cell r="R420">
            <v>8050</v>
          </cell>
          <cell r="S420">
            <v>8050</v>
          </cell>
          <cell r="T420" t="str">
            <v>Each</v>
          </cell>
          <cell r="U420" t="str">
            <v>3.5.1</v>
          </cell>
          <cell r="X420" t="str">
            <v>3.5.1</v>
          </cell>
        </row>
        <row r="421">
          <cell r="E421" t="str">
            <v>Elevator, Controller/Dispatcher (3-Cars)</v>
          </cell>
          <cell r="J421">
            <v>416</v>
          </cell>
          <cell r="K421">
            <v>35</v>
          </cell>
          <cell r="L421">
            <v>35</v>
          </cell>
          <cell r="M421">
            <v>9200</v>
          </cell>
          <cell r="N421">
            <v>2700</v>
          </cell>
          <cell r="R421">
            <v>14300</v>
          </cell>
          <cell r="S421">
            <v>14300</v>
          </cell>
          <cell r="T421" t="str">
            <v>Each</v>
          </cell>
          <cell r="U421" t="str">
            <v>3.5.1</v>
          </cell>
          <cell r="X421" t="str">
            <v>3.5.1</v>
          </cell>
        </row>
        <row r="422">
          <cell r="E422" t="str">
            <v>Elevator, Controller/Dispatcher (4-Cars)</v>
          </cell>
          <cell r="J422">
            <v>417</v>
          </cell>
          <cell r="K422">
            <v>35</v>
          </cell>
          <cell r="L422">
            <v>35</v>
          </cell>
          <cell r="M422">
            <v>18400</v>
          </cell>
          <cell r="N422">
            <v>3600</v>
          </cell>
          <cell r="R422">
            <v>25900</v>
          </cell>
          <cell r="S422">
            <v>25900</v>
          </cell>
          <cell r="T422" t="str">
            <v>Each</v>
          </cell>
          <cell r="U422" t="str">
            <v>3.5.1</v>
          </cell>
          <cell r="X422" t="str">
            <v>3.5.1</v>
          </cell>
        </row>
        <row r="423">
          <cell r="E423" t="str">
            <v xml:space="preserve">Refurbish interior elevator cab </v>
          </cell>
          <cell r="J423">
            <v>418</v>
          </cell>
          <cell r="K423">
            <v>20</v>
          </cell>
          <cell r="L423">
            <v>20</v>
          </cell>
          <cell r="Q423">
            <v>5000</v>
          </cell>
          <cell r="R423">
            <v>5000</v>
          </cell>
          <cell r="S423">
            <v>3500</v>
          </cell>
          <cell r="T423" t="str">
            <v>Each</v>
          </cell>
          <cell r="U423" t="str">
            <v>3.5.1</v>
          </cell>
          <cell r="V423" t="str">
            <v>refurbish</v>
          </cell>
          <cell r="X423" t="str">
            <v>3.5.1</v>
          </cell>
        </row>
        <row r="424">
          <cell r="E424" t="str">
            <v xml:space="preserve">Fire suppression / life safety systems </v>
          </cell>
          <cell r="J424">
            <v>427</v>
          </cell>
          <cell r="K424">
            <v>50</v>
          </cell>
          <cell r="L424">
            <v>50</v>
          </cell>
          <cell r="Q424">
            <v>0.15</v>
          </cell>
          <cell r="R424">
            <v>0.15</v>
          </cell>
          <cell r="S424">
            <v>0.55000000000000004</v>
          </cell>
          <cell r="T424" t="str">
            <v>Square Feet</v>
          </cell>
          <cell r="U424" t="str">
            <v>3.6.2</v>
          </cell>
          <cell r="V424" t="str">
            <v>refurbish (increase Cost per Square Feet of coverage for partial sprinkler systems)</v>
          </cell>
          <cell r="W424" t="str">
            <v>Paving, Curbin</v>
          </cell>
          <cell r="X424" t="str">
            <v>3.6.2</v>
          </cell>
        </row>
        <row r="425">
          <cell r="E425" t="str">
            <v xml:space="preserve">Refurbish emergency call system </v>
          </cell>
          <cell r="J425">
            <v>428</v>
          </cell>
          <cell r="K425">
            <v>15</v>
          </cell>
          <cell r="L425">
            <v>10</v>
          </cell>
          <cell r="Q425">
            <v>0.15</v>
          </cell>
          <cell r="R425">
            <v>0.15</v>
          </cell>
          <cell r="S425">
            <v>0.45</v>
          </cell>
          <cell r="T425" t="str">
            <v>Square Feet</v>
          </cell>
          <cell r="U425" t="str">
            <v>3.6.3</v>
          </cell>
          <cell r="V425" t="str">
            <v>Price per Square Feet increases as area of coverage decreases</v>
          </cell>
          <cell r="W425" t="str">
            <v xml:space="preserve"> Recreational Facilities</v>
          </cell>
          <cell r="X425" t="str">
            <v>3.6.3</v>
          </cell>
        </row>
        <row r="426">
          <cell r="E426" t="str">
            <v>Kitchen cabinets and countertops - community kitchen</v>
          </cell>
          <cell r="I426" t="str">
            <v>community kitchen</v>
          </cell>
          <cell r="J426">
            <v>429</v>
          </cell>
          <cell r="K426">
            <v>25</v>
          </cell>
          <cell r="L426">
            <v>25</v>
          </cell>
          <cell r="Q426">
            <v>1500</v>
          </cell>
          <cell r="R426">
            <v>1500</v>
          </cell>
          <cell r="S426">
            <v>85</v>
          </cell>
          <cell r="T426" t="str">
            <v>Each</v>
          </cell>
          <cell r="U426" t="str">
            <v>3.7.1</v>
          </cell>
          <cell r="X426" t="str">
            <v>3.7.1</v>
          </cell>
        </row>
        <row r="427">
          <cell r="E427" t="str">
            <v>Restroom vanity base and countertop - common restroom</v>
          </cell>
          <cell r="I427" t="str">
            <v>common restroom</v>
          </cell>
          <cell r="J427">
            <v>430</v>
          </cell>
          <cell r="K427">
            <v>25</v>
          </cell>
          <cell r="L427">
            <v>25</v>
          </cell>
          <cell r="Q427">
            <v>350</v>
          </cell>
          <cell r="R427">
            <v>350</v>
          </cell>
          <cell r="S427">
            <v>220</v>
          </cell>
          <cell r="T427" t="str">
            <v>Each</v>
          </cell>
          <cell r="U427" t="str">
            <v>3.7.1</v>
          </cell>
          <cell r="V427" t="str">
            <v>Includes sink and hardware</v>
          </cell>
          <cell r="X427" t="str">
            <v>3.7.1</v>
          </cell>
        </row>
        <row r="428">
          <cell r="E428" t="str">
            <v>Restroom countertop - common restroom</v>
          </cell>
          <cell r="F428">
            <v>6620</v>
          </cell>
          <cell r="G428">
            <v>850</v>
          </cell>
          <cell r="H428" t="str">
            <v>0015</v>
          </cell>
          <cell r="I428" t="str">
            <v>common restroom</v>
          </cell>
          <cell r="J428">
            <v>431</v>
          </cell>
          <cell r="K428">
            <v>25</v>
          </cell>
          <cell r="L428">
            <v>25</v>
          </cell>
          <cell r="M428">
            <v>182</v>
          </cell>
          <cell r="N428">
            <v>23.5</v>
          </cell>
          <cell r="P428">
            <v>205.5</v>
          </cell>
          <cell r="R428">
            <v>238</v>
          </cell>
          <cell r="S428">
            <v>220</v>
          </cell>
          <cell r="T428" t="str">
            <v>Each</v>
          </cell>
          <cell r="U428" t="str">
            <v>3.7.1</v>
          </cell>
          <cell r="V428" t="str">
            <v>Includes sink and hardware</v>
          </cell>
          <cell r="X428" t="str">
            <v>3.7.1</v>
          </cell>
        </row>
        <row r="429">
          <cell r="E429" t="str">
            <v xml:space="preserve">Carpet - Average quality </v>
          </cell>
          <cell r="F429">
            <v>9680</v>
          </cell>
          <cell r="G429">
            <v>800</v>
          </cell>
          <cell r="H429">
            <v>3670</v>
          </cell>
          <cell r="J429">
            <v>432</v>
          </cell>
          <cell r="K429">
            <v>10</v>
          </cell>
          <cell r="L429">
            <v>6</v>
          </cell>
          <cell r="R429">
            <v>12</v>
          </cell>
          <cell r="S429">
            <v>12</v>
          </cell>
          <cell r="T429" t="str">
            <v>Square Yards</v>
          </cell>
          <cell r="U429" t="str">
            <v>3.7.1</v>
          </cell>
          <cell r="V429" t="str">
            <v>can range from $12 to $18/yard ($12 is on low end for apts. &amp; $18 is higher end for nursing)</v>
          </cell>
          <cell r="X429" t="str">
            <v>3.7.1</v>
          </cell>
        </row>
        <row r="430">
          <cell r="E430" t="str">
            <v>VCT flooring 12x12</v>
          </cell>
          <cell r="F430">
            <v>9658</v>
          </cell>
          <cell r="G430">
            <v>100</v>
          </cell>
          <cell r="H430">
            <v>7000</v>
          </cell>
          <cell r="I430" t="str">
            <v>12x12</v>
          </cell>
          <cell r="J430">
            <v>433</v>
          </cell>
          <cell r="K430">
            <v>20</v>
          </cell>
          <cell r="L430">
            <v>15</v>
          </cell>
          <cell r="M430">
            <v>0.86</v>
          </cell>
          <cell r="N430">
            <v>0.55000000000000004</v>
          </cell>
          <cell r="P430">
            <v>1.41</v>
          </cell>
          <cell r="R430">
            <v>1.84</v>
          </cell>
          <cell r="S430">
            <v>1.25</v>
          </cell>
          <cell r="T430" t="str">
            <v>Square Feet</v>
          </cell>
          <cell r="U430" t="str">
            <v>3.7.1</v>
          </cell>
          <cell r="V430" t="str">
            <v>EUL can be extended to 15 or 18 in elderly properties</v>
          </cell>
          <cell r="X430" t="str">
            <v>3.7.1</v>
          </cell>
        </row>
        <row r="431">
          <cell r="E431" t="str">
            <v xml:space="preserve">Vinyl sheet flooring </v>
          </cell>
          <cell r="F431">
            <v>9653</v>
          </cell>
          <cell r="G431">
            <v>100</v>
          </cell>
          <cell r="J431">
            <v>434</v>
          </cell>
          <cell r="K431">
            <v>20</v>
          </cell>
          <cell r="L431">
            <v>15</v>
          </cell>
          <cell r="Q431">
            <v>1.45</v>
          </cell>
          <cell r="R431">
            <v>1.84</v>
          </cell>
          <cell r="S431">
            <v>1.45</v>
          </cell>
          <cell r="T431" t="str">
            <v>Square Feet</v>
          </cell>
          <cell r="U431" t="str">
            <v>3.7.1</v>
          </cell>
          <cell r="X431" t="str">
            <v>3.7.1</v>
          </cell>
        </row>
        <row r="432">
          <cell r="E432" t="str">
            <v>Acoustical ceiling tile grid 2'X4'</v>
          </cell>
          <cell r="F432">
            <v>9130</v>
          </cell>
          <cell r="G432">
            <v>100</v>
          </cell>
          <cell r="H432" t="str">
            <v>0050</v>
          </cell>
          <cell r="I432" t="str">
            <v>2'X4'</v>
          </cell>
          <cell r="J432">
            <v>435</v>
          </cell>
          <cell r="K432">
            <v>40</v>
          </cell>
          <cell r="L432">
            <v>30</v>
          </cell>
          <cell r="M432">
            <v>0.52</v>
          </cell>
          <cell r="N432">
            <v>0.36</v>
          </cell>
          <cell r="P432">
            <v>0.88</v>
          </cell>
          <cell r="R432">
            <v>1.1599999999999999</v>
          </cell>
          <cell r="S432">
            <v>0.96</v>
          </cell>
          <cell r="T432" t="str">
            <v>Square Feet</v>
          </cell>
          <cell r="U432" t="str">
            <v>3.7.1</v>
          </cell>
          <cell r="V432" t="str">
            <v>usually just tiles need replacing</v>
          </cell>
          <cell r="X432" t="str">
            <v>3.7.1</v>
          </cell>
        </row>
        <row r="433">
          <cell r="E433" t="str">
            <v xml:space="preserve">Acoustical ceiling tiles vinyl covered </v>
          </cell>
          <cell r="J433">
            <v>436</v>
          </cell>
          <cell r="K433">
            <v>20</v>
          </cell>
          <cell r="L433">
            <v>15</v>
          </cell>
          <cell r="Q433">
            <v>1.8</v>
          </cell>
          <cell r="R433">
            <v>1.8</v>
          </cell>
          <cell r="S433">
            <v>1.8</v>
          </cell>
          <cell r="T433" t="str">
            <v>Square Feet</v>
          </cell>
          <cell r="U433" t="str">
            <v>3.7.1</v>
          </cell>
          <cell r="V433" t="str">
            <v>kitchen/bath use</v>
          </cell>
          <cell r="X433" t="str">
            <v>3.7.1</v>
          </cell>
        </row>
        <row r="434">
          <cell r="E434" t="str">
            <v>Acoustical ceiling tiles standard common area</v>
          </cell>
          <cell r="F434">
            <v>9510</v>
          </cell>
          <cell r="G434">
            <v>700</v>
          </cell>
          <cell r="H434" t="str">
            <v>0300</v>
          </cell>
          <cell r="I434" t="str">
            <v>common area</v>
          </cell>
          <cell r="J434">
            <v>437</v>
          </cell>
          <cell r="K434">
            <v>20</v>
          </cell>
          <cell r="L434">
            <v>15</v>
          </cell>
          <cell r="M434">
            <v>0.52</v>
          </cell>
          <cell r="N434">
            <v>0.46</v>
          </cell>
          <cell r="P434">
            <v>0.98</v>
          </cell>
          <cell r="R434">
            <v>1.32</v>
          </cell>
          <cell r="S434">
            <v>1.1000000000000001</v>
          </cell>
          <cell r="T434" t="str">
            <v>Square Feet</v>
          </cell>
          <cell r="U434" t="str">
            <v>3.7.1</v>
          </cell>
          <cell r="X434" t="str">
            <v>3.7.1</v>
          </cell>
        </row>
        <row r="435">
          <cell r="E435" t="str">
            <v xml:space="preserve">Ceramic tile replace </v>
          </cell>
          <cell r="J435">
            <v>438</v>
          </cell>
          <cell r="K435">
            <v>50</v>
          </cell>
          <cell r="L435">
            <v>40</v>
          </cell>
          <cell r="R435">
            <v>10</v>
          </cell>
          <cell r="S435">
            <v>4.25</v>
          </cell>
          <cell r="T435" t="str">
            <v>Square Feet</v>
          </cell>
          <cell r="U435" t="str">
            <v>3.7.1</v>
          </cell>
          <cell r="X435" t="str">
            <v>3.7.1</v>
          </cell>
        </row>
        <row r="436">
          <cell r="E436" t="str">
            <v>Parquet Floor common area</v>
          </cell>
          <cell r="F436">
            <v>9647</v>
          </cell>
          <cell r="G436">
            <v>100</v>
          </cell>
          <cell r="H436">
            <v>5200</v>
          </cell>
          <cell r="I436" t="str">
            <v>common area</v>
          </cell>
          <cell r="J436">
            <v>439</v>
          </cell>
          <cell r="K436">
            <v>50</v>
          </cell>
          <cell r="L436">
            <v>50</v>
          </cell>
          <cell r="M436">
            <v>3.43</v>
          </cell>
          <cell r="N436">
            <v>1.78</v>
          </cell>
          <cell r="P436">
            <v>5.21</v>
          </cell>
          <cell r="R436">
            <v>6.69</v>
          </cell>
          <cell r="S436">
            <v>1.25</v>
          </cell>
          <cell r="T436" t="str">
            <v>Square Feet</v>
          </cell>
          <cell r="U436" t="str">
            <v>3.7.1</v>
          </cell>
          <cell r="X436" t="str">
            <v>3.7.1</v>
          </cell>
        </row>
        <row r="437">
          <cell r="E437" t="str">
            <v>Wood flooring common area</v>
          </cell>
          <cell r="F437">
            <v>9648</v>
          </cell>
          <cell r="G437">
            <v>100</v>
          </cell>
          <cell r="H437" t="str">
            <v>020</v>
          </cell>
          <cell r="I437" t="str">
            <v>common area</v>
          </cell>
          <cell r="J437">
            <v>440</v>
          </cell>
          <cell r="K437">
            <v>25</v>
          </cell>
          <cell r="L437">
            <v>20</v>
          </cell>
          <cell r="M437">
            <v>2.74</v>
          </cell>
          <cell r="N437">
            <v>1.35</v>
          </cell>
          <cell r="P437">
            <v>4.09</v>
          </cell>
          <cell r="R437">
            <v>5.22</v>
          </cell>
          <cell r="S437">
            <v>1.25</v>
          </cell>
          <cell r="T437" t="str">
            <v>Square Feet</v>
          </cell>
          <cell r="U437" t="str">
            <v>3.7.1</v>
          </cell>
          <cell r="X437" t="str">
            <v>3.7.1</v>
          </cell>
        </row>
        <row r="438">
          <cell r="E438" t="str">
            <v>Sand and finish wood floor, 2 coats poly common area</v>
          </cell>
          <cell r="F438">
            <v>9648</v>
          </cell>
          <cell r="G438">
            <v>100</v>
          </cell>
          <cell r="H438">
            <v>7800</v>
          </cell>
          <cell r="I438" t="str">
            <v>common area</v>
          </cell>
          <cell r="J438">
            <v>441</v>
          </cell>
          <cell r="K438">
            <v>25</v>
          </cell>
          <cell r="L438">
            <v>20</v>
          </cell>
          <cell r="M438">
            <v>0.71</v>
          </cell>
          <cell r="N438">
            <v>0.74</v>
          </cell>
          <cell r="P438">
            <v>1.45</v>
          </cell>
          <cell r="R438">
            <v>1.99</v>
          </cell>
          <cell r="S438">
            <v>1.25</v>
          </cell>
          <cell r="T438" t="str">
            <v>Square Feet</v>
          </cell>
          <cell r="U438" t="str">
            <v>3.7.1</v>
          </cell>
          <cell r="X438" t="str">
            <v>3.7.1</v>
          </cell>
        </row>
        <row r="439">
          <cell r="E439" t="str">
            <v>Handrails -  replace</v>
          </cell>
          <cell r="I439" t="str">
            <v>replace</v>
          </cell>
          <cell r="J439">
            <v>442</v>
          </cell>
          <cell r="K439">
            <v>40</v>
          </cell>
          <cell r="L439">
            <v>40</v>
          </cell>
          <cell r="Q439">
            <v>8.82</v>
          </cell>
          <cell r="R439">
            <v>8.82</v>
          </cell>
          <cell r="T439" t="str">
            <v>Linear Feet</v>
          </cell>
          <cell r="U439" t="str">
            <v>3.7.1</v>
          </cell>
          <cell r="X439" t="str">
            <v>3.7.1</v>
          </cell>
        </row>
        <row r="440">
          <cell r="E440" t="str">
            <v>Dwelling unit entry doors -  replace</v>
          </cell>
          <cell r="I440" t="str">
            <v>replace</v>
          </cell>
          <cell r="J440">
            <v>443</v>
          </cell>
          <cell r="K440">
            <v>35</v>
          </cell>
          <cell r="L440">
            <v>30</v>
          </cell>
          <cell r="Q440">
            <v>225</v>
          </cell>
          <cell r="R440">
            <v>225</v>
          </cell>
          <cell r="T440" t="str">
            <v>Each</v>
          </cell>
          <cell r="U440" t="str">
            <v>3.7.1</v>
          </cell>
          <cell r="X440" t="str">
            <v>3.7.1</v>
          </cell>
        </row>
        <row r="441">
          <cell r="E441" t="str">
            <v>Single Fire Door 3-0x6-8</v>
          </cell>
          <cell r="F441">
            <v>8110</v>
          </cell>
          <cell r="G441">
            <v>300</v>
          </cell>
          <cell r="H441" t="str">
            <v>0015</v>
          </cell>
          <cell r="I441" t="str">
            <v>3-0x6-8</v>
          </cell>
          <cell r="J441">
            <v>444</v>
          </cell>
          <cell r="K441">
            <v>35</v>
          </cell>
          <cell r="L441">
            <v>30</v>
          </cell>
          <cell r="M441">
            <v>325</v>
          </cell>
          <cell r="N441">
            <v>33.5</v>
          </cell>
          <cell r="P441">
            <v>358.5</v>
          </cell>
          <cell r="R441">
            <v>350</v>
          </cell>
          <cell r="S441">
            <v>255</v>
          </cell>
          <cell r="T441" t="str">
            <v>Each</v>
          </cell>
          <cell r="U441" t="str">
            <v>3.7.1</v>
          </cell>
          <cell r="V441" t="str">
            <v>add $53 for small lite, $70 for large lite, and $50 for hardware</v>
          </cell>
          <cell r="W441" t="str">
            <v xml:space="preserve"> Landscaping and Appurtenances</v>
          </cell>
          <cell r="X441" t="str">
            <v>3.7.1</v>
          </cell>
        </row>
        <row r="442">
          <cell r="E442" t="str">
            <v>Double Fire Door 6-0x6-8</v>
          </cell>
          <cell r="I442" t="str">
            <v>6-0x6-8</v>
          </cell>
          <cell r="J442">
            <v>445</v>
          </cell>
          <cell r="K442">
            <v>35</v>
          </cell>
          <cell r="L442">
            <v>30</v>
          </cell>
          <cell r="Q442">
            <v>650</v>
          </cell>
          <cell r="R442">
            <v>600</v>
          </cell>
          <cell r="S442">
            <v>255</v>
          </cell>
          <cell r="T442" t="str">
            <v>Each</v>
          </cell>
          <cell r="U442" t="str">
            <v>3.7.1</v>
          </cell>
          <cell r="V442" t="str">
            <v>add $53 for small lite, $70 for large lite, and $50 for hardware</v>
          </cell>
          <cell r="X442" t="str">
            <v>3.7.1</v>
          </cell>
        </row>
        <row r="443">
          <cell r="E443" t="str">
            <v>Solid wood door - fire rated 3-0x6-8</v>
          </cell>
          <cell r="F443">
            <v>8210</v>
          </cell>
          <cell r="G443">
            <v>950</v>
          </cell>
          <cell r="H443" t="str">
            <v>0080</v>
          </cell>
          <cell r="I443" t="str">
            <v>3-0x6-8</v>
          </cell>
          <cell r="J443">
            <v>446</v>
          </cell>
          <cell r="K443">
            <v>35</v>
          </cell>
          <cell r="L443">
            <v>30</v>
          </cell>
          <cell r="Q443">
            <v>370</v>
          </cell>
          <cell r="R443">
            <v>370</v>
          </cell>
          <cell r="S443">
            <v>370</v>
          </cell>
          <cell r="T443" t="str">
            <v>Each</v>
          </cell>
          <cell r="U443" t="str">
            <v>3.7.1</v>
          </cell>
          <cell r="V443" t="str">
            <v>"</v>
          </cell>
          <cell r="X443" t="str">
            <v>3.7.1</v>
          </cell>
        </row>
        <row r="444">
          <cell r="E444" t="str">
            <v>Clothes dryer industrial 30lb - common laundry</v>
          </cell>
          <cell r="F444">
            <v>11119</v>
          </cell>
          <cell r="G444">
            <v>450</v>
          </cell>
          <cell r="H444">
            <v>1500</v>
          </cell>
          <cell r="I444" t="str">
            <v>common laundry</v>
          </cell>
          <cell r="J444">
            <v>447</v>
          </cell>
          <cell r="K444">
            <v>15</v>
          </cell>
          <cell r="L444">
            <v>10</v>
          </cell>
          <cell r="M444">
            <v>2575</v>
          </cell>
          <cell r="N444">
            <v>171</v>
          </cell>
          <cell r="P444">
            <v>2746</v>
          </cell>
          <cell r="R444">
            <v>3112</v>
          </cell>
          <cell r="S444">
            <v>3350</v>
          </cell>
          <cell r="T444" t="str">
            <v>Each</v>
          </cell>
          <cell r="U444" t="str">
            <v>3.7.1</v>
          </cell>
          <cell r="V444" t="str">
            <v>No EULs listed in any references</v>
          </cell>
          <cell r="X444" t="str">
            <v>3.7.1</v>
          </cell>
        </row>
        <row r="445">
          <cell r="E445" t="str">
            <v>Clothes dryer industrial 50lb - common laundry</v>
          </cell>
          <cell r="F445">
            <v>11119</v>
          </cell>
          <cell r="G445">
            <v>450</v>
          </cell>
          <cell r="H445">
            <v>1600</v>
          </cell>
          <cell r="I445" t="str">
            <v>common laundry</v>
          </cell>
          <cell r="J445">
            <v>448</v>
          </cell>
          <cell r="K445">
            <v>15</v>
          </cell>
          <cell r="L445">
            <v>10</v>
          </cell>
          <cell r="M445">
            <v>3125</v>
          </cell>
          <cell r="N445">
            <v>201</v>
          </cell>
          <cell r="P445">
            <v>3326</v>
          </cell>
          <cell r="R445">
            <v>3767</v>
          </cell>
          <cell r="S445">
            <v>3350</v>
          </cell>
          <cell r="T445" t="str">
            <v>Each</v>
          </cell>
          <cell r="U445" t="str">
            <v>3.7.1</v>
          </cell>
          <cell r="V445" t="str">
            <v>No EULs listed in any references</v>
          </cell>
          <cell r="X445" t="str">
            <v>3.7.1</v>
          </cell>
        </row>
        <row r="446">
          <cell r="E446" t="str">
            <v>Clothes washer industrial 30lb - common laundry</v>
          </cell>
          <cell r="F446">
            <v>11119</v>
          </cell>
          <cell r="G446">
            <v>450</v>
          </cell>
          <cell r="H446">
            <v>6100</v>
          </cell>
          <cell r="I446" t="str">
            <v>common laundry</v>
          </cell>
          <cell r="J446">
            <v>449</v>
          </cell>
          <cell r="K446">
            <v>15</v>
          </cell>
          <cell r="L446">
            <v>10</v>
          </cell>
          <cell r="M446">
            <v>7775</v>
          </cell>
          <cell r="N446">
            <v>635</v>
          </cell>
          <cell r="P446">
            <v>8410</v>
          </cell>
          <cell r="R446">
            <v>9593</v>
          </cell>
          <cell r="S446">
            <v>8575</v>
          </cell>
          <cell r="T446" t="str">
            <v>Each</v>
          </cell>
          <cell r="U446" t="str">
            <v>3.7.1</v>
          </cell>
          <cell r="V446" t="str">
            <v>No EULs listed in any references</v>
          </cell>
          <cell r="X446" t="str">
            <v>3.7.1</v>
          </cell>
        </row>
        <row r="447">
          <cell r="E447" t="str">
            <v>Clothes dryer residential - common laundry</v>
          </cell>
          <cell r="F447">
            <v>11454</v>
          </cell>
          <cell r="G447">
            <v>500</v>
          </cell>
          <cell r="H447">
            <v>3200</v>
          </cell>
          <cell r="I447" t="str">
            <v>common laundry</v>
          </cell>
          <cell r="J447">
            <v>450</v>
          </cell>
          <cell r="K447">
            <v>15</v>
          </cell>
          <cell r="L447">
            <v>10</v>
          </cell>
          <cell r="R447">
            <v>329</v>
          </cell>
          <cell r="S447">
            <v>280</v>
          </cell>
          <cell r="T447" t="str">
            <v>Each</v>
          </cell>
          <cell r="U447" t="str">
            <v>3.7.1</v>
          </cell>
          <cell r="V447" t="str">
            <v>No EULs listed in any references</v>
          </cell>
          <cell r="X447" t="str">
            <v>3.7.1</v>
          </cell>
        </row>
        <row r="448">
          <cell r="E448" t="str">
            <v>Clothes washer residential - common laundry</v>
          </cell>
          <cell r="F448">
            <v>11454</v>
          </cell>
          <cell r="G448">
            <v>500</v>
          </cell>
          <cell r="H448">
            <v>6650</v>
          </cell>
          <cell r="I448" t="str">
            <v>common laundry</v>
          </cell>
          <cell r="J448">
            <v>451</v>
          </cell>
          <cell r="K448">
            <v>15</v>
          </cell>
          <cell r="L448">
            <v>10</v>
          </cell>
          <cell r="R448">
            <v>339</v>
          </cell>
          <cell r="S448">
            <v>365</v>
          </cell>
          <cell r="T448" t="str">
            <v>Each</v>
          </cell>
          <cell r="U448" t="str">
            <v>3.7.1</v>
          </cell>
          <cell r="V448" t="str">
            <v>No EULs listed in any references</v>
          </cell>
          <cell r="X448" t="str">
            <v>3.7.1</v>
          </cell>
        </row>
        <row r="449">
          <cell r="E449" t="str">
            <v>Clothes washer residential front loading - common laundry</v>
          </cell>
          <cell r="I449" t="str">
            <v>common laundry</v>
          </cell>
          <cell r="J449">
            <v>452</v>
          </cell>
          <cell r="K449">
            <v>15</v>
          </cell>
          <cell r="L449">
            <v>10</v>
          </cell>
          <cell r="Q449">
            <v>1100</v>
          </cell>
          <cell r="R449">
            <v>1100</v>
          </cell>
          <cell r="S449">
            <v>365</v>
          </cell>
          <cell r="T449" t="str">
            <v>Each</v>
          </cell>
          <cell r="U449" t="str">
            <v>3.7.1</v>
          </cell>
          <cell r="V449" t="str">
            <v>No EULs listed in any references</v>
          </cell>
          <cell r="X449" t="str">
            <v>3.7.1</v>
          </cell>
        </row>
        <row r="450">
          <cell r="E450" t="str">
            <v>Range/oven residential - community kitchen</v>
          </cell>
          <cell r="F450">
            <v>11454</v>
          </cell>
          <cell r="G450">
            <v>500</v>
          </cell>
          <cell r="H450" t="str">
            <v>0020</v>
          </cell>
          <cell r="I450" t="str">
            <v>community kitchen</v>
          </cell>
          <cell r="J450">
            <v>453</v>
          </cell>
          <cell r="K450">
            <v>25</v>
          </cell>
          <cell r="L450">
            <v>20</v>
          </cell>
          <cell r="M450">
            <v>249</v>
          </cell>
          <cell r="N450">
            <v>44</v>
          </cell>
          <cell r="P450">
            <v>293</v>
          </cell>
          <cell r="R450">
            <v>346</v>
          </cell>
          <cell r="S450">
            <v>330</v>
          </cell>
          <cell r="T450" t="str">
            <v>Each</v>
          </cell>
          <cell r="U450" t="str">
            <v>3.7.1</v>
          </cell>
          <cell r="V450" t="str">
            <v>15 to 18 in multifamily apts. &amp; 18 to 20 in elderly apts.</v>
          </cell>
          <cell r="X450" t="str">
            <v>3.7.1</v>
          </cell>
        </row>
        <row r="451">
          <cell r="E451" t="str">
            <v>Dishwasher residential - community kitchen</v>
          </cell>
          <cell r="F451">
            <v>11454</v>
          </cell>
          <cell r="G451">
            <v>500</v>
          </cell>
          <cell r="H451">
            <v>2750</v>
          </cell>
          <cell r="I451" t="str">
            <v>community kitchen</v>
          </cell>
          <cell r="J451">
            <v>454</v>
          </cell>
          <cell r="K451">
            <v>15</v>
          </cell>
          <cell r="L451">
            <v>10</v>
          </cell>
          <cell r="Q451">
            <v>225</v>
          </cell>
          <cell r="R451">
            <v>225</v>
          </cell>
          <cell r="S451">
            <v>225</v>
          </cell>
          <cell r="T451" t="str">
            <v>Each</v>
          </cell>
          <cell r="U451" t="str">
            <v>3.7.1</v>
          </cell>
          <cell r="X451" t="str">
            <v>3.7.1</v>
          </cell>
        </row>
        <row r="452">
          <cell r="E452" t="str">
            <v>Microwave residential - community kitchen</v>
          </cell>
          <cell r="F452">
            <v>11454</v>
          </cell>
          <cell r="G452">
            <v>500</v>
          </cell>
          <cell r="H452">
            <v>1250</v>
          </cell>
          <cell r="I452" t="str">
            <v>community kitchen</v>
          </cell>
          <cell r="J452">
            <v>455</v>
          </cell>
          <cell r="K452">
            <v>10</v>
          </cell>
          <cell r="L452">
            <v>10</v>
          </cell>
          <cell r="Q452">
            <v>125</v>
          </cell>
          <cell r="R452">
            <v>125</v>
          </cell>
          <cell r="S452">
            <v>200</v>
          </cell>
          <cell r="T452" t="str">
            <v>Each</v>
          </cell>
          <cell r="U452" t="str">
            <v>3.7.1</v>
          </cell>
          <cell r="X452" t="str">
            <v>3.7.1</v>
          </cell>
        </row>
        <row r="453">
          <cell r="E453" t="str">
            <v>Refrigerator residential - community kitchen</v>
          </cell>
          <cell r="F453">
            <v>11454</v>
          </cell>
          <cell r="G453">
            <v>500</v>
          </cell>
          <cell r="H453">
            <v>5750</v>
          </cell>
          <cell r="I453" t="str">
            <v>community kitchen</v>
          </cell>
          <cell r="J453">
            <v>456</v>
          </cell>
          <cell r="K453">
            <v>15</v>
          </cell>
          <cell r="L453">
            <v>15</v>
          </cell>
          <cell r="Q453">
            <v>450</v>
          </cell>
          <cell r="R453">
            <v>450</v>
          </cell>
          <cell r="S453">
            <v>450</v>
          </cell>
          <cell r="T453" t="str">
            <v>Each</v>
          </cell>
          <cell r="U453" t="str">
            <v>3.7.1</v>
          </cell>
          <cell r="V453" t="str">
            <v>15 to 18 in multifamily apts. &amp; 18 to 20 in elderly apts.</v>
          </cell>
          <cell r="X453" t="str">
            <v>3.7.1</v>
          </cell>
        </row>
        <row r="454">
          <cell r="E454" t="str">
            <v>Mini Refrigerator - community kitchen</v>
          </cell>
          <cell r="I454" t="str">
            <v>community kitchen</v>
          </cell>
          <cell r="J454">
            <v>457</v>
          </cell>
          <cell r="K454">
            <v>10</v>
          </cell>
          <cell r="L454">
            <v>10</v>
          </cell>
          <cell r="Q454">
            <v>125</v>
          </cell>
          <cell r="R454">
            <v>125</v>
          </cell>
          <cell r="S454">
            <v>450</v>
          </cell>
          <cell r="T454" t="str">
            <v>Each</v>
          </cell>
          <cell r="U454" t="str">
            <v>3.7.1</v>
          </cell>
          <cell r="V454" t="str">
            <v>15 to 18 in multifamily apts. &amp; 18 to 20 in elderly apts.</v>
          </cell>
          <cell r="X454" t="str">
            <v>3.7.1</v>
          </cell>
        </row>
        <row r="455">
          <cell r="E455" t="str">
            <v xml:space="preserve">Kitchen cabinets and countertops </v>
          </cell>
          <cell r="J455">
            <v>458</v>
          </cell>
          <cell r="K455">
            <v>25</v>
          </cell>
          <cell r="L455">
            <v>20</v>
          </cell>
          <cell r="Q455">
            <v>1500</v>
          </cell>
          <cell r="R455">
            <v>1500</v>
          </cell>
          <cell r="S455">
            <v>85</v>
          </cell>
          <cell r="T455" t="str">
            <v>Each</v>
          </cell>
          <cell r="U455" t="str">
            <v>3.7.2</v>
          </cell>
          <cell r="X455" t="str">
            <v>3.7.2</v>
          </cell>
        </row>
        <row r="456">
          <cell r="E456" t="str">
            <v>Bathroom vanity base and countertop avg. 2-door vanity</v>
          </cell>
          <cell r="I456" t="str">
            <v>avg. 2-door vanity</v>
          </cell>
          <cell r="J456">
            <v>459</v>
          </cell>
          <cell r="K456">
            <v>25</v>
          </cell>
          <cell r="L456">
            <v>20</v>
          </cell>
          <cell r="Q456">
            <v>350</v>
          </cell>
          <cell r="R456">
            <v>350</v>
          </cell>
          <cell r="S456">
            <v>220</v>
          </cell>
          <cell r="T456" t="str">
            <v>Each</v>
          </cell>
          <cell r="U456" t="str">
            <v>3.7.2</v>
          </cell>
          <cell r="V456" t="str">
            <v>Includes sink and hardware</v>
          </cell>
          <cell r="X456" t="str">
            <v>3.7.2</v>
          </cell>
        </row>
        <row r="457">
          <cell r="E457" t="str">
            <v>Carpet - Studio Apartment</v>
          </cell>
          <cell r="I457" t="str">
            <v>Studio Apartment</v>
          </cell>
          <cell r="J457">
            <v>460</v>
          </cell>
          <cell r="K457">
            <v>10</v>
          </cell>
          <cell r="L457">
            <v>6</v>
          </cell>
          <cell r="R457">
            <v>450</v>
          </cell>
          <cell r="S457">
            <v>12</v>
          </cell>
          <cell r="T457" t="str">
            <v>Each</v>
          </cell>
          <cell r="U457" t="str">
            <v>3.7.2</v>
          </cell>
          <cell r="X457" t="str">
            <v>3.7.2</v>
          </cell>
        </row>
        <row r="458">
          <cell r="E458" t="str">
            <v>Carpet - One-bedroom Apartment</v>
          </cell>
          <cell r="I458" t="str">
            <v>One-bedroom Apartment</v>
          </cell>
          <cell r="J458">
            <v>461</v>
          </cell>
          <cell r="K458">
            <v>10</v>
          </cell>
          <cell r="L458">
            <v>6</v>
          </cell>
          <cell r="R458">
            <v>650</v>
          </cell>
          <cell r="S458">
            <v>12</v>
          </cell>
          <cell r="T458" t="str">
            <v>Each</v>
          </cell>
          <cell r="U458" t="str">
            <v>3.7.2</v>
          </cell>
          <cell r="X458" t="str">
            <v>3.7.2</v>
          </cell>
        </row>
        <row r="459">
          <cell r="E459" t="str">
            <v>Carpet - Two-bedroom Apartment</v>
          </cell>
          <cell r="I459" t="str">
            <v>Two-bedroom Apartment</v>
          </cell>
          <cell r="J459">
            <v>462</v>
          </cell>
          <cell r="K459">
            <v>10</v>
          </cell>
          <cell r="L459">
            <v>6</v>
          </cell>
          <cell r="R459">
            <v>850</v>
          </cell>
          <cell r="S459">
            <v>12</v>
          </cell>
          <cell r="T459" t="str">
            <v>Each</v>
          </cell>
          <cell r="U459" t="str">
            <v>3.7.2</v>
          </cell>
          <cell r="X459" t="str">
            <v>3.7.2</v>
          </cell>
        </row>
        <row r="460">
          <cell r="E460" t="str">
            <v>Carpet - Three-bedroom Apartment</v>
          </cell>
          <cell r="I460" t="str">
            <v>Three-bedroom Apartment</v>
          </cell>
          <cell r="J460">
            <v>463</v>
          </cell>
          <cell r="K460">
            <v>10</v>
          </cell>
          <cell r="L460">
            <v>6</v>
          </cell>
          <cell r="R460">
            <v>1050</v>
          </cell>
          <cell r="S460">
            <v>12</v>
          </cell>
          <cell r="T460" t="str">
            <v>Each</v>
          </cell>
          <cell r="U460" t="str">
            <v>3.7.2</v>
          </cell>
          <cell r="X460" t="str">
            <v>3.7.2</v>
          </cell>
        </row>
        <row r="461">
          <cell r="E461" t="str">
            <v>Carpet - Four-bedroom Apartment</v>
          </cell>
          <cell r="I461" t="str">
            <v>Four-bedroom Apartment</v>
          </cell>
          <cell r="J461">
            <v>464</v>
          </cell>
          <cell r="K461">
            <v>10</v>
          </cell>
          <cell r="L461">
            <v>6</v>
          </cell>
          <cell r="R461">
            <v>1150</v>
          </cell>
          <cell r="S461">
            <v>12</v>
          </cell>
          <cell r="T461" t="str">
            <v>Each</v>
          </cell>
          <cell r="U461" t="str">
            <v>3.7.2</v>
          </cell>
          <cell r="X461" t="str">
            <v>3.7.2</v>
          </cell>
        </row>
        <row r="462">
          <cell r="E462" t="str">
            <v>Carpet - Two-bedroom Townhome</v>
          </cell>
          <cell r="I462" t="str">
            <v>Two-bedroom Townhome</v>
          </cell>
          <cell r="J462">
            <v>465</v>
          </cell>
          <cell r="K462">
            <v>10</v>
          </cell>
          <cell r="L462">
            <v>6</v>
          </cell>
          <cell r="R462">
            <v>100</v>
          </cell>
          <cell r="S462">
            <v>12</v>
          </cell>
          <cell r="T462" t="str">
            <v>Each</v>
          </cell>
          <cell r="U462" t="str">
            <v>3.7.2</v>
          </cell>
          <cell r="X462" t="str">
            <v>3.7.2</v>
          </cell>
        </row>
        <row r="463">
          <cell r="E463" t="str">
            <v>Carpet - Three-bedroom Townhome</v>
          </cell>
          <cell r="I463" t="str">
            <v>Three-bedroom Townhome</v>
          </cell>
          <cell r="J463">
            <v>466</v>
          </cell>
          <cell r="K463">
            <v>10</v>
          </cell>
          <cell r="L463">
            <v>6</v>
          </cell>
          <cell r="R463">
            <v>1150</v>
          </cell>
          <cell r="S463">
            <v>12</v>
          </cell>
          <cell r="T463" t="str">
            <v>Each</v>
          </cell>
          <cell r="U463" t="str">
            <v>3.7.2</v>
          </cell>
          <cell r="X463" t="str">
            <v>3.7.2</v>
          </cell>
        </row>
        <row r="464">
          <cell r="E464" t="str">
            <v>Carpet - Four-bedroom Townhome</v>
          </cell>
          <cell r="I464" t="str">
            <v>Four-bedroom Townhome</v>
          </cell>
          <cell r="J464">
            <v>467</v>
          </cell>
          <cell r="K464">
            <v>10</v>
          </cell>
          <cell r="L464">
            <v>6</v>
          </cell>
          <cell r="R464">
            <v>1250</v>
          </cell>
          <cell r="S464">
            <v>12</v>
          </cell>
          <cell r="T464" t="str">
            <v>Each</v>
          </cell>
          <cell r="U464" t="str">
            <v>3.7.2</v>
          </cell>
          <cell r="X464" t="str">
            <v>3.7.2</v>
          </cell>
        </row>
        <row r="465">
          <cell r="E465" t="str">
            <v xml:space="preserve">Carpet - </v>
          </cell>
          <cell r="J465">
            <v>468</v>
          </cell>
          <cell r="K465">
            <v>10</v>
          </cell>
          <cell r="L465">
            <v>6</v>
          </cell>
          <cell r="S465">
            <v>12</v>
          </cell>
          <cell r="T465" t="str">
            <v>Each</v>
          </cell>
          <cell r="U465" t="str">
            <v>3.7.2</v>
          </cell>
          <cell r="X465" t="str">
            <v>3.7.2</v>
          </cell>
        </row>
        <row r="466">
          <cell r="E466" t="str">
            <v>VCT - Studio Apartment (entire unit)</v>
          </cell>
          <cell r="I466" t="str">
            <v>Studio Apartment (entire unit)</v>
          </cell>
          <cell r="J466">
            <v>469</v>
          </cell>
          <cell r="K466">
            <v>20</v>
          </cell>
          <cell r="L466">
            <v>15</v>
          </cell>
          <cell r="R466">
            <v>550</v>
          </cell>
          <cell r="S466">
            <v>12</v>
          </cell>
          <cell r="T466" t="str">
            <v>Each</v>
          </cell>
          <cell r="U466" t="str">
            <v>3.7.2</v>
          </cell>
          <cell r="X466" t="str">
            <v>3.7.2</v>
          </cell>
        </row>
        <row r="467">
          <cell r="E467" t="str">
            <v>VCT - One-bedroom Apartment (entire unit)</v>
          </cell>
          <cell r="I467" t="str">
            <v>One-bedroom Apartment (entire unit)</v>
          </cell>
          <cell r="J467">
            <v>470</v>
          </cell>
          <cell r="K467">
            <v>20</v>
          </cell>
          <cell r="L467">
            <v>15</v>
          </cell>
          <cell r="R467">
            <v>750</v>
          </cell>
          <cell r="S467">
            <v>12</v>
          </cell>
          <cell r="T467" t="str">
            <v>Each</v>
          </cell>
          <cell r="U467" t="str">
            <v>3.7.2</v>
          </cell>
          <cell r="X467" t="str">
            <v>3.7.2</v>
          </cell>
        </row>
        <row r="468">
          <cell r="E468" t="str">
            <v>VCT - Two-bedroom Apartment (entire unit)</v>
          </cell>
          <cell r="I468" t="str">
            <v>Two-bedroom Apartment (entire unit)</v>
          </cell>
          <cell r="J468">
            <v>471</v>
          </cell>
          <cell r="K468">
            <v>20</v>
          </cell>
          <cell r="L468">
            <v>15</v>
          </cell>
          <cell r="R468">
            <v>950</v>
          </cell>
          <cell r="S468">
            <v>12</v>
          </cell>
          <cell r="T468" t="str">
            <v>Each</v>
          </cell>
          <cell r="U468" t="str">
            <v>3.7.2</v>
          </cell>
          <cell r="X468" t="str">
            <v>3.7.2</v>
          </cell>
        </row>
        <row r="469">
          <cell r="E469" t="str">
            <v>VCT - Three-bedroom Apartment (entire unit)</v>
          </cell>
          <cell r="I469" t="str">
            <v>Three-bedroom Apartment (entire unit)</v>
          </cell>
          <cell r="J469">
            <v>472</v>
          </cell>
          <cell r="K469">
            <v>20</v>
          </cell>
          <cell r="L469">
            <v>15</v>
          </cell>
          <cell r="R469">
            <v>1150</v>
          </cell>
          <cell r="S469">
            <v>12</v>
          </cell>
          <cell r="T469" t="str">
            <v>Each</v>
          </cell>
          <cell r="U469" t="str">
            <v>3.7.2</v>
          </cell>
          <cell r="X469" t="str">
            <v>3.7.2</v>
          </cell>
        </row>
        <row r="470">
          <cell r="E470" t="str">
            <v>VCT - Four-bedroom Apartment (entire unit)</v>
          </cell>
          <cell r="I470" t="str">
            <v>Four-bedroom Apartment (entire unit)</v>
          </cell>
          <cell r="J470">
            <v>473</v>
          </cell>
          <cell r="K470">
            <v>20</v>
          </cell>
          <cell r="L470">
            <v>15</v>
          </cell>
          <cell r="R470">
            <v>1350</v>
          </cell>
          <cell r="S470">
            <v>12</v>
          </cell>
          <cell r="T470" t="str">
            <v>Each</v>
          </cell>
          <cell r="U470" t="str">
            <v>3.7.2</v>
          </cell>
          <cell r="X470" t="str">
            <v>3.7.2</v>
          </cell>
        </row>
        <row r="471">
          <cell r="E471" t="str">
            <v>VCT - Two-bedroom Townhome (entire unit)</v>
          </cell>
          <cell r="I471" t="str">
            <v>Two-bedroom Townhome (entire unit)</v>
          </cell>
          <cell r="J471">
            <v>474</v>
          </cell>
          <cell r="K471">
            <v>20</v>
          </cell>
          <cell r="L471">
            <v>15</v>
          </cell>
          <cell r="R471">
            <v>1100</v>
          </cell>
          <cell r="S471">
            <v>12</v>
          </cell>
          <cell r="T471" t="str">
            <v>Each</v>
          </cell>
          <cell r="U471" t="str">
            <v>3.7.2</v>
          </cell>
          <cell r="X471" t="str">
            <v>3.7.2</v>
          </cell>
        </row>
        <row r="472">
          <cell r="E472" t="str">
            <v>VCT - Three-bedroom Townhome (entire unit)</v>
          </cell>
          <cell r="I472" t="str">
            <v>Three-bedroom Townhome (entire unit)</v>
          </cell>
          <cell r="J472">
            <v>475</v>
          </cell>
          <cell r="K472">
            <v>20</v>
          </cell>
          <cell r="L472">
            <v>15</v>
          </cell>
          <cell r="R472">
            <v>1300</v>
          </cell>
          <cell r="S472">
            <v>12</v>
          </cell>
          <cell r="T472" t="str">
            <v>Each</v>
          </cell>
          <cell r="U472" t="str">
            <v>3.7.2</v>
          </cell>
          <cell r="X472" t="str">
            <v>3.7.2</v>
          </cell>
        </row>
        <row r="473">
          <cell r="E473" t="str">
            <v>VCT - Four-bedroom Townhome (entire unit)</v>
          </cell>
          <cell r="I473" t="str">
            <v>Four-bedroom Townhome (entire unit)</v>
          </cell>
          <cell r="J473">
            <v>476</v>
          </cell>
          <cell r="K473">
            <v>20</v>
          </cell>
          <cell r="L473">
            <v>15</v>
          </cell>
          <cell r="R473">
            <v>1500</v>
          </cell>
          <cell r="S473">
            <v>12</v>
          </cell>
          <cell r="T473" t="str">
            <v>Each</v>
          </cell>
          <cell r="U473" t="str">
            <v>3.7.2</v>
          </cell>
          <cell r="X473" t="str">
            <v>3.7.2</v>
          </cell>
        </row>
        <row r="474">
          <cell r="E474" t="str">
            <v xml:space="preserve">VCT - </v>
          </cell>
          <cell r="J474">
            <v>477</v>
          </cell>
          <cell r="K474">
            <v>20</v>
          </cell>
          <cell r="L474">
            <v>15</v>
          </cell>
          <cell r="S474">
            <v>12</v>
          </cell>
          <cell r="T474" t="str">
            <v>Each</v>
          </cell>
          <cell r="U474" t="str">
            <v>3.7.2</v>
          </cell>
          <cell r="X474" t="str">
            <v>3.7.2</v>
          </cell>
        </row>
        <row r="475">
          <cell r="E475" t="str">
            <v>Vinyl flooring - 1-bathroom &amp; kitchen</v>
          </cell>
          <cell r="I475" t="str">
            <v>1-bathroom &amp; kitchen</v>
          </cell>
          <cell r="J475">
            <v>478</v>
          </cell>
          <cell r="K475">
            <v>20</v>
          </cell>
          <cell r="L475">
            <v>15</v>
          </cell>
          <cell r="R475">
            <v>300</v>
          </cell>
          <cell r="S475">
            <v>1.25</v>
          </cell>
          <cell r="T475" t="str">
            <v>Each</v>
          </cell>
          <cell r="U475" t="str">
            <v>3.7.2</v>
          </cell>
          <cell r="X475" t="str">
            <v>3.7.2</v>
          </cell>
        </row>
        <row r="476">
          <cell r="E476" t="str">
            <v>Vinyl flooring - 1.5-bathroom &amp; kitchen</v>
          </cell>
          <cell r="I476" t="str">
            <v>1.5-bathroom &amp; kitchen</v>
          </cell>
          <cell r="J476">
            <v>479</v>
          </cell>
          <cell r="K476">
            <v>20</v>
          </cell>
          <cell r="L476">
            <v>15</v>
          </cell>
          <cell r="R476">
            <v>350</v>
          </cell>
          <cell r="S476">
            <v>1.25</v>
          </cell>
          <cell r="T476" t="str">
            <v>Each</v>
          </cell>
          <cell r="U476" t="str">
            <v>3.7.2</v>
          </cell>
          <cell r="X476" t="str">
            <v>3.7.2</v>
          </cell>
        </row>
        <row r="477">
          <cell r="E477" t="str">
            <v>Vinyl flooring - 2-bathroom &amp; kitchen</v>
          </cell>
          <cell r="I477" t="str">
            <v>2-bathroom &amp; kitchen</v>
          </cell>
          <cell r="J477">
            <v>480</v>
          </cell>
          <cell r="K477">
            <v>20</v>
          </cell>
          <cell r="L477">
            <v>15</v>
          </cell>
          <cell r="R477">
            <v>400</v>
          </cell>
          <cell r="S477">
            <v>1.25</v>
          </cell>
          <cell r="T477" t="str">
            <v>Each</v>
          </cell>
          <cell r="U477" t="str">
            <v>3.7.2</v>
          </cell>
          <cell r="X477" t="str">
            <v>3.7.2</v>
          </cell>
        </row>
        <row r="478">
          <cell r="E478" t="str">
            <v>Vinyl flooring - 2.5-bathroom &amp; kitchen</v>
          </cell>
          <cell r="I478" t="str">
            <v>2.5-bathroom &amp; kitchen</v>
          </cell>
          <cell r="J478">
            <v>481</v>
          </cell>
          <cell r="K478">
            <v>20</v>
          </cell>
          <cell r="L478">
            <v>15</v>
          </cell>
          <cell r="R478">
            <v>450</v>
          </cell>
          <cell r="S478">
            <v>1.25</v>
          </cell>
          <cell r="T478" t="str">
            <v>Each</v>
          </cell>
          <cell r="U478" t="str">
            <v>3.7.2</v>
          </cell>
          <cell r="X478" t="str">
            <v>3.7.2</v>
          </cell>
        </row>
        <row r="479">
          <cell r="E479" t="str">
            <v>Vinyl flooring - 3-bathroom &amp; kitchen</v>
          </cell>
          <cell r="I479" t="str">
            <v>3-bathroom &amp; kitchen</v>
          </cell>
          <cell r="J479">
            <v>482</v>
          </cell>
          <cell r="K479">
            <v>20</v>
          </cell>
          <cell r="L479">
            <v>15</v>
          </cell>
          <cell r="R479">
            <v>500</v>
          </cell>
          <cell r="S479">
            <v>1.25</v>
          </cell>
          <cell r="T479" t="str">
            <v>Each</v>
          </cell>
          <cell r="U479" t="str">
            <v>3.7.2</v>
          </cell>
          <cell r="X479" t="str">
            <v>3.7.2</v>
          </cell>
        </row>
        <row r="480">
          <cell r="E480" t="str">
            <v>Vinyl flooring - 3.5-bathroom &amp; kitchen</v>
          </cell>
          <cell r="I480" t="str">
            <v>3.5-bathroom &amp; kitchen</v>
          </cell>
          <cell r="J480">
            <v>483</v>
          </cell>
          <cell r="K480">
            <v>20</v>
          </cell>
          <cell r="L480">
            <v>15</v>
          </cell>
          <cell r="R480">
            <v>550</v>
          </cell>
          <cell r="S480">
            <v>1.25</v>
          </cell>
          <cell r="T480" t="str">
            <v>Each</v>
          </cell>
          <cell r="U480" t="str">
            <v>3.7.2</v>
          </cell>
          <cell r="X480" t="str">
            <v>3.7.2</v>
          </cell>
        </row>
        <row r="481">
          <cell r="E481" t="str">
            <v>Vinyl flooring - kitchen only</v>
          </cell>
          <cell r="I481" t="str">
            <v>kitchen only</v>
          </cell>
          <cell r="J481">
            <v>484</v>
          </cell>
          <cell r="K481">
            <v>20</v>
          </cell>
          <cell r="L481">
            <v>15</v>
          </cell>
          <cell r="R481">
            <v>250</v>
          </cell>
          <cell r="S481">
            <v>1.25</v>
          </cell>
          <cell r="T481" t="str">
            <v>Each</v>
          </cell>
          <cell r="U481" t="str">
            <v>3.7.2</v>
          </cell>
          <cell r="X481" t="str">
            <v>3.7.2</v>
          </cell>
        </row>
        <row r="482">
          <cell r="E482" t="str">
            <v xml:space="preserve">Vinyl flooring - </v>
          </cell>
          <cell r="J482">
            <v>485</v>
          </cell>
          <cell r="K482">
            <v>20</v>
          </cell>
          <cell r="L482">
            <v>15</v>
          </cell>
          <cell r="S482">
            <v>1.25</v>
          </cell>
          <cell r="T482" t="str">
            <v>Each</v>
          </cell>
          <cell r="U482" t="str">
            <v>3.7.2</v>
          </cell>
          <cell r="X482" t="str">
            <v>3.7.2</v>
          </cell>
        </row>
        <row r="483">
          <cell r="E483" t="str">
            <v>Ceramic tile - 1-bathroom</v>
          </cell>
          <cell r="I483" t="str">
            <v>1-bathroom</v>
          </cell>
          <cell r="J483">
            <v>486</v>
          </cell>
          <cell r="K483">
            <v>50</v>
          </cell>
          <cell r="L483">
            <v>40</v>
          </cell>
          <cell r="R483">
            <v>350</v>
          </cell>
          <cell r="S483">
            <v>4.25</v>
          </cell>
          <cell r="T483" t="str">
            <v>Each</v>
          </cell>
          <cell r="U483" t="str">
            <v>3.7.2</v>
          </cell>
          <cell r="X483" t="str">
            <v>3.7.2</v>
          </cell>
        </row>
        <row r="484">
          <cell r="E484" t="str">
            <v>Ceramic tile - 1.5-bathroom</v>
          </cell>
          <cell r="I484" t="str">
            <v>1.5-bathroom</v>
          </cell>
          <cell r="J484">
            <v>487</v>
          </cell>
          <cell r="K484">
            <v>50</v>
          </cell>
          <cell r="L484">
            <v>40</v>
          </cell>
          <cell r="R484">
            <v>450</v>
          </cell>
          <cell r="S484">
            <v>4.25</v>
          </cell>
          <cell r="T484" t="str">
            <v>Each</v>
          </cell>
          <cell r="U484" t="str">
            <v>3.7.2</v>
          </cell>
          <cell r="X484" t="str">
            <v>3.7.2</v>
          </cell>
        </row>
        <row r="485">
          <cell r="E485" t="str">
            <v>Ceramic tile - 2-bathroom</v>
          </cell>
          <cell r="I485" t="str">
            <v>2-bathroom</v>
          </cell>
          <cell r="J485">
            <v>488</v>
          </cell>
          <cell r="K485">
            <v>50</v>
          </cell>
          <cell r="L485">
            <v>40</v>
          </cell>
          <cell r="R485">
            <v>550</v>
          </cell>
          <cell r="S485">
            <v>4.25</v>
          </cell>
          <cell r="T485" t="str">
            <v>Each</v>
          </cell>
          <cell r="U485" t="str">
            <v>3.7.2</v>
          </cell>
          <cell r="X485" t="str">
            <v>3.7.2</v>
          </cell>
        </row>
        <row r="486">
          <cell r="E486" t="str">
            <v>Ceramic tile - 2.5-bathroom</v>
          </cell>
          <cell r="I486" t="str">
            <v>2.5-bathroom</v>
          </cell>
          <cell r="J486">
            <v>489</v>
          </cell>
          <cell r="K486">
            <v>50</v>
          </cell>
          <cell r="L486">
            <v>40</v>
          </cell>
          <cell r="R486">
            <v>650</v>
          </cell>
          <cell r="S486">
            <v>4.25</v>
          </cell>
          <cell r="T486" t="str">
            <v>Each</v>
          </cell>
          <cell r="U486" t="str">
            <v>3.7.2</v>
          </cell>
          <cell r="X486" t="str">
            <v>3.7.2</v>
          </cell>
        </row>
        <row r="487">
          <cell r="E487" t="str">
            <v>Ceramic tile - tub surround</v>
          </cell>
          <cell r="I487" t="str">
            <v>tub surround</v>
          </cell>
          <cell r="J487">
            <v>490</v>
          </cell>
          <cell r="K487">
            <v>50</v>
          </cell>
          <cell r="L487">
            <v>40</v>
          </cell>
          <cell r="R487">
            <v>350</v>
          </cell>
          <cell r="S487">
            <v>4.25</v>
          </cell>
          <cell r="T487" t="str">
            <v>Each</v>
          </cell>
          <cell r="U487" t="str">
            <v>3.7.2</v>
          </cell>
          <cell r="X487" t="str">
            <v>3.7.2</v>
          </cell>
        </row>
        <row r="488">
          <cell r="E488" t="str">
            <v>Ceramic tile - shower</v>
          </cell>
          <cell r="I488" t="str">
            <v>shower</v>
          </cell>
          <cell r="J488">
            <v>491</v>
          </cell>
          <cell r="K488">
            <v>50</v>
          </cell>
          <cell r="L488">
            <v>40</v>
          </cell>
          <cell r="R488">
            <v>350</v>
          </cell>
          <cell r="S488">
            <v>4.25</v>
          </cell>
          <cell r="T488" t="str">
            <v>Each</v>
          </cell>
          <cell r="U488" t="str">
            <v>3.7.2</v>
          </cell>
          <cell r="X488" t="str">
            <v>3.7.2</v>
          </cell>
        </row>
        <row r="489">
          <cell r="E489" t="str">
            <v xml:space="preserve">Ceramic tile - </v>
          </cell>
          <cell r="J489">
            <v>492</v>
          </cell>
          <cell r="K489">
            <v>50</v>
          </cell>
          <cell r="L489">
            <v>40</v>
          </cell>
          <cell r="S489">
            <v>4.25</v>
          </cell>
          <cell r="T489" t="str">
            <v>Each</v>
          </cell>
          <cell r="U489" t="str">
            <v>3.7.2</v>
          </cell>
          <cell r="X489" t="str">
            <v>3.7.2</v>
          </cell>
        </row>
        <row r="490">
          <cell r="E490" t="str">
            <v xml:space="preserve">Parquet Floor </v>
          </cell>
          <cell r="F490">
            <v>9647</v>
          </cell>
          <cell r="G490">
            <v>100</v>
          </cell>
          <cell r="H490">
            <v>5200</v>
          </cell>
          <cell r="J490">
            <v>493</v>
          </cell>
          <cell r="K490">
            <v>50</v>
          </cell>
          <cell r="L490">
            <v>50</v>
          </cell>
          <cell r="M490">
            <v>3.43</v>
          </cell>
          <cell r="N490">
            <v>1.78</v>
          </cell>
          <cell r="P490">
            <v>5.21</v>
          </cell>
          <cell r="R490">
            <v>6.69</v>
          </cell>
          <cell r="S490">
            <v>1.25</v>
          </cell>
          <cell r="T490" t="str">
            <v>Square Feet</v>
          </cell>
          <cell r="U490" t="str">
            <v>3.7.2</v>
          </cell>
          <cell r="X490" t="str">
            <v>3.7.2</v>
          </cell>
        </row>
        <row r="491">
          <cell r="E491" t="str">
            <v xml:space="preserve">Wood flooring </v>
          </cell>
          <cell r="F491">
            <v>9648</v>
          </cell>
          <cell r="G491">
            <v>100</v>
          </cell>
          <cell r="H491" t="str">
            <v>020</v>
          </cell>
          <cell r="J491">
            <v>494</v>
          </cell>
          <cell r="K491">
            <v>20</v>
          </cell>
          <cell r="L491">
            <v>15</v>
          </cell>
          <cell r="M491">
            <v>2.74</v>
          </cell>
          <cell r="N491">
            <v>1.35</v>
          </cell>
          <cell r="P491">
            <v>4.09</v>
          </cell>
          <cell r="R491">
            <v>5.22</v>
          </cell>
          <cell r="S491">
            <v>1.25</v>
          </cell>
          <cell r="T491" t="str">
            <v>Square Feet</v>
          </cell>
          <cell r="U491" t="str">
            <v>3.7.2</v>
          </cell>
          <cell r="X491" t="str">
            <v>3.7.2</v>
          </cell>
        </row>
        <row r="492">
          <cell r="E492" t="str">
            <v xml:space="preserve">Sand and finish wood floor, 2 coats poly </v>
          </cell>
          <cell r="F492">
            <v>9648</v>
          </cell>
          <cell r="G492">
            <v>100</v>
          </cell>
          <cell r="H492">
            <v>7800</v>
          </cell>
          <cell r="J492">
            <v>495</v>
          </cell>
          <cell r="K492">
            <v>20</v>
          </cell>
          <cell r="L492">
            <v>15</v>
          </cell>
          <cell r="M492">
            <v>0.71</v>
          </cell>
          <cell r="N492">
            <v>0.74</v>
          </cell>
          <cell r="P492">
            <v>1.45</v>
          </cell>
          <cell r="R492">
            <v>1.99</v>
          </cell>
          <cell r="S492">
            <v>1.25</v>
          </cell>
          <cell r="T492" t="str">
            <v>Square Feet</v>
          </cell>
          <cell r="U492" t="str">
            <v>3.7.2</v>
          </cell>
          <cell r="X492" t="str">
            <v>3.7.2</v>
          </cell>
        </row>
        <row r="493">
          <cell r="E493" t="str">
            <v xml:space="preserve">Acoustical ceiling tiles standard </v>
          </cell>
          <cell r="F493">
            <v>9510</v>
          </cell>
          <cell r="G493">
            <v>700</v>
          </cell>
          <cell r="H493" t="str">
            <v>0300</v>
          </cell>
          <cell r="J493">
            <v>496</v>
          </cell>
          <cell r="K493">
            <v>20</v>
          </cell>
          <cell r="L493">
            <v>15</v>
          </cell>
          <cell r="M493">
            <v>0.52</v>
          </cell>
          <cell r="N493">
            <v>0.46</v>
          </cell>
          <cell r="P493">
            <v>0.98</v>
          </cell>
          <cell r="R493">
            <v>1.32</v>
          </cell>
          <cell r="S493">
            <v>1.1000000000000001</v>
          </cell>
          <cell r="T493" t="str">
            <v>Square Feet</v>
          </cell>
          <cell r="U493" t="str">
            <v>3.7.2</v>
          </cell>
          <cell r="X493" t="str">
            <v>3.7.2</v>
          </cell>
        </row>
        <row r="494">
          <cell r="E494" t="str">
            <v xml:space="preserve">Clothes dryer residential </v>
          </cell>
          <cell r="F494">
            <v>11454</v>
          </cell>
          <cell r="G494">
            <v>500</v>
          </cell>
          <cell r="H494">
            <v>3200</v>
          </cell>
          <cell r="J494">
            <v>497</v>
          </cell>
          <cell r="K494">
            <v>15</v>
          </cell>
          <cell r="L494">
            <v>10</v>
          </cell>
          <cell r="R494">
            <v>329</v>
          </cell>
          <cell r="S494">
            <v>280</v>
          </cell>
          <cell r="T494" t="str">
            <v>Each</v>
          </cell>
          <cell r="U494" t="str">
            <v>3.7.2</v>
          </cell>
          <cell r="V494" t="str">
            <v>No EULs listed in any references</v>
          </cell>
          <cell r="X494" t="str">
            <v>3.7.2</v>
          </cell>
        </row>
        <row r="495">
          <cell r="E495" t="str">
            <v xml:space="preserve">Clothes washer residential </v>
          </cell>
          <cell r="F495">
            <v>11454</v>
          </cell>
          <cell r="G495">
            <v>500</v>
          </cell>
          <cell r="H495">
            <v>6650</v>
          </cell>
          <cell r="J495">
            <v>498</v>
          </cell>
          <cell r="K495">
            <v>15</v>
          </cell>
          <cell r="L495">
            <v>10</v>
          </cell>
          <cell r="R495">
            <v>339</v>
          </cell>
          <cell r="S495">
            <v>365</v>
          </cell>
          <cell r="T495" t="str">
            <v>Each</v>
          </cell>
          <cell r="U495" t="str">
            <v>3.7.2</v>
          </cell>
          <cell r="V495" t="str">
            <v>No EULs listed in any references</v>
          </cell>
          <cell r="X495" t="str">
            <v>3.7.2</v>
          </cell>
        </row>
        <row r="496">
          <cell r="E496" t="str">
            <v>Clothes washer/dryer - stacked residential</v>
          </cell>
          <cell r="I496" t="str">
            <v>- stacked residential</v>
          </cell>
          <cell r="J496">
            <v>499</v>
          </cell>
          <cell r="K496">
            <v>15</v>
          </cell>
          <cell r="L496">
            <v>10</v>
          </cell>
          <cell r="Q496">
            <v>1200</v>
          </cell>
          <cell r="R496">
            <v>1200</v>
          </cell>
          <cell r="S496">
            <v>365</v>
          </cell>
          <cell r="T496" t="str">
            <v>Each</v>
          </cell>
          <cell r="U496" t="str">
            <v>3.7.2</v>
          </cell>
          <cell r="V496" t="str">
            <v>No EULs listed in any references</v>
          </cell>
          <cell r="X496" t="str">
            <v>3.7.2</v>
          </cell>
        </row>
        <row r="497">
          <cell r="E497" t="str">
            <v>Clothes washer residential - front loading</v>
          </cell>
          <cell r="I497" t="str">
            <v>- front loading</v>
          </cell>
          <cell r="J497">
            <v>500</v>
          </cell>
          <cell r="K497">
            <v>15</v>
          </cell>
          <cell r="L497">
            <v>10</v>
          </cell>
          <cell r="Q497">
            <v>1100</v>
          </cell>
          <cell r="R497">
            <v>1100</v>
          </cell>
          <cell r="S497">
            <v>365</v>
          </cell>
          <cell r="T497" t="str">
            <v>Each</v>
          </cell>
          <cell r="U497" t="str">
            <v>3.7.2</v>
          </cell>
          <cell r="V497" t="str">
            <v>No EULs listed in any references</v>
          </cell>
          <cell r="X497" t="str">
            <v>3.7.2</v>
          </cell>
        </row>
        <row r="498">
          <cell r="E498" t="str">
            <v xml:space="preserve">Range/oven residential </v>
          </cell>
          <cell r="F498">
            <v>11454</v>
          </cell>
          <cell r="G498">
            <v>500</v>
          </cell>
          <cell r="H498" t="str">
            <v>0020</v>
          </cell>
          <cell r="J498">
            <v>501</v>
          </cell>
          <cell r="K498">
            <v>25</v>
          </cell>
          <cell r="L498">
            <v>15</v>
          </cell>
          <cell r="M498">
            <v>249</v>
          </cell>
          <cell r="N498">
            <v>44</v>
          </cell>
          <cell r="P498">
            <v>293</v>
          </cell>
          <cell r="R498">
            <v>346</v>
          </cell>
          <cell r="S498">
            <v>330</v>
          </cell>
          <cell r="T498" t="str">
            <v>Each</v>
          </cell>
          <cell r="U498" t="str">
            <v>3.7.2</v>
          </cell>
          <cell r="V498" t="str">
            <v>15 to 18 in multifamily apts. &amp; 18 to 20 in elderly apts.</v>
          </cell>
          <cell r="X498" t="str">
            <v>3.7.2</v>
          </cell>
        </row>
        <row r="499">
          <cell r="E499" t="str">
            <v xml:space="preserve">Dishwasher residential </v>
          </cell>
          <cell r="F499">
            <v>11454</v>
          </cell>
          <cell r="G499">
            <v>500</v>
          </cell>
          <cell r="H499">
            <v>2750</v>
          </cell>
          <cell r="J499">
            <v>502</v>
          </cell>
          <cell r="K499">
            <v>15</v>
          </cell>
          <cell r="L499">
            <v>10</v>
          </cell>
          <cell r="Q499">
            <v>225</v>
          </cell>
          <cell r="R499">
            <v>225</v>
          </cell>
          <cell r="S499">
            <v>225</v>
          </cell>
          <cell r="T499" t="str">
            <v>Each</v>
          </cell>
          <cell r="U499" t="str">
            <v>3.7.2</v>
          </cell>
          <cell r="X499" t="str">
            <v>3.7.2</v>
          </cell>
        </row>
        <row r="500">
          <cell r="E500" t="str">
            <v xml:space="preserve">Microwave residential </v>
          </cell>
          <cell r="F500">
            <v>11454</v>
          </cell>
          <cell r="G500">
            <v>500</v>
          </cell>
          <cell r="H500">
            <v>1250</v>
          </cell>
          <cell r="J500">
            <v>503</v>
          </cell>
          <cell r="K500">
            <v>10</v>
          </cell>
          <cell r="L500">
            <v>10</v>
          </cell>
          <cell r="Q500">
            <v>125</v>
          </cell>
          <cell r="R500">
            <v>125</v>
          </cell>
          <cell r="S500">
            <v>200</v>
          </cell>
          <cell r="T500" t="str">
            <v>Each</v>
          </cell>
          <cell r="U500" t="str">
            <v>3.7.2</v>
          </cell>
          <cell r="X500" t="str">
            <v>3.7.2</v>
          </cell>
        </row>
        <row r="501">
          <cell r="E501" t="str">
            <v>Refrigerator residential 18cf</v>
          </cell>
          <cell r="F501">
            <v>11454</v>
          </cell>
          <cell r="G501">
            <v>500</v>
          </cell>
          <cell r="H501">
            <v>5750</v>
          </cell>
          <cell r="I501" t="str">
            <v>18cf</v>
          </cell>
          <cell r="J501">
            <v>504</v>
          </cell>
          <cell r="K501">
            <v>15</v>
          </cell>
          <cell r="L501">
            <v>12</v>
          </cell>
          <cell r="Q501">
            <v>450</v>
          </cell>
          <cell r="R501">
            <v>450</v>
          </cell>
          <cell r="S501">
            <v>450</v>
          </cell>
          <cell r="T501" t="str">
            <v>Each</v>
          </cell>
          <cell r="U501" t="str">
            <v>3.7.2</v>
          </cell>
          <cell r="V501" t="str">
            <v>15 to 18 in multifamily apts. &amp; 18 to 20 in elderly apts.</v>
          </cell>
          <cell r="X501" t="str">
            <v>3.7.2</v>
          </cell>
        </row>
        <row r="502">
          <cell r="E502" t="str">
            <v xml:space="preserve">Mini Refrigerator </v>
          </cell>
          <cell r="J502">
            <v>505</v>
          </cell>
          <cell r="K502">
            <v>10</v>
          </cell>
          <cell r="L502">
            <v>10</v>
          </cell>
          <cell r="Q502">
            <v>125</v>
          </cell>
          <cell r="R502">
            <v>125</v>
          </cell>
          <cell r="S502">
            <v>450</v>
          </cell>
          <cell r="T502" t="str">
            <v>Each</v>
          </cell>
          <cell r="U502" t="str">
            <v>3.7.2</v>
          </cell>
          <cell r="V502" t="str">
            <v>15 to 18 in multifamily apts. &amp; 18 to 20 in elderly apts.</v>
          </cell>
          <cell r="X502" t="str">
            <v>3.7.2</v>
          </cell>
        </row>
      </sheetData>
      <sheetData sheetId="22">
        <row r="1">
          <cell r="D1">
            <v>1</v>
          </cell>
        </row>
        <row r="6">
          <cell r="C6" t="b">
            <v>0</v>
          </cell>
        </row>
        <row r="7">
          <cell r="C7">
            <v>1</v>
          </cell>
        </row>
        <row r="21">
          <cell r="I21" t="str">
            <v>Slab on Grade</v>
          </cell>
        </row>
        <row r="22">
          <cell r="I22" t="str">
            <v>Partial Basement</v>
          </cell>
        </row>
        <row r="23">
          <cell r="I23" t="str">
            <v>Full Basement</v>
          </cell>
        </row>
        <row r="24">
          <cell r="I24" t="str">
            <v>Crawl Space</v>
          </cell>
        </row>
        <row r="25">
          <cell r="I25" t="str">
            <v>Multiple</v>
          </cell>
        </row>
        <row r="64">
          <cell r="C64">
            <v>3</v>
          </cell>
        </row>
        <row r="68">
          <cell r="C68" t="str">
            <v>Proposed</v>
          </cell>
        </row>
        <row r="69">
          <cell r="C69" t="str">
            <v>Existing</v>
          </cell>
        </row>
        <row r="72">
          <cell r="C72">
            <v>2</v>
          </cell>
        </row>
        <row r="76">
          <cell r="C76" t="str">
            <v>Legal</v>
          </cell>
        </row>
        <row r="77">
          <cell r="C77" t="str">
            <v>Illegal</v>
          </cell>
        </row>
        <row r="78">
          <cell r="C78" t="str">
            <v>Legal Non-Conforming</v>
          </cell>
        </row>
        <row r="79">
          <cell r="C79" t="str">
            <v>No-Zoning</v>
          </cell>
        </row>
        <row r="80">
          <cell r="C80" t="str">
            <v>Pending response</v>
          </cell>
        </row>
        <row r="93">
          <cell r="C93">
            <v>4</v>
          </cell>
          <cell r="D93">
            <v>1</v>
          </cell>
          <cell r="E93">
            <v>1</v>
          </cell>
        </row>
        <row r="96">
          <cell r="B96">
            <v>1</v>
          </cell>
        </row>
        <row r="97">
          <cell r="B97">
            <v>2</v>
          </cell>
          <cell r="C97" t="str">
            <v>Concrete Masonry</v>
          </cell>
        </row>
        <row r="98">
          <cell r="B98">
            <v>3</v>
          </cell>
          <cell r="C98" t="str">
            <v>Structural Steel</v>
          </cell>
        </row>
        <row r="99">
          <cell r="B99">
            <v>4</v>
          </cell>
          <cell r="C99" t="str">
            <v>Wood Frame</v>
          </cell>
        </row>
        <row r="100">
          <cell r="B100">
            <v>5</v>
          </cell>
          <cell r="C100" t="str">
            <v>Reinforced Concrete</v>
          </cell>
        </row>
        <row r="104">
          <cell r="C104">
            <v>4</v>
          </cell>
          <cell r="D104">
            <v>1</v>
          </cell>
          <cell r="E104">
            <v>1</v>
          </cell>
        </row>
        <row r="107">
          <cell r="B107">
            <v>1</v>
          </cell>
        </row>
        <row r="108">
          <cell r="B108">
            <v>2</v>
          </cell>
          <cell r="C108" t="str">
            <v>Structural Steel</v>
          </cell>
        </row>
        <row r="109">
          <cell r="B109">
            <v>3</v>
          </cell>
          <cell r="C109" t="str">
            <v>Reinforced Concrete</v>
          </cell>
        </row>
        <row r="110">
          <cell r="B110">
            <v>4</v>
          </cell>
          <cell r="C110" t="str">
            <v>Wood Joist</v>
          </cell>
        </row>
        <row r="114">
          <cell r="C114">
            <v>2</v>
          </cell>
          <cell r="D114">
            <v>6</v>
          </cell>
          <cell r="E114">
            <v>4</v>
          </cell>
        </row>
        <row r="117">
          <cell r="B117">
            <v>1</v>
          </cell>
        </row>
        <row r="118">
          <cell r="B118">
            <v>2</v>
          </cell>
          <cell r="C118" t="str">
            <v>Brick</v>
          </cell>
        </row>
        <row r="119">
          <cell r="B119">
            <v>3</v>
          </cell>
          <cell r="C119" t="str">
            <v>Masonry</v>
          </cell>
        </row>
        <row r="120">
          <cell r="B120">
            <v>4</v>
          </cell>
          <cell r="C120" t="str">
            <v>Stucco</v>
          </cell>
        </row>
        <row r="121">
          <cell r="B121">
            <v>5</v>
          </cell>
          <cell r="C121" t="str">
            <v>Vinyl Lap Siding</v>
          </cell>
        </row>
        <row r="122">
          <cell r="B122">
            <v>6</v>
          </cell>
          <cell r="C122" t="str">
            <v>Fiber Cement Lap Siding</v>
          </cell>
        </row>
        <row r="123">
          <cell r="B123">
            <v>7</v>
          </cell>
          <cell r="C123" t="str">
            <v>Wood Siding</v>
          </cell>
        </row>
        <row r="124">
          <cell r="B124">
            <v>8</v>
          </cell>
          <cell r="C124" t="str">
            <v>EIFS</v>
          </cell>
        </row>
        <row r="127">
          <cell r="C127">
            <v>2</v>
          </cell>
        </row>
        <row r="130">
          <cell r="B130">
            <v>1</v>
          </cell>
        </row>
        <row r="131">
          <cell r="B131">
            <v>2</v>
          </cell>
          <cell r="C131" t="str">
            <v>Individual</v>
          </cell>
        </row>
        <row r="132">
          <cell r="B132">
            <v>3</v>
          </cell>
          <cell r="C132" t="str">
            <v>Central</v>
          </cell>
        </row>
        <row r="133">
          <cell r="B133">
            <v>4</v>
          </cell>
          <cell r="C133" t="str">
            <v>None</v>
          </cell>
        </row>
        <row r="136">
          <cell r="C136">
            <v>2</v>
          </cell>
        </row>
        <row r="139">
          <cell r="B139">
            <v>1</v>
          </cell>
        </row>
        <row r="140">
          <cell r="B140">
            <v>2</v>
          </cell>
          <cell r="C140" t="str">
            <v>Electric</v>
          </cell>
        </row>
        <row r="141">
          <cell r="B141">
            <v>3</v>
          </cell>
          <cell r="C141" t="str">
            <v>Gas</v>
          </cell>
        </row>
        <row r="142">
          <cell r="B142">
            <v>4</v>
          </cell>
          <cell r="C142" t="str">
            <v>Oil</v>
          </cell>
        </row>
        <row r="143">
          <cell r="B143">
            <v>5</v>
          </cell>
          <cell r="C143" t="str">
            <v>None</v>
          </cell>
        </row>
        <row r="146">
          <cell r="C146">
            <v>2</v>
          </cell>
        </row>
        <row r="149">
          <cell r="B149">
            <v>1</v>
          </cell>
        </row>
        <row r="150">
          <cell r="B150">
            <v>2</v>
          </cell>
          <cell r="C150" t="str">
            <v>Individual</v>
          </cell>
        </row>
        <row r="151">
          <cell r="B151">
            <v>3</v>
          </cell>
          <cell r="C151" t="str">
            <v>Central</v>
          </cell>
        </row>
        <row r="152">
          <cell r="B152">
            <v>4</v>
          </cell>
          <cell r="C152" t="str">
            <v>None</v>
          </cell>
        </row>
        <row r="155">
          <cell r="C155">
            <v>2</v>
          </cell>
        </row>
        <row r="158">
          <cell r="B158">
            <v>1</v>
          </cell>
        </row>
        <row r="159">
          <cell r="B159">
            <v>2</v>
          </cell>
          <cell r="C159" t="str">
            <v>Electric</v>
          </cell>
          <cell r="D159" t="str">
            <v>E</v>
          </cell>
        </row>
        <row r="160">
          <cell r="B160">
            <v>5</v>
          </cell>
          <cell r="C160" t="str">
            <v>None</v>
          </cell>
          <cell r="D160" t="str">
            <v>N</v>
          </cell>
        </row>
        <row r="163">
          <cell r="C163" t="b">
            <v>1</v>
          </cell>
        </row>
        <row r="164">
          <cell r="C164" t="b">
            <v>1</v>
          </cell>
        </row>
        <row r="165">
          <cell r="C165" t="b">
            <v>0</v>
          </cell>
        </row>
        <row r="166">
          <cell r="C166" t="b">
            <v>1</v>
          </cell>
        </row>
        <row r="167">
          <cell r="C167" t="b">
            <v>1</v>
          </cell>
        </row>
        <row r="168">
          <cell r="C168" t="b">
            <v>1</v>
          </cell>
        </row>
        <row r="169">
          <cell r="C169" t="b">
            <v>0</v>
          </cell>
        </row>
        <row r="170">
          <cell r="C170" t="b">
            <v>0</v>
          </cell>
        </row>
        <row r="171">
          <cell r="C171" t="b">
            <v>0</v>
          </cell>
        </row>
        <row r="172">
          <cell r="C172" t="b">
            <v>1</v>
          </cell>
        </row>
        <row r="173">
          <cell r="C173" t="b">
            <v>1</v>
          </cell>
        </row>
        <row r="174">
          <cell r="C174" t="b">
            <v>1</v>
          </cell>
        </row>
        <row r="175">
          <cell r="C175" t="b">
            <v>1</v>
          </cell>
        </row>
        <row r="176">
          <cell r="C176" t="b">
            <v>1</v>
          </cell>
        </row>
        <row r="177">
          <cell r="C177" t="b">
            <v>0</v>
          </cell>
        </row>
        <row r="180">
          <cell r="C180" t="b">
            <v>0</v>
          </cell>
        </row>
        <row r="181">
          <cell r="C181" t="b">
            <v>0</v>
          </cell>
        </row>
        <row r="182">
          <cell r="C182" t="b">
            <v>1</v>
          </cell>
        </row>
        <row r="183">
          <cell r="C183" t="b">
            <v>1</v>
          </cell>
        </row>
        <row r="184">
          <cell r="C184" t="b">
            <v>1</v>
          </cell>
        </row>
        <row r="185">
          <cell r="C185" t="b">
            <v>1</v>
          </cell>
        </row>
        <row r="186">
          <cell r="C186" t="b">
            <v>0</v>
          </cell>
        </row>
        <row r="187">
          <cell r="C187" t="b">
            <v>1</v>
          </cell>
        </row>
        <row r="188">
          <cell r="C188" t="b">
            <v>1</v>
          </cell>
        </row>
        <row r="189">
          <cell r="C189" t="b">
            <v>1</v>
          </cell>
        </row>
        <row r="190">
          <cell r="C190" t="b">
            <v>0</v>
          </cell>
        </row>
        <row r="191">
          <cell r="C191" t="b">
            <v>1</v>
          </cell>
        </row>
        <row r="194">
          <cell r="C194" t="b">
            <v>0</v>
          </cell>
        </row>
        <row r="195">
          <cell r="C195" t="b">
            <v>1</v>
          </cell>
        </row>
        <row r="196">
          <cell r="C196" t="b">
            <v>0</v>
          </cell>
        </row>
        <row r="197">
          <cell r="C197" t="b">
            <v>0</v>
          </cell>
        </row>
        <row r="198">
          <cell r="C198" t="b">
            <v>0</v>
          </cell>
        </row>
        <row r="199">
          <cell r="C199" t="b">
            <v>0</v>
          </cell>
        </row>
        <row r="200">
          <cell r="C200" t="b">
            <v>1</v>
          </cell>
        </row>
        <row r="201">
          <cell r="C201" t="b">
            <v>0</v>
          </cell>
        </row>
        <row r="202">
          <cell r="C202" t="b">
            <v>0</v>
          </cell>
        </row>
        <row r="203">
          <cell r="C203" t="b">
            <v>1</v>
          </cell>
        </row>
        <row r="204">
          <cell r="C204" t="b">
            <v>0</v>
          </cell>
        </row>
        <row r="205">
          <cell r="C205" t="b">
            <v>1</v>
          </cell>
        </row>
        <row r="206">
          <cell r="C206" t="b">
            <v>0</v>
          </cell>
        </row>
        <row r="209">
          <cell r="C209" t="b">
            <v>0</v>
          </cell>
        </row>
        <row r="210">
          <cell r="C210" t="b">
            <v>0</v>
          </cell>
        </row>
        <row r="211">
          <cell r="C211" t="b">
            <v>1</v>
          </cell>
        </row>
        <row r="212">
          <cell r="C212" t="b">
            <v>0</v>
          </cell>
        </row>
        <row r="213">
          <cell r="C213" t="b">
            <v>0</v>
          </cell>
        </row>
        <row r="214">
          <cell r="C214" t="b">
            <v>0</v>
          </cell>
        </row>
        <row r="215">
          <cell r="C215" t="b">
            <v>0</v>
          </cell>
        </row>
        <row r="218">
          <cell r="C218" t="b">
            <v>1</v>
          </cell>
        </row>
        <row r="219">
          <cell r="C219" t="b">
            <v>0</v>
          </cell>
        </row>
        <row r="220">
          <cell r="C220" t="b">
            <v>0</v>
          </cell>
        </row>
        <row r="221">
          <cell r="C221" t="b">
            <v>0</v>
          </cell>
        </row>
        <row r="224">
          <cell r="C224" t="b">
            <v>0</v>
          </cell>
        </row>
        <row r="225">
          <cell r="C225" t="b">
            <v>0</v>
          </cell>
        </row>
        <row r="228">
          <cell r="C228" t="b">
            <v>0</v>
          </cell>
        </row>
        <row r="229">
          <cell r="C229" t="b">
            <v>1</v>
          </cell>
        </row>
        <row r="230">
          <cell r="C230" t="b">
            <v>0</v>
          </cell>
        </row>
        <row r="231">
          <cell r="C231" t="b">
            <v>0</v>
          </cell>
        </row>
        <row r="236">
          <cell r="C236" t="b">
            <v>0</v>
          </cell>
          <cell r="D236" t="b">
            <v>0</v>
          </cell>
          <cell r="E236" t="b">
            <v>0</v>
          </cell>
        </row>
        <row r="237">
          <cell r="C237" t="b">
            <v>0</v>
          </cell>
          <cell r="D237" t="b">
            <v>0</v>
          </cell>
          <cell r="E237" t="b">
            <v>0</v>
          </cell>
        </row>
        <row r="238">
          <cell r="C238" t="b">
            <v>0</v>
          </cell>
          <cell r="D238" t="b">
            <v>0</v>
          </cell>
          <cell r="E238" t="b">
            <v>0</v>
          </cell>
        </row>
        <row r="239">
          <cell r="C239" t="b">
            <v>0</v>
          </cell>
          <cell r="D239" t="b">
            <v>0</v>
          </cell>
        </row>
        <row r="240">
          <cell r="D240" t="b">
            <v>0</v>
          </cell>
        </row>
        <row r="241">
          <cell r="E241" t="b">
            <v>1</v>
          </cell>
        </row>
        <row r="244">
          <cell r="B244" t="str">
            <v>FHA</v>
          </cell>
        </row>
        <row r="245">
          <cell r="B245" t="str">
            <v>Non-FHA</v>
          </cell>
        </row>
        <row r="254">
          <cell r="B254" t="str">
            <v>Repair</v>
          </cell>
        </row>
        <row r="255">
          <cell r="B255" t="str">
            <v>Level 1 Alterations</v>
          </cell>
        </row>
        <row r="256">
          <cell r="B256" t="str">
            <v>Level 2 Alterations</v>
          </cell>
        </row>
        <row r="257">
          <cell r="B257" t="str">
            <v>Level 3 Alterations</v>
          </cell>
        </row>
        <row r="260">
          <cell r="C260" t="str">
            <v>{Select}</v>
          </cell>
          <cell r="D260">
            <v>0</v>
          </cell>
        </row>
        <row r="261">
          <cell r="C261" t="str">
            <v>Rural</v>
          </cell>
          <cell r="D261">
            <v>50000</v>
          </cell>
        </row>
        <row r="262">
          <cell r="C262" t="str">
            <v>Suburban</v>
          </cell>
          <cell r="D262">
            <v>75000</v>
          </cell>
        </row>
        <row r="263">
          <cell r="C263" t="str">
            <v>Urban low cost</v>
          </cell>
          <cell r="D263">
            <v>100000</v>
          </cell>
        </row>
        <row r="264">
          <cell r="C264" t="str">
            <v>Urban high cost</v>
          </cell>
          <cell r="D264">
            <v>150000</v>
          </cell>
        </row>
        <row r="268">
          <cell r="B268" t="str">
            <v>{Site Assessor}</v>
          </cell>
        </row>
        <row r="269">
          <cell r="B269" t="str">
            <v>Adam Mankin, BPI-MFBA</v>
          </cell>
        </row>
        <row r="270">
          <cell r="B270" t="str">
            <v>Adam Witthoefft, BPI-MFBA</v>
          </cell>
        </row>
        <row r="271">
          <cell r="B271" t="str">
            <v>Akisha Bolton</v>
          </cell>
        </row>
        <row r="272">
          <cell r="B272" t="str">
            <v>Andrew Hazelton</v>
          </cell>
        </row>
        <row r="273">
          <cell r="B273" t="str">
            <v>Ashley J. Miller</v>
          </cell>
        </row>
        <row r="274">
          <cell r="B274" t="str">
            <v>Brian Teteak, BPI-MFBA</v>
          </cell>
        </row>
        <row r="275">
          <cell r="B275" t="str">
            <v>Chelsea O'Brien</v>
          </cell>
        </row>
        <row r="276">
          <cell r="B276" t="str">
            <v>Chris Olive, BPI-BA, LEED-GA</v>
          </cell>
        </row>
        <row r="277">
          <cell r="B277" t="str">
            <v>Clint Curtis</v>
          </cell>
        </row>
        <row r="278">
          <cell r="B278" t="str">
            <v>Dale L. Baxter, BPI-MFBA</v>
          </cell>
        </row>
        <row r="279">
          <cell r="B279" t="str">
            <v>David Strickland</v>
          </cell>
        </row>
        <row r="280">
          <cell r="B280" t="str">
            <v>David Taylor, BPI-MFBA</v>
          </cell>
        </row>
        <row r="281">
          <cell r="B281" t="str">
            <v>Drew Brackett, BPI-MFBA</v>
          </cell>
        </row>
        <row r="282">
          <cell r="B282" t="str">
            <v>Drue Zehler, BPI-MFBA</v>
          </cell>
        </row>
        <row r="283">
          <cell r="B283" t="str">
            <v>Eddie Smith, BPI-MFBA</v>
          </cell>
        </row>
        <row r="284">
          <cell r="B284" t="str">
            <v>Gavin Wilkes, BPI-BA</v>
          </cell>
        </row>
        <row r="285">
          <cell r="B285" t="str">
            <v>Geoffrey M. Miller, BPI-MFBA, LEED-GA</v>
          </cell>
        </row>
        <row r="286">
          <cell r="B286" t="str">
            <v>George Maskal, Jr., BPI-MFBA</v>
          </cell>
        </row>
        <row r="287">
          <cell r="B287" t="str">
            <v>Henry J. Michalak, BPI-MFBA</v>
          </cell>
        </row>
        <row r="288">
          <cell r="B288" t="str">
            <v>J. Kenneth Herndon, Jr., BPI-MFBA</v>
          </cell>
        </row>
        <row r="289">
          <cell r="B289" t="str">
            <v>Jeanie Johnson, BPI-BA</v>
          </cell>
        </row>
        <row r="290">
          <cell r="B290" t="str">
            <v>Jeb T. Bonnett, Jr., BPI-BA</v>
          </cell>
        </row>
        <row r="291">
          <cell r="B291" t="str">
            <v>Jen W. Friend</v>
          </cell>
        </row>
        <row r="292">
          <cell r="B292" t="str">
            <v>Jennifer Corallino</v>
          </cell>
        </row>
        <row r="293">
          <cell r="B293" t="str">
            <v>Jim Pence</v>
          </cell>
        </row>
        <row r="294">
          <cell r="B294" t="str">
            <v>Joe Fuscaldo</v>
          </cell>
        </row>
        <row r="295">
          <cell r="B295" t="str">
            <v>Johli Davis</v>
          </cell>
        </row>
        <row r="296">
          <cell r="B296" t="str">
            <v>John Anderson, BPI-MFBA</v>
          </cell>
        </row>
        <row r="297">
          <cell r="B297" t="str">
            <v>John Lillie, BPI-BA</v>
          </cell>
        </row>
        <row r="298">
          <cell r="B298" t="str">
            <v>Joshua Morrison, BPI-MFBA</v>
          </cell>
        </row>
        <row r="299">
          <cell r="B299" t="str">
            <v>Keith S. Bayer, BPI-BA</v>
          </cell>
        </row>
        <row r="300">
          <cell r="B300" t="str">
            <v>Ken Grier, BPI-MFBA</v>
          </cell>
        </row>
        <row r="301">
          <cell r="B301" t="str">
            <v>Kevin Remige, BPI-MFBA</v>
          </cell>
        </row>
        <row r="302">
          <cell r="B302" t="str">
            <v>Kimberly L. Dingledine</v>
          </cell>
        </row>
        <row r="303">
          <cell r="B303" t="str">
            <v>Lance Smith, BPI-MFBA</v>
          </cell>
        </row>
        <row r="304">
          <cell r="B304" t="str">
            <v>Marc Schmidt, BPI-BA</v>
          </cell>
        </row>
        <row r="305">
          <cell r="B305" t="str">
            <v>Matt Betke, BPI-MFBA</v>
          </cell>
        </row>
        <row r="306">
          <cell r="B306" t="str">
            <v>Matt Snow, LEED A.P.</v>
          </cell>
        </row>
        <row r="307">
          <cell r="B307" t="str">
            <v>Matthew Barker, BPI-MFBA</v>
          </cell>
        </row>
        <row r="308">
          <cell r="B308" t="str">
            <v>Matthew Sweet, BPI-BA</v>
          </cell>
        </row>
        <row r="309">
          <cell r="B309" t="str">
            <v>Michael G. Greene</v>
          </cell>
        </row>
        <row r="310">
          <cell r="B310" t="str">
            <v>Michelle Bebbs</v>
          </cell>
        </row>
        <row r="311">
          <cell r="B311" t="str">
            <v>Olivia Stout</v>
          </cell>
        </row>
        <row r="312">
          <cell r="B312" t="str">
            <v>Paul Siegel, BPI-MFBA</v>
          </cell>
        </row>
        <row r="313">
          <cell r="B313" t="str">
            <v>Rachel Studebaker</v>
          </cell>
        </row>
        <row r="314">
          <cell r="B314" t="str">
            <v>Ryan Barnes</v>
          </cell>
        </row>
        <row r="315">
          <cell r="B315" t="str">
            <v>Ryan Hainer, BPI-BA</v>
          </cell>
        </row>
        <row r="316">
          <cell r="B316" t="str">
            <v>Scott Byerly, BPI-MFBA</v>
          </cell>
        </row>
        <row r="317">
          <cell r="B317" t="str">
            <v>Stacy Moore, BPI-MFBA</v>
          </cell>
        </row>
        <row r="318">
          <cell r="B318" t="str">
            <v>Staige L. Miller</v>
          </cell>
        </row>
        <row r="319">
          <cell r="B319" t="str">
            <v>Steve Kaskey, BPI-MFBA</v>
          </cell>
        </row>
        <row r="320">
          <cell r="B320" t="str">
            <v>Tim Rutten, BPI-MFBA</v>
          </cell>
        </row>
        <row r="321">
          <cell r="B321" t="str">
            <v>Travis Ayers, BPI-BA</v>
          </cell>
        </row>
        <row r="322">
          <cell r="B322" t="str">
            <v>W. Michael Binns, BPI-MFBA</v>
          </cell>
        </row>
        <row r="342">
          <cell r="C342">
            <v>64</v>
          </cell>
        </row>
        <row r="344">
          <cell r="A344">
            <v>1</v>
          </cell>
          <cell r="F344">
            <v>3.2800000000000003E-2</v>
          </cell>
          <cell r="G344">
            <v>0.02</v>
          </cell>
          <cell r="H344">
            <v>0.06</v>
          </cell>
          <cell r="I344">
            <v>2.07E-2</v>
          </cell>
          <cell r="J344">
            <v>5.1999999999999998E-3</v>
          </cell>
          <cell r="K344">
            <v>0.01</v>
          </cell>
          <cell r="L344">
            <v>0.02</v>
          </cell>
          <cell r="M344">
            <v>0.16870000000000002</v>
          </cell>
        </row>
        <row r="345">
          <cell r="A345">
            <v>2</v>
          </cell>
          <cell r="B345" t="str">
            <v>ACRE Capital LLC - Plano, TX</v>
          </cell>
          <cell r="C345" t="str">
            <v>ACRE Capital LLC</v>
          </cell>
          <cell r="D345" t="str">
            <v>5800 Tennyson Parkway, Suite 200</v>
          </cell>
          <cell r="E345" t="str">
            <v>Plano, Texas 75024</v>
          </cell>
          <cell r="F345">
            <v>3.2800000000000003E-2</v>
          </cell>
          <cell r="G345">
            <v>0.02</v>
          </cell>
          <cell r="H345">
            <v>0.06</v>
          </cell>
          <cell r="I345">
            <v>2.07E-2</v>
          </cell>
          <cell r="J345">
            <v>5.1999999999999998E-3</v>
          </cell>
          <cell r="K345">
            <v>0.01</v>
          </cell>
          <cell r="L345">
            <v>0.02</v>
          </cell>
          <cell r="M345">
            <v>0.16870000000000002</v>
          </cell>
        </row>
        <row r="346">
          <cell r="A346">
            <v>3</v>
          </cell>
          <cell r="B346" t="str">
            <v>ACRE Capital LLC - Vancouver, WA</v>
          </cell>
          <cell r="C346" t="str">
            <v>ACRE Capital LLC</v>
          </cell>
          <cell r="D346" t="str">
            <v>500 East Broadway, Suite 410</v>
          </cell>
          <cell r="E346" t="str">
            <v>Vancouver, Washington 98660</v>
          </cell>
          <cell r="F346">
            <v>3.2800000000000003E-2</v>
          </cell>
          <cell r="G346">
            <v>0.02</v>
          </cell>
          <cell r="H346">
            <v>0.06</v>
          </cell>
          <cell r="I346">
            <v>2.07E-2</v>
          </cell>
          <cell r="J346">
            <v>5.1999999999999998E-3</v>
          </cell>
          <cell r="K346">
            <v>0.01</v>
          </cell>
          <cell r="L346">
            <v>0.02</v>
          </cell>
          <cell r="M346">
            <v>0.16870000000000002</v>
          </cell>
        </row>
        <row r="347">
          <cell r="A347">
            <v>4</v>
          </cell>
          <cell r="B347" t="str">
            <v>AGM Financial Services, Inc.</v>
          </cell>
          <cell r="C347" t="str">
            <v>AGM Financial Services, Inc.</v>
          </cell>
          <cell r="D347" t="str">
            <v>20 South Charles Street, Suite 1000</v>
          </cell>
          <cell r="E347" t="str">
            <v>Baltimore, Maryland 21201-3220</v>
          </cell>
          <cell r="F347">
            <v>3.2800000000000003E-2</v>
          </cell>
          <cell r="G347">
            <v>0.02</v>
          </cell>
          <cell r="H347">
            <v>0.06</v>
          </cell>
          <cell r="I347">
            <v>2.07E-2</v>
          </cell>
          <cell r="J347">
            <v>5.1999999999999998E-3</v>
          </cell>
          <cell r="K347">
            <v>0.01</v>
          </cell>
          <cell r="L347">
            <v>0.02</v>
          </cell>
          <cell r="M347">
            <v>0.16870000000000002</v>
          </cell>
        </row>
        <row r="348">
          <cell r="A348">
            <v>5</v>
          </cell>
          <cell r="B348" t="str">
            <v>Arbor Commercial Mortgage, LLC - Cleveland, OH</v>
          </cell>
          <cell r="C348" t="str">
            <v>Arbor Commercial Mortgage, LLC</v>
          </cell>
          <cell r="D348" t="str">
            <v>4500 Rockside Rd, Suite 450</v>
          </cell>
          <cell r="E348" t="str">
            <v>Cleveland, Ohio 44131</v>
          </cell>
          <cell r="F348">
            <v>3.2800000000000003E-2</v>
          </cell>
          <cell r="G348">
            <v>0.02</v>
          </cell>
          <cell r="H348">
            <v>0.06</v>
          </cell>
          <cell r="I348">
            <v>2.07E-2</v>
          </cell>
          <cell r="J348">
            <v>5.1999999999999998E-3</v>
          </cell>
          <cell r="K348">
            <v>0.01</v>
          </cell>
          <cell r="L348">
            <v>0.02</v>
          </cell>
          <cell r="M348">
            <v>0.16870000000000002</v>
          </cell>
        </row>
        <row r="349">
          <cell r="A349">
            <v>6</v>
          </cell>
          <cell r="B349" t="str">
            <v>Armstrong Mortgage Company</v>
          </cell>
          <cell r="C349" t="str">
            <v>Armstrong Mortgage Company</v>
          </cell>
          <cell r="D349" t="str">
            <v>1225 Dublin Road</v>
          </cell>
          <cell r="E349" t="str">
            <v>Columbus , Ohio 43215</v>
          </cell>
          <cell r="F349">
            <v>3.2800000000000003E-2</v>
          </cell>
          <cell r="G349">
            <v>0.02</v>
          </cell>
          <cell r="H349">
            <v>0.06</v>
          </cell>
          <cell r="I349">
            <v>2.07E-2</v>
          </cell>
          <cell r="J349">
            <v>5.1999999999999998E-3</v>
          </cell>
          <cell r="K349">
            <v>0.01</v>
          </cell>
          <cell r="L349">
            <v>0.02</v>
          </cell>
          <cell r="M349">
            <v>0.16870000000000002</v>
          </cell>
        </row>
        <row r="350">
          <cell r="A350">
            <v>7</v>
          </cell>
          <cell r="B350" t="str">
            <v>Bellwether Enterprise</v>
          </cell>
          <cell r="C350" t="str">
            <v>Bellwether Enterprise</v>
          </cell>
          <cell r="D350" t="str">
            <v>6340 Sugarloaf Parkway, Suite 250</v>
          </cell>
          <cell r="E350" t="str">
            <v>Duluth, Georgia 30097</v>
          </cell>
          <cell r="F350">
            <v>3.2800000000000003E-2</v>
          </cell>
          <cell r="G350">
            <v>0.02</v>
          </cell>
          <cell r="H350">
            <v>0.06</v>
          </cell>
          <cell r="I350">
            <v>2.07E-2</v>
          </cell>
          <cell r="J350">
            <v>5.1999999999999998E-3</v>
          </cell>
          <cell r="K350">
            <v>0.01</v>
          </cell>
          <cell r="L350">
            <v>0.02</v>
          </cell>
          <cell r="M350">
            <v>0.16870000000000002</v>
          </cell>
        </row>
        <row r="351">
          <cell r="A351">
            <v>8</v>
          </cell>
          <cell r="B351" t="str">
            <v>Berkadia - Ambler, PA</v>
          </cell>
          <cell r="C351" t="str">
            <v>Berkadia Commercial Mortgage LLC</v>
          </cell>
          <cell r="D351" t="str">
            <v>323 Norristown Road, Suite 300</v>
          </cell>
          <cell r="E351" t="str">
            <v>Ambler, Pennsylvania 19002</v>
          </cell>
          <cell r="F351">
            <v>0.05</v>
          </cell>
          <cell r="G351">
            <v>0.02</v>
          </cell>
          <cell r="H351">
            <v>0.05</v>
          </cell>
          <cell r="I351">
            <v>0.03</v>
          </cell>
          <cell r="J351">
            <v>0.01</v>
          </cell>
          <cell r="K351">
            <v>0.01</v>
          </cell>
          <cell r="L351">
            <v>0.01</v>
          </cell>
          <cell r="M351">
            <v>0.18000000000000005</v>
          </cell>
        </row>
        <row r="352">
          <cell r="A352">
            <v>9</v>
          </cell>
          <cell r="B352" t="str">
            <v>Berkadia - Bethesda, MD</v>
          </cell>
          <cell r="C352" t="str">
            <v>Berkadia Commercial Mortgage LLC</v>
          </cell>
          <cell r="D352" t="str">
            <v>7500 Old Georgetown Road, Suite 1275</v>
          </cell>
          <cell r="E352" t="str">
            <v>Bethesda, Maryland 20814</v>
          </cell>
          <cell r="F352">
            <v>0.05</v>
          </cell>
          <cell r="G352">
            <v>0.02</v>
          </cell>
          <cell r="H352">
            <v>0.05</v>
          </cell>
          <cell r="I352">
            <v>0.03</v>
          </cell>
          <cell r="J352">
            <v>0.01</v>
          </cell>
          <cell r="K352">
            <v>0.01</v>
          </cell>
          <cell r="L352">
            <v>0.01</v>
          </cell>
          <cell r="M352">
            <v>0.18000000000000005</v>
          </cell>
        </row>
        <row r="353">
          <cell r="A353">
            <v>10</v>
          </cell>
          <cell r="B353" t="str">
            <v>Berkadia - Dallas, TX</v>
          </cell>
          <cell r="C353" t="str">
            <v>Berkadia Commercial Mortgage LLC</v>
          </cell>
          <cell r="D353" t="str">
            <v>8333 Douglas Avenue, Suite 1100</v>
          </cell>
          <cell r="E353" t="str">
            <v>Dallas, Texas 75225</v>
          </cell>
          <cell r="F353">
            <v>0.05</v>
          </cell>
          <cell r="G353">
            <v>0.02</v>
          </cell>
          <cell r="H353">
            <v>0.05</v>
          </cell>
          <cell r="I353">
            <v>0.03</v>
          </cell>
          <cell r="J353">
            <v>0.01</v>
          </cell>
          <cell r="K353">
            <v>0.01</v>
          </cell>
          <cell r="L353">
            <v>0.01</v>
          </cell>
          <cell r="M353">
            <v>0.18000000000000005</v>
          </cell>
        </row>
        <row r="354">
          <cell r="A354">
            <v>11</v>
          </cell>
          <cell r="B354" t="str">
            <v>Berkadia - Pasadena, CA</v>
          </cell>
          <cell r="C354" t="str">
            <v>Berkadia Commercial Mortgage LLC</v>
          </cell>
          <cell r="D354" t="str">
            <v>140 South Lake Avenue, Suite 208</v>
          </cell>
          <cell r="E354" t="str">
            <v>Pasadena , California 91101</v>
          </cell>
          <cell r="F354">
            <v>0.05</v>
          </cell>
          <cell r="G354">
            <v>0.02</v>
          </cell>
          <cell r="H354">
            <v>0.05</v>
          </cell>
          <cell r="I354">
            <v>0.03</v>
          </cell>
          <cell r="J354">
            <v>0.01</v>
          </cell>
          <cell r="K354">
            <v>0.01</v>
          </cell>
          <cell r="L354">
            <v>0.01</v>
          </cell>
          <cell r="M354">
            <v>0.18000000000000005</v>
          </cell>
        </row>
        <row r="355">
          <cell r="A355">
            <v>12</v>
          </cell>
          <cell r="B355" t="str">
            <v>Berkadia - Raleigh, NC</v>
          </cell>
          <cell r="C355" t="str">
            <v>Berkadia Commercial Mortgage LLC</v>
          </cell>
          <cell r="D355" t="str">
            <v>3700 Computer Drive, Suite 315</v>
          </cell>
          <cell r="E355" t="str">
            <v>Raleigh, North Carolina 27609</v>
          </cell>
          <cell r="F355">
            <v>0.05</v>
          </cell>
          <cell r="G355">
            <v>0.02</v>
          </cell>
          <cell r="H355">
            <v>0.05</v>
          </cell>
          <cell r="I355">
            <v>0.03</v>
          </cell>
          <cell r="J355">
            <v>0.01</v>
          </cell>
          <cell r="K355">
            <v>0.01</v>
          </cell>
          <cell r="L355">
            <v>0.01</v>
          </cell>
          <cell r="M355">
            <v>0.18000000000000005</v>
          </cell>
        </row>
        <row r="356">
          <cell r="A356">
            <v>13</v>
          </cell>
          <cell r="B356" t="str">
            <v>Berkadia - Richmond, VA</v>
          </cell>
          <cell r="C356" t="str">
            <v>Berkadia Commercial Mortgage LLC</v>
          </cell>
          <cell r="D356" t="str">
            <v>707 East Main Street, Suite 1300</v>
          </cell>
          <cell r="E356" t="str">
            <v>Richmond, Virginia 23219</v>
          </cell>
          <cell r="F356">
            <v>0.05</v>
          </cell>
          <cell r="G356">
            <v>0.02</v>
          </cell>
          <cell r="H356">
            <v>0.05</v>
          </cell>
          <cell r="I356">
            <v>0.03</v>
          </cell>
          <cell r="J356">
            <v>0.01</v>
          </cell>
          <cell r="K356">
            <v>0.01</v>
          </cell>
          <cell r="L356">
            <v>0.01</v>
          </cell>
          <cell r="M356">
            <v>0.18000000000000005</v>
          </cell>
        </row>
        <row r="357">
          <cell r="A357">
            <v>14</v>
          </cell>
          <cell r="B357" t="str">
            <v xml:space="preserve">Berkadia - Richmond, VA FHA </v>
          </cell>
          <cell r="C357" t="str">
            <v>Berkadia Commercial Mortgage LLC</v>
          </cell>
          <cell r="D357" t="str">
            <v>707 East Main Street, Suite 1300</v>
          </cell>
          <cell r="E357" t="str">
            <v>Richmond, Virginia 23219</v>
          </cell>
          <cell r="F357">
            <v>0.05</v>
          </cell>
          <cell r="G357">
            <v>0.02</v>
          </cell>
          <cell r="H357">
            <v>0.05</v>
          </cell>
          <cell r="I357">
            <v>0.03</v>
          </cell>
          <cell r="J357">
            <v>0.01</v>
          </cell>
          <cell r="K357">
            <v>0.01</v>
          </cell>
          <cell r="L357">
            <v>0.01</v>
          </cell>
          <cell r="M357">
            <v>0.18000000000000005</v>
          </cell>
        </row>
        <row r="358">
          <cell r="A358">
            <v>15</v>
          </cell>
          <cell r="B358" t="str">
            <v>Berkadia - Southfield, MI</v>
          </cell>
          <cell r="C358" t="str">
            <v>Berkadia Commercial Mortgage LLC</v>
          </cell>
          <cell r="D358" t="str">
            <v>28411 Northwestern Highway, Suite 690</v>
          </cell>
          <cell r="E358" t="str">
            <v>Southfield, Michigan 48034</v>
          </cell>
          <cell r="F358">
            <v>0.05</v>
          </cell>
          <cell r="G358">
            <v>0.02</v>
          </cell>
          <cell r="H358">
            <v>0.05</v>
          </cell>
          <cell r="I358">
            <v>0.03</v>
          </cell>
          <cell r="J358">
            <v>0.01</v>
          </cell>
          <cell r="K358">
            <v>0.01</v>
          </cell>
          <cell r="L358">
            <v>0.01</v>
          </cell>
          <cell r="M358">
            <v>0.18000000000000005</v>
          </cell>
        </row>
        <row r="359">
          <cell r="A359">
            <v>16</v>
          </cell>
          <cell r="B359" t="str">
            <v>Berkadia - St. Louis, MO</v>
          </cell>
          <cell r="C359" t="str">
            <v>Berkadia Commercial Mortgage LLC</v>
          </cell>
          <cell r="D359" t="str">
            <v>12444 Powerscourt Drive, Suite 400</v>
          </cell>
          <cell r="E359" t="str">
            <v>St. Louis, Minnesota 63131</v>
          </cell>
          <cell r="F359">
            <v>0.05</v>
          </cell>
          <cell r="G359">
            <v>0.02</v>
          </cell>
          <cell r="H359">
            <v>0.05</v>
          </cell>
          <cell r="I359">
            <v>0.03</v>
          </cell>
          <cell r="J359">
            <v>0.01</v>
          </cell>
          <cell r="K359">
            <v>0.01</v>
          </cell>
          <cell r="L359">
            <v>0.01</v>
          </cell>
          <cell r="M359">
            <v>0.18000000000000005</v>
          </cell>
        </row>
        <row r="360">
          <cell r="A360">
            <v>17</v>
          </cell>
          <cell r="B360" t="str">
            <v>Berkeley Point Capital LLC - Bethesda, MD</v>
          </cell>
          <cell r="C360" t="str">
            <v>Berkeley Point Capital LLC</v>
          </cell>
          <cell r="D360" t="str">
            <v>7700 Wisconsin Avenue, Suite 1100</v>
          </cell>
          <cell r="E360" t="str">
            <v>Bethesda, Maryland 20814</v>
          </cell>
          <cell r="F360">
            <v>3.2800000000000003E-2</v>
          </cell>
          <cell r="G360">
            <v>0.02</v>
          </cell>
          <cell r="H360">
            <v>0.06</v>
          </cell>
          <cell r="I360">
            <v>2.07E-2</v>
          </cell>
          <cell r="J360">
            <v>5.1999999999999998E-3</v>
          </cell>
          <cell r="K360">
            <v>0.01</v>
          </cell>
          <cell r="L360">
            <v>0.02</v>
          </cell>
          <cell r="M360">
            <v>0.16870000000000002</v>
          </cell>
        </row>
        <row r="361">
          <cell r="A361">
            <v>18</v>
          </cell>
          <cell r="B361" t="str">
            <v>Bonaventure Realty Group, LLC</v>
          </cell>
          <cell r="C361" t="str">
            <v>Bonaventure Realty Group, LLC</v>
          </cell>
          <cell r="D361" t="str">
            <v>2700 South Quincy Street, Suite 500</v>
          </cell>
          <cell r="E361" t="str">
            <v>Arlington, Virginia 22206</v>
          </cell>
          <cell r="F361">
            <v>3.2800000000000003E-2</v>
          </cell>
          <cell r="G361">
            <v>0.02</v>
          </cell>
          <cell r="H361">
            <v>0.06</v>
          </cell>
          <cell r="I361">
            <v>2.07E-2</v>
          </cell>
          <cell r="J361">
            <v>5.1999999999999998E-3</v>
          </cell>
          <cell r="K361">
            <v>0.01</v>
          </cell>
          <cell r="L361">
            <v>0.02</v>
          </cell>
          <cell r="M361">
            <v>0.16870000000000002</v>
          </cell>
        </row>
        <row r="362">
          <cell r="A362">
            <v>19</v>
          </cell>
          <cell r="B362" t="str">
            <v>Bonneville Multifamily Capital</v>
          </cell>
          <cell r="C362" t="str">
            <v>Bonneville Multifamily Capital</v>
          </cell>
          <cell r="D362" t="str">
            <v>111 East Broadway, Suite 200</v>
          </cell>
          <cell r="E362" t="str">
            <v>Salt Lake City , Utah 84111</v>
          </cell>
          <cell r="F362">
            <v>3.2800000000000003E-2</v>
          </cell>
          <cell r="G362">
            <v>0.02</v>
          </cell>
          <cell r="H362">
            <v>0.06</v>
          </cell>
          <cell r="I362">
            <v>2.07E-2</v>
          </cell>
          <cell r="J362">
            <v>5.1999999999999998E-3</v>
          </cell>
          <cell r="K362">
            <v>0.01</v>
          </cell>
          <cell r="L362">
            <v>0.02</v>
          </cell>
          <cell r="M362">
            <v>0.16870000000000002</v>
          </cell>
        </row>
        <row r="363">
          <cell r="A363">
            <v>20</v>
          </cell>
          <cell r="B363" t="str">
            <v>Cain Brothers Funding LLC - Syracuse, NY</v>
          </cell>
          <cell r="C363" t="str">
            <v>Cain Brothers Funding LLC</v>
          </cell>
          <cell r="D363" t="str">
            <v>247 West Fayette Street, 2nd Floor</v>
          </cell>
          <cell r="E363" t="str">
            <v>Syracuse, New York 13202</v>
          </cell>
          <cell r="F363">
            <v>3.2800000000000003E-2</v>
          </cell>
          <cell r="G363">
            <v>0.02</v>
          </cell>
          <cell r="H363">
            <v>0.06</v>
          </cell>
          <cell r="I363">
            <v>2.07E-2</v>
          </cell>
          <cell r="J363">
            <v>5.1999999999999998E-3</v>
          </cell>
          <cell r="K363">
            <v>0.01</v>
          </cell>
          <cell r="L363">
            <v>0.02</v>
          </cell>
          <cell r="M363">
            <v>0.16870000000000002</v>
          </cell>
        </row>
        <row r="364">
          <cell r="A364">
            <v>21</v>
          </cell>
          <cell r="B364" t="str">
            <v>Capital Funding Group, LLC.</v>
          </cell>
          <cell r="C364" t="str">
            <v>Capital Funding Group, LLC.</v>
          </cell>
          <cell r="D364" t="str">
            <v>1422 Clarkview Road</v>
          </cell>
          <cell r="E364" t="str">
            <v>Baltimore, Maryland 21209</v>
          </cell>
          <cell r="F364">
            <v>3.2800000000000003E-2</v>
          </cell>
          <cell r="G364">
            <v>0.02</v>
          </cell>
          <cell r="H364">
            <v>0.06</v>
          </cell>
          <cell r="I364">
            <v>2.07E-2</v>
          </cell>
          <cell r="J364">
            <v>5.1999999999999998E-3</v>
          </cell>
          <cell r="K364">
            <v>0.01</v>
          </cell>
          <cell r="L364">
            <v>0.02</v>
          </cell>
          <cell r="M364">
            <v>0.16870000000000002</v>
          </cell>
        </row>
        <row r="365">
          <cell r="A365">
            <v>22</v>
          </cell>
          <cell r="B365" t="str">
            <v>Capital One  - Bethesda, MD</v>
          </cell>
          <cell r="C365" t="str">
            <v>Capital One Multifamily Finance, LLC</v>
          </cell>
          <cell r="D365" t="str">
            <v>7600 Wisconsin Avenue, Suite 800</v>
          </cell>
          <cell r="E365" t="str">
            <v>Bethesda, Maryland 20814</v>
          </cell>
          <cell r="F365">
            <v>3.2800000000000003E-2</v>
          </cell>
          <cell r="G365">
            <v>0.02</v>
          </cell>
          <cell r="H365">
            <v>0.06</v>
          </cell>
          <cell r="I365">
            <v>2.07E-2</v>
          </cell>
          <cell r="J365">
            <v>5.1999999999999998E-3</v>
          </cell>
          <cell r="K365">
            <v>0.01</v>
          </cell>
          <cell r="L365">
            <v>0.02</v>
          </cell>
          <cell r="M365">
            <v>0.16870000000000002</v>
          </cell>
        </row>
        <row r="366">
          <cell r="A366">
            <v>23</v>
          </cell>
          <cell r="B366" t="str">
            <v>Cedartown Housing Authority</v>
          </cell>
          <cell r="C366" t="str">
            <v>Cedartown Housing Authority</v>
          </cell>
          <cell r="D366" t="str">
            <v>318 Main Street</v>
          </cell>
          <cell r="E366" t="str">
            <v>Cedartown, Georgia 30125</v>
          </cell>
          <cell r="F366">
            <v>3.2800000000000003E-2</v>
          </cell>
          <cell r="G366">
            <v>0.02</v>
          </cell>
          <cell r="H366">
            <v>0.06</v>
          </cell>
          <cell r="I366">
            <v>2.07E-2</v>
          </cell>
          <cell r="J366">
            <v>5.1999999999999998E-3</v>
          </cell>
          <cell r="K366">
            <v>0.01</v>
          </cell>
          <cell r="L366">
            <v>0.02</v>
          </cell>
          <cell r="M366">
            <v>0.16870000000000002</v>
          </cell>
        </row>
        <row r="367">
          <cell r="A367">
            <v>24</v>
          </cell>
          <cell r="B367" t="str">
            <v>Centerline Mortgage Capital, Inc.</v>
          </cell>
          <cell r="C367" t="str">
            <v>Centerline Mortgage Capital, Inc. , a wholly-owned subsidiary of Hunt Mortgage Group, LLC</v>
          </cell>
          <cell r="D367" t="str">
            <v>14850 Quorum Drive, Suite 150</v>
          </cell>
          <cell r="E367" t="str">
            <v>Dallas, Texas 75254</v>
          </cell>
          <cell r="F367">
            <v>3.2800000000000003E-2</v>
          </cell>
          <cell r="G367">
            <v>0.02</v>
          </cell>
          <cell r="H367">
            <v>0.06</v>
          </cell>
          <cell r="I367">
            <v>2.07E-2</v>
          </cell>
          <cell r="J367">
            <v>5.1999999999999998E-3</v>
          </cell>
          <cell r="K367">
            <v>0.01</v>
          </cell>
          <cell r="L367">
            <v>0.02</v>
          </cell>
          <cell r="M367">
            <v>0.16870000000000002</v>
          </cell>
        </row>
        <row r="368">
          <cell r="A368">
            <v>25</v>
          </cell>
          <cell r="B368" t="str">
            <v>Century Health Capital, Inc</v>
          </cell>
          <cell r="C368" t="str">
            <v>Century Health Capital, Inc</v>
          </cell>
          <cell r="D368" t="str">
            <v>18 Division Street, Suite 309</v>
          </cell>
          <cell r="E368" t="str">
            <v>Saratoga Springs, New York 12866-7160</v>
          </cell>
          <cell r="F368">
            <v>3.2800000000000003E-2</v>
          </cell>
          <cell r="G368">
            <v>0.02</v>
          </cell>
          <cell r="H368">
            <v>0.06</v>
          </cell>
          <cell r="I368">
            <v>2.07E-2</v>
          </cell>
          <cell r="J368">
            <v>5.1999999999999998E-3</v>
          </cell>
          <cell r="K368">
            <v>0.01</v>
          </cell>
          <cell r="L368">
            <v>0.02</v>
          </cell>
          <cell r="M368">
            <v>0.16870000000000002</v>
          </cell>
        </row>
        <row r="369">
          <cell r="A369">
            <v>26</v>
          </cell>
          <cell r="B369" t="str">
            <v>CIH Properties, Inc.</v>
          </cell>
          <cell r="C369" t="str">
            <v>CIH Properties, Inc.</v>
          </cell>
          <cell r="D369" t="str">
            <v>9316 Piney Branch Road, #106</v>
          </cell>
          <cell r="E369" t="str">
            <v>Silver Spring, Maryland 20903</v>
          </cell>
          <cell r="F369">
            <v>3.2800000000000003E-2</v>
          </cell>
          <cell r="G369">
            <v>0.02</v>
          </cell>
          <cell r="H369">
            <v>0.06</v>
          </cell>
          <cell r="I369">
            <v>2.07E-2</v>
          </cell>
          <cell r="J369">
            <v>5.1999999999999998E-3</v>
          </cell>
          <cell r="K369">
            <v>0.01</v>
          </cell>
          <cell r="L369">
            <v>0.02</v>
          </cell>
          <cell r="M369">
            <v>0.16870000000000002</v>
          </cell>
        </row>
        <row r="370">
          <cell r="A370">
            <v>27</v>
          </cell>
          <cell r="B370" t="str">
            <v>Comprehensive Building Analysis, Inc.</v>
          </cell>
          <cell r="C370" t="str">
            <v>Comprehensive Building Analysis, Inc.</v>
          </cell>
          <cell r="D370" t="str">
            <v xml:space="preserve">501 Olney Road Suite 200 </v>
          </cell>
          <cell r="E370" t="str">
            <v>Sandy Spring, Maryland 20860</v>
          </cell>
          <cell r="F370">
            <v>3.2800000000000003E-2</v>
          </cell>
          <cell r="G370">
            <v>0.02</v>
          </cell>
          <cell r="H370">
            <v>0.06</v>
          </cell>
          <cell r="I370">
            <v>2.07E-2</v>
          </cell>
          <cell r="J370">
            <v>5.1999999999999998E-3</v>
          </cell>
          <cell r="K370">
            <v>0.01</v>
          </cell>
          <cell r="L370">
            <v>0.02</v>
          </cell>
          <cell r="M370">
            <v>0.16870000000000002</v>
          </cell>
        </row>
        <row r="371">
          <cell r="A371">
            <v>28</v>
          </cell>
          <cell r="B371" t="str">
            <v>CSI Support &amp; Development - Warren, MI</v>
          </cell>
          <cell r="C371" t="str">
            <v>CSI Support &amp; Development</v>
          </cell>
          <cell r="D371" t="str">
            <v>8425 East Twelve Mile Road, Suite 100</v>
          </cell>
          <cell r="E371" t="str">
            <v>Warren, Michigan 48093</v>
          </cell>
          <cell r="F371">
            <v>3.2800000000000003E-2</v>
          </cell>
          <cell r="G371">
            <v>0.02</v>
          </cell>
          <cell r="H371">
            <v>0.06</v>
          </cell>
          <cell r="I371">
            <v>2.07E-2</v>
          </cell>
          <cell r="J371">
            <v>5.1999999999999998E-3</v>
          </cell>
          <cell r="K371">
            <v>0.01</v>
          </cell>
          <cell r="L371">
            <v>0.02</v>
          </cell>
          <cell r="M371">
            <v>0.16870000000000002</v>
          </cell>
        </row>
        <row r="372">
          <cell r="A372">
            <v>29</v>
          </cell>
          <cell r="B372" t="str">
            <v>Davis-Penn Mortgage Company</v>
          </cell>
          <cell r="C372" t="str">
            <v>Davis-Penn Mortgage Company</v>
          </cell>
          <cell r="D372" t="str">
            <v>12650 North Featherwood, Suite 120</v>
          </cell>
          <cell r="E372" t="str">
            <v>Houston, Texas 77034</v>
          </cell>
          <cell r="F372">
            <v>0.05</v>
          </cell>
          <cell r="G372">
            <v>0.02</v>
          </cell>
          <cell r="H372">
            <v>0.06</v>
          </cell>
          <cell r="I372">
            <v>2.07E-2</v>
          </cell>
          <cell r="J372">
            <v>5.1999999999999998E-3</v>
          </cell>
          <cell r="K372">
            <v>0.01</v>
          </cell>
          <cell r="L372">
            <v>0.02</v>
          </cell>
          <cell r="M372">
            <v>0.18590000000000001</v>
          </cell>
        </row>
        <row r="373">
          <cell r="A373">
            <v>30</v>
          </cell>
          <cell r="B373" t="str">
            <v>Draper and Kramer</v>
          </cell>
          <cell r="C373" t="str">
            <v>Draper and Kramer</v>
          </cell>
          <cell r="D373" t="str">
            <v>33 West Monroe Street, Suite 2020</v>
          </cell>
          <cell r="E373" t="str">
            <v>Chicago, Illinois 60603-5412</v>
          </cell>
          <cell r="F373">
            <v>3.2800000000000003E-2</v>
          </cell>
          <cell r="G373">
            <v>0.02</v>
          </cell>
          <cell r="H373">
            <v>0.06</v>
          </cell>
          <cell r="I373">
            <v>2.07E-2</v>
          </cell>
          <cell r="J373">
            <v>5.1999999999999998E-3</v>
          </cell>
          <cell r="K373">
            <v>0.01</v>
          </cell>
          <cell r="L373">
            <v>0.02</v>
          </cell>
          <cell r="M373">
            <v>0.16870000000000002</v>
          </cell>
        </row>
        <row r="374">
          <cell r="A374">
            <v>31</v>
          </cell>
          <cell r="B374" t="str">
            <v>Eastern Mortgage Capital</v>
          </cell>
          <cell r="C374" t="str">
            <v>Eastern Mortgage Capital</v>
          </cell>
          <cell r="D374" t="str">
            <v xml:space="preserve">155 Federal Street, Suite 1600 </v>
          </cell>
          <cell r="E374" t="str">
            <v>Boston, Massachusetts 02110-3113</v>
          </cell>
          <cell r="F374">
            <v>3.2800000000000003E-2</v>
          </cell>
          <cell r="G374">
            <v>0.02</v>
          </cell>
          <cell r="H374">
            <v>0.06</v>
          </cell>
          <cell r="I374">
            <v>2.07E-2</v>
          </cell>
          <cell r="J374">
            <v>5.1999999999999998E-3</v>
          </cell>
          <cell r="K374">
            <v>0.01</v>
          </cell>
          <cell r="L374">
            <v>0.02</v>
          </cell>
          <cell r="M374">
            <v>0.16870000000000002</v>
          </cell>
        </row>
        <row r="375">
          <cell r="A375">
            <v>32</v>
          </cell>
          <cell r="B375" t="str">
            <v>First Housing</v>
          </cell>
          <cell r="C375" t="str">
            <v>First Housing</v>
          </cell>
          <cell r="D375" t="str">
            <v>107 South Willow Avenue</v>
          </cell>
          <cell r="E375" t="str">
            <v>Tampa, Florida 33606-1945</v>
          </cell>
          <cell r="F375">
            <v>3.2800000000000003E-2</v>
          </cell>
          <cell r="G375">
            <v>0.02</v>
          </cell>
          <cell r="H375">
            <v>0.06</v>
          </cell>
          <cell r="I375">
            <v>2.07E-2</v>
          </cell>
          <cell r="J375">
            <v>5.1999999999999998E-3</v>
          </cell>
          <cell r="K375">
            <v>0.01</v>
          </cell>
          <cell r="L375">
            <v>0.02</v>
          </cell>
          <cell r="M375">
            <v>0.16870000000000002</v>
          </cell>
        </row>
        <row r="376">
          <cell r="A376">
            <v>33</v>
          </cell>
          <cell r="B376" t="str">
            <v>Forest City Equity Services, Inc.</v>
          </cell>
          <cell r="C376" t="str">
            <v>Forest City Equity Services, Inc.</v>
          </cell>
          <cell r="D376" t="str">
            <v>1170 Terminal Tower</v>
          </cell>
          <cell r="E376" t="str">
            <v>Cleveland, Ohio 44113</v>
          </cell>
          <cell r="F376">
            <v>3.2800000000000003E-2</v>
          </cell>
          <cell r="G376">
            <v>0.02</v>
          </cell>
          <cell r="H376">
            <v>0.06</v>
          </cell>
          <cell r="I376">
            <v>2.07E-2</v>
          </cell>
          <cell r="J376">
            <v>5.1999999999999998E-3</v>
          </cell>
          <cell r="K376">
            <v>0.01</v>
          </cell>
          <cell r="L376">
            <v>0.02</v>
          </cell>
          <cell r="M376">
            <v>0.16870000000000002</v>
          </cell>
        </row>
        <row r="377">
          <cell r="A377">
            <v>34</v>
          </cell>
          <cell r="B377" t="str">
            <v>Gershman Mortgage</v>
          </cell>
          <cell r="C377" t="str">
            <v>Gershman Mortgage</v>
          </cell>
          <cell r="D377" t="str">
            <v xml:space="preserve">7 North Bemiston </v>
          </cell>
          <cell r="E377" t="str">
            <v>St. Louis, Missouri 63105</v>
          </cell>
          <cell r="F377">
            <v>3.2800000000000003E-2</v>
          </cell>
          <cell r="G377">
            <v>0.02</v>
          </cell>
          <cell r="H377">
            <v>0.06</v>
          </cell>
          <cell r="I377">
            <v>2.07E-2</v>
          </cell>
          <cell r="J377">
            <v>5.1999999999999998E-3</v>
          </cell>
          <cell r="K377">
            <v>0.01</v>
          </cell>
          <cell r="L377">
            <v>0.02</v>
          </cell>
          <cell r="M377">
            <v>0.16870000000000002</v>
          </cell>
        </row>
        <row r="378">
          <cell r="A378">
            <v>35</v>
          </cell>
          <cell r="B378" t="str">
            <v>Good Samaritan Society</v>
          </cell>
          <cell r="C378" t="str">
            <v>Good Samaritan Society</v>
          </cell>
          <cell r="D378" t="str">
            <v>4800 West 57th Street</v>
          </cell>
          <cell r="E378" t="str">
            <v>Sioux Falls, South Dakota 57108</v>
          </cell>
          <cell r="F378">
            <v>3.2800000000000003E-2</v>
          </cell>
          <cell r="G378">
            <v>0.02</v>
          </cell>
          <cell r="H378">
            <v>0.06</v>
          </cell>
          <cell r="I378">
            <v>2.07E-2</v>
          </cell>
          <cell r="J378">
            <v>5.1999999999999998E-3</v>
          </cell>
          <cell r="K378">
            <v>0.01</v>
          </cell>
          <cell r="L378">
            <v>0.02</v>
          </cell>
          <cell r="M378">
            <v>0.16870000000000002</v>
          </cell>
        </row>
        <row r="379">
          <cell r="A379">
            <v>36</v>
          </cell>
          <cell r="B379" t="str">
            <v>Grandbridge Real Estate Capital, LLC - Prairie Village/Overland Park, KS</v>
          </cell>
          <cell r="C379" t="str">
            <v>Grandbridge Real Estate Capital LLC</v>
          </cell>
          <cell r="D379" t="str">
            <v>5000 West 95th Street, Suite 250</v>
          </cell>
          <cell r="E379" t="str">
            <v>Overland Park, Kansas 66207-3376</v>
          </cell>
          <cell r="F379">
            <v>3.2800000000000003E-2</v>
          </cell>
          <cell r="G379">
            <v>0.02</v>
          </cell>
          <cell r="H379">
            <v>0.06</v>
          </cell>
          <cell r="I379">
            <v>2.07E-2</v>
          </cell>
          <cell r="J379">
            <v>5.1999999999999998E-3</v>
          </cell>
          <cell r="K379">
            <v>0.01</v>
          </cell>
          <cell r="L379">
            <v>0.02</v>
          </cell>
          <cell r="M379">
            <v>0.16870000000000002</v>
          </cell>
        </row>
        <row r="380">
          <cell r="A380">
            <v>37</v>
          </cell>
          <cell r="B380" t="str">
            <v>Granite Investment Group</v>
          </cell>
          <cell r="C380" t="str">
            <v>Granite Investment Group</v>
          </cell>
          <cell r="D380" t="str">
            <v>2 Park Plaza, Suite 800</v>
          </cell>
          <cell r="E380" t="str">
            <v>Irvine, California 92614</v>
          </cell>
          <cell r="F380">
            <v>3.2800000000000003E-2</v>
          </cell>
          <cell r="G380">
            <v>0.02</v>
          </cell>
          <cell r="H380">
            <v>0.06</v>
          </cell>
          <cell r="I380">
            <v>2.07E-2</v>
          </cell>
          <cell r="J380">
            <v>5.1999999999999998E-3</v>
          </cell>
          <cell r="K380">
            <v>0.01</v>
          </cell>
          <cell r="L380">
            <v>0.02</v>
          </cell>
          <cell r="M380">
            <v>0.16870000000000002</v>
          </cell>
        </row>
        <row r="381">
          <cell r="A381">
            <v>38</v>
          </cell>
          <cell r="B381" t="str">
            <v>Greystone Funding Corporation - Atlanta, GA</v>
          </cell>
          <cell r="C381" t="str">
            <v>Greystone Funding Corporation</v>
          </cell>
          <cell r="D381" t="str">
            <v>1100 Abernathy Road NE, Building 500, Suite 900</v>
          </cell>
          <cell r="E381" t="str">
            <v>Atlanta, Georgia 30328</v>
          </cell>
          <cell r="F381">
            <v>3.2800000000000003E-2</v>
          </cell>
          <cell r="G381">
            <v>0.02</v>
          </cell>
          <cell r="H381">
            <v>0.06</v>
          </cell>
          <cell r="I381">
            <v>2.07E-2</v>
          </cell>
          <cell r="J381">
            <v>5.1999999999999998E-3</v>
          </cell>
          <cell r="K381">
            <v>0.01</v>
          </cell>
          <cell r="L381">
            <v>0.02</v>
          </cell>
          <cell r="M381">
            <v>0.16870000000000002</v>
          </cell>
        </row>
        <row r="382">
          <cell r="A382">
            <v>39</v>
          </cell>
          <cell r="B382" t="str">
            <v>Greystone Funding Corporation - Memphis, TN</v>
          </cell>
          <cell r="C382" t="str">
            <v>Greystone Funding Corporation</v>
          </cell>
          <cell r="D382" t="str">
            <v>1715 Aaron Brenner Drive, Suite 500</v>
          </cell>
          <cell r="E382" t="str">
            <v>Memphis, Tennessee 38120</v>
          </cell>
          <cell r="F382">
            <v>3.2800000000000003E-2</v>
          </cell>
          <cell r="G382">
            <v>0.02</v>
          </cell>
          <cell r="H382">
            <v>0.06</v>
          </cell>
          <cell r="I382">
            <v>2.07E-2</v>
          </cell>
          <cell r="J382">
            <v>5.1999999999999998E-3</v>
          </cell>
          <cell r="K382">
            <v>0.01</v>
          </cell>
          <cell r="L382">
            <v>0.02</v>
          </cell>
          <cell r="M382">
            <v>0.16870000000000002</v>
          </cell>
        </row>
        <row r="383">
          <cell r="A383">
            <v>40</v>
          </cell>
          <cell r="B383" t="str">
            <v>Greystone Funding Corporation - New York, NY</v>
          </cell>
          <cell r="C383" t="str">
            <v>Greystone Funding Corporation</v>
          </cell>
          <cell r="D383" t="str">
            <v>152 West 57th Street, 60th Floor</v>
          </cell>
          <cell r="E383" t="str">
            <v>New York, New York 10019</v>
          </cell>
          <cell r="F383">
            <v>3.2800000000000003E-2</v>
          </cell>
          <cell r="G383">
            <v>0.02</v>
          </cell>
          <cell r="H383">
            <v>0.06</v>
          </cell>
          <cell r="I383">
            <v>2.07E-2</v>
          </cell>
          <cell r="J383">
            <v>5.1999999999999998E-3</v>
          </cell>
          <cell r="K383">
            <v>0.01</v>
          </cell>
          <cell r="L383">
            <v>0.02</v>
          </cell>
          <cell r="M383">
            <v>0.16870000000000002</v>
          </cell>
        </row>
        <row r="384">
          <cell r="A384">
            <v>41</v>
          </cell>
          <cell r="B384" t="str">
            <v>Greystone Funding Corporation - Rockville, MD</v>
          </cell>
          <cell r="C384" t="str">
            <v>Greystone Funding Corporation</v>
          </cell>
          <cell r="D384" t="str">
            <v>111 Rockville Pike, Suite 1150</v>
          </cell>
          <cell r="E384" t="str">
            <v>Rockville, Maryland 20850</v>
          </cell>
          <cell r="F384">
            <v>3.2800000000000003E-2</v>
          </cell>
          <cell r="G384">
            <v>0.02</v>
          </cell>
          <cell r="H384">
            <v>0.06</v>
          </cell>
          <cell r="I384">
            <v>2.07E-2</v>
          </cell>
          <cell r="J384">
            <v>5.1999999999999998E-3</v>
          </cell>
          <cell r="K384">
            <v>0.01</v>
          </cell>
          <cell r="L384">
            <v>0.02</v>
          </cell>
          <cell r="M384">
            <v>0.16870000000000002</v>
          </cell>
        </row>
        <row r="385">
          <cell r="A385">
            <v>42</v>
          </cell>
          <cell r="B385" t="str">
            <v>Greystone Funding Corporation - Warrenton, VA</v>
          </cell>
          <cell r="C385" t="str">
            <v>Greystone Funding Corporation</v>
          </cell>
          <cell r="D385" t="str">
            <v>419 Belle Air Lane</v>
          </cell>
          <cell r="E385" t="str">
            <v>Warrenton, Virginia 20186-4368</v>
          </cell>
          <cell r="F385">
            <v>3.2800000000000003E-2</v>
          </cell>
          <cell r="G385">
            <v>0.02</v>
          </cell>
          <cell r="H385">
            <v>0.06</v>
          </cell>
          <cell r="I385">
            <v>2.07E-2</v>
          </cell>
          <cell r="J385">
            <v>5.1999999999999998E-3</v>
          </cell>
          <cell r="K385">
            <v>0.01</v>
          </cell>
          <cell r="L385">
            <v>0.02</v>
          </cell>
          <cell r="M385">
            <v>0.16870000000000002</v>
          </cell>
        </row>
        <row r="386">
          <cell r="A386">
            <v>43</v>
          </cell>
          <cell r="B386" t="str">
            <v>Greystone Funding Corporation, Inc. - Irving, TX</v>
          </cell>
          <cell r="C386" t="str">
            <v>Greystone Funding Corporation</v>
          </cell>
          <cell r="D386" t="str">
            <v>222 West Las Colinas Blvd, Suite 1925 North</v>
          </cell>
          <cell r="E386" t="str">
            <v>Irving, Texas 75039</v>
          </cell>
          <cell r="F386">
            <v>3.2800000000000003E-2</v>
          </cell>
          <cell r="G386">
            <v>0.02</v>
          </cell>
          <cell r="H386">
            <v>0.06</v>
          </cell>
          <cell r="I386">
            <v>2.07E-2</v>
          </cell>
          <cell r="J386">
            <v>5.1999999999999998E-3</v>
          </cell>
          <cell r="K386">
            <v>0.01</v>
          </cell>
          <cell r="L386">
            <v>0.02</v>
          </cell>
          <cell r="M386">
            <v>0.16870000000000002</v>
          </cell>
        </row>
        <row r="387">
          <cell r="A387">
            <v>44</v>
          </cell>
          <cell r="B387" t="str">
            <v>Greystone Servicing Corporation, Inc. - Atlanta, GA</v>
          </cell>
          <cell r="C387" t="str">
            <v>Greystone Funding Corporation</v>
          </cell>
          <cell r="D387" t="str">
            <v>1100 Abernathy Road, NE, Building 500, Suite 900</v>
          </cell>
          <cell r="E387" t="str">
            <v>Atlanta, Georgia 30328</v>
          </cell>
          <cell r="F387">
            <v>3.2800000000000003E-2</v>
          </cell>
          <cell r="G387">
            <v>0.02</v>
          </cell>
          <cell r="H387">
            <v>0.06</v>
          </cell>
          <cell r="I387">
            <v>2.07E-2</v>
          </cell>
          <cell r="J387">
            <v>5.1999999999999998E-3</v>
          </cell>
          <cell r="K387">
            <v>0.01</v>
          </cell>
          <cell r="L387">
            <v>0.02</v>
          </cell>
          <cell r="M387">
            <v>0.16870000000000002</v>
          </cell>
        </row>
        <row r="388">
          <cell r="A388">
            <v>45</v>
          </cell>
          <cell r="B388" t="str">
            <v>HallKeen Management - Norwood, MA</v>
          </cell>
          <cell r="C388" t="str">
            <v>HallKeen Management</v>
          </cell>
          <cell r="D388" t="str">
            <v>1400 Providence Highway, Suite #1000</v>
          </cell>
          <cell r="E388" t="str">
            <v>Norwood, Massachusetts 2062</v>
          </cell>
          <cell r="F388">
            <v>3.2800000000000003E-2</v>
          </cell>
          <cell r="G388">
            <v>0.02</v>
          </cell>
          <cell r="H388">
            <v>0.06</v>
          </cell>
          <cell r="I388">
            <v>2.07E-2</v>
          </cell>
          <cell r="J388">
            <v>5.1999999999999998E-3</v>
          </cell>
          <cell r="K388">
            <v>0.01</v>
          </cell>
          <cell r="L388">
            <v>0.02</v>
          </cell>
          <cell r="M388">
            <v>0.16870000000000002</v>
          </cell>
        </row>
        <row r="389">
          <cell r="A389">
            <v>46</v>
          </cell>
          <cell r="B389" t="str">
            <v>Hampden Park Capital, LLC</v>
          </cell>
          <cell r="C389" t="str">
            <v>Hampden Park Capital, LLC</v>
          </cell>
          <cell r="D389" t="str">
            <v>382 West Main Street, Suite 201</v>
          </cell>
          <cell r="E389" t="str">
            <v>Northborough, Massachusetts 1532</v>
          </cell>
          <cell r="F389">
            <v>3.2800000000000003E-2</v>
          </cell>
          <cell r="G389">
            <v>0.02</v>
          </cell>
          <cell r="H389">
            <v>0.06</v>
          </cell>
          <cell r="I389">
            <v>2.07E-2</v>
          </cell>
          <cell r="J389">
            <v>5.1999999999999998E-3</v>
          </cell>
          <cell r="K389">
            <v>0.01</v>
          </cell>
          <cell r="L389">
            <v>0.02</v>
          </cell>
          <cell r="M389">
            <v>0.16870000000000002</v>
          </cell>
        </row>
        <row r="390">
          <cell r="A390">
            <v>47</v>
          </cell>
          <cell r="B390" t="str">
            <v>HFC Funding Corporation</v>
          </cell>
          <cell r="C390" t="str">
            <v>HFC Funding Corporation</v>
          </cell>
          <cell r="D390" t="str">
            <v>751 Avignon Drive, Suite A</v>
          </cell>
          <cell r="E390" t="str">
            <v>Ridgeland, Mississippi 39157</v>
          </cell>
          <cell r="F390">
            <v>3.2800000000000003E-2</v>
          </cell>
          <cell r="G390">
            <v>0.02</v>
          </cell>
          <cell r="H390">
            <v>0.06</v>
          </cell>
          <cell r="I390">
            <v>2.07E-2</v>
          </cell>
          <cell r="J390">
            <v>5.1999999999999998E-3</v>
          </cell>
          <cell r="K390">
            <v>0.01</v>
          </cell>
          <cell r="L390">
            <v>0.02</v>
          </cell>
          <cell r="M390">
            <v>0.16870000000000002</v>
          </cell>
        </row>
        <row r="391">
          <cell r="A391">
            <v>48</v>
          </cell>
          <cell r="B391" t="str">
            <v>HHHunt</v>
          </cell>
          <cell r="C391" t="str">
            <v>HHHunt</v>
          </cell>
          <cell r="D391" t="str">
            <v>800 Hethwood Boulevard</v>
          </cell>
          <cell r="E391" t="str">
            <v>Blacksburg, Virginia 24060</v>
          </cell>
          <cell r="F391">
            <v>3.2800000000000003E-2</v>
          </cell>
          <cell r="G391">
            <v>0.02</v>
          </cell>
          <cell r="H391">
            <v>0.06</v>
          </cell>
          <cell r="I391">
            <v>2.07E-2</v>
          </cell>
          <cell r="J391">
            <v>5.1999999999999998E-3</v>
          </cell>
          <cell r="K391">
            <v>0.01</v>
          </cell>
          <cell r="L391">
            <v>0.02</v>
          </cell>
          <cell r="M391">
            <v>0.16870000000000002</v>
          </cell>
        </row>
        <row r="392">
          <cell r="A392">
            <v>49</v>
          </cell>
          <cell r="B392" t="str">
            <v>HHHunt Corporation</v>
          </cell>
          <cell r="C392" t="str">
            <v>HHHunt Corporation</v>
          </cell>
          <cell r="D392" t="str">
            <v>1401 Sunday Drive Suite 109</v>
          </cell>
          <cell r="E392" t="str">
            <v>Raleigh, North Carolina 27607</v>
          </cell>
          <cell r="F392">
            <v>3.2800000000000003E-2</v>
          </cell>
          <cell r="G392">
            <v>0.02</v>
          </cell>
          <cell r="H392">
            <v>0.06</v>
          </cell>
          <cell r="I392">
            <v>2.07E-2</v>
          </cell>
          <cell r="J392">
            <v>5.1999999999999998E-3</v>
          </cell>
          <cell r="K392">
            <v>0.01</v>
          </cell>
          <cell r="L392">
            <v>0.02</v>
          </cell>
          <cell r="M392">
            <v>0.16870000000000002</v>
          </cell>
        </row>
        <row r="393">
          <cell r="A393">
            <v>50</v>
          </cell>
          <cell r="B393" t="str">
            <v>Highland Commercial Mortgage LLC - Birmingham, AL</v>
          </cell>
          <cell r="C393" t="str">
            <v>Highland Commercial Mortgage LLC</v>
          </cell>
          <cell r="D393" t="str">
            <v>242 Inverness Center Drive</v>
          </cell>
          <cell r="E393" t="str">
            <v>Birmingham, Alabama 35242-7639</v>
          </cell>
          <cell r="F393">
            <v>3.2800000000000003E-2</v>
          </cell>
          <cell r="G393">
            <v>0.02</v>
          </cell>
          <cell r="H393">
            <v>0.06</v>
          </cell>
          <cell r="I393">
            <v>2.07E-2</v>
          </cell>
          <cell r="J393">
            <v>5.1999999999999998E-3</v>
          </cell>
          <cell r="K393">
            <v>0.01</v>
          </cell>
          <cell r="L393">
            <v>0.02</v>
          </cell>
          <cell r="M393">
            <v>0.16870000000000002</v>
          </cell>
        </row>
        <row r="394">
          <cell r="A394">
            <v>51</v>
          </cell>
          <cell r="B394" t="str">
            <v>Housing &amp; Healthcare Finance, LLC (HHC Finance)</v>
          </cell>
          <cell r="C394" t="str">
            <v>Housing &amp; Healthcare Finance, LLC (HHC Finance)</v>
          </cell>
          <cell r="D394" t="str">
            <v>2 Wisconsin Circle, Suite 540</v>
          </cell>
          <cell r="E394" t="str">
            <v>Chevy Chase , Maryland 20815</v>
          </cell>
          <cell r="F394">
            <v>3.2800000000000003E-2</v>
          </cell>
          <cell r="G394">
            <v>0.02</v>
          </cell>
          <cell r="H394">
            <v>0.06</v>
          </cell>
          <cell r="I394">
            <v>2.07E-2</v>
          </cell>
          <cell r="J394">
            <v>5.1999999999999998E-3</v>
          </cell>
          <cell r="K394">
            <v>0.01</v>
          </cell>
          <cell r="L394">
            <v>0.02</v>
          </cell>
          <cell r="M394">
            <v>0.16870000000000002</v>
          </cell>
        </row>
        <row r="395">
          <cell r="A395">
            <v>52</v>
          </cell>
          <cell r="B395" t="str">
            <v>Hunt Companies</v>
          </cell>
          <cell r="C395" t="str">
            <v>Hunt Companies</v>
          </cell>
          <cell r="D395" t="str">
            <v>1020 19th Street NW, Suite 420</v>
          </cell>
          <cell r="E395" t="str">
            <v>Washington, District Of Columbia 20036</v>
          </cell>
          <cell r="F395">
            <v>3.2800000000000003E-2</v>
          </cell>
          <cell r="G395">
            <v>0.02</v>
          </cell>
          <cell r="H395">
            <v>0.06</v>
          </cell>
          <cell r="I395">
            <v>2.07E-2</v>
          </cell>
          <cell r="J395">
            <v>5.1999999999999998E-3</v>
          </cell>
          <cell r="K395">
            <v>0.01</v>
          </cell>
          <cell r="L395">
            <v>0.02</v>
          </cell>
          <cell r="M395">
            <v>0.16870000000000002</v>
          </cell>
        </row>
        <row r="396">
          <cell r="A396">
            <v>53</v>
          </cell>
          <cell r="B396" t="str">
            <v>Hunt Mortgage Group</v>
          </cell>
          <cell r="C396" t="str">
            <v>Hunt Mortgage Group</v>
          </cell>
          <cell r="D396" t="str">
            <v>8000 Towers Crescent Drive, Suite 550</v>
          </cell>
          <cell r="E396" t="str">
            <v>Vienna, Virginia 22182</v>
          </cell>
          <cell r="F396">
            <v>3.2800000000000003E-2</v>
          </cell>
          <cell r="G396">
            <v>0.02</v>
          </cell>
          <cell r="H396">
            <v>0.06</v>
          </cell>
          <cell r="I396">
            <v>2.07E-2</v>
          </cell>
          <cell r="J396">
            <v>5.1999999999999998E-3</v>
          </cell>
          <cell r="K396">
            <v>0.01</v>
          </cell>
          <cell r="L396">
            <v>0.02</v>
          </cell>
          <cell r="M396">
            <v>0.16870000000000002</v>
          </cell>
        </row>
        <row r="397">
          <cell r="A397">
            <v>54</v>
          </cell>
          <cell r="B397" t="str">
            <v>ICAST</v>
          </cell>
          <cell r="C397" t="str">
            <v>ICAST</v>
          </cell>
          <cell r="D397" t="str">
            <v xml:space="preserve"> 777 South Wadsworth Boulevard</v>
          </cell>
          <cell r="E397" t="str">
            <v>Lakewood, Colorado 80226</v>
          </cell>
          <cell r="F397">
            <v>3.2800000000000003E-2</v>
          </cell>
          <cell r="G397">
            <v>0.02</v>
          </cell>
          <cell r="H397">
            <v>0.06</v>
          </cell>
          <cell r="I397">
            <v>2.07E-2</v>
          </cell>
          <cell r="J397">
            <v>5.1999999999999998E-3</v>
          </cell>
          <cell r="K397">
            <v>0.01</v>
          </cell>
          <cell r="L397">
            <v>0.02</v>
          </cell>
          <cell r="M397">
            <v>0.16870000000000002</v>
          </cell>
        </row>
        <row r="398">
          <cell r="A398">
            <v>55</v>
          </cell>
          <cell r="B398" t="str">
            <v>Johnson Capital Huntoon Hastings, Inc</v>
          </cell>
          <cell r="C398" t="str">
            <v>Johnson Capital Huntoon Hastings, Inc</v>
          </cell>
          <cell r="D398" t="str">
            <v>1528 Wazee Street, Suite 214</v>
          </cell>
          <cell r="E398" t="str">
            <v>Denver , Colorado 80202-1312</v>
          </cell>
          <cell r="F398">
            <v>3.2800000000000003E-2</v>
          </cell>
          <cell r="G398">
            <v>0.02</v>
          </cell>
          <cell r="H398">
            <v>0.06</v>
          </cell>
          <cell r="I398">
            <v>2.07E-2</v>
          </cell>
          <cell r="J398">
            <v>5.1999999999999998E-3</v>
          </cell>
          <cell r="K398">
            <v>0.01</v>
          </cell>
          <cell r="L398">
            <v>0.02</v>
          </cell>
          <cell r="M398">
            <v>0.16870000000000002</v>
          </cell>
        </row>
        <row r="399">
          <cell r="A399">
            <v>56</v>
          </cell>
          <cell r="B399" t="str">
            <v>Johnson Capital Huntoon Hastings, Inc. - Lansdale, PA</v>
          </cell>
          <cell r="C399" t="str">
            <v>Johnson Capital Huntoon Hastings, Inc. - Lansdale, PA</v>
          </cell>
          <cell r="D399" t="str">
            <v>514 Station Square Boulevard</v>
          </cell>
          <cell r="E399" t="str">
            <v>Lansdale, Pennsylvania 19446</v>
          </cell>
          <cell r="F399">
            <v>3.2800000000000003E-2</v>
          </cell>
          <cell r="G399">
            <v>0.02</v>
          </cell>
          <cell r="H399">
            <v>0.06</v>
          </cell>
          <cell r="I399">
            <v>2.07E-2</v>
          </cell>
          <cell r="J399">
            <v>5.1999999999999998E-3</v>
          </cell>
          <cell r="K399">
            <v>0.01</v>
          </cell>
          <cell r="L399">
            <v>0.02</v>
          </cell>
          <cell r="M399">
            <v>0.16870000000000002</v>
          </cell>
        </row>
        <row r="400">
          <cell r="A400">
            <v>57</v>
          </cell>
          <cell r="B400" t="str">
            <v xml:space="preserve">KB Companies, Inc. </v>
          </cell>
          <cell r="C400" t="str">
            <v xml:space="preserve">KB Companies, Inc. </v>
          </cell>
          <cell r="D400" t="str">
            <v>7 Old Cistern Court</v>
          </cell>
          <cell r="E400" t="str">
            <v>Baltimore, Maryland 21228</v>
          </cell>
          <cell r="F400">
            <v>3.2800000000000003E-2</v>
          </cell>
          <cell r="G400">
            <v>0.02</v>
          </cell>
          <cell r="H400">
            <v>0.06</v>
          </cell>
          <cell r="I400">
            <v>2.07E-2</v>
          </cell>
          <cell r="J400">
            <v>5.1999999999999998E-3</v>
          </cell>
          <cell r="K400">
            <v>0.01</v>
          </cell>
          <cell r="L400">
            <v>0.02</v>
          </cell>
          <cell r="M400">
            <v>0.16870000000000002</v>
          </cell>
        </row>
        <row r="401">
          <cell r="A401">
            <v>58</v>
          </cell>
          <cell r="B401" t="str">
            <v>KeyBank National Association - Dallas, TX</v>
          </cell>
          <cell r="C401" t="str">
            <v>KeyBank National Association</v>
          </cell>
          <cell r="D401" t="str">
            <v>8115 Preston Road, Suite 500</v>
          </cell>
          <cell r="E401" t="str">
            <v>Dallas, Texas 75225</v>
          </cell>
          <cell r="F401">
            <v>3.2800000000000003E-2</v>
          </cell>
          <cell r="G401">
            <v>0.02</v>
          </cell>
          <cell r="H401">
            <v>0.06</v>
          </cell>
          <cell r="I401">
            <v>2.07E-2</v>
          </cell>
          <cell r="J401">
            <v>5.1999999999999998E-3</v>
          </cell>
          <cell r="K401">
            <v>0.01</v>
          </cell>
          <cell r="L401">
            <v>0.02</v>
          </cell>
          <cell r="M401">
            <v>0.16870000000000002</v>
          </cell>
        </row>
        <row r="402">
          <cell r="A402">
            <v>59</v>
          </cell>
          <cell r="B402" t="str">
            <v>KeyBank National Association - Kansas City</v>
          </cell>
          <cell r="C402" t="str">
            <v>KeyBank National Association</v>
          </cell>
          <cell r="D402" t="str">
            <v>11501 Outlook, Ste. 300</v>
          </cell>
          <cell r="E402" t="str">
            <v>Kansas City, Kansas 66211</v>
          </cell>
          <cell r="F402">
            <v>3.2800000000000003E-2</v>
          </cell>
          <cell r="G402">
            <v>0.02</v>
          </cell>
          <cell r="H402">
            <v>0.06</v>
          </cell>
          <cell r="I402">
            <v>2.07E-2</v>
          </cell>
          <cell r="J402">
            <v>5.1999999999999998E-3</v>
          </cell>
          <cell r="K402">
            <v>0.01</v>
          </cell>
          <cell r="L402">
            <v>0.02</v>
          </cell>
          <cell r="M402">
            <v>0.16870000000000002</v>
          </cell>
        </row>
        <row r="403">
          <cell r="A403">
            <v>60</v>
          </cell>
          <cell r="B403" t="str">
            <v>Lancaster Pollard Mortgage Company</v>
          </cell>
          <cell r="C403" t="str">
            <v>Lancaster Pollard Mortgage Company</v>
          </cell>
          <cell r="D403" t="str">
            <v>65 East State Street, 16th Floor</v>
          </cell>
          <cell r="E403" t="str">
            <v>Columbus, Ohio 43215</v>
          </cell>
          <cell r="F403">
            <v>3.2800000000000003E-2</v>
          </cell>
          <cell r="G403">
            <v>0.02</v>
          </cell>
          <cell r="H403">
            <v>0.06</v>
          </cell>
          <cell r="I403">
            <v>2.07E-2</v>
          </cell>
          <cell r="J403">
            <v>5.1999999999999998E-3</v>
          </cell>
          <cell r="K403">
            <v>0.01</v>
          </cell>
          <cell r="L403">
            <v>0.02</v>
          </cell>
          <cell r="M403">
            <v>0.16870000000000002</v>
          </cell>
        </row>
        <row r="404">
          <cell r="A404">
            <v>61</v>
          </cell>
          <cell r="B404" t="str">
            <v>Love Funding Corporation - Beachwood, OH</v>
          </cell>
          <cell r="C404" t="str">
            <v>Love Funding Corporation</v>
          </cell>
          <cell r="D404" t="str">
            <v>3201 Enterprise Parkway, Suite 350</v>
          </cell>
          <cell r="E404" t="str">
            <v>Beachwood, Ohio 44122</v>
          </cell>
          <cell r="F404">
            <v>3.2800000000000003E-2</v>
          </cell>
          <cell r="G404">
            <v>0.02</v>
          </cell>
          <cell r="H404">
            <v>0.06</v>
          </cell>
          <cell r="I404">
            <v>2.07E-2</v>
          </cell>
          <cell r="J404">
            <v>5.1999999999999998E-3</v>
          </cell>
          <cell r="K404">
            <v>0.01</v>
          </cell>
          <cell r="L404">
            <v>0.02</v>
          </cell>
          <cell r="M404">
            <v>0.16870000000000002</v>
          </cell>
        </row>
        <row r="405">
          <cell r="A405">
            <v>62</v>
          </cell>
          <cell r="B405" t="str">
            <v>Love Funding Corporation - Cleveland, Ohio</v>
          </cell>
          <cell r="C405" t="str">
            <v>Love Funding Corporation</v>
          </cell>
          <cell r="D405" t="str">
            <v>3201 Enterprise Parkway, Suite 350</v>
          </cell>
          <cell r="E405" t="str">
            <v>Cleveland, Ohio 44122</v>
          </cell>
          <cell r="F405">
            <v>3.2800000000000003E-2</v>
          </cell>
          <cell r="G405">
            <v>0.02</v>
          </cell>
          <cell r="H405">
            <v>0.06</v>
          </cell>
          <cell r="I405">
            <v>2.07E-2</v>
          </cell>
          <cell r="J405">
            <v>5.1999999999999998E-3</v>
          </cell>
          <cell r="K405">
            <v>0.01</v>
          </cell>
          <cell r="L405">
            <v>0.02</v>
          </cell>
          <cell r="M405">
            <v>0.16870000000000002</v>
          </cell>
        </row>
        <row r="406">
          <cell r="A406">
            <v>63</v>
          </cell>
          <cell r="B406" t="str">
            <v>Love Funding Corporation - DC</v>
          </cell>
          <cell r="C406" t="str">
            <v>Love Funding Corporation</v>
          </cell>
          <cell r="D406" t="str">
            <v>1250 Connecticut Ave NW, Suite 310</v>
          </cell>
          <cell r="E406" t="str">
            <v>Washington, District Of Columbia 20036-2603</v>
          </cell>
          <cell r="F406">
            <v>3.2800000000000003E-2</v>
          </cell>
          <cell r="G406">
            <v>0.02</v>
          </cell>
          <cell r="H406">
            <v>0.06</v>
          </cell>
          <cell r="I406">
            <v>2.07E-2</v>
          </cell>
          <cell r="J406">
            <v>5.1999999999999998E-3</v>
          </cell>
          <cell r="K406">
            <v>0.01</v>
          </cell>
          <cell r="L406">
            <v>0.02</v>
          </cell>
          <cell r="M406">
            <v>0.16870000000000002</v>
          </cell>
        </row>
        <row r="407">
          <cell r="A407">
            <v>64</v>
          </cell>
          <cell r="B407" t="str">
            <v>Love Funding Corporation - Palm Beach Gardens, FL</v>
          </cell>
          <cell r="C407" t="str">
            <v>Love Funding Corporation</v>
          </cell>
          <cell r="D407" t="str">
            <v>3399 PGA Boulevard, Suite 220</v>
          </cell>
          <cell r="E407" t="str">
            <v>Palm Beach Gardens, Florida 33410</v>
          </cell>
          <cell r="F407">
            <v>3.2800000000000003E-2</v>
          </cell>
          <cell r="G407">
            <v>0.02</v>
          </cell>
          <cell r="H407">
            <v>0.06</v>
          </cell>
          <cell r="I407">
            <v>2.07E-2</v>
          </cell>
          <cell r="J407">
            <v>5.1999999999999998E-3</v>
          </cell>
          <cell r="K407">
            <v>0.01</v>
          </cell>
          <cell r="L407">
            <v>0.02</v>
          </cell>
          <cell r="M407">
            <v>0.16870000000000002</v>
          </cell>
        </row>
        <row r="408">
          <cell r="A408">
            <v>65</v>
          </cell>
          <cell r="B408" t="str">
            <v>Love Funding Corporation - St. Louis</v>
          </cell>
          <cell r="C408" t="str">
            <v>Love Funding Corporation</v>
          </cell>
          <cell r="D408" t="str">
            <v>212 South Central Avenue, Suite 100</v>
          </cell>
          <cell r="E408" t="str">
            <v>St. Louis, Missouri 63105</v>
          </cell>
          <cell r="F408">
            <v>3.2800000000000003E-2</v>
          </cell>
          <cell r="G408">
            <v>0.02</v>
          </cell>
          <cell r="H408">
            <v>0.06</v>
          </cell>
          <cell r="I408">
            <v>2.07E-2</v>
          </cell>
          <cell r="J408">
            <v>5.1999999999999998E-3</v>
          </cell>
          <cell r="K408">
            <v>0.01</v>
          </cell>
          <cell r="L408">
            <v>0.02</v>
          </cell>
          <cell r="M408">
            <v>0.16870000000000002</v>
          </cell>
        </row>
        <row r="409">
          <cell r="A409">
            <v>66</v>
          </cell>
          <cell r="B409" t="str">
            <v>Love Funding Corporation - Williamstown, NJ</v>
          </cell>
          <cell r="C409" t="str">
            <v>Love Funding Corporation</v>
          </cell>
          <cell r="D409" t="str">
            <v>1204 Iris Avenue</v>
          </cell>
          <cell r="E409" t="str">
            <v>Williamstown, New Jersey 8094</v>
          </cell>
          <cell r="F409">
            <v>3.2800000000000003E-2</v>
          </cell>
          <cell r="G409">
            <v>0.02</v>
          </cell>
          <cell r="H409">
            <v>0.06</v>
          </cell>
          <cell r="I409">
            <v>2.07E-2</v>
          </cell>
          <cell r="J409">
            <v>5.1999999999999998E-3</v>
          </cell>
          <cell r="K409">
            <v>0.01</v>
          </cell>
          <cell r="L409">
            <v>0.02</v>
          </cell>
          <cell r="M409">
            <v>0.16870000000000002</v>
          </cell>
        </row>
        <row r="410">
          <cell r="A410">
            <v>67</v>
          </cell>
          <cell r="B410" t="str">
            <v>M &amp; T Realty Capital Corporation</v>
          </cell>
          <cell r="C410" t="str">
            <v>M &amp; T Realty Capital Corporation</v>
          </cell>
          <cell r="D410" t="str">
            <v>25 South Charles Street, 22nd Floor</v>
          </cell>
          <cell r="E410" t="str">
            <v>Baltimore, Maryland 21201</v>
          </cell>
          <cell r="F410">
            <v>3.2800000000000003E-2</v>
          </cell>
          <cell r="G410">
            <v>0.02</v>
          </cell>
          <cell r="H410">
            <v>0.06</v>
          </cell>
          <cell r="I410">
            <v>2.07E-2</v>
          </cell>
          <cell r="J410">
            <v>5.1999999999999998E-3</v>
          </cell>
          <cell r="K410">
            <v>0.01</v>
          </cell>
          <cell r="L410">
            <v>0.02</v>
          </cell>
          <cell r="M410">
            <v>0.16870000000000002</v>
          </cell>
        </row>
        <row r="411">
          <cell r="A411">
            <v>68</v>
          </cell>
          <cell r="B411" t="str">
            <v>McKinley, Inc. - Ann Arbor, MI</v>
          </cell>
          <cell r="C411" t="str">
            <v>McKinley, Inc.</v>
          </cell>
          <cell r="D411" t="str">
            <v>320 North Main Street, Suite 200</v>
          </cell>
          <cell r="E411" t="str">
            <v>Ann Arbor, Michigan 48104-1127</v>
          </cell>
          <cell r="F411">
            <v>3.2800000000000003E-2</v>
          </cell>
          <cell r="G411">
            <v>0.02</v>
          </cell>
          <cell r="H411">
            <v>0.06</v>
          </cell>
          <cell r="I411">
            <v>2.07E-2</v>
          </cell>
          <cell r="J411">
            <v>5.1999999999999998E-3</v>
          </cell>
          <cell r="K411">
            <v>0.01</v>
          </cell>
          <cell r="L411">
            <v>0.02</v>
          </cell>
          <cell r="M411">
            <v>0.16870000000000002</v>
          </cell>
        </row>
        <row r="412">
          <cell r="A412">
            <v>69</v>
          </cell>
          <cell r="B412" t="str">
            <v>Metro Pavia Health System</v>
          </cell>
          <cell r="C412" t="str">
            <v>Metro Pavia Health System</v>
          </cell>
          <cell r="D412" t="str">
            <v>101 San Patricio Avenue, Suite 960</v>
          </cell>
          <cell r="E412" t="str">
            <v>Guaynabo, Puerto Rico 968</v>
          </cell>
          <cell r="F412">
            <v>3.2800000000000003E-2</v>
          </cell>
          <cell r="G412">
            <v>0.02</v>
          </cell>
          <cell r="H412">
            <v>0.06</v>
          </cell>
          <cell r="I412">
            <v>2.07E-2</v>
          </cell>
          <cell r="J412">
            <v>5.1999999999999998E-3</v>
          </cell>
          <cell r="K412">
            <v>0.01</v>
          </cell>
          <cell r="L412">
            <v>0.02</v>
          </cell>
          <cell r="M412">
            <v>0.16870000000000002</v>
          </cell>
        </row>
        <row r="413">
          <cell r="A413">
            <v>70</v>
          </cell>
          <cell r="B413" t="str">
            <v>National Church Residences</v>
          </cell>
          <cell r="C413" t="str">
            <v>National Church Residences</v>
          </cell>
          <cell r="D413" t="str">
            <v>2335 North Bank Drive</v>
          </cell>
          <cell r="E413" t="str">
            <v>Columbus, Ohio 43220</v>
          </cell>
          <cell r="F413">
            <v>3.2800000000000003E-2</v>
          </cell>
          <cell r="G413">
            <v>0.02</v>
          </cell>
          <cell r="H413">
            <v>0.06</v>
          </cell>
          <cell r="I413">
            <v>2.07E-2</v>
          </cell>
          <cell r="J413">
            <v>5.1999999999999998E-3</v>
          </cell>
          <cell r="K413">
            <v>0.01</v>
          </cell>
          <cell r="L413">
            <v>0.02</v>
          </cell>
          <cell r="M413">
            <v>0.16870000000000002</v>
          </cell>
        </row>
        <row r="414">
          <cell r="A414">
            <v>71</v>
          </cell>
          <cell r="B414" t="str">
            <v>National Foundation for Affordable Housing Solutions, I</v>
          </cell>
          <cell r="C414" t="str">
            <v>National Foundation for Affordable Housing Solutions, I</v>
          </cell>
          <cell r="D414" t="str">
            <v>11200 Rockville Pike, Suite 250</v>
          </cell>
          <cell r="E414" t="str">
            <v>Rockville, Maryland 20852</v>
          </cell>
          <cell r="F414">
            <v>3.2800000000000003E-2</v>
          </cell>
          <cell r="G414">
            <v>0.02</v>
          </cell>
          <cell r="H414">
            <v>0.06</v>
          </cell>
          <cell r="I414">
            <v>2.07E-2</v>
          </cell>
          <cell r="J414">
            <v>5.1999999999999998E-3</v>
          </cell>
          <cell r="K414">
            <v>0.01</v>
          </cell>
          <cell r="L414">
            <v>0.02</v>
          </cell>
          <cell r="M414">
            <v>0.16870000000000002</v>
          </cell>
        </row>
        <row r="415">
          <cell r="A415">
            <v>72</v>
          </cell>
          <cell r="B415" t="str">
            <v>NorthMarq &gt; NorthMarq Capital, Inc.</v>
          </cell>
          <cell r="C415" t="str">
            <v>NorthMarq Capital, Inc.</v>
          </cell>
          <cell r="D415" t="str">
            <v>1900 Grant Street, Suite 1250</v>
          </cell>
          <cell r="E415" t="str">
            <v>Denver, Colorado 80203-4357</v>
          </cell>
          <cell r="F415">
            <v>3.2800000000000003E-2</v>
          </cell>
          <cell r="G415">
            <v>0.02</v>
          </cell>
          <cell r="H415">
            <v>0.06</v>
          </cell>
          <cell r="I415">
            <v>2.07E-2</v>
          </cell>
          <cell r="J415">
            <v>5.1999999999999998E-3</v>
          </cell>
          <cell r="K415">
            <v>0.01</v>
          </cell>
          <cell r="L415">
            <v>0.02</v>
          </cell>
          <cell r="M415">
            <v>0.16870000000000002</v>
          </cell>
        </row>
        <row r="416">
          <cell r="A416">
            <v>73</v>
          </cell>
          <cell r="B416" t="str">
            <v>Oppenheimer  - Alpharetta, GA</v>
          </cell>
          <cell r="C416" t="str">
            <v>Oppenheimer Multifamily Housing &amp; Healthcare Finance, Inc</v>
          </cell>
          <cell r="D416" t="str">
            <v>2500 Northwinds Parkway, Suite 625</v>
          </cell>
          <cell r="E416" t="str">
            <v>Alpharetta, Georgia 30009</v>
          </cell>
          <cell r="F416">
            <v>3.2800000000000003E-2</v>
          </cell>
          <cell r="G416">
            <v>0.02</v>
          </cell>
          <cell r="H416">
            <v>0.06</v>
          </cell>
          <cell r="I416">
            <v>2.07E-2</v>
          </cell>
          <cell r="J416">
            <v>5.1999999999999998E-3</v>
          </cell>
          <cell r="K416">
            <v>0.01</v>
          </cell>
          <cell r="L416">
            <v>0.02</v>
          </cell>
          <cell r="M416">
            <v>0.16870000000000002</v>
          </cell>
        </row>
        <row r="417">
          <cell r="A417">
            <v>74</v>
          </cell>
          <cell r="B417" t="str">
            <v>Oppenheimer - Beachwood, OH</v>
          </cell>
          <cell r="C417" t="str">
            <v>Oppenheimer Multifamily Housing &amp; Healthcare Finance, Inc</v>
          </cell>
          <cell r="D417" t="str">
            <v>25550 Chagrin Boulevard Suite 310</v>
          </cell>
          <cell r="E417" t="str">
            <v>Beachwood, Ohio 44122</v>
          </cell>
          <cell r="F417">
            <v>3.2800000000000003E-2</v>
          </cell>
          <cell r="G417">
            <v>0.02</v>
          </cell>
          <cell r="H417">
            <v>0.06</v>
          </cell>
          <cell r="I417">
            <v>2.07E-2</v>
          </cell>
          <cell r="J417">
            <v>5.1999999999999998E-3</v>
          </cell>
          <cell r="K417">
            <v>0.01</v>
          </cell>
          <cell r="L417">
            <v>0.02</v>
          </cell>
          <cell r="M417">
            <v>0.16870000000000002</v>
          </cell>
        </row>
        <row r="418">
          <cell r="A418">
            <v>75</v>
          </cell>
          <cell r="B418" t="str">
            <v>P/R Mortgage &amp; Investment Corporation</v>
          </cell>
          <cell r="C418" t="str">
            <v>P/R Mortgage &amp; Investment Corporation</v>
          </cell>
          <cell r="D418" t="str">
            <v>11555 North Meridian Street, Suite 400</v>
          </cell>
          <cell r="E418" t="str">
            <v>Carmel, Indiana 46032-6945</v>
          </cell>
          <cell r="F418">
            <v>3.2800000000000003E-2</v>
          </cell>
          <cell r="G418">
            <v>0.02</v>
          </cell>
          <cell r="H418">
            <v>0.06</v>
          </cell>
          <cell r="I418">
            <v>2.07E-2</v>
          </cell>
          <cell r="J418">
            <v>5.1999999999999998E-3</v>
          </cell>
          <cell r="K418">
            <v>0.01</v>
          </cell>
          <cell r="L418">
            <v>0.02</v>
          </cell>
          <cell r="M418">
            <v>0.16870000000000002</v>
          </cell>
        </row>
        <row r="419">
          <cell r="A419">
            <v>76</v>
          </cell>
          <cell r="B419" t="str">
            <v>Paragon Mortgage Corporation</v>
          </cell>
          <cell r="C419" t="str">
            <v>Paragon Mortgage Corporation</v>
          </cell>
          <cell r="D419" t="str">
            <v xml:space="preserve">1130 East Missouri Avenue, Suite 204 </v>
          </cell>
          <cell r="E419" t="str">
            <v>Phoenix, Arizona 85014</v>
          </cell>
          <cell r="F419">
            <v>3.2800000000000003E-2</v>
          </cell>
          <cell r="G419">
            <v>0.02</v>
          </cell>
          <cell r="H419">
            <v>0.06</v>
          </cell>
          <cell r="I419">
            <v>2.07E-2</v>
          </cell>
          <cell r="J419">
            <v>5.1999999999999998E-3</v>
          </cell>
          <cell r="K419">
            <v>0.01</v>
          </cell>
          <cell r="L419">
            <v>0.02</v>
          </cell>
          <cell r="M419">
            <v>0.16870000000000002</v>
          </cell>
        </row>
        <row r="420">
          <cell r="A420">
            <v>77</v>
          </cell>
          <cell r="B420" t="str">
            <v>Pedcor Investments</v>
          </cell>
          <cell r="C420" t="str">
            <v>Pedcor Investments</v>
          </cell>
          <cell r="D420" t="str">
            <v>770 Third Avenue Southwest</v>
          </cell>
          <cell r="E420" t="str">
            <v>Carmel, Indiana 46032</v>
          </cell>
          <cell r="F420">
            <v>3.2800000000000003E-2</v>
          </cell>
          <cell r="G420">
            <v>0.02</v>
          </cell>
          <cell r="H420">
            <v>0.06</v>
          </cell>
          <cell r="I420">
            <v>2.07E-2</v>
          </cell>
          <cell r="J420">
            <v>5.1999999999999998E-3</v>
          </cell>
          <cell r="K420">
            <v>0.01</v>
          </cell>
          <cell r="L420">
            <v>0.02</v>
          </cell>
          <cell r="M420">
            <v>0.16870000000000002</v>
          </cell>
        </row>
        <row r="421">
          <cell r="A421">
            <v>78</v>
          </cell>
          <cell r="B421" t="str">
            <v>Pillar Capital Finance LLC - Bloomfield Hills, MI</v>
          </cell>
          <cell r="C421" t="str">
            <v>Pillar Capital Finance LLC</v>
          </cell>
          <cell r="D421" t="str">
            <v>33 Bloomfield Hills Parkway, Suite 125</v>
          </cell>
          <cell r="E421" t="str">
            <v>Bloomfield Hills, Michigan 48304</v>
          </cell>
          <cell r="F421">
            <v>3.2800000000000003E-2</v>
          </cell>
          <cell r="G421">
            <v>0.02</v>
          </cell>
          <cell r="H421">
            <v>0.06</v>
          </cell>
          <cell r="I421">
            <v>2.07E-2</v>
          </cell>
          <cell r="J421">
            <v>5.1999999999999998E-3</v>
          </cell>
          <cell r="K421">
            <v>0.01</v>
          </cell>
          <cell r="L421">
            <v>0.02</v>
          </cell>
          <cell r="M421">
            <v>0.16870000000000002</v>
          </cell>
        </row>
        <row r="422">
          <cell r="A422">
            <v>79</v>
          </cell>
          <cell r="B422" t="str">
            <v>PNC Real Estate - San Francisco, CA</v>
          </cell>
          <cell r="C422" t="str">
            <v>PNC Real Estate</v>
          </cell>
          <cell r="D422" t="str">
            <v>575 Market Street, 28th Floor</v>
          </cell>
          <cell r="E422" t="str">
            <v>San Francisco, California 94105</v>
          </cell>
          <cell r="F422">
            <v>3.2800000000000003E-2</v>
          </cell>
          <cell r="G422">
            <v>0.02</v>
          </cell>
          <cell r="H422">
            <v>0.06</v>
          </cell>
          <cell r="I422">
            <v>2.07E-2</v>
          </cell>
          <cell r="J422">
            <v>5.1999999999999998E-3</v>
          </cell>
          <cell r="K422">
            <v>0.01</v>
          </cell>
          <cell r="L422">
            <v>0.02</v>
          </cell>
          <cell r="M422">
            <v>0.16870000000000002</v>
          </cell>
        </row>
        <row r="423">
          <cell r="A423">
            <v>80</v>
          </cell>
          <cell r="B423" t="str">
            <v>Preservation Partners Development</v>
          </cell>
          <cell r="C423" t="str">
            <v>Preservation Partners Development</v>
          </cell>
          <cell r="D423" t="str">
            <v>21515 Hawthorne Boulevard, Suite 125</v>
          </cell>
          <cell r="E423" t="str">
            <v>Torrance, California 90503</v>
          </cell>
          <cell r="F423">
            <v>3.2800000000000003E-2</v>
          </cell>
          <cell r="G423">
            <v>0.02</v>
          </cell>
          <cell r="H423">
            <v>0.06</v>
          </cell>
          <cell r="I423">
            <v>2.07E-2</v>
          </cell>
          <cell r="J423">
            <v>5.1999999999999998E-3</v>
          </cell>
          <cell r="K423">
            <v>0.01</v>
          </cell>
          <cell r="L423">
            <v>0.02</v>
          </cell>
          <cell r="M423">
            <v>0.16870000000000002</v>
          </cell>
        </row>
        <row r="424">
          <cell r="A424">
            <v>81</v>
          </cell>
          <cell r="B424" t="str">
            <v>Prudential Huntoon Paige - Arlington, VA</v>
          </cell>
          <cell r="C424" t="str">
            <v>Prudential Huntoon Paige Associates, LLC</v>
          </cell>
          <cell r="D424" t="str">
            <v>4350 North Fairfax Drive, Suite 700</v>
          </cell>
          <cell r="E424" t="str">
            <v>Arlington, Virginia 22203</v>
          </cell>
          <cell r="F424">
            <v>3.2800000000000003E-2</v>
          </cell>
          <cell r="G424">
            <v>0.02</v>
          </cell>
          <cell r="H424">
            <v>0.06</v>
          </cell>
          <cell r="I424">
            <v>2.07E-2</v>
          </cell>
          <cell r="J424">
            <v>5.1999999999999998E-3</v>
          </cell>
          <cell r="K424">
            <v>0.01</v>
          </cell>
          <cell r="L424">
            <v>0.02</v>
          </cell>
          <cell r="M424">
            <v>0.16870000000000002</v>
          </cell>
        </row>
        <row r="425">
          <cell r="A425">
            <v>82</v>
          </cell>
          <cell r="B425" t="str">
            <v>Prudential Huntoon Paige - Atlanta</v>
          </cell>
          <cell r="C425" t="str">
            <v>Prudential Huntoon Paige Associates, LLC</v>
          </cell>
          <cell r="D425" t="str">
            <v xml:space="preserve">3560 Lenox Road, Suite 1400 </v>
          </cell>
          <cell r="E425" t="str">
            <v>Atlanta, Georgia 30326</v>
          </cell>
          <cell r="F425">
            <v>3.2800000000000003E-2</v>
          </cell>
          <cell r="G425">
            <v>0.02</v>
          </cell>
          <cell r="H425">
            <v>0.05</v>
          </cell>
          <cell r="I425">
            <v>2.07E-2</v>
          </cell>
          <cell r="J425">
            <v>5.1999999999999998E-3</v>
          </cell>
          <cell r="K425">
            <v>0.01</v>
          </cell>
          <cell r="L425">
            <v>0.02</v>
          </cell>
          <cell r="M425">
            <v>0.15870000000000001</v>
          </cell>
        </row>
        <row r="426">
          <cell r="A426">
            <v>83</v>
          </cell>
          <cell r="B426" t="str">
            <v>Prudential Huntoon Paige - Chicago</v>
          </cell>
          <cell r="C426" t="str">
            <v>Prudential Huntoon Paige Associates, LLC</v>
          </cell>
          <cell r="D426" t="str">
            <v>Two Prudential Plaza, 180 North Stetson, Suite 5400</v>
          </cell>
          <cell r="E426" t="str">
            <v>Chicago, Illinois 60601</v>
          </cell>
          <cell r="F426">
            <v>3.2800000000000003E-2</v>
          </cell>
          <cell r="G426">
            <v>0.02</v>
          </cell>
          <cell r="H426">
            <v>0.05</v>
          </cell>
          <cell r="I426">
            <v>2.07E-2</v>
          </cell>
          <cell r="J426">
            <v>5.1999999999999998E-3</v>
          </cell>
          <cell r="K426">
            <v>0.01</v>
          </cell>
          <cell r="L426">
            <v>0.02</v>
          </cell>
          <cell r="M426">
            <v>0.15870000000000001</v>
          </cell>
        </row>
        <row r="427">
          <cell r="A427">
            <v>84</v>
          </cell>
          <cell r="B427" t="str">
            <v>Prudential Huntoon Paige - Colorado</v>
          </cell>
          <cell r="C427" t="str">
            <v>Prudential Huntoon Paige Associates, LLC</v>
          </cell>
          <cell r="D427" t="str">
            <v>8000 South Chester Street, Suite 350</v>
          </cell>
          <cell r="E427" t="str">
            <v>Centennial, Colorado 80112</v>
          </cell>
          <cell r="F427">
            <v>3.2800000000000003E-2</v>
          </cell>
          <cell r="G427">
            <v>0.02</v>
          </cell>
          <cell r="H427">
            <v>0.05</v>
          </cell>
          <cell r="I427">
            <v>2.07E-2</v>
          </cell>
          <cell r="J427">
            <v>5.1999999999999998E-3</v>
          </cell>
          <cell r="K427">
            <v>0.01</v>
          </cell>
          <cell r="L427">
            <v>0.02</v>
          </cell>
          <cell r="M427">
            <v>0.15870000000000001</v>
          </cell>
        </row>
        <row r="428">
          <cell r="A428">
            <v>85</v>
          </cell>
          <cell r="B428" t="str">
            <v>Prudential Huntoon Paige - Newark, NJ</v>
          </cell>
          <cell r="C428" t="str">
            <v>Prudential Huntoon Paige Associates, LLC</v>
          </cell>
          <cell r="D428" t="str">
            <v>655 Broad Street, 16th Floor</v>
          </cell>
          <cell r="E428" t="str">
            <v>Newark, New Jersey 07102-4410</v>
          </cell>
          <cell r="F428">
            <v>3.2800000000000003E-2</v>
          </cell>
          <cell r="G428">
            <v>0.02</v>
          </cell>
          <cell r="H428">
            <v>0.05</v>
          </cell>
          <cell r="I428">
            <v>2.07E-2</v>
          </cell>
          <cell r="J428">
            <v>5.1999999999999998E-3</v>
          </cell>
          <cell r="K428">
            <v>0.01</v>
          </cell>
          <cell r="L428">
            <v>0.02</v>
          </cell>
          <cell r="M428">
            <v>0.15870000000000001</v>
          </cell>
        </row>
        <row r="429">
          <cell r="A429">
            <v>86</v>
          </cell>
          <cell r="B429" t="str">
            <v>Prudential Huntoon Paige Associates, LLC</v>
          </cell>
          <cell r="C429" t="str">
            <v>Prudential Huntoon Paige Associates, LLC</v>
          </cell>
          <cell r="D429" t="str">
            <v>4350 N. Fairfax Drive, Suite 700</v>
          </cell>
          <cell r="E429" t="str">
            <v>Arlington, Arlington 22203</v>
          </cell>
          <cell r="F429">
            <v>3.2800000000000003E-2</v>
          </cell>
          <cell r="G429">
            <v>0.02</v>
          </cell>
          <cell r="H429">
            <v>0.05</v>
          </cell>
          <cell r="I429">
            <v>2.07E-2</v>
          </cell>
          <cell r="J429">
            <v>5.1999999999999998E-3</v>
          </cell>
          <cell r="K429">
            <v>0.01</v>
          </cell>
          <cell r="L429">
            <v>0.02</v>
          </cell>
          <cell r="M429">
            <v>0.15870000000000001</v>
          </cell>
        </row>
        <row r="430">
          <cell r="A430">
            <v>87</v>
          </cell>
          <cell r="B430" t="str">
            <v>Red Mortgage Capital, LLC - Charlotte</v>
          </cell>
          <cell r="C430" t="str">
            <v>Red Mortgage Capital, LLC</v>
          </cell>
          <cell r="D430" t="str">
            <v>5960 Fairview Road, Suite 400</v>
          </cell>
          <cell r="E430" t="str">
            <v>Charlotte, North Carolina 28210</v>
          </cell>
          <cell r="F430">
            <v>3.2800000000000003E-2</v>
          </cell>
          <cell r="G430">
            <v>0.02</v>
          </cell>
          <cell r="H430">
            <v>0.05</v>
          </cell>
          <cell r="I430">
            <v>2.07E-2</v>
          </cell>
          <cell r="J430">
            <v>5.1999999999999998E-3</v>
          </cell>
          <cell r="K430">
            <v>0.01</v>
          </cell>
          <cell r="L430">
            <v>0.02</v>
          </cell>
          <cell r="M430">
            <v>0.15870000000000001</v>
          </cell>
        </row>
        <row r="431">
          <cell r="A431">
            <v>88</v>
          </cell>
          <cell r="B431" t="str">
            <v>Red Mortgage Capital, LLC - Columbus</v>
          </cell>
          <cell r="C431" t="str">
            <v>Red Mortgage Capital, LLC</v>
          </cell>
          <cell r="D431" t="str">
            <v>10 West Broad Street, 8th Floor</v>
          </cell>
          <cell r="E431" t="str">
            <v>Columbus, Ohio 43215</v>
          </cell>
          <cell r="F431">
            <v>3.2800000000000003E-2</v>
          </cell>
          <cell r="G431">
            <v>0.02</v>
          </cell>
          <cell r="H431">
            <v>0.06</v>
          </cell>
          <cell r="I431">
            <v>2.07E-2</v>
          </cell>
          <cell r="J431">
            <v>5.1999999999999998E-3</v>
          </cell>
          <cell r="K431">
            <v>0.01</v>
          </cell>
          <cell r="L431">
            <v>0.02</v>
          </cell>
          <cell r="M431">
            <v>0.16870000000000002</v>
          </cell>
        </row>
        <row r="432">
          <cell r="A432">
            <v>89</v>
          </cell>
          <cell r="B432" t="str">
            <v>Red Mortgage Capital, LLC - Reston</v>
          </cell>
          <cell r="C432" t="str">
            <v>Red Mortgage Capital, LLC</v>
          </cell>
          <cell r="D432" t="str">
            <v>1750 Presidents Street</v>
          </cell>
          <cell r="E432" t="str">
            <v>Reston, Virginia 20190-5618</v>
          </cell>
          <cell r="F432">
            <v>3.2800000000000003E-2</v>
          </cell>
          <cell r="G432">
            <v>0.02</v>
          </cell>
          <cell r="H432">
            <v>0.06</v>
          </cell>
          <cell r="I432">
            <v>2.07E-2</v>
          </cell>
          <cell r="J432">
            <v>5.1999999999999998E-3</v>
          </cell>
          <cell r="K432">
            <v>0.01</v>
          </cell>
          <cell r="L432">
            <v>0.02</v>
          </cell>
          <cell r="M432">
            <v>0.16870000000000002</v>
          </cell>
        </row>
        <row r="433">
          <cell r="A433">
            <v>90</v>
          </cell>
          <cell r="B433" t="str">
            <v>Red Mortgage Capital, LLC - San Diego</v>
          </cell>
          <cell r="C433" t="str">
            <v>Red Mortgage Capital, LLC</v>
          </cell>
          <cell r="D433" t="str">
            <v>402 West Broadway, Suite 1730</v>
          </cell>
          <cell r="E433" t="str">
            <v>San Diego, California 92101</v>
          </cell>
          <cell r="F433">
            <v>3.2800000000000003E-2</v>
          </cell>
          <cell r="G433">
            <v>0.02</v>
          </cell>
          <cell r="H433">
            <v>0.06</v>
          </cell>
          <cell r="I433">
            <v>2.07E-2</v>
          </cell>
          <cell r="J433">
            <v>5.1999999999999998E-3</v>
          </cell>
          <cell r="K433">
            <v>0.01</v>
          </cell>
          <cell r="L433">
            <v>0.02</v>
          </cell>
          <cell r="M433">
            <v>0.16870000000000002</v>
          </cell>
        </row>
        <row r="434">
          <cell r="A434">
            <v>91</v>
          </cell>
          <cell r="B434" t="str">
            <v>Regions Real Estate Capital Markets - Atlanta, GA</v>
          </cell>
          <cell r="C434" t="str">
            <v>Regions Real Estate Capital Markets - Atlanta, GA</v>
          </cell>
          <cell r="D434" t="str">
            <v>1180 West Peachtree Street, Suite 1400</v>
          </cell>
          <cell r="E434" t="str">
            <v>Atlanta, Georgia 30309</v>
          </cell>
          <cell r="F434">
            <v>3.2800000000000003E-2</v>
          </cell>
          <cell r="G434">
            <v>0.02</v>
          </cell>
          <cell r="H434">
            <v>0.06</v>
          </cell>
          <cell r="I434">
            <v>2.07E-2</v>
          </cell>
          <cell r="J434">
            <v>5.1999999999999998E-3</v>
          </cell>
          <cell r="K434">
            <v>0.01</v>
          </cell>
          <cell r="L434">
            <v>0.02</v>
          </cell>
          <cell r="M434">
            <v>0.16870000000000002</v>
          </cell>
        </row>
        <row r="435">
          <cell r="A435">
            <v>92</v>
          </cell>
          <cell r="B435" t="str">
            <v>RICHMAC Funding LLC</v>
          </cell>
          <cell r="C435" t="str">
            <v>RICHMAC Funding LLC</v>
          </cell>
          <cell r="D435" t="str">
            <v>255 East Kellogg Blvd., Suite 103</v>
          </cell>
          <cell r="E435" t="str">
            <v>St. Paul, Minnesota 55101</v>
          </cell>
          <cell r="F435">
            <v>3.2800000000000003E-2</v>
          </cell>
          <cell r="G435">
            <v>0.02</v>
          </cell>
          <cell r="H435">
            <v>0.06</v>
          </cell>
          <cell r="I435">
            <v>2.07E-2</v>
          </cell>
          <cell r="J435">
            <v>5.1999999999999998E-3</v>
          </cell>
          <cell r="K435">
            <v>0.01</v>
          </cell>
          <cell r="L435">
            <v>0.02</v>
          </cell>
          <cell r="M435">
            <v>0.16870000000000002</v>
          </cell>
        </row>
        <row r="436">
          <cell r="A436">
            <v>93</v>
          </cell>
          <cell r="B436" t="str">
            <v>Rockport Mortgage Corporation</v>
          </cell>
          <cell r="C436" t="str">
            <v>Rockport Mortgage Corporation</v>
          </cell>
          <cell r="D436" t="str">
            <v>17 Rogers Street</v>
          </cell>
          <cell r="E436" t="str">
            <v>Gloucester, Massachusetts 01930-5014</v>
          </cell>
          <cell r="F436">
            <v>3.2800000000000003E-2</v>
          </cell>
          <cell r="G436">
            <v>0.02</v>
          </cell>
          <cell r="H436">
            <v>0.06</v>
          </cell>
          <cell r="I436">
            <v>2.07E-2</v>
          </cell>
          <cell r="J436">
            <v>5.1999999999999998E-3</v>
          </cell>
          <cell r="K436">
            <v>0.01</v>
          </cell>
          <cell r="L436">
            <v>0.02</v>
          </cell>
          <cell r="M436">
            <v>0.16870000000000002</v>
          </cell>
        </row>
        <row r="437">
          <cell r="A437">
            <v>94</v>
          </cell>
          <cell r="B437" t="str">
            <v>The Carabetta Companies</v>
          </cell>
          <cell r="C437" t="str">
            <v>The Carabetta Companies</v>
          </cell>
          <cell r="D437" t="str">
            <v>200 Pratt Street</v>
          </cell>
          <cell r="E437" t="str">
            <v>Meriden, Connecticut 6450</v>
          </cell>
          <cell r="F437">
            <v>0.05</v>
          </cell>
          <cell r="G437">
            <v>0.02</v>
          </cell>
          <cell r="H437">
            <v>0.06</v>
          </cell>
          <cell r="I437">
            <v>2.07E-2</v>
          </cell>
          <cell r="J437">
            <v>5.1999999999999998E-3</v>
          </cell>
          <cell r="K437">
            <v>0.01</v>
          </cell>
          <cell r="L437">
            <v>0.02</v>
          </cell>
          <cell r="M437">
            <v>0.18590000000000001</v>
          </cell>
        </row>
        <row r="438">
          <cell r="A438">
            <v>95</v>
          </cell>
          <cell r="B438" t="str">
            <v>Walker &amp; Dunlop - Baltimore, MD</v>
          </cell>
          <cell r="C438" t="str">
            <v>Walker &amp; Dunlop</v>
          </cell>
          <cell r="D438" t="str">
            <v>500 East Pratt Street, Suite 1050</v>
          </cell>
          <cell r="E438" t="str">
            <v>Baltimore, Maryland 21202-3133</v>
          </cell>
          <cell r="F438">
            <v>3.2800000000000003E-2</v>
          </cell>
          <cell r="G438">
            <v>0.02</v>
          </cell>
          <cell r="H438">
            <v>0.06</v>
          </cell>
          <cell r="I438">
            <v>2.07E-2</v>
          </cell>
          <cell r="J438">
            <v>5.1999999999999998E-3</v>
          </cell>
          <cell r="K438">
            <v>0.01</v>
          </cell>
          <cell r="L438">
            <v>0.02</v>
          </cell>
          <cell r="M438">
            <v>0.16870000000000002</v>
          </cell>
        </row>
        <row r="439">
          <cell r="A439">
            <v>96</v>
          </cell>
          <cell r="B439" t="str">
            <v>Walker &amp; Dunlop - Needham, MA</v>
          </cell>
          <cell r="C439" t="str">
            <v>Walker &amp; Dunlop</v>
          </cell>
          <cell r="D439" t="str">
            <v>One Charles River Place, 63 Kendrick Street</v>
          </cell>
          <cell r="E439" t="str">
            <v>Needham, Massachusetts 02494</v>
          </cell>
          <cell r="F439">
            <v>3.2800000000000003E-2</v>
          </cell>
          <cell r="G439">
            <v>0.02</v>
          </cell>
          <cell r="H439">
            <v>0.06</v>
          </cell>
          <cell r="I439">
            <v>2.07E-2</v>
          </cell>
          <cell r="J439">
            <v>5.1999999999999998E-3</v>
          </cell>
          <cell r="K439">
            <v>0.01</v>
          </cell>
          <cell r="L439">
            <v>0.02</v>
          </cell>
          <cell r="M439">
            <v>0.16870000000000002</v>
          </cell>
        </row>
        <row r="440">
          <cell r="A440">
            <v>97</v>
          </cell>
          <cell r="B440" t="str">
            <v>Walker &amp; Dunlop, LLC - Bethesda, MD</v>
          </cell>
          <cell r="C440" t="str">
            <v>Walker &amp; Dunlop</v>
          </cell>
          <cell r="D440" t="str">
            <v>7501 Wisconsin Avenue, Suite 1200E</v>
          </cell>
          <cell r="E440" t="str">
            <v>Bethesda, Maryland 20814</v>
          </cell>
          <cell r="F440">
            <v>3.2800000000000003E-2</v>
          </cell>
          <cell r="G440">
            <v>0.02</v>
          </cell>
          <cell r="H440">
            <v>0.06</v>
          </cell>
          <cell r="I440">
            <v>2.07E-2</v>
          </cell>
          <cell r="J440">
            <v>5.1999999999999998E-3</v>
          </cell>
          <cell r="K440">
            <v>0.01</v>
          </cell>
          <cell r="L440">
            <v>0.02</v>
          </cell>
          <cell r="M440">
            <v>0.16870000000000002</v>
          </cell>
        </row>
        <row r="441">
          <cell r="A441">
            <v>98</v>
          </cell>
          <cell r="B441" t="str">
            <v>Wells Fargo Bank, N.A - Vancouver, WA</v>
          </cell>
          <cell r="C441" t="str">
            <v>Wells Fargo Bank, N.A</v>
          </cell>
          <cell r="D441" t="str">
            <v>700 Washington St., Suite 501</v>
          </cell>
          <cell r="E441" t="str">
            <v>Vancouver, Washington 98660</v>
          </cell>
          <cell r="F441">
            <v>3.2800000000000003E-2</v>
          </cell>
          <cell r="G441">
            <v>0.02</v>
          </cell>
          <cell r="H441">
            <v>0.06</v>
          </cell>
          <cell r="I441">
            <v>2.07E-2</v>
          </cell>
          <cell r="J441">
            <v>5.1999999999999998E-3</v>
          </cell>
          <cell r="K441">
            <v>0.01</v>
          </cell>
          <cell r="L441">
            <v>0.02</v>
          </cell>
          <cell r="M441">
            <v>0.16870000000000002</v>
          </cell>
        </row>
        <row r="442">
          <cell r="A442">
            <v>99</v>
          </cell>
          <cell r="B442" t="str">
            <v>Wells Fargo Multifamily Capital - Atlanta, GA</v>
          </cell>
          <cell r="C442" t="str">
            <v>Wells Fargo Bank, N.A</v>
          </cell>
          <cell r="D442" t="str">
            <v>4570 Ashford Dunwoody Road, Northeast, G0152-020, 2nd Floor</v>
          </cell>
          <cell r="E442" t="str">
            <v>Atlanta, Georgia 30346-1515</v>
          </cell>
          <cell r="F442">
            <v>3.2800000000000003E-2</v>
          </cell>
          <cell r="G442">
            <v>0.02</v>
          </cell>
          <cell r="H442">
            <v>0.06</v>
          </cell>
          <cell r="I442">
            <v>2.07E-2</v>
          </cell>
          <cell r="J442">
            <v>5.1999999999999998E-3</v>
          </cell>
          <cell r="K442">
            <v>0.01</v>
          </cell>
          <cell r="L442">
            <v>0.02</v>
          </cell>
          <cell r="M442">
            <v>0.16870000000000002</v>
          </cell>
        </row>
        <row r="443">
          <cell r="A443">
            <v>100</v>
          </cell>
          <cell r="B443" t="str">
            <v>Wells Fargo Multifamily Capital - McLean, VA</v>
          </cell>
          <cell r="C443" t="str">
            <v>Wells Fargo Bank, N.A</v>
          </cell>
          <cell r="D443" t="str">
            <v>2010 Corporate Ridge, Suite 1000</v>
          </cell>
          <cell r="E443" t="str">
            <v>McLean , Virginia 22102</v>
          </cell>
          <cell r="F443">
            <v>3.2800000000000003E-2</v>
          </cell>
          <cell r="G443">
            <v>0.02</v>
          </cell>
          <cell r="H443">
            <v>0.06</v>
          </cell>
          <cell r="I443">
            <v>2.07E-2</v>
          </cell>
          <cell r="J443">
            <v>5.1999999999999998E-3</v>
          </cell>
          <cell r="K443">
            <v>0.01</v>
          </cell>
          <cell r="L443">
            <v>0.02</v>
          </cell>
          <cell r="M443">
            <v>0.16870000000000002</v>
          </cell>
        </row>
        <row r="444">
          <cell r="A444">
            <v>101</v>
          </cell>
          <cell r="B444" t="str">
            <v>JLL Capital Markets</v>
          </cell>
          <cell r="C444" t="str">
            <v>JLL Capital Markets</v>
          </cell>
          <cell r="D444" t="str">
            <v>6209 Riverside Drive, Suite 150</v>
          </cell>
          <cell r="E444" t="str">
            <v>Dublin, Ohio 43017</v>
          </cell>
          <cell r="F444">
            <v>3.2800000000000003E-2</v>
          </cell>
          <cell r="G444">
            <v>0.02</v>
          </cell>
          <cell r="H444">
            <v>0.06</v>
          </cell>
          <cell r="I444">
            <v>2.07E-2</v>
          </cell>
          <cell r="J444">
            <v>5.1999999999999998E-3</v>
          </cell>
          <cell r="K444">
            <v>0.01</v>
          </cell>
          <cell r="L444">
            <v>0.02</v>
          </cell>
          <cell r="M444">
            <v>0.16870000000000002</v>
          </cell>
        </row>
        <row r="445">
          <cell r="A445">
            <v>102</v>
          </cell>
          <cell r="F445">
            <v>3.2800000000000003E-2</v>
          </cell>
          <cell r="G445">
            <v>0.02</v>
          </cell>
          <cell r="H445">
            <v>0.06</v>
          </cell>
          <cell r="I445">
            <v>2.07E-2</v>
          </cell>
          <cell r="J445">
            <v>5.1999999999999998E-3</v>
          </cell>
          <cell r="K445">
            <v>0.01</v>
          </cell>
          <cell r="L445">
            <v>0.02</v>
          </cell>
          <cell r="M445">
            <v>0.16870000000000002</v>
          </cell>
        </row>
        <row r="446">
          <cell r="A446">
            <v>103</v>
          </cell>
          <cell r="F446">
            <v>3.2800000000000003E-2</v>
          </cell>
          <cell r="G446">
            <v>0.02</v>
          </cell>
          <cell r="H446">
            <v>0.06</v>
          </cell>
          <cell r="I446">
            <v>2.07E-2</v>
          </cell>
          <cell r="J446">
            <v>5.1999999999999998E-3</v>
          </cell>
          <cell r="K446">
            <v>0.01</v>
          </cell>
          <cell r="L446">
            <v>0.02</v>
          </cell>
          <cell r="M446">
            <v>0.16870000000000002</v>
          </cell>
        </row>
        <row r="447">
          <cell r="A447">
            <v>104</v>
          </cell>
          <cell r="F447">
            <v>3.2800000000000003E-2</v>
          </cell>
          <cell r="G447">
            <v>0.02</v>
          </cell>
          <cell r="H447">
            <v>0.06</v>
          </cell>
          <cell r="I447">
            <v>2.07E-2</v>
          </cell>
          <cell r="J447">
            <v>5.1999999999999998E-3</v>
          </cell>
          <cell r="K447">
            <v>0.01</v>
          </cell>
          <cell r="L447">
            <v>0.02</v>
          </cell>
          <cell r="M447">
            <v>0.16870000000000002</v>
          </cell>
        </row>
        <row r="448">
          <cell r="A448">
            <v>105</v>
          </cell>
          <cell r="F448">
            <v>3.2800000000000003E-2</v>
          </cell>
          <cell r="G448">
            <v>0.02</v>
          </cell>
          <cell r="H448">
            <v>0.06</v>
          </cell>
          <cell r="I448">
            <v>2.07E-2</v>
          </cell>
          <cell r="J448">
            <v>5.1999999999999998E-3</v>
          </cell>
          <cell r="K448">
            <v>0.01</v>
          </cell>
          <cell r="L448">
            <v>0.02</v>
          </cell>
          <cell r="M448">
            <v>0.16870000000000002</v>
          </cell>
        </row>
        <row r="449">
          <cell r="A449">
            <v>106</v>
          </cell>
          <cell r="F449">
            <v>3.2800000000000003E-2</v>
          </cell>
          <cell r="G449">
            <v>0.02</v>
          </cell>
          <cell r="H449">
            <v>0.06</v>
          </cell>
          <cell r="I449">
            <v>2.07E-2</v>
          </cell>
          <cell r="J449">
            <v>5.1999999999999998E-3</v>
          </cell>
          <cell r="K449">
            <v>0.01</v>
          </cell>
          <cell r="L449">
            <v>0.02</v>
          </cell>
          <cell r="M449">
            <v>0.16870000000000002</v>
          </cell>
        </row>
        <row r="450">
          <cell r="A450">
            <v>107</v>
          </cell>
          <cell r="F450">
            <v>3.2800000000000003E-2</v>
          </cell>
          <cell r="G450">
            <v>0.02</v>
          </cell>
          <cell r="H450">
            <v>0.06</v>
          </cell>
          <cell r="I450">
            <v>2.07E-2</v>
          </cell>
          <cell r="J450">
            <v>5.1999999999999998E-3</v>
          </cell>
          <cell r="K450">
            <v>0.01</v>
          </cell>
          <cell r="L450">
            <v>0.02</v>
          </cell>
          <cell r="M450">
            <v>0.16870000000000002</v>
          </cell>
        </row>
        <row r="451">
          <cell r="A451">
            <v>108</v>
          </cell>
          <cell r="F451">
            <v>3.2800000000000003E-2</v>
          </cell>
          <cell r="G451">
            <v>0.02</v>
          </cell>
          <cell r="H451">
            <v>0.06</v>
          </cell>
          <cell r="I451">
            <v>2.07E-2</v>
          </cell>
          <cell r="J451">
            <v>5.1999999999999998E-3</v>
          </cell>
          <cell r="K451">
            <v>0.01</v>
          </cell>
          <cell r="L451">
            <v>0.02</v>
          </cell>
          <cell r="M451">
            <v>0.16870000000000002</v>
          </cell>
        </row>
        <row r="452">
          <cell r="A452">
            <v>109</v>
          </cell>
          <cell r="F452">
            <v>3.2800000000000003E-2</v>
          </cell>
          <cell r="G452">
            <v>0.02</v>
          </cell>
          <cell r="H452">
            <v>0.06</v>
          </cell>
          <cell r="I452">
            <v>2.07E-2</v>
          </cell>
          <cell r="J452">
            <v>5.1999999999999998E-3</v>
          </cell>
          <cell r="K452">
            <v>0.01</v>
          </cell>
          <cell r="L452">
            <v>0.02</v>
          </cell>
          <cell r="M452">
            <v>0.16870000000000002</v>
          </cell>
        </row>
        <row r="453">
          <cell r="A453">
            <v>110</v>
          </cell>
          <cell r="F453">
            <v>3.2800000000000003E-2</v>
          </cell>
          <cell r="G453">
            <v>0.02</v>
          </cell>
          <cell r="H453">
            <v>0.06</v>
          </cell>
          <cell r="I453">
            <v>2.07E-2</v>
          </cell>
          <cell r="J453">
            <v>5.1999999999999998E-3</v>
          </cell>
          <cell r="K453">
            <v>0.01</v>
          </cell>
          <cell r="L453">
            <v>0.02</v>
          </cell>
          <cell r="M453">
            <v>0.16870000000000002</v>
          </cell>
        </row>
        <row r="454">
          <cell r="A454">
            <v>111</v>
          </cell>
          <cell r="F454">
            <v>3.2800000000000003E-2</v>
          </cell>
          <cell r="G454">
            <v>0.02</v>
          </cell>
          <cell r="H454">
            <v>0.06</v>
          </cell>
          <cell r="I454">
            <v>2.07E-2</v>
          </cell>
          <cell r="J454">
            <v>5.1999999999999998E-3</v>
          </cell>
          <cell r="K454">
            <v>0.01</v>
          </cell>
          <cell r="L454">
            <v>0.02</v>
          </cell>
          <cell r="M454">
            <v>0.16870000000000002</v>
          </cell>
        </row>
        <row r="455">
          <cell r="A455">
            <v>112</v>
          </cell>
          <cell r="F455">
            <v>3.2800000000000003E-2</v>
          </cell>
          <cell r="G455">
            <v>0.02</v>
          </cell>
          <cell r="H455">
            <v>0.06</v>
          </cell>
          <cell r="I455">
            <v>2.07E-2</v>
          </cell>
          <cell r="J455">
            <v>5.1999999999999998E-3</v>
          </cell>
          <cell r="K455">
            <v>0.01</v>
          </cell>
          <cell r="L455">
            <v>0.02</v>
          </cell>
          <cell r="M455">
            <v>0.16870000000000002</v>
          </cell>
        </row>
        <row r="456">
          <cell r="A456">
            <v>113</v>
          </cell>
          <cell r="F456">
            <v>3.2800000000000003E-2</v>
          </cell>
          <cell r="G456">
            <v>0.02</v>
          </cell>
          <cell r="H456">
            <v>0.06</v>
          </cell>
          <cell r="I456">
            <v>2.07E-2</v>
          </cell>
          <cell r="J456">
            <v>5.1999999999999998E-3</v>
          </cell>
          <cell r="K456">
            <v>0.01</v>
          </cell>
          <cell r="L456">
            <v>0.02</v>
          </cell>
          <cell r="M456">
            <v>0.16870000000000002</v>
          </cell>
        </row>
        <row r="457">
          <cell r="A457">
            <v>114</v>
          </cell>
          <cell r="F457">
            <v>3.2800000000000003E-2</v>
          </cell>
          <cell r="G457">
            <v>0.02</v>
          </cell>
          <cell r="H457">
            <v>0.06</v>
          </cell>
          <cell r="I457">
            <v>2.07E-2</v>
          </cell>
          <cell r="J457">
            <v>5.1999999999999998E-3</v>
          </cell>
          <cell r="K457">
            <v>0.01</v>
          </cell>
          <cell r="L457">
            <v>0.02</v>
          </cell>
          <cell r="M457">
            <v>0.16870000000000002</v>
          </cell>
        </row>
        <row r="458">
          <cell r="A458">
            <v>115</v>
          </cell>
          <cell r="F458">
            <v>3.2800000000000003E-2</v>
          </cell>
          <cell r="G458">
            <v>0.02</v>
          </cell>
          <cell r="H458">
            <v>0.06</v>
          </cell>
          <cell r="I458">
            <v>2.07E-2</v>
          </cell>
          <cell r="J458">
            <v>5.1999999999999998E-3</v>
          </cell>
          <cell r="K458">
            <v>0.01</v>
          </cell>
          <cell r="L458">
            <v>0.02</v>
          </cell>
          <cell r="M458">
            <v>0.16870000000000002</v>
          </cell>
        </row>
        <row r="459">
          <cell r="A459">
            <v>116</v>
          </cell>
          <cell r="F459">
            <v>3.2800000000000003E-2</v>
          </cell>
          <cell r="G459">
            <v>0.02</v>
          </cell>
          <cell r="H459">
            <v>0.06</v>
          </cell>
          <cell r="I459">
            <v>2.07E-2</v>
          </cell>
          <cell r="J459">
            <v>5.1999999999999998E-3</v>
          </cell>
          <cell r="K459">
            <v>0.01</v>
          </cell>
          <cell r="L459">
            <v>0.02</v>
          </cell>
          <cell r="M459">
            <v>0.16870000000000002</v>
          </cell>
        </row>
        <row r="460">
          <cell r="A460">
            <v>117</v>
          </cell>
          <cell r="F460">
            <v>3.2800000000000003E-2</v>
          </cell>
          <cell r="G460">
            <v>0.02</v>
          </cell>
          <cell r="H460">
            <v>0.06</v>
          </cell>
          <cell r="I460">
            <v>2.07E-2</v>
          </cell>
          <cell r="J460">
            <v>5.1999999999999998E-3</v>
          </cell>
          <cell r="K460">
            <v>0.01</v>
          </cell>
          <cell r="L460">
            <v>0.02</v>
          </cell>
          <cell r="M460">
            <v>0.16870000000000002</v>
          </cell>
        </row>
        <row r="461">
          <cell r="A461">
            <v>118</v>
          </cell>
          <cell r="F461">
            <v>3.2800000000000003E-2</v>
          </cell>
          <cell r="G461">
            <v>0.02</v>
          </cell>
          <cell r="H461">
            <v>0.06</v>
          </cell>
          <cell r="I461">
            <v>2.07E-2</v>
          </cell>
          <cell r="J461">
            <v>5.1999999999999998E-3</v>
          </cell>
          <cell r="K461">
            <v>0.01</v>
          </cell>
          <cell r="L461">
            <v>0.02</v>
          </cell>
          <cell r="M461">
            <v>0.16870000000000002</v>
          </cell>
        </row>
        <row r="462">
          <cell r="A462">
            <v>119</v>
          </cell>
          <cell r="F462">
            <v>3.2800000000000003E-2</v>
          </cell>
          <cell r="G462">
            <v>0.02</v>
          </cell>
          <cell r="H462">
            <v>0.06</v>
          </cell>
          <cell r="I462">
            <v>2.07E-2</v>
          </cell>
          <cell r="J462">
            <v>5.1999999999999998E-3</v>
          </cell>
          <cell r="K462">
            <v>0.01</v>
          </cell>
          <cell r="L462">
            <v>0.02</v>
          </cell>
          <cell r="M462">
            <v>0.16870000000000002</v>
          </cell>
        </row>
        <row r="463">
          <cell r="A463">
            <v>120</v>
          </cell>
          <cell r="F463">
            <v>3.2800000000000003E-2</v>
          </cell>
          <cell r="G463">
            <v>0.02</v>
          </cell>
          <cell r="H463">
            <v>0.06</v>
          </cell>
          <cell r="I463">
            <v>2.07E-2</v>
          </cell>
          <cell r="J463">
            <v>5.1999999999999998E-3</v>
          </cell>
          <cell r="K463">
            <v>0.01</v>
          </cell>
          <cell r="L463">
            <v>0.02</v>
          </cell>
          <cell r="M463">
            <v>0.16870000000000002</v>
          </cell>
        </row>
        <row r="464">
          <cell r="A464">
            <v>121</v>
          </cell>
          <cell r="F464">
            <v>3.2800000000000003E-2</v>
          </cell>
          <cell r="G464">
            <v>0.02</v>
          </cell>
          <cell r="H464">
            <v>0.06</v>
          </cell>
          <cell r="I464">
            <v>2.07E-2</v>
          </cell>
          <cell r="J464">
            <v>5.1999999999999998E-3</v>
          </cell>
          <cell r="K464">
            <v>0.01</v>
          </cell>
          <cell r="L464">
            <v>0.02</v>
          </cell>
          <cell r="M464">
            <v>0.16870000000000002</v>
          </cell>
        </row>
        <row r="465">
          <cell r="A465">
            <v>122</v>
          </cell>
          <cell r="F465">
            <v>3.2800000000000003E-2</v>
          </cell>
          <cell r="G465">
            <v>0.02</v>
          </cell>
          <cell r="H465">
            <v>0.06</v>
          </cell>
          <cell r="I465">
            <v>2.07E-2</v>
          </cell>
          <cell r="J465">
            <v>5.1999999999999998E-3</v>
          </cell>
          <cell r="K465">
            <v>0.01</v>
          </cell>
          <cell r="L465">
            <v>0.02</v>
          </cell>
          <cell r="M465">
            <v>0.16870000000000002</v>
          </cell>
        </row>
        <row r="466">
          <cell r="A466">
            <v>123</v>
          </cell>
          <cell r="F466">
            <v>3.2800000000000003E-2</v>
          </cell>
          <cell r="G466">
            <v>0.02</v>
          </cell>
          <cell r="H466">
            <v>0.06</v>
          </cell>
          <cell r="I466">
            <v>2.07E-2</v>
          </cell>
          <cell r="J466">
            <v>5.1999999999999998E-3</v>
          </cell>
          <cell r="K466">
            <v>0.01</v>
          </cell>
          <cell r="L466">
            <v>0.02</v>
          </cell>
          <cell r="M466">
            <v>0.16870000000000002</v>
          </cell>
        </row>
        <row r="467">
          <cell r="A467">
            <v>124</v>
          </cell>
          <cell r="F467">
            <v>3.2800000000000003E-2</v>
          </cell>
          <cell r="G467">
            <v>0.02</v>
          </cell>
          <cell r="H467">
            <v>0.06</v>
          </cell>
          <cell r="I467">
            <v>2.07E-2</v>
          </cell>
          <cell r="J467">
            <v>5.1999999999999998E-3</v>
          </cell>
          <cell r="K467">
            <v>0.01</v>
          </cell>
          <cell r="L467">
            <v>0.02</v>
          </cell>
          <cell r="M467">
            <v>0.16870000000000002</v>
          </cell>
        </row>
        <row r="468">
          <cell r="A468">
            <v>125</v>
          </cell>
          <cell r="H468" t="str">
            <v>=OFFSET(Top of range, Row offset, Column offset, Height in rows, Width in columns)</v>
          </cell>
        </row>
        <row r="472">
          <cell r="B472">
            <v>0</v>
          </cell>
          <cell r="C472">
            <v>1</v>
          </cell>
        </row>
        <row r="473">
          <cell r="B473">
            <v>25</v>
          </cell>
          <cell r="C473">
            <v>2</v>
          </cell>
        </row>
        <row r="474">
          <cell r="B474">
            <v>51</v>
          </cell>
          <cell r="C474">
            <v>3</v>
          </cell>
        </row>
        <row r="475">
          <cell r="B475">
            <v>76</v>
          </cell>
          <cell r="C475">
            <v>4</v>
          </cell>
        </row>
        <row r="476">
          <cell r="B476">
            <v>101</v>
          </cell>
          <cell r="C476">
            <v>5</v>
          </cell>
        </row>
        <row r="477">
          <cell r="B477">
            <v>151</v>
          </cell>
          <cell r="C477">
            <v>6</v>
          </cell>
        </row>
        <row r="478">
          <cell r="B478">
            <v>201</v>
          </cell>
          <cell r="C478">
            <v>7</v>
          </cell>
        </row>
        <row r="479">
          <cell r="B479">
            <v>301</v>
          </cell>
          <cell r="C479">
            <v>8</v>
          </cell>
        </row>
        <row r="480">
          <cell r="B480">
            <v>401</v>
          </cell>
          <cell r="C480">
            <v>9</v>
          </cell>
        </row>
        <row r="484">
          <cell r="Y484" t="str">
            <v>Flat</v>
          </cell>
          <cell r="AA484" t="str">
            <v>Traditional</v>
          </cell>
          <cell r="AB484" t="str">
            <v>Electric</v>
          </cell>
          <cell r="AD484">
            <v>2.2000000000000002</v>
          </cell>
          <cell r="AE484">
            <v>4</v>
          </cell>
          <cell r="AF484">
            <v>5</v>
          </cell>
        </row>
        <row r="485">
          <cell r="Y485" t="str">
            <v>Slope</v>
          </cell>
          <cell r="AA485" t="str">
            <v>High Efficiency</v>
          </cell>
          <cell r="AB485" t="str">
            <v>Gas</v>
          </cell>
          <cell r="AD485">
            <v>2</v>
          </cell>
          <cell r="AE485">
            <v>2.5</v>
          </cell>
          <cell r="AF485">
            <v>3.5</v>
          </cell>
        </row>
        <row r="486">
          <cell r="AD486">
            <v>1.8</v>
          </cell>
          <cell r="AE486">
            <v>2</v>
          </cell>
          <cell r="AF486">
            <v>1.6</v>
          </cell>
        </row>
        <row r="487">
          <cell r="V487" t="str">
            <v>Yes</v>
          </cell>
          <cell r="AD487">
            <v>1.5</v>
          </cell>
          <cell r="AE487">
            <v>1.75</v>
          </cell>
          <cell r="AF487">
            <v>1.28</v>
          </cell>
        </row>
        <row r="488">
          <cell r="V488" t="str">
            <v>No</v>
          </cell>
          <cell r="AD488">
            <v>1</v>
          </cell>
          <cell r="AE488">
            <v>1.5</v>
          </cell>
        </row>
        <row r="489">
          <cell r="V489" t="str">
            <v>N/A</v>
          </cell>
          <cell r="AD489">
            <v>0.5</v>
          </cell>
        </row>
        <row r="493">
          <cell r="V493" t="str">
            <v>Owner</v>
          </cell>
          <cell r="W493" t="str">
            <v>Single Story Duplex</v>
          </cell>
          <cell r="AE493">
            <v>3</v>
          </cell>
        </row>
        <row r="494">
          <cell r="V494" t="str">
            <v>Tenant</v>
          </cell>
          <cell r="W494" t="str">
            <v>Garden Style</v>
          </cell>
          <cell r="AE494">
            <v>1</v>
          </cell>
        </row>
        <row r="495">
          <cell r="V495" t="str">
            <v>N/A</v>
          </cell>
          <cell r="W495" t="str">
            <v>Townhome</v>
          </cell>
        </row>
        <row r="496">
          <cell r="W496" t="str">
            <v>High Rise</v>
          </cell>
        </row>
        <row r="497">
          <cell r="W497" t="str">
            <v>Single Level Apartment</v>
          </cell>
        </row>
        <row r="500">
          <cell r="V500" t="str">
            <v>Occupied</v>
          </cell>
          <cell r="Y500">
            <v>1E-4</v>
          </cell>
          <cell r="AA500" t="str">
            <v>Common Laundry Room</v>
          </cell>
          <cell r="AC500" t="str">
            <v>Owner</v>
          </cell>
        </row>
        <row r="501">
          <cell r="V501" t="str">
            <v>Vacant</v>
          </cell>
          <cell r="Y501">
            <v>11</v>
          </cell>
          <cell r="AA501" t="str">
            <v>Laundry in unit</v>
          </cell>
          <cell r="AC501" t="str">
            <v>Tenant</v>
          </cell>
        </row>
        <row r="502">
          <cell r="Y502">
            <v>19</v>
          </cell>
          <cell r="AA502" t="str">
            <v>No laundry</v>
          </cell>
        </row>
        <row r="503">
          <cell r="Y503">
            <v>21</v>
          </cell>
          <cell r="AA503" t="str">
            <v>Both common &amp; unit</v>
          </cell>
        </row>
        <row r="504">
          <cell r="Y504">
            <v>30</v>
          </cell>
          <cell r="AA504" t="str">
            <v>Washer only in unit</v>
          </cell>
        </row>
        <row r="505">
          <cell r="Y505">
            <v>38</v>
          </cell>
        </row>
        <row r="506">
          <cell r="Y506">
            <v>49</v>
          </cell>
        </row>
        <row r="507">
          <cell r="Y507">
            <v>60</v>
          </cell>
        </row>
        <row r="508">
          <cell r="Y508" t="str">
            <v>7ci</v>
          </cell>
        </row>
        <row r="509">
          <cell r="Q509">
            <v>36</v>
          </cell>
          <cell r="Y509" t="str">
            <v>14ci</v>
          </cell>
        </row>
        <row r="510">
          <cell r="Y510" t="str">
            <v>20ci</v>
          </cell>
          <cell r="AA510" t="str">
            <v>Electric</v>
          </cell>
        </row>
        <row r="511">
          <cell r="B511" t="str">
            <v>ADA leasing office sign</v>
          </cell>
          <cell r="C511" t="str">
            <v xml:space="preserve">The leasing office was observed without an accessible route for mobility impaired persons. In order to comply with ADAAG, the installation of </v>
          </cell>
          <cell r="D511" t="str">
            <v xml:space="preserve">a sign with the leasing office phone number </v>
          </cell>
          <cell r="E511" t="str">
            <v xml:space="preserve">signs with the leasing office phone number </v>
          </cell>
          <cell r="F511" t="str">
            <v xml:space="preserve"> is required. </v>
          </cell>
          <cell r="G511" t="str">
            <v xml:space="preserve"> are required. </v>
          </cell>
          <cell r="H511" t="str">
            <v xml:space="preserve">Install </v>
          </cell>
          <cell r="I511" t="str">
            <v>Each</v>
          </cell>
          <cell r="J511">
            <v>75</v>
          </cell>
          <cell r="P511">
            <v>1</v>
          </cell>
          <cell r="Q511" t="str">
            <v>Alabama</v>
          </cell>
          <cell r="R511" t="str">
            <v>AL</v>
          </cell>
          <cell r="S511">
            <v>-2.85</v>
          </cell>
          <cell r="Y511" t="str">
            <v>25ci</v>
          </cell>
          <cell r="AA511" t="str">
            <v>Gas</v>
          </cell>
        </row>
        <row r="512">
          <cell r="B512" t="str">
            <v xml:space="preserve">Alta Survey Flood zone </v>
          </cell>
          <cell r="C512" t="str">
            <v>D3G's Environmental Phase I (ESA) Report recommends performing an ALTA survey with the flood zone overlain.  If the buildings or critical improvements are identified within the flood zone then, D3G recommends an elevation survey at the subject property to verify that building grade levels, exit doors, equipment (transformers, generators, etc.), and ingress/egress are located above the flood plain elevation in order to comply with HUD’s Critical Action protocol.  The performance of an ALTA survey is standard for HUD finance transactions; therefore, no cost has been associated with this action.  However, if it is necessary to perform an elevation survey the cost for this action is approximately $1,500.</v>
          </cell>
          <cell r="H512" t="str">
            <v>Conduct ALTA survey</v>
          </cell>
          <cell r="I512" t="str">
            <v>Each</v>
          </cell>
          <cell r="J512">
            <v>0</v>
          </cell>
          <cell r="P512">
            <v>2</v>
          </cell>
          <cell r="Q512" t="str">
            <v>Alaska</v>
          </cell>
          <cell r="R512" t="str">
            <v>AK</v>
          </cell>
          <cell r="S512">
            <v>-2.85</v>
          </cell>
          <cell r="Y512" t="str">
            <v>30ci</v>
          </cell>
          <cell r="AA512" t="str">
            <v>Both</v>
          </cell>
        </row>
        <row r="513">
          <cell r="B513" t="str">
            <v>Asbestos Inspection</v>
          </cell>
          <cell r="C513" t="str">
            <v>D3G's Environmental Phase I (ESA) Report recommends that a comprehensive asbestos inspection be conducted at the subject property by an appropriately trained and licensed asbestos inspector in accordance with local, state and federal regulations. In addition, D3G's (ESA) Report recommends that any remaining non-friable ACMs be managed under a site specific Operations and Maintenance (O&amp;M) Program. According to HUD Guidelines, friable asbestos should be removed by a licensed asbestos abatement contractor. In addition, compliance with 40 CFR 61 Subpart M is recommended prior to any renovation or demolition activities at the subject property.</v>
          </cell>
          <cell r="H513" t="str">
            <v>Inspect property for asbestos containing materials</v>
          </cell>
          <cell r="I513" t="str">
            <v>Each</v>
          </cell>
          <cell r="J513">
            <v>2000</v>
          </cell>
          <cell r="P513">
            <v>3</v>
          </cell>
          <cell r="Q513" t="str">
            <v>Arizona</v>
          </cell>
          <cell r="R513" t="str">
            <v>AZ</v>
          </cell>
          <cell r="S513">
            <v>-3.05</v>
          </cell>
          <cell r="Y513" t="str">
            <v>35ci</v>
          </cell>
          <cell r="AA513" t="str">
            <v>N/A</v>
          </cell>
        </row>
        <row r="514">
          <cell r="B514" t="str">
            <v>Asbestos O&amp;M</v>
          </cell>
          <cell r="C514" t="str">
            <v>D3G's environmental Phase I (ESA) report recommends the Implementation of an asbestos Operation and Maintenance (O &amp; M) Plan for identified asbestos containing (non-friable) materials.</v>
          </cell>
          <cell r="H514" t="str">
            <v>Manage the asbestos containing materials in an O&amp;M plan</v>
          </cell>
          <cell r="I514" t="str">
            <v>Each</v>
          </cell>
          <cell r="J514">
            <v>500</v>
          </cell>
          <cell r="P514">
            <v>4</v>
          </cell>
          <cell r="Q514" t="str">
            <v>Arkansas</v>
          </cell>
          <cell r="R514" t="str">
            <v>AR</v>
          </cell>
          <cell r="S514">
            <v>-4.5</v>
          </cell>
        </row>
        <row r="515">
          <cell r="B515" t="str">
            <v>Asbestos removal</v>
          </cell>
          <cell r="C515" t="str">
            <v>D3G's Environmental Phase I (ESA) Report recommends that all friable asbestos containing materials be removed. According to the HUD MAP Guidelines, all friable and/or damaged asbestos containing materials should be removed in accordance with applicable local, State, and Federal regulations by a licensed asbestos abatement contractor.</v>
          </cell>
          <cell r="H515" t="str">
            <v>Remove friable asbestos containing materials</v>
          </cell>
          <cell r="I515" t="str">
            <v>Each</v>
          </cell>
          <cell r="J515" t="str">
            <v>Pending</v>
          </cell>
          <cell r="P515">
            <v>5</v>
          </cell>
          <cell r="Q515" t="str">
            <v>California</v>
          </cell>
          <cell r="R515" t="str">
            <v>CA</v>
          </cell>
          <cell r="S515">
            <v>-1.35</v>
          </cell>
          <cell r="X515" t="str">
            <v>≤</v>
          </cell>
        </row>
        <row r="516">
          <cell r="B516" t="str">
            <v>Audio / Visual components</v>
          </cell>
          <cell r="C516" t="str">
            <v>The installation audio and visual components within 2% of the resident units is required to comply with UFAS standards.</v>
          </cell>
          <cell r="I516" t="str">
            <v>Each</v>
          </cell>
          <cell r="P516">
            <v>6</v>
          </cell>
          <cell r="Q516" t="str">
            <v>Colorado</v>
          </cell>
          <cell r="R516" t="str">
            <v>CO</v>
          </cell>
          <cell r="S516">
            <v>-3.05</v>
          </cell>
          <cell r="X516" t="str">
            <v>≥</v>
          </cell>
        </row>
        <row r="517">
          <cell r="B517" t="str">
            <v>Automatic door closers</v>
          </cell>
          <cell r="C517" t="str">
            <v xml:space="preserve">Installation of </v>
          </cell>
          <cell r="D517" t="str">
            <v xml:space="preserve">an automatic door closer </v>
          </cell>
          <cell r="E517" t="str">
            <v xml:space="preserve">automatic door closers </v>
          </cell>
          <cell r="F517" t="str">
            <v xml:space="preserve"> is required to comply with NFPA.</v>
          </cell>
          <cell r="G517" t="str">
            <v xml:space="preserve"> is required to comply with NFPA.</v>
          </cell>
          <cell r="H517" t="str">
            <v xml:space="preserve">Install </v>
          </cell>
          <cell r="I517" t="str">
            <v>Each</v>
          </cell>
          <cell r="J517">
            <v>50</v>
          </cell>
          <cell r="P517">
            <v>7</v>
          </cell>
          <cell r="Q517" t="str">
            <v>Connecticut</v>
          </cell>
          <cell r="R517" t="str">
            <v>CT</v>
          </cell>
          <cell r="S517">
            <v>-4.55</v>
          </cell>
        </row>
        <row r="518">
          <cell r="B518" t="str">
            <v>Bathroom fan - inoperable</v>
          </cell>
          <cell r="C518" t="str">
            <v xml:space="preserve">Select bathrooms were observed with inoperable bathroom fans. In order to prevent the accumulation of moisture and development of mold, the replacement of the </v>
          </cell>
          <cell r="D518" t="str">
            <v xml:space="preserve">inoperable bathroom fan </v>
          </cell>
          <cell r="E518" t="str">
            <v xml:space="preserve">inoperable bathroom fans </v>
          </cell>
          <cell r="F518" t="str">
            <v xml:space="preserve"> is required. </v>
          </cell>
          <cell r="G518" t="str">
            <v xml:space="preserve"> are required. </v>
          </cell>
          <cell r="H518" t="str">
            <v xml:space="preserve">Repair or replace </v>
          </cell>
          <cell r="I518" t="str">
            <v>Each</v>
          </cell>
          <cell r="J518">
            <v>100</v>
          </cell>
          <cell r="P518">
            <v>8</v>
          </cell>
          <cell r="Q518" t="str">
            <v>Delaware</v>
          </cell>
          <cell r="R518" t="str">
            <v>DE</v>
          </cell>
          <cell r="S518">
            <v>-2.95</v>
          </cell>
        </row>
        <row r="519">
          <cell r="B519" t="str">
            <v>Breaker blank</v>
          </cell>
          <cell r="C519" t="str">
            <v xml:space="preserve">Select breaker panels were observed with missing blanks. In order to comply with the National Electrical Code (NEC) and prevent an electrocution, the installation of </v>
          </cell>
          <cell r="D519" t="str">
            <v xml:space="preserve">a breaker blank </v>
          </cell>
          <cell r="E519" t="str">
            <v xml:space="preserve">breaker blanks </v>
          </cell>
          <cell r="F519" t="str">
            <v xml:space="preserve"> is required. </v>
          </cell>
          <cell r="G519" t="str">
            <v xml:space="preserve"> are required. </v>
          </cell>
          <cell r="H519" t="str">
            <v xml:space="preserve">Install </v>
          </cell>
          <cell r="I519" t="str">
            <v>Each</v>
          </cell>
          <cell r="J519">
            <v>50</v>
          </cell>
          <cell r="P519">
            <v>9</v>
          </cell>
          <cell r="Q519" t="str">
            <v>District Of Columbia</v>
          </cell>
          <cell r="R519" t="str">
            <v>DC</v>
          </cell>
          <cell r="S519">
            <v>-2.95</v>
          </cell>
        </row>
        <row r="520">
          <cell r="B520" t="str">
            <v>Cane Detection</v>
          </cell>
          <cell r="C520" t="str">
            <v xml:space="preserve">It was observed in each exterior stairwell on the first floor of each apartment building that the stairs created a head clearance issue for the blind or visually impaired. In order to comply with ADAAG Section 4.4 the installation of </v>
          </cell>
          <cell r="D520" t="str">
            <v xml:space="preserve">a cane detection railing </v>
          </cell>
          <cell r="E520" t="str">
            <v xml:space="preserve">cane detection railings </v>
          </cell>
          <cell r="F520" t="str">
            <v xml:space="preserve"> is required.</v>
          </cell>
          <cell r="G520" t="str">
            <v xml:space="preserve"> are required. </v>
          </cell>
          <cell r="H520" t="str">
            <v xml:space="preserve">Install </v>
          </cell>
          <cell r="I520" t="str">
            <v>Each</v>
          </cell>
          <cell r="J520">
            <v>500</v>
          </cell>
          <cell r="P520">
            <v>10</v>
          </cell>
          <cell r="Q520" t="str">
            <v>Florida</v>
          </cell>
          <cell r="R520" t="str">
            <v>FL</v>
          </cell>
          <cell r="S520">
            <v>-5.55</v>
          </cell>
        </row>
        <row r="521">
          <cell r="B521" t="str">
            <v>Carbon Monoxide Detectors</v>
          </cell>
          <cell r="C521" t="str">
            <v xml:space="preserve">The inspected dwelling units were observed without Carbon Monoxide detectors. According to Life Safety Code (NFPA 720), paragraph 5.1.1.1 and 5.1.1.2, all Carbon monoxide detectors shall be centrally located outside of each separate sleeping area in the immediate vicinity of the bedrooms, and each detector shall be located on the wall, ceiling or other location as specified in the installation instructions that accompany the unit. Carbon monoxide detectors were not observed in the dwelling units. Therefore, the installation of </v>
          </cell>
          <cell r="D521" t="str">
            <v xml:space="preserve">a Carbon Monoxide detector </v>
          </cell>
          <cell r="E521" t="str">
            <v xml:space="preserve">Carbon Monoxide detectors </v>
          </cell>
          <cell r="F521" t="str">
            <v xml:space="preserve"> is required.</v>
          </cell>
          <cell r="G521" t="str">
            <v xml:space="preserve"> are required.</v>
          </cell>
          <cell r="H521" t="str">
            <v xml:space="preserve">Install </v>
          </cell>
          <cell r="I521" t="str">
            <v>Each</v>
          </cell>
          <cell r="J521">
            <v>35</v>
          </cell>
          <cell r="P521">
            <v>11</v>
          </cell>
          <cell r="Q521" t="str">
            <v>Georgia</v>
          </cell>
          <cell r="R521" t="str">
            <v>GA</v>
          </cell>
          <cell r="S521">
            <v>-2.95</v>
          </cell>
        </row>
        <row r="522">
          <cell r="B522" t="str">
            <v>Ceiling penetrations</v>
          </cell>
          <cell r="C522" t="str">
            <v xml:space="preserve">Select areas were observed with penetrations in the Fire-stopping of </v>
          </cell>
          <cell r="D522" t="str">
            <v xml:space="preserve">a penetration </v>
          </cell>
          <cell r="E522" t="str">
            <v xml:space="preserve">penetrations </v>
          </cell>
          <cell r="F522" t="str">
            <v xml:space="preserve"> is required to maintain the fire separation integrity in the referenced area and to prevent the free movement of products of combustion (e.g. fumes, smoke and flame) in the event of a fire situation.</v>
          </cell>
          <cell r="G522" t="str">
            <v xml:space="preserve"> is required to maintain the fire separation integrity in the referenced area and to prevent the free movement of products of combustion (e.g. fumes, smoke and flame) in the event of a fire situation.</v>
          </cell>
          <cell r="H522" t="str">
            <v xml:space="preserve">Repair </v>
          </cell>
          <cell r="I522" t="str">
            <v>Each</v>
          </cell>
          <cell r="J522">
            <v>50</v>
          </cell>
          <cell r="P522">
            <v>12</v>
          </cell>
          <cell r="Q522" t="str">
            <v>Hawaii</v>
          </cell>
          <cell r="R522" t="str">
            <v>HI</v>
          </cell>
          <cell r="S522">
            <v>0</v>
          </cell>
          <cell r="X522">
            <v>2</v>
          </cell>
          <cell r="Y522">
            <v>3527</v>
          </cell>
          <cell r="Z522">
            <v>3255</v>
          </cell>
          <cell r="AA522">
            <v>2821</v>
          </cell>
          <cell r="AB522">
            <v>4702</v>
          </cell>
          <cell r="AC522">
            <v>4340</v>
          </cell>
          <cell r="AD522">
            <v>3762</v>
          </cell>
          <cell r="AE522">
            <v>5878</v>
          </cell>
          <cell r="AF522">
            <v>5425</v>
          </cell>
          <cell r="AG522">
            <v>4702</v>
          </cell>
          <cell r="AH522">
            <v>9404</v>
          </cell>
          <cell r="AI522">
            <v>8681</v>
          </cell>
          <cell r="AJ522">
            <v>7523</v>
          </cell>
          <cell r="AK522">
            <v>11755</v>
          </cell>
          <cell r="AL522">
            <v>10851</v>
          </cell>
          <cell r="AM522">
            <v>9404</v>
          </cell>
          <cell r="AN522">
            <v>37616</v>
          </cell>
          <cell r="AO522">
            <v>34722</v>
          </cell>
          <cell r="AP522">
            <v>30093</v>
          </cell>
          <cell r="AQ522">
            <v>3023</v>
          </cell>
          <cell r="AR522">
            <v>2549</v>
          </cell>
          <cell r="AS522">
            <v>2159</v>
          </cell>
          <cell r="AT522">
            <v>2549</v>
          </cell>
          <cell r="AU522">
            <v>2204</v>
          </cell>
          <cell r="AV522">
            <v>1872</v>
          </cell>
          <cell r="AW522">
            <v>6510</v>
          </cell>
          <cell r="AX522">
            <v>5642</v>
          </cell>
          <cell r="AY522">
            <v>8681</v>
          </cell>
          <cell r="AZ522">
            <v>7523</v>
          </cell>
          <cell r="BA522">
            <v>10851</v>
          </cell>
          <cell r="BB522">
            <v>9404</v>
          </cell>
          <cell r="BC522">
            <v>245</v>
          </cell>
          <cell r="BD522">
            <v>217</v>
          </cell>
          <cell r="BE522">
            <v>335</v>
          </cell>
          <cell r="BF522">
            <v>297</v>
          </cell>
          <cell r="BG522">
            <v>502</v>
          </cell>
          <cell r="BH522">
            <v>446</v>
          </cell>
          <cell r="BI522">
            <v>245</v>
          </cell>
          <cell r="BJ522">
            <v>217</v>
          </cell>
          <cell r="BK522">
            <v>335</v>
          </cell>
          <cell r="BL522">
            <v>297</v>
          </cell>
          <cell r="BM522">
            <v>502</v>
          </cell>
          <cell r="BN522">
            <v>446</v>
          </cell>
          <cell r="BO522">
            <v>6045</v>
          </cell>
          <cell r="BP522">
            <v>4702</v>
          </cell>
          <cell r="BQ522">
            <v>4232</v>
          </cell>
          <cell r="BR522">
            <v>6670</v>
          </cell>
          <cell r="BS522">
            <v>6079</v>
          </cell>
          <cell r="BT522">
            <v>5394</v>
          </cell>
          <cell r="BU522">
            <v>10006</v>
          </cell>
          <cell r="BV522">
            <v>9118</v>
          </cell>
          <cell r="BW522">
            <v>8091</v>
          </cell>
          <cell r="BX522">
            <v>16676</v>
          </cell>
          <cell r="BY522">
            <v>15196</v>
          </cell>
          <cell r="BZ522">
            <v>13485</v>
          </cell>
          <cell r="CA522">
            <v>2604</v>
          </cell>
          <cell r="CB522">
            <v>1337</v>
          </cell>
          <cell r="CC522">
            <v>5878</v>
          </cell>
          <cell r="CD522">
            <v>5425</v>
          </cell>
          <cell r="CE522">
            <v>4702</v>
          </cell>
          <cell r="CF522">
            <v>5003</v>
          </cell>
          <cell r="CG522">
            <v>4559</v>
          </cell>
          <cell r="CH522">
            <v>4045</v>
          </cell>
          <cell r="CI522">
            <v>8338</v>
          </cell>
          <cell r="CJ522">
            <v>7598</v>
          </cell>
          <cell r="CK522">
            <v>6742</v>
          </cell>
          <cell r="CL522">
            <v>13341</v>
          </cell>
          <cell r="CM522">
            <v>12157</v>
          </cell>
          <cell r="CN522">
            <v>10788</v>
          </cell>
          <cell r="CO522">
            <v>269</v>
          </cell>
          <cell r="CP522">
            <v>230</v>
          </cell>
          <cell r="CQ522">
            <v>193</v>
          </cell>
          <cell r="CR522">
            <v>4559</v>
          </cell>
          <cell r="CS522">
            <v>4046</v>
          </cell>
          <cell r="CT522">
            <v>23346.399999999998</v>
          </cell>
          <cell r="CU522">
            <v>21274.399999999998</v>
          </cell>
          <cell r="CV522">
            <v>18879</v>
          </cell>
          <cell r="CW522">
            <v>33352</v>
          </cell>
          <cell r="CX522">
            <v>30392</v>
          </cell>
          <cell r="CY522">
            <v>26970</v>
          </cell>
          <cell r="CZ522">
            <v>40022.400000000001</v>
          </cell>
          <cell r="DA522">
            <v>36470.400000000001</v>
          </cell>
          <cell r="DB522">
            <v>32364</v>
          </cell>
        </row>
        <row r="523">
          <cell r="B523" t="str">
            <v>Door - reverse swing</v>
          </cell>
          <cell r="C523" t="str">
            <v xml:space="preserve">In order to comply with FHA </v>
          </cell>
          <cell r="D523" t="str">
            <v xml:space="preserve">the door swing </v>
          </cell>
          <cell r="E523" t="str">
            <v xml:space="preserve">the door swings </v>
          </cell>
          <cell r="F523" t="str">
            <v xml:space="preserve"> must be reversed to swing out in order to provide the required 30"x48" clear floor space in the bathroom.</v>
          </cell>
          <cell r="G523" t="str">
            <v xml:space="preserve"> must be reversed to swing out in order to provide the required 30"x48" clear floor space in the bathrooms.</v>
          </cell>
          <cell r="H523" t="str">
            <v xml:space="preserve">Reverse </v>
          </cell>
          <cell r="I523" t="str">
            <v>Each</v>
          </cell>
          <cell r="J523">
            <v>150</v>
          </cell>
          <cell r="P523">
            <v>13</v>
          </cell>
          <cell r="Q523" t="str">
            <v>Idaho</v>
          </cell>
          <cell r="R523" t="str">
            <v>ID</v>
          </cell>
          <cell r="S523">
            <v>-3.05</v>
          </cell>
          <cell r="X523">
            <v>3</v>
          </cell>
          <cell r="Y523">
            <v>2375</v>
          </cell>
          <cell r="Z523">
            <v>2192</v>
          </cell>
          <cell r="AA523">
            <v>1900</v>
          </cell>
          <cell r="AB523">
            <v>3166</v>
          </cell>
          <cell r="AC523">
            <v>2922</v>
          </cell>
          <cell r="AD523">
            <v>2533</v>
          </cell>
          <cell r="AE523">
            <v>3958</v>
          </cell>
          <cell r="AF523">
            <v>3653</v>
          </cell>
          <cell r="AG523">
            <v>3166</v>
          </cell>
          <cell r="AH523">
            <v>6332</v>
          </cell>
          <cell r="AI523">
            <v>5845</v>
          </cell>
          <cell r="AJ523">
            <v>5066</v>
          </cell>
          <cell r="AK523">
            <v>7915</v>
          </cell>
          <cell r="AL523">
            <v>7306</v>
          </cell>
          <cell r="AM523">
            <v>6332</v>
          </cell>
          <cell r="AN523">
            <v>25328</v>
          </cell>
          <cell r="AO523">
            <v>23380</v>
          </cell>
          <cell r="AP523">
            <v>20262</v>
          </cell>
          <cell r="AQ523">
            <v>2035</v>
          </cell>
          <cell r="AR523">
            <v>1716</v>
          </cell>
          <cell r="AS523">
            <v>1454</v>
          </cell>
          <cell r="AT523">
            <v>1717</v>
          </cell>
          <cell r="AU523">
            <v>1484</v>
          </cell>
          <cell r="AV523">
            <v>1261</v>
          </cell>
          <cell r="AW523">
            <v>4384</v>
          </cell>
          <cell r="AX523">
            <v>3799</v>
          </cell>
          <cell r="AY523">
            <v>5845</v>
          </cell>
          <cell r="AZ523">
            <v>5066</v>
          </cell>
          <cell r="BA523">
            <v>7306</v>
          </cell>
          <cell r="BB523">
            <v>6332</v>
          </cell>
          <cell r="BC523">
            <v>365</v>
          </cell>
          <cell r="BD523">
            <v>324</v>
          </cell>
          <cell r="BE523">
            <v>498</v>
          </cell>
          <cell r="BF523">
            <v>443</v>
          </cell>
          <cell r="BG523">
            <v>748</v>
          </cell>
          <cell r="BH523">
            <v>665</v>
          </cell>
          <cell r="BI523">
            <v>365</v>
          </cell>
          <cell r="BJ523">
            <v>324</v>
          </cell>
          <cell r="BK523">
            <v>498</v>
          </cell>
          <cell r="BL523">
            <v>443</v>
          </cell>
          <cell r="BM523">
            <v>748</v>
          </cell>
          <cell r="BN523">
            <v>665</v>
          </cell>
          <cell r="BO523">
            <v>4071</v>
          </cell>
          <cell r="BP523">
            <v>3166</v>
          </cell>
          <cell r="BQ523">
            <v>2849</v>
          </cell>
          <cell r="BR523">
            <v>6097</v>
          </cell>
          <cell r="BS523">
            <v>5511</v>
          </cell>
          <cell r="BT523">
            <v>4964</v>
          </cell>
          <cell r="BU523">
            <v>9146</v>
          </cell>
          <cell r="BV523">
            <v>8267</v>
          </cell>
          <cell r="BW523">
            <v>7445</v>
          </cell>
          <cell r="BX523">
            <v>15243</v>
          </cell>
          <cell r="BY523">
            <v>13778</v>
          </cell>
          <cell r="BZ523">
            <v>12409</v>
          </cell>
          <cell r="CA523">
            <v>1991</v>
          </cell>
          <cell r="CB523">
            <v>1662</v>
          </cell>
          <cell r="CC523">
            <v>3958</v>
          </cell>
          <cell r="CD523">
            <v>3653</v>
          </cell>
          <cell r="CE523">
            <v>3166</v>
          </cell>
          <cell r="CF523">
            <v>4573</v>
          </cell>
          <cell r="CG523">
            <v>4113</v>
          </cell>
          <cell r="CH523">
            <v>3723</v>
          </cell>
          <cell r="CI523">
            <v>7621</v>
          </cell>
          <cell r="CJ523">
            <v>6889</v>
          </cell>
          <cell r="CK523">
            <v>6204</v>
          </cell>
          <cell r="CL523">
            <v>12194</v>
          </cell>
          <cell r="CM523">
            <v>11022</v>
          </cell>
          <cell r="CN523">
            <v>9927</v>
          </cell>
          <cell r="CO523">
            <v>269</v>
          </cell>
          <cell r="CP523">
            <v>230</v>
          </cell>
          <cell r="CQ523">
            <v>193</v>
          </cell>
          <cell r="CR523">
            <v>4133</v>
          </cell>
          <cell r="CS523">
            <v>3723</v>
          </cell>
          <cell r="CT523">
            <v>21340.199999999997</v>
          </cell>
          <cell r="CU523">
            <v>19289.199999999997</v>
          </cell>
          <cell r="CV523">
            <v>17372.599999999999</v>
          </cell>
          <cell r="CW523">
            <v>30486</v>
          </cell>
          <cell r="CX523">
            <v>27556</v>
          </cell>
          <cell r="CY523">
            <v>24818</v>
          </cell>
          <cell r="CZ523">
            <v>36583.199999999997</v>
          </cell>
          <cell r="DA523">
            <v>33067.199999999997</v>
          </cell>
          <cell r="DB523">
            <v>29781.599999999999</v>
          </cell>
        </row>
        <row r="524">
          <cell r="B524" t="str">
            <v>Door swing - reverse</v>
          </cell>
          <cell r="C524" t="str">
            <v xml:space="preserve">The </v>
          </cell>
          <cell r="D524" t="str">
            <v xml:space="preserve"> door swing impedes on the clear floor space in the bathroom.</v>
          </cell>
          <cell r="E524" t="str">
            <v xml:space="preserve"> door swings impede on the clear floor space in the bathrooms.</v>
          </cell>
          <cell r="F524" t="str">
            <v xml:space="preserve"> In order to comply with the FHA, the door swing must be reversed to swing out and provide the required 30"x48" clear floor space in the bathroom.</v>
          </cell>
          <cell r="G524" t="str">
            <v xml:space="preserve"> In order to comply with the FHA, the door swings must be reversed to swing out and provide the required 30"x48" clear floor space in the bathrooms.</v>
          </cell>
          <cell r="H524" t="str">
            <v xml:space="preserve">Reverse </v>
          </cell>
          <cell r="I524" t="str">
            <v>Each</v>
          </cell>
          <cell r="J524">
            <v>150</v>
          </cell>
          <cell r="P524">
            <v>14</v>
          </cell>
          <cell r="Q524" t="str">
            <v>Illinois</v>
          </cell>
          <cell r="R524" t="str">
            <v>IL</v>
          </cell>
          <cell r="S524">
            <v>-3.9</v>
          </cell>
          <cell r="X524">
            <v>4</v>
          </cell>
          <cell r="Y524">
            <v>1748</v>
          </cell>
          <cell r="Z524">
            <v>1613</v>
          </cell>
          <cell r="AA524">
            <v>1398</v>
          </cell>
          <cell r="AB524">
            <v>2330</v>
          </cell>
          <cell r="AC524">
            <v>2151</v>
          </cell>
          <cell r="AD524">
            <v>1864</v>
          </cell>
          <cell r="AE524">
            <v>2913</v>
          </cell>
          <cell r="AF524">
            <v>2688</v>
          </cell>
          <cell r="AG524">
            <v>2330</v>
          </cell>
          <cell r="AH524">
            <v>4660</v>
          </cell>
          <cell r="AI524">
            <v>4302</v>
          </cell>
          <cell r="AJ524">
            <v>3728</v>
          </cell>
          <cell r="AK524">
            <v>5825</v>
          </cell>
          <cell r="AL524">
            <v>5377</v>
          </cell>
          <cell r="AM524">
            <v>4660</v>
          </cell>
          <cell r="AN524">
            <v>18640</v>
          </cell>
          <cell r="AO524">
            <v>17206</v>
          </cell>
          <cell r="AP524">
            <v>14912</v>
          </cell>
          <cell r="AQ524">
            <v>1498</v>
          </cell>
          <cell r="AR524">
            <v>1263</v>
          </cell>
          <cell r="AS524">
            <v>1070</v>
          </cell>
          <cell r="AT524">
            <v>1263</v>
          </cell>
          <cell r="AU524">
            <v>1092</v>
          </cell>
          <cell r="AV524">
            <v>928</v>
          </cell>
          <cell r="AW524">
            <v>3226</v>
          </cell>
          <cell r="AX524">
            <v>2796</v>
          </cell>
          <cell r="AY524">
            <v>4302</v>
          </cell>
          <cell r="AZ524">
            <v>3728</v>
          </cell>
          <cell r="BA524">
            <v>5377</v>
          </cell>
          <cell r="BB524">
            <v>4660</v>
          </cell>
          <cell r="BC524">
            <v>470</v>
          </cell>
          <cell r="BD524">
            <v>417</v>
          </cell>
          <cell r="BE524">
            <v>642</v>
          </cell>
          <cell r="BF524">
            <v>570</v>
          </cell>
          <cell r="BG524">
            <v>962</v>
          </cell>
          <cell r="BH524">
            <v>855</v>
          </cell>
          <cell r="BI524">
            <v>470</v>
          </cell>
          <cell r="BJ524">
            <v>417</v>
          </cell>
          <cell r="BK524">
            <v>642</v>
          </cell>
          <cell r="BL524">
            <v>570</v>
          </cell>
          <cell r="BM524">
            <v>962</v>
          </cell>
          <cell r="BN524">
            <v>855</v>
          </cell>
          <cell r="BO524">
            <v>2996</v>
          </cell>
          <cell r="BP524">
            <v>2330</v>
          </cell>
          <cell r="BQ524">
            <v>2097</v>
          </cell>
          <cell r="BR524">
            <v>6104</v>
          </cell>
          <cell r="BS524">
            <v>5483</v>
          </cell>
          <cell r="BT524">
            <v>2993</v>
          </cell>
          <cell r="BU524">
            <v>9155</v>
          </cell>
          <cell r="BV524">
            <v>8225</v>
          </cell>
          <cell r="BW524">
            <v>7490</v>
          </cell>
          <cell r="BX524">
            <v>15259</v>
          </cell>
          <cell r="BY524">
            <v>13708</v>
          </cell>
          <cell r="BZ524">
            <v>12483</v>
          </cell>
          <cell r="CA524">
            <v>2564</v>
          </cell>
          <cell r="CB524">
            <v>2140</v>
          </cell>
          <cell r="CC524">
            <v>2913</v>
          </cell>
          <cell r="CD524">
            <v>2688</v>
          </cell>
          <cell r="CE524">
            <v>2330</v>
          </cell>
          <cell r="CF524">
            <v>4578</v>
          </cell>
          <cell r="CG524">
            <v>4113</v>
          </cell>
          <cell r="CH524">
            <v>3745</v>
          </cell>
          <cell r="CI524">
            <v>7630</v>
          </cell>
          <cell r="CJ524">
            <v>6854</v>
          </cell>
          <cell r="CK524">
            <v>6242</v>
          </cell>
          <cell r="CL524">
            <v>12207</v>
          </cell>
          <cell r="CM524">
            <v>10967</v>
          </cell>
          <cell r="CN524">
            <v>9987</v>
          </cell>
          <cell r="CO524">
            <v>269</v>
          </cell>
          <cell r="CP524">
            <v>230</v>
          </cell>
          <cell r="CQ524">
            <v>193</v>
          </cell>
          <cell r="CR524">
            <v>4112</v>
          </cell>
          <cell r="CS524">
            <v>3745</v>
          </cell>
          <cell r="CT524">
            <v>21362.6</v>
          </cell>
          <cell r="CU524">
            <v>19191.199999999997</v>
          </cell>
          <cell r="CV524">
            <v>17476.199999999997</v>
          </cell>
          <cell r="CW524">
            <v>30518</v>
          </cell>
          <cell r="CX524">
            <v>27416</v>
          </cell>
          <cell r="CY524">
            <v>24966</v>
          </cell>
          <cell r="CZ524">
            <v>36621.599999999999</v>
          </cell>
          <cell r="DA524">
            <v>32899.199999999997</v>
          </cell>
          <cell r="DB524">
            <v>29959.199999999997</v>
          </cell>
        </row>
        <row r="525">
          <cell r="B525" t="str">
            <v>Doorway - widen</v>
          </cell>
          <cell r="C525" t="str">
            <v xml:space="preserve">In order to comply with ADAAG, </v>
          </cell>
          <cell r="D525" t="str">
            <v xml:space="preserve">the doorway </v>
          </cell>
          <cell r="E525" t="str">
            <v xml:space="preserve">the doorway </v>
          </cell>
          <cell r="F525" t="str">
            <v>must be widened to provide a 32" clear door opening.</v>
          </cell>
          <cell r="G525" t="str">
            <v>must be widened to provide a 32" clear door opening.</v>
          </cell>
          <cell r="H525" t="str">
            <v xml:space="preserve">Widen </v>
          </cell>
          <cell r="I525" t="str">
            <v>Each</v>
          </cell>
          <cell r="J525">
            <v>750</v>
          </cell>
          <cell r="P525">
            <v>15</v>
          </cell>
          <cell r="Q525" t="str">
            <v>Indiana</v>
          </cell>
          <cell r="R525" t="str">
            <v>IN</v>
          </cell>
          <cell r="S525">
            <v>-3.9</v>
          </cell>
          <cell r="X525">
            <v>5</v>
          </cell>
          <cell r="Y525">
            <v>1196</v>
          </cell>
          <cell r="Z525">
            <v>1104</v>
          </cell>
          <cell r="AA525">
            <v>956</v>
          </cell>
          <cell r="AB525">
            <v>1594</v>
          </cell>
          <cell r="AC525">
            <v>1471</v>
          </cell>
          <cell r="AD525">
            <v>1275</v>
          </cell>
          <cell r="AE525">
            <v>1993</v>
          </cell>
          <cell r="AF525">
            <v>1839</v>
          </cell>
          <cell r="AG525">
            <v>1594</v>
          </cell>
          <cell r="AH525">
            <v>3188</v>
          </cell>
          <cell r="AI525">
            <v>2943</v>
          </cell>
          <cell r="AJ525">
            <v>2550</v>
          </cell>
          <cell r="AK525">
            <v>3985</v>
          </cell>
          <cell r="AL525">
            <v>3678</v>
          </cell>
          <cell r="AM525">
            <v>3188</v>
          </cell>
          <cell r="AN525">
            <v>12752</v>
          </cell>
          <cell r="AO525">
            <v>11771</v>
          </cell>
          <cell r="AP525">
            <v>10202</v>
          </cell>
          <cell r="AQ525">
            <v>1025</v>
          </cell>
          <cell r="AR525">
            <v>864</v>
          </cell>
          <cell r="AS525">
            <v>732</v>
          </cell>
          <cell r="AT525">
            <v>864</v>
          </cell>
          <cell r="AU525">
            <v>747</v>
          </cell>
          <cell r="AV525">
            <v>635</v>
          </cell>
          <cell r="AW525">
            <v>2208</v>
          </cell>
          <cell r="AX525">
            <v>1913</v>
          </cell>
          <cell r="AY525">
            <v>2944</v>
          </cell>
          <cell r="AZ525">
            <v>2551</v>
          </cell>
          <cell r="BA525">
            <v>3679</v>
          </cell>
          <cell r="BB525">
            <v>3189</v>
          </cell>
          <cell r="BC525">
            <v>572</v>
          </cell>
          <cell r="BD525">
            <v>508</v>
          </cell>
          <cell r="BE525">
            <v>780</v>
          </cell>
          <cell r="BF525">
            <v>693</v>
          </cell>
          <cell r="BG525">
            <v>1171</v>
          </cell>
          <cell r="BH525">
            <v>1041</v>
          </cell>
          <cell r="BI525">
            <v>572</v>
          </cell>
          <cell r="BJ525">
            <v>508</v>
          </cell>
          <cell r="BK525">
            <v>780</v>
          </cell>
          <cell r="BL525">
            <v>693</v>
          </cell>
          <cell r="BM525">
            <v>1171</v>
          </cell>
          <cell r="BN525">
            <v>1041</v>
          </cell>
          <cell r="BO525">
            <v>2049</v>
          </cell>
          <cell r="BP525">
            <v>1594</v>
          </cell>
          <cell r="BQ525">
            <v>1435</v>
          </cell>
          <cell r="BR525">
            <v>6185</v>
          </cell>
          <cell r="BS525">
            <v>5526</v>
          </cell>
          <cell r="BT525">
            <v>5083</v>
          </cell>
          <cell r="BU525">
            <v>9278</v>
          </cell>
          <cell r="BV525">
            <v>8289</v>
          </cell>
          <cell r="BW525">
            <v>7624</v>
          </cell>
          <cell r="BX525">
            <v>15463</v>
          </cell>
          <cell r="BY525">
            <v>13815</v>
          </cell>
          <cell r="BZ525">
            <v>12707</v>
          </cell>
          <cell r="CA525">
            <v>3119</v>
          </cell>
          <cell r="CB525">
            <v>2604</v>
          </cell>
          <cell r="CC525">
            <v>1993</v>
          </cell>
          <cell r="CD525">
            <v>1839</v>
          </cell>
          <cell r="CE525">
            <v>1594</v>
          </cell>
          <cell r="CF525">
            <v>4639</v>
          </cell>
          <cell r="CG525">
            <v>4145</v>
          </cell>
          <cell r="CH525">
            <v>3812</v>
          </cell>
          <cell r="CI525">
            <v>7732</v>
          </cell>
          <cell r="CJ525">
            <v>6908</v>
          </cell>
          <cell r="CK525">
            <v>6353</v>
          </cell>
          <cell r="CL525">
            <v>12371</v>
          </cell>
          <cell r="CM525">
            <v>11052</v>
          </cell>
          <cell r="CN525">
            <v>10165</v>
          </cell>
          <cell r="CO525">
            <v>269</v>
          </cell>
          <cell r="CP525">
            <v>230</v>
          </cell>
          <cell r="CQ525">
            <v>193</v>
          </cell>
          <cell r="CR525">
            <v>4145</v>
          </cell>
          <cell r="CS525">
            <v>3812</v>
          </cell>
          <cell r="CT525">
            <v>21648.199999999997</v>
          </cell>
          <cell r="CU525">
            <v>19341</v>
          </cell>
          <cell r="CV525">
            <v>17789.8</v>
          </cell>
          <cell r="CW525">
            <v>30926</v>
          </cell>
          <cell r="CX525">
            <v>27630</v>
          </cell>
          <cell r="CY525">
            <v>25414</v>
          </cell>
          <cell r="CZ525">
            <v>37111.199999999997</v>
          </cell>
          <cell r="DA525">
            <v>33156</v>
          </cell>
          <cell r="DB525">
            <v>30496.799999999999</v>
          </cell>
        </row>
        <row r="526">
          <cell r="B526" t="str">
            <v>Doorway - widen</v>
          </cell>
          <cell r="C526" t="str">
            <v xml:space="preserve">In order to comply with ADAAG, </v>
          </cell>
          <cell r="D526" t="str">
            <v xml:space="preserve">the doorway </v>
          </cell>
          <cell r="E526" t="str">
            <v xml:space="preserve">the doorway </v>
          </cell>
          <cell r="F526" t="str">
            <v xml:space="preserve"> must be widened to provide a 32" clear door opening.</v>
          </cell>
          <cell r="G526" t="str">
            <v>must be widened to provide a 32" clear door opening.</v>
          </cell>
          <cell r="H526" t="str">
            <v xml:space="preserve">Widen </v>
          </cell>
          <cell r="I526" t="str">
            <v>Each</v>
          </cell>
          <cell r="J526">
            <v>750</v>
          </cell>
          <cell r="P526">
            <v>16</v>
          </cell>
          <cell r="Q526" t="str">
            <v>Iowa</v>
          </cell>
          <cell r="R526" t="str">
            <v>IA</v>
          </cell>
          <cell r="S526">
            <v>-3.75</v>
          </cell>
          <cell r="X526">
            <v>6</v>
          </cell>
          <cell r="Y526">
            <v>712</v>
          </cell>
          <cell r="Z526">
            <v>657</v>
          </cell>
          <cell r="AA526">
            <v>570</v>
          </cell>
          <cell r="AB526">
            <v>950</v>
          </cell>
          <cell r="AC526">
            <v>877</v>
          </cell>
          <cell r="AD526">
            <v>760</v>
          </cell>
          <cell r="AE526">
            <v>1188</v>
          </cell>
          <cell r="AF526">
            <v>1096</v>
          </cell>
          <cell r="AG526">
            <v>950</v>
          </cell>
          <cell r="AH526">
            <v>1900</v>
          </cell>
          <cell r="AI526">
            <v>1754</v>
          </cell>
          <cell r="AJ526">
            <v>1520</v>
          </cell>
          <cell r="AK526">
            <v>2375</v>
          </cell>
          <cell r="AL526">
            <v>2192</v>
          </cell>
          <cell r="AM526">
            <v>1900</v>
          </cell>
          <cell r="AN526">
            <v>7600</v>
          </cell>
          <cell r="AO526">
            <v>7015</v>
          </cell>
          <cell r="AP526">
            <v>6080</v>
          </cell>
          <cell r="AQ526">
            <v>611</v>
          </cell>
          <cell r="AR526">
            <v>515</v>
          </cell>
          <cell r="AS526">
            <v>436</v>
          </cell>
          <cell r="AT526">
            <v>515</v>
          </cell>
          <cell r="AU526">
            <v>445</v>
          </cell>
          <cell r="AV526">
            <v>378</v>
          </cell>
          <cell r="AW526">
            <v>1315</v>
          </cell>
          <cell r="AX526">
            <v>1140</v>
          </cell>
          <cell r="AY526">
            <v>1754</v>
          </cell>
          <cell r="AZ526">
            <v>1520</v>
          </cell>
          <cell r="BA526">
            <v>2192</v>
          </cell>
          <cell r="BB526">
            <v>1900</v>
          </cell>
          <cell r="BC526">
            <v>620</v>
          </cell>
          <cell r="BD526">
            <v>551</v>
          </cell>
          <cell r="BE526">
            <v>846</v>
          </cell>
          <cell r="BF526">
            <v>752</v>
          </cell>
          <cell r="BG526">
            <v>1269</v>
          </cell>
          <cell r="BH526">
            <v>1128</v>
          </cell>
          <cell r="BI526">
            <v>620</v>
          </cell>
          <cell r="BJ526">
            <v>551</v>
          </cell>
          <cell r="BK526">
            <v>846</v>
          </cell>
          <cell r="BL526">
            <v>752</v>
          </cell>
          <cell r="BM526">
            <v>1269</v>
          </cell>
          <cell r="BN526">
            <v>1128</v>
          </cell>
          <cell r="BO526">
            <v>1221</v>
          </cell>
          <cell r="BP526">
            <v>950</v>
          </cell>
          <cell r="BQ526">
            <v>855</v>
          </cell>
          <cell r="BR526">
            <v>5925</v>
          </cell>
          <cell r="BS526">
            <v>5271</v>
          </cell>
          <cell r="BT526">
            <v>4886</v>
          </cell>
          <cell r="BU526">
            <v>8888</v>
          </cell>
          <cell r="BV526">
            <v>7906</v>
          </cell>
          <cell r="BW526">
            <v>7329</v>
          </cell>
          <cell r="BX526">
            <v>14813</v>
          </cell>
          <cell r="BY526">
            <v>13177</v>
          </cell>
          <cell r="BZ526">
            <v>12215</v>
          </cell>
          <cell r="CA526">
            <v>3380</v>
          </cell>
          <cell r="CB526">
            <v>2822</v>
          </cell>
          <cell r="CC526">
            <v>1188</v>
          </cell>
          <cell r="CD526">
            <v>1096</v>
          </cell>
          <cell r="CE526">
            <v>950</v>
          </cell>
          <cell r="CF526">
            <v>4444</v>
          </cell>
          <cell r="CG526">
            <v>3953</v>
          </cell>
          <cell r="CH526">
            <v>3664</v>
          </cell>
          <cell r="CI526">
            <v>7407</v>
          </cell>
          <cell r="CJ526">
            <v>6588</v>
          </cell>
          <cell r="CK526">
            <v>6107</v>
          </cell>
          <cell r="CL526">
            <v>11850</v>
          </cell>
          <cell r="CM526">
            <v>10541</v>
          </cell>
          <cell r="CN526">
            <v>9772</v>
          </cell>
          <cell r="CO526">
            <v>269</v>
          </cell>
          <cell r="CP526">
            <v>230</v>
          </cell>
          <cell r="CQ526">
            <v>193</v>
          </cell>
          <cell r="CR526">
            <v>3953</v>
          </cell>
          <cell r="CS526">
            <v>3664</v>
          </cell>
          <cell r="CT526">
            <v>20738.199999999997</v>
          </cell>
          <cell r="CU526">
            <v>18447.8</v>
          </cell>
          <cell r="CV526">
            <v>17101</v>
          </cell>
          <cell r="CW526">
            <v>29626</v>
          </cell>
          <cell r="CX526">
            <v>26354</v>
          </cell>
          <cell r="CY526">
            <v>24430</v>
          </cell>
          <cell r="CZ526">
            <v>35551.199999999997</v>
          </cell>
          <cell r="DA526">
            <v>31624.799999999999</v>
          </cell>
          <cell r="DB526">
            <v>29316</v>
          </cell>
        </row>
        <row r="527">
          <cell r="B527" t="str">
            <v>Doorway - widen</v>
          </cell>
          <cell r="C527" t="str">
            <v xml:space="preserve">The ground floor dwelling unit interior doors and sliding glass patio doors of buildings 2246, 2319, and 2334 were observed with door openings that are smaller than the required thirty two inch (32") minimum nominal clear door opening. In order to comply with FHA, </v>
          </cell>
          <cell r="D527" t="str">
            <v xml:space="preserve">the doorway </v>
          </cell>
          <cell r="E527" t="str">
            <v xml:space="preserve">the doorways </v>
          </cell>
          <cell r="F527" t="str">
            <v xml:space="preserve"> must be widened to provide a 32" clear door opening.</v>
          </cell>
          <cell r="G527" t="str">
            <v xml:space="preserve"> must be widened to provide a 32" clear door opening.</v>
          </cell>
          <cell r="H527" t="str">
            <v xml:space="preserve">Widen </v>
          </cell>
          <cell r="I527" t="str">
            <v>Each</v>
          </cell>
          <cell r="J527">
            <v>750</v>
          </cell>
          <cell r="P527">
            <v>17</v>
          </cell>
          <cell r="Q527" t="str">
            <v>Kansas</v>
          </cell>
          <cell r="R527" t="str">
            <v>KS</v>
          </cell>
          <cell r="S527">
            <v>-3.75</v>
          </cell>
        </row>
        <row r="528">
          <cell r="B528" t="str">
            <v>Electrical covers</v>
          </cell>
          <cell r="C528" t="str">
            <v xml:space="preserve">In order to comply with NEC and prevent an electrocution, the installation of </v>
          </cell>
          <cell r="D528" t="str">
            <v xml:space="preserve">a cover plate </v>
          </cell>
          <cell r="E528" t="str">
            <v xml:space="preserve">cover plates </v>
          </cell>
          <cell r="F528" t="str">
            <v xml:space="preserve"> is required. </v>
          </cell>
          <cell r="G528" t="str">
            <v xml:space="preserve"> is required. </v>
          </cell>
          <cell r="H528" t="str">
            <v xml:space="preserve">Install </v>
          </cell>
          <cell r="I528" t="str">
            <v>Each</v>
          </cell>
          <cell r="J528">
            <v>25</v>
          </cell>
          <cell r="P528">
            <v>18</v>
          </cell>
          <cell r="Q528" t="str">
            <v>Kentucky</v>
          </cell>
          <cell r="R528" t="str">
            <v>KY</v>
          </cell>
          <cell r="S528">
            <v>-2.85</v>
          </cell>
        </row>
        <row r="529">
          <cell r="B529" t="str">
            <v>Electrical wiring - exposed</v>
          </cell>
          <cell r="C529" t="str">
            <v xml:space="preserve">In order to comply with NEC, proper covering of </v>
          </cell>
          <cell r="D529" t="str">
            <v xml:space="preserve">exposed wiring </v>
          </cell>
          <cell r="E529" t="str">
            <v xml:space="preserve">exposed wiring </v>
          </cell>
          <cell r="F529" t="str">
            <v xml:space="preserve"> is required. </v>
          </cell>
          <cell r="G529" t="str">
            <v xml:space="preserve"> is required. </v>
          </cell>
          <cell r="H529" t="str">
            <v xml:space="preserve">Properly cover </v>
          </cell>
          <cell r="I529" t="str">
            <v>Each</v>
          </cell>
          <cell r="J529">
            <v>0</v>
          </cell>
          <cell r="P529">
            <v>19</v>
          </cell>
          <cell r="Q529" t="str">
            <v>Louisiana</v>
          </cell>
          <cell r="R529" t="str">
            <v>LA</v>
          </cell>
          <cell r="S529">
            <v>-4.5</v>
          </cell>
        </row>
        <row r="530">
          <cell r="B530" t="str">
            <v>Elevation Survey</v>
          </cell>
          <cell r="C530" t="str">
            <v xml:space="preserve">In order to comply with HUD's "Floodplain Management" requirements D3G's Phase I Environmental Site Assessment (ESA) recommends that </v>
          </cell>
          <cell r="D530" t="str">
            <v xml:space="preserve">an elevation survey </v>
          </cell>
          <cell r="E530" t="str">
            <v xml:space="preserve">an elevation survey </v>
          </cell>
          <cell r="F530" t="str">
            <v>be performed at the subject property to verify that building grade levels are located above the flood plain elevation.</v>
          </cell>
          <cell r="G530" t="str">
            <v>be performed at the subject property to verify that building grade levels are located above the flood plain elevation.</v>
          </cell>
          <cell r="H530" t="str">
            <v xml:space="preserve">Perform </v>
          </cell>
          <cell r="I530" t="str">
            <v>Each</v>
          </cell>
          <cell r="J530">
            <v>1500</v>
          </cell>
          <cell r="P530">
            <v>20</v>
          </cell>
          <cell r="Q530" t="str">
            <v>Maine</v>
          </cell>
          <cell r="R530" t="str">
            <v>ME</v>
          </cell>
          <cell r="S530">
            <v>-4.55</v>
          </cell>
        </row>
        <row r="531">
          <cell r="B531" t="str">
            <v>Emergency call system</v>
          </cell>
          <cell r="C531" t="str">
            <v xml:space="preserve">In order to comply with Minimum Property Standards, </v>
          </cell>
          <cell r="D531" t="str">
            <v xml:space="preserve">an emergency call system </v>
          </cell>
          <cell r="E531" t="str">
            <v xml:space="preserve">an emergency call system </v>
          </cell>
          <cell r="F531" t="str">
            <v xml:space="preserve"> must be installed.</v>
          </cell>
          <cell r="G531" t="str">
            <v xml:space="preserve"> must be installed.</v>
          </cell>
          <cell r="H531" t="str">
            <v xml:space="preserve">Install </v>
          </cell>
          <cell r="I531" t="str">
            <v>Each</v>
          </cell>
          <cell r="P531">
            <v>21</v>
          </cell>
          <cell r="Q531" t="str">
            <v>Maryland</v>
          </cell>
          <cell r="R531" t="str">
            <v>MD</v>
          </cell>
          <cell r="S531">
            <v>-2.95</v>
          </cell>
        </row>
        <row r="532">
          <cell r="B532" t="str">
            <v>Emergency lights - inoperable</v>
          </cell>
          <cell r="C532" t="str">
            <v xml:space="preserve">In order to comply with HUD Minimum Property Standards and NFPA, repair or replacement of the </v>
          </cell>
          <cell r="D532" t="str">
            <v xml:space="preserve">inoperable emergency light </v>
          </cell>
          <cell r="E532" t="str">
            <v xml:space="preserve">inoperable emergency lights </v>
          </cell>
          <cell r="F532" t="str">
            <v xml:space="preserve"> is required.</v>
          </cell>
          <cell r="G532" t="str">
            <v xml:space="preserve"> are required. </v>
          </cell>
          <cell r="H532" t="str">
            <v xml:space="preserve">Repair or replace </v>
          </cell>
          <cell r="I532" t="str">
            <v>Each</v>
          </cell>
          <cell r="J532">
            <v>75</v>
          </cell>
          <cell r="P532">
            <v>22</v>
          </cell>
          <cell r="Q532" t="str">
            <v>Massachusetts</v>
          </cell>
          <cell r="R532" t="str">
            <v>MA</v>
          </cell>
          <cell r="S532">
            <v>-4.55</v>
          </cell>
        </row>
        <row r="533">
          <cell r="B533" t="str">
            <v>Emergency lights - install</v>
          </cell>
          <cell r="C533" t="str">
            <v xml:space="preserve">In order to comply with HUD Minimum Property Standards and NFPA, installation of two (2) </v>
          </cell>
          <cell r="D533" t="str">
            <v xml:space="preserve">an emergency light </v>
          </cell>
          <cell r="E533" t="str">
            <v xml:space="preserve">emergency lights </v>
          </cell>
          <cell r="F533" t="str">
            <v xml:space="preserve"> is required.</v>
          </cell>
          <cell r="G533" t="str">
            <v xml:space="preserve"> are required. </v>
          </cell>
          <cell r="H533" t="str">
            <v xml:space="preserve">Install </v>
          </cell>
          <cell r="I533" t="str">
            <v>Each</v>
          </cell>
          <cell r="J533">
            <v>500</v>
          </cell>
          <cell r="P533">
            <v>23</v>
          </cell>
          <cell r="Q533" t="str">
            <v>Michigan</v>
          </cell>
          <cell r="R533" t="str">
            <v>MI</v>
          </cell>
          <cell r="S533">
            <v>-3.9</v>
          </cell>
        </row>
        <row r="534">
          <cell r="B534" t="str">
            <v>Escutcheon plate</v>
          </cell>
          <cell r="C534" t="str">
            <v xml:space="preserve">Installation of </v>
          </cell>
          <cell r="D534" t="str">
            <v xml:space="preserve">an escutcheon plate on the sprinkler head located within </v>
          </cell>
          <cell r="E534" t="str">
            <v xml:space="preserve">escutcheon plates on the sprinkler heads located  </v>
          </cell>
          <cell r="F534" t="str">
            <v xml:space="preserve"> is required to comply with NFPA-101.</v>
          </cell>
          <cell r="G534" t="str">
            <v xml:space="preserve"> is required to comply with NFPA-101.</v>
          </cell>
          <cell r="H534" t="str">
            <v xml:space="preserve">Install </v>
          </cell>
          <cell r="I534" t="str">
            <v>Each</v>
          </cell>
          <cell r="J534">
            <v>10</v>
          </cell>
          <cell r="P534">
            <v>24</v>
          </cell>
          <cell r="Q534" t="str">
            <v>Minnesota</v>
          </cell>
          <cell r="R534" t="str">
            <v>MN</v>
          </cell>
          <cell r="S534">
            <v>-3.9</v>
          </cell>
        </row>
        <row r="535">
          <cell r="B535" t="str">
            <v>Fair housing issues</v>
          </cell>
          <cell r="C535" t="str">
            <v xml:space="preserve">In order to comply with the FHA </v>
          </cell>
          <cell r="D535" t="str">
            <v xml:space="preserve">the following issue </v>
          </cell>
          <cell r="E535" t="str">
            <v xml:space="preserve">the following issues </v>
          </cell>
          <cell r="F535" t="str">
            <v xml:space="preserve"> must be rectified.</v>
          </cell>
          <cell r="G535" t="str">
            <v xml:space="preserve"> must be rectified.</v>
          </cell>
          <cell r="H535" t="str">
            <v xml:space="preserve">Correct  </v>
          </cell>
          <cell r="P535">
            <v>25</v>
          </cell>
          <cell r="Q535" t="str">
            <v>Mississippi</v>
          </cell>
          <cell r="R535" t="str">
            <v>MS</v>
          </cell>
          <cell r="S535">
            <v>-2.85</v>
          </cell>
        </row>
        <row r="536">
          <cell r="B536" t="str">
            <v>Fire Code compliance</v>
          </cell>
          <cell r="C536" t="str">
            <v xml:space="preserve">The local Fire Department stated that the subject property was not in compliance with the following </v>
          </cell>
          <cell r="D536" t="str">
            <v>local fire code issues</v>
          </cell>
          <cell r="E536" t="str">
            <v>local fire code issues</v>
          </cell>
          <cell r="F536" t="str">
            <v>:   . In order to comply with the local fire codes these issues must be rectified.</v>
          </cell>
          <cell r="G536" t="str">
            <v>:   . In order to comply with the local fire codes these issues must be rectified.</v>
          </cell>
          <cell r="H536" t="str">
            <v xml:space="preserve">Rectify </v>
          </cell>
          <cell r="I536" t="str">
            <v>Each</v>
          </cell>
          <cell r="J536" t="str">
            <v>Pending</v>
          </cell>
          <cell r="P536">
            <v>26</v>
          </cell>
          <cell r="Q536" t="str">
            <v>Missouri</v>
          </cell>
          <cell r="R536" t="str">
            <v>MO</v>
          </cell>
          <cell r="S536">
            <v>-3.75</v>
          </cell>
        </row>
        <row r="537">
          <cell r="B537" t="str">
            <v>Fire extinguishers</v>
          </cell>
          <cell r="C537" t="str">
            <v xml:space="preserve">In order to comply with NFPA the installation of one (1) </v>
          </cell>
          <cell r="D537" t="str">
            <v xml:space="preserve">an NFPA-10 compliant fire extinguisher </v>
          </cell>
          <cell r="E537" t="str">
            <v xml:space="preserve">NFPA-10 compliant fire extinguishers </v>
          </cell>
          <cell r="F537" t="str">
            <v xml:space="preserve"> is required.</v>
          </cell>
          <cell r="G537" t="str">
            <v xml:space="preserve"> are required.</v>
          </cell>
          <cell r="H537" t="str">
            <v xml:space="preserve">Install </v>
          </cell>
          <cell r="I537" t="str">
            <v>Each</v>
          </cell>
          <cell r="J537">
            <v>133</v>
          </cell>
          <cell r="P537">
            <v>27</v>
          </cell>
          <cell r="Q537" t="str">
            <v>Montana</v>
          </cell>
          <cell r="R537" t="str">
            <v>MT</v>
          </cell>
          <cell r="S537">
            <v>-3.05</v>
          </cell>
        </row>
        <row r="538">
          <cell r="B538" t="str">
            <v>Fire hydrant</v>
          </cell>
          <cell r="C538" t="str">
            <v xml:space="preserve">In order to comply with International Fire Code the missing </v>
          </cell>
          <cell r="D538" t="str">
            <v xml:space="preserve">fire hydrant connection </v>
          </cell>
          <cell r="E538" t="str">
            <v xml:space="preserve">fire hydrant connections </v>
          </cell>
          <cell r="F538" t="str">
            <v xml:space="preserve"> must be replaced.</v>
          </cell>
          <cell r="G538" t="str">
            <v xml:space="preserve"> must be replaced.</v>
          </cell>
          <cell r="H538" t="str">
            <v xml:space="preserve">Replace </v>
          </cell>
          <cell r="I538" t="str">
            <v>Each</v>
          </cell>
          <cell r="J538">
            <v>375</v>
          </cell>
          <cell r="P538">
            <v>28</v>
          </cell>
          <cell r="Q538" t="str">
            <v>Nebraska</v>
          </cell>
          <cell r="R538" t="str">
            <v>NE</v>
          </cell>
          <cell r="S538">
            <v>-3.75</v>
          </cell>
        </row>
        <row r="539">
          <cell r="B539" t="str">
            <v>Fire Hydrant obstruction</v>
          </cell>
          <cell r="C539" t="str">
            <v xml:space="preserve">In order to comply with IFC 508.5.4 two (2) parking spaces in front of the </v>
          </cell>
          <cell r="D539" t="str">
            <v xml:space="preserve">fire hydrant </v>
          </cell>
          <cell r="E539" t="str">
            <v xml:space="preserve">fire hydrant </v>
          </cell>
          <cell r="F539" t="str">
            <v xml:space="preserve"> are required to be re-striped as a no parking zone.</v>
          </cell>
          <cell r="G539" t="str">
            <v xml:space="preserve"> are required to be re-striped as a no parking zone.</v>
          </cell>
          <cell r="H539" t="str">
            <v xml:space="preserve">Re-stripe parking spaces in front of the </v>
          </cell>
          <cell r="I539" t="str">
            <v>Each</v>
          </cell>
          <cell r="J539">
            <v>75</v>
          </cell>
          <cell r="P539">
            <v>29</v>
          </cell>
          <cell r="Q539" t="str">
            <v>Nevada</v>
          </cell>
          <cell r="R539" t="str">
            <v>NV</v>
          </cell>
          <cell r="S539">
            <v>-3.05</v>
          </cell>
        </row>
        <row r="540">
          <cell r="B540" t="str">
            <v>Fire Sprinkler obstruction</v>
          </cell>
          <cell r="C540" t="str">
            <v xml:space="preserve">The fire sprinkler in the breezeway above the entry of dwelling unit 1217 was observed to be obstructed with mud. In order to comply with fire codes the obstruction of the </v>
          </cell>
          <cell r="D540" t="str">
            <v xml:space="preserve">fire sprinkler  </v>
          </cell>
          <cell r="E540" t="str">
            <v xml:space="preserve">fire sprinklers </v>
          </cell>
          <cell r="F540" t="str">
            <v xml:space="preserve"> is required to be removed.</v>
          </cell>
          <cell r="G540" t="str">
            <v xml:space="preserve"> are required to be removed.</v>
          </cell>
          <cell r="I540" t="str">
            <v>Each</v>
          </cell>
          <cell r="J540">
            <v>75</v>
          </cell>
          <cell r="P540">
            <v>30</v>
          </cell>
          <cell r="Q540" t="str">
            <v>New Hampshire</v>
          </cell>
          <cell r="R540" t="str">
            <v>NH</v>
          </cell>
          <cell r="S540">
            <v>-4.55</v>
          </cell>
        </row>
        <row r="541">
          <cell r="B541" t="str">
            <v>Fire wall penetrations</v>
          </cell>
          <cell r="C541" t="str">
            <v xml:space="preserve">Penetrations in the fire walls in the attic areas of the buildings were observed during the inspection. Therefore, repair of the </v>
          </cell>
          <cell r="D541" t="str">
            <v xml:space="preserve">fire wall penetration </v>
          </cell>
          <cell r="E541" t="str">
            <v xml:space="preserve">fire wall penetrations </v>
          </cell>
          <cell r="F541" t="str">
            <v xml:space="preserve"> is required to maintain the fire separation integrity in the referenced area and to prevent the free movement of products of combustion (e.g. fumes, smoke and flame) in the event of a fire situation.</v>
          </cell>
          <cell r="G541" t="str">
            <v xml:space="preserve"> is required to maintain the fire separation integrity in the referenced area and to prevent the free movement of products of combustion (e.g. fumes, smoke and flame) in the event of a fire situation.</v>
          </cell>
          <cell r="H541" t="str">
            <v xml:space="preserve">Repair </v>
          </cell>
          <cell r="I541" t="str">
            <v>Building</v>
          </cell>
          <cell r="J541">
            <v>150</v>
          </cell>
          <cell r="P541">
            <v>31</v>
          </cell>
          <cell r="Q541" t="str">
            <v>New Jersey</v>
          </cell>
          <cell r="R541" t="str">
            <v>NJ</v>
          </cell>
          <cell r="S541">
            <v>-4.55</v>
          </cell>
        </row>
        <row r="542">
          <cell r="B542" t="str">
            <v>Garage space - install</v>
          </cell>
          <cell r="C542" t="str">
            <v>The property does not feature a handicapped accessible garage parking space. According to the Fair Housing Act (FHA) at least one (1) of each type of provided parking is required to be handicapped accessible. Reconfiguring an existing garage space is required in order to comply with the FHA. The accessible garage parking space should feature a minimum ten foot (10’) wide door, a minimum sixteen foot (16’) wide space (18’ wide is preferred as the recommended width for a van) and a minimum ninety eight inches (98”) of vertical clearance.</v>
          </cell>
          <cell r="I542" t="str">
            <v>Each</v>
          </cell>
          <cell r="J542" t="str">
            <v>Pending</v>
          </cell>
          <cell r="P542">
            <v>32</v>
          </cell>
          <cell r="Q542" t="str">
            <v>New Mexico</v>
          </cell>
          <cell r="R542" t="str">
            <v>NM</v>
          </cell>
          <cell r="S542">
            <v>-3.05</v>
          </cell>
        </row>
        <row r="543">
          <cell r="B543" t="str">
            <v>Garage/Carport space - install</v>
          </cell>
          <cell r="C543" t="str">
            <v>The property does not feature a handicapped accessible garage parking space. According to the Fair Housing Act (FHA) at least one (1) of each type of provided parking is required to be handicapped accessible. However, a compliant handicapped accessible carport space may be substituted for a handicapped accessible garage space. In order to comply with the FHA, installation of one (1) compliant handicapped designated carport parking space is required, including vertical signage, pavement markings and a minimum sixty inch (60") wide access aisle with compliant curb access, if necessary.</v>
          </cell>
          <cell r="I543" t="str">
            <v>Each</v>
          </cell>
          <cell r="J543">
            <v>225</v>
          </cell>
          <cell r="P543">
            <v>33</v>
          </cell>
          <cell r="Q543" t="str">
            <v>New York</v>
          </cell>
          <cell r="R543" t="str">
            <v>NY</v>
          </cell>
          <cell r="S543">
            <v>-4.55</v>
          </cell>
        </row>
        <row r="544">
          <cell r="B544" t="str">
            <v>GFCI outlets - install</v>
          </cell>
          <cell r="C544" t="str">
            <v xml:space="preserve">Installation of </v>
          </cell>
          <cell r="D544" t="str">
            <v xml:space="preserve">a Ground Fault Circuit Interrupt (GFCI) protected receptacle </v>
          </cell>
          <cell r="E544" t="str">
            <v xml:space="preserve">Ground Fault Circuit Interrupt (GFCI) protected receptacles </v>
          </cell>
          <cell r="F544" t="str">
            <v xml:space="preserve"> is required to protect the tenants as well as complying with NEC.</v>
          </cell>
          <cell r="G544" t="str">
            <v xml:space="preserve"> is required to protect the tenants as well as complying with NEC.</v>
          </cell>
          <cell r="H544" t="str">
            <v xml:space="preserve">Install </v>
          </cell>
          <cell r="I544" t="str">
            <v>Each</v>
          </cell>
          <cell r="J544">
            <v>35</v>
          </cell>
          <cell r="P544">
            <v>34</v>
          </cell>
          <cell r="Q544" t="str">
            <v>North Carolina</v>
          </cell>
          <cell r="R544" t="str">
            <v>NC</v>
          </cell>
          <cell r="S544">
            <v>-2.95</v>
          </cell>
        </row>
        <row r="545">
          <cell r="B545" t="str">
            <v>GFCI outlets - repair</v>
          </cell>
          <cell r="C545" t="str">
            <v xml:space="preserve">Repair of the </v>
          </cell>
          <cell r="D545" t="str">
            <v xml:space="preserve">Ground Fault Circuit Interrupt (GFCI) protected receptacles </v>
          </cell>
          <cell r="E545" t="str">
            <v xml:space="preserve">Ground Fault Circuit Interrupt (GFCI) protected receptacles </v>
          </cell>
          <cell r="F545" t="str">
            <v xml:space="preserve"> is required to protect the tenants as well as complying with NEC.</v>
          </cell>
          <cell r="G545" t="str">
            <v xml:space="preserve"> is required to protect the tenants as well as complying with NEC.</v>
          </cell>
          <cell r="H545" t="str">
            <v xml:space="preserve">Repair </v>
          </cell>
          <cell r="I545" t="str">
            <v>Each</v>
          </cell>
          <cell r="J545">
            <v>35</v>
          </cell>
          <cell r="P545">
            <v>35</v>
          </cell>
          <cell r="Q545" t="str">
            <v>North Dakota</v>
          </cell>
          <cell r="R545" t="str">
            <v>ND</v>
          </cell>
          <cell r="S545">
            <v>-3.75</v>
          </cell>
        </row>
        <row r="546">
          <cell r="B546" t="str">
            <v>Grab bars - install</v>
          </cell>
          <cell r="C546" t="str">
            <v xml:space="preserve">In order to comply with UFAS, the installation of </v>
          </cell>
          <cell r="D546" t="str">
            <v xml:space="preserve">compliant grab bars at </v>
          </cell>
          <cell r="E546" t="str">
            <v xml:space="preserve">compliant grab bars at </v>
          </cell>
          <cell r="F546" t="str">
            <v xml:space="preserve"> is required. </v>
          </cell>
          <cell r="G546" t="str">
            <v xml:space="preserve"> are required. </v>
          </cell>
          <cell r="H546" t="str">
            <v xml:space="preserve">Install </v>
          </cell>
          <cell r="I546" t="str">
            <v>Each</v>
          </cell>
          <cell r="J546">
            <v>125</v>
          </cell>
          <cell r="P546">
            <v>36</v>
          </cell>
          <cell r="Q546" t="str">
            <v>Ohio</v>
          </cell>
          <cell r="R546" t="str">
            <v>OH</v>
          </cell>
          <cell r="S546">
            <v>-3.9</v>
          </cell>
        </row>
        <row r="547">
          <cell r="B547" t="str">
            <v>Grab bars - reposition</v>
          </cell>
          <cell r="C547" t="str">
            <v xml:space="preserve">The rear grab bars at the toilets of select handicapped dwelling units were observed to be positioned incorrectly. In order to comply with UFAS, the repositioning of the </v>
          </cell>
          <cell r="D547" t="str">
            <v xml:space="preserve">rear grab bar at the toilet </v>
          </cell>
          <cell r="E547" t="str">
            <v xml:space="preserve">rear grab bars at the toilets </v>
          </cell>
          <cell r="F547" t="str">
            <v xml:space="preserve"> is required. </v>
          </cell>
          <cell r="G547" t="str">
            <v xml:space="preserve"> are required. The grab bars were observed to be mounted with the end closest to the side wall centered over the toilet. UFAS requires that the grab bar must extend a minimum of twelve inches (12") beyond the center of the toilet toward the side wall and a minimum of twenty four inches (24") toward the open side for either a left or right side approach.</v>
          </cell>
          <cell r="H547" t="str">
            <v xml:space="preserve">Install </v>
          </cell>
          <cell r="I547" t="str">
            <v>Each</v>
          </cell>
          <cell r="J547">
            <v>25</v>
          </cell>
          <cell r="P547">
            <v>37</v>
          </cell>
          <cell r="Q547" t="str">
            <v>Oklahoma</v>
          </cell>
          <cell r="R547" t="str">
            <v>OK</v>
          </cell>
          <cell r="S547">
            <v>-4.5</v>
          </cell>
        </row>
        <row r="548">
          <cell r="B548" t="str">
            <v>Grab bars - toilet - install</v>
          </cell>
          <cell r="C548" t="str">
            <v xml:space="preserve">The </v>
          </cell>
          <cell r="D548" t="str">
            <v xml:space="preserve"> toilet does not feature compliant side and rear grab bars.</v>
          </cell>
          <cell r="E548" t="str">
            <v xml:space="preserve"> toilets do not feature compliant side and rear grab bars.</v>
          </cell>
          <cell r="F548" t="str">
            <v xml:space="preserve"> Therefore, installation of side and rear grab bars is required in order to comply with the FHA.</v>
          </cell>
          <cell r="G548" t="str">
            <v xml:space="preserve"> Therefore, installation of side and rear grab bars is required in order to comply with the FHA.</v>
          </cell>
          <cell r="H548" t="str">
            <v xml:space="preserve">Install </v>
          </cell>
          <cell r="I548" t="str">
            <v>Each</v>
          </cell>
          <cell r="J548">
            <v>125</v>
          </cell>
          <cell r="P548">
            <v>38</v>
          </cell>
          <cell r="Q548" t="str">
            <v>Oregon</v>
          </cell>
          <cell r="R548" t="str">
            <v>OR</v>
          </cell>
          <cell r="S548">
            <v>-2.85</v>
          </cell>
        </row>
        <row r="549">
          <cell r="B549" t="str">
            <v>Grab bars - toilet - reposition</v>
          </cell>
          <cell r="C549" t="str">
            <v xml:space="preserve">The </v>
          </cell>
          <cell r="D549" t="str">
            <v xml:space="preserve"> toilet features side and rear grab bars that were observed to be positioned incorrectly.</v>
          </cell>
          <cell r="E549" t="str">
            <v xml:space="preserve"> toilets feature side and rear grab bars that were observed to be positioned incorrectly.</v>
          </cell>
          <cell r="F549" t="str">
            <v xml:space="preserve"> Therefore, repositioning the side and rear grab bars is required in order to comply with the FHA.</v>
          </cell>
          <cell r="G549" t="str">
            <v xml:space="preserve"> Therefore, repositioning the side and rear grab bars is required in order to comply with the FHA.</v>
          </cell>
          <cell r="H549" t="str">
            <v xml:space="preserve">Reposition </v>
          </cell>
          <cell r="I549" t="str">
            <v>Each</v>
          </cell>
          <cell r="J549">
            <v>25</v>
          </cell>
          <cell r="P549">
            <v>39</v>
          </cell>
          <cell r="Q549" t="str">
            <v>Pennsylvania</v>
          </cell>
          <cell r="R549" t="str">
            <v>PA</v>
          </cell>
          <cell r="S549">
            <v>-4.55</v>
          </cell>
        </row>
        <row r="550">
          <cell r="B550" t="str">
            <v>Handicapped parking - install</v>
          </cell>
          <cell r="C550" t="e">
            <v>#REF!</v>
          </cell>
          <cell r="D550" t="str">
            <v>a designated handicapped parking space</v>
          </cell>
          <cell r="E550" t="e">
            <v>#REF!</v>
          </cell>
          <cell r="F550" t="str">
            <v xml:space="preserve"> is required. Standard handicapped spaces require a 60” wide access aisles and vertical and horizontal identification. Van accessible handicapped spaces require a 96” wide access aisle, vertical signage identifying the space as van accessible, and horizontal identification. The designated handicapped parking spaces should be located at the closest accessible route to the building entrances and two (2) spaces may share a single access aisle.</v>
          </cell>
          <cell r="G550" t="str">
            <v xml:space="preserve"> are required. Standard handicapped spaces require a 60” wide access aisles and vertical and horizontal identification. Van accessible handicapped spaces require a 96” wide access aisle, vertical signage identifying the space as van accessible, and horizontal identification. The designated handicapped parking spaces should be located at the closest accessible route to the building entrances and two (2) spaces may share a single access aisle.</v>
          </cell>
          <cell r="H550" t="str">
            <v xml:space="preserve">Install </v>
          </cell>
          <cell r="I550" t="str">
            <v>Each</v>
          </cell>
          <cell r="J550">
            <v>250</v>
          </cell>
          <cell r="P550">
            <v>40</v>
          </cell>
          <cell r="Q550" t="str">
            <v>Puerto Rico</v>
          </cell>
          <cell r="R550" t="str">
            <v>PR</v>
          </cell>
          <cell r="S550">
            <v>-5.55</v>
          </cell>
        </row>
        <row r="551">
          <cell r="B551" t="str">
            <v>Handicapped parking - install</v>
          </cell>
          <cell r="C551" t="e">
            <v>#REF!</v>
          </cell>
          <cell r="D551" t="str">
            <v>a designated handicapped parking space</v>
          </cell>
          <cell r="E551" t="e">
            <v>#REF!</v>
          </cell>
          <cell r="F551" t="str">
            <v xml:space="preserve"> is required. Standard handicapped spaces require a 60” wide access aisles and vertical and horizontal identification. Van accessible handicapped spaces require a 96” wide access aisle, vertical signage identifying the space as van accessible, and horizontal identification. The designated handicapped parking spaces should be located at the closest accessible route to the building entrances and two (2) spaces may share a single access aisle.</v>
          </cell>
          <cell r="G551" t="str">
            <v xml:space="preserve"> are required. Standard handicapped spaces require a 60” wide access aisles and vertical and horizontal identification. Van accessible handicapped spaces require a 96” wide access aisle, vertical signage identifying the space as van accessible, and horizontal identification. The designated handicapped parking spaces should be located at the closest accessible route to the building entrances and two (2) spaces may share a single access aisle.</v>
          </cell>
          <cell r="H551" t="str">
            <v xml:space="preserve">Install </v>
          </cell>
          <cell r="I551" t="str">
            <v>Each</v>
          </cell>
          <cell r="J551">
            <v>250</v>
          </cell>
          <cell r="P551">
            <v>41</v>
          </cell>
          <cell r="Q551" t="str">
            <v>Rhode Island</v>
          </cell>
          <cell r="R551" t="str">
            <v>RI</v>
          </cell>
          <cell r="S551">
            <v>-4.55</v>
          </cell>
        </row>
        <row r="552">
          <cell r="B552" t="str">
            <v>Handicapped parking - rework</v>
          </cell>
          <cell r="C552" t="e">
            <v>#REF!</v>
          </cell>
          <cell r="D552" t="str">
            <v xml:space="preserve">the existing designated handicapped parking space to comply with ADAAG </v>
          </cell>
          <cell r="E552" t="str">
            <v xml:space="preserve">the existing designated handicapped parking spaces to comply with ADAAG </v>
          </cell>
          <cell r="F552" t="str">
            <v xml:space="preserve"> they must meet the following requirements. Standard handicapped spaces require a 60” wide access aisles and vertical and horizontal identification. Van accessible handicapped spaces require a 96” wide access aisle, vertical signage identifying the space as van accessible, and horizontal identification. The designated handicapped parking spaces should be located at the closest accessible route to the building entrances and two (2) spaces may share a single access aisle.</v>
          </cell>
          <cell r="G552" t="str">
            <v xml:space="preserve"> they must meet the following requirements. Standard handicapped spaces require a 60” wide access aisles and vertical and horizontal identification. Van accessible handicapped spaces require a 96” wide access aisle, vertical signage identifying the space as van accessible, and horizontal identification. The designated handicapped parking spaces should be located at the closest accessible route to the building entrances and two (2) spaces may share a single access aisle.</v>
          </cell>
          <cell r="H552" t="str">
            <v xml:space="preserve">Rework </v>
          </cell>
          <cell r="I552" t="str">
            <v>Each</v>
          </cell>
          <cell r="J552">
            <v>75</v>
          </cell>
          <cell r="P552">
            <v>42</v>
          </cell>
          <cell r="Q552" t="str">
            <v>South Carolina</v>
          </cell>
          <cell r="R552" t="str">
            <v>SC</v>
          </cell>
          <cell r="S552">
            <v>-2.95</v>
          </cell>
        </row>
        <row r="553">
          <cell r="B553" t="str">
            <v>Handicapped parking - rework</v>
          </cell>
          <cell r="C553" t="e">
            <v>#REF!</v>
          </cell>
          <cell r="D553" t="str">
            <v xml:space="preserve">the existing designated handicapped parking space to comply with ADAAG </v>
          </cell>
          <cell r="E553" t="str">
            <v xml:space="preserve">the existing designated handicapped parking spaces to comply with ADAAG </v>
          </cell>
          <cell r="F553" t="str">
            <v xml:space="preserve"> they must meet the following requirements. Standard handicapped spaces require a 60” wide access aisles and vertical and horizontal identification. Van accessible handicapped spaces require a 96” wide access aisle, vertical signage identifying the space as van accessible, and horizontal identification. The designated handicapped parking spaces should be located at the closest accessible route to the building entrances and two (2) spaces may share a single access aisle.</v>
          </cell>
          <cell r="G553" t="str">
            <v xml:space="preserve"> they must meet the following requirements. Standard handicapped spaces require a 60” wide access aisles and vertical and horizontal identification. Van accessible handicapped spaces require a 96” wide access aisle, vertical signage identifying the space as van accessible, and horizontal identification. The designated handicapped parking spaces should be located at the closest accessible route to the building entrances and two (2) spaces may share a single access aisle.</v>
          </cell>
          <cell r="H553" t="str">
            <v xml:space="preserve">Rework </v>
          </cell>
          <cell r="I553" t="str">
            <v>Each</v>
          </cell>
          <cell r="J553">
            <v>75</v>
          </cell>
          <cell r="P553">
            <v>43</v>
          </cell>
          <cell r="Q553" t="str">
            <v>South Dakota</v>
          </cell>
          <cell r="R553" t="str">
            <v>SD</v>
          </cell>
          <cell r="S553">
            <v>-3.75</v>
          </cell>
        </row>
        <row r="554">
          <cell r="B554" t="str">
            <v>Insects</v>
          </cell>
          <cell r="C554" t="str">
            <v xml:space="preserve">In order to prevent the spread of disease, treatment and removal of the </v>
          </cell>
          <cell r="D554" t="str">
            <v xml:space="preserve">insects </v>
          </cell>
          <cell r="E554" t="str">
            <v xml:space="preserve">insects </v>
          </cell>
          <cell r="F554" t="str">
            <v xml:space="preserve"> is required. </v>
          </cell>
          <cell r="G554" t="str">
            <v xml:space="preserve"> is required. </v>
          </cell>
          <cell r="H554" t="str">
            <v xml:space="preserve">Treat and remove </v>
          </cell>
          <cell r="I554" t="str">
            <v>Each</v>
          </cell>
          <cell r="J554">
            <v>250</v>
          </cell>
          <cell r="P554">
            <v>44</v>
          </cell>
          <cell r="Q554" t="str">
            <v>Tennessee</v>
          </cell>
          <cell r="R554" t="str">
            <v>TN</v>
          </cell>
          <cell r="S554">
            <v>-2.85</v>
          </cell>
        </row>
        <row r="555">
          <cell r="B555" t="str">
            <v>LBP O&amp;M - encapsulate</v>
          </cell>
          <cell r="C555" t="str">
            <v>D3G's Environmental Phase I (ESA) Report recommends brining any non-intact paint into an intact condition. Any rehabilitation/demolition activities impacting painted surfaces should be conducted in accordance with OSHA Lead in Construction Standard (29 CFR 1996 62). In addition, D3G recommends all generated LBP debris to be appropriately disposed of in accordance with applicable EPA RCRA requirements. Any remaining LBP should be managed under a site specific Operations and Maintenance (O&amp;M) Program.</v>
          </cell>
          <cell r="H555" t="str">
            <v>Manage the lead based paint in an O&amp;M plan</v>
          </cell>
          <cell r="I555" t="str">
            <v>Each</v>
          </cell>
          <cell r="J555">
            <v>500</v>
          </cell>
          <cell r="P555">
            <v>45</v>
          </cell>
          <cell r="Q555" t="str">
            <v>Texas</v>
          </cell>
          <cell r="R555" t="str">
            <v>TX</v>
          </cell>
          <cell r="S555">
            <v>-4.5</v>
          </cell>
        </row>
        <row r="556">
          <cell r="B556" t="str">
            <v>LBP O&amp;M - testing</v>
          </cell>
          <cell r="C556" t="str">
            <v>D3G's Environmental Phase I (ESA) Report recommends obtaining Lead Based Paint (LBP) sampling results from the current landowner. If LBP is present at the subject property, D3G recommends implementing a site specific Operations and Maintenance (O&amp;M) Program.</v>
          </cell>
          <cell r="H556" t="str">
            <v>Manage the lead based paint in an O&amp;M plan</v>
          </cell>
          <cell r="I556" t="str">
            <v>Each</v>
          </cell>
          <cell r="J556">
            <v>500</v>
          </cell>
          <cell r="P556">
            <v>46</v>
          </cell>
          <cell r="Q556" t="str">
            <v>Utah</v>
          </cell>
          <cell r="R556" t="str">
            <v>UT</v>
          </cell>
          <cell r="S556">
            <v>-3.05</v>
          </cell>
        </row>
        <row r="557">
          <cell r="B557" t="str">
            <v>Levered door hardware</v>
          </cell>
          <cell r="C557" t="str">
            <v xml:space="preserve">In order to comply with FHA, the installation of </v>
          </cell>
          <cell r="D557" t="str">
            <v xml:space="preserve">levered hardware on </v>
          </cell>
          <cell r="E557" t="str">
            <v xml:space="preserve">levered hardware on </v>
          </cell>
          <cell r="F557" t="str">
            <v xml:space="preserve"> is required. </v>
          </cell>
          <cell r="G557" t="str">
            <v xml:space="preserve"> is required. </v>
          </cell>
          <cell r="H557" t="str">
            <v xml:space="preserve">Install </v>
          </cell>
          <cell r="I557" t="str">
            <v>Each</v>
          </cell>
          <cell r="J557">
            <v>125</v>
          </cell>
          <cell r="P557">
            <v>47</v>
          </cell>
          <cell r="Q557" t="str">
            <v>Vermont</v>
          </cell>
          <cell r="R557" t="str">
            <v>VT</v>
          </cell>
          <cell r="S557">
            <v>-4.55</v>
          </cell>
        </row>
        <row r="558">
          <cell r="B558" t="str">
            <v>Levered door hardware</v>
          </cell>
          <cell r="C558" t="str">
            <v xml:space="preserve">The </v>
          </cell>
          <cell r="D558" t="str">
            <v xml:space="preserve"> features knob style hardware.</v>
          </cell>
          <cell r="E558" t="str">
            <v xml:space="preserve"> feature knob style hardware.</v>
          </cell>
          <cell r="F558" t="str">
            <v xml:space="preserve"> Therefore, installation of levered handle hardware is required in order to comply with the FHA.</v>
          </cell>
          <cell r="G558" t="str">
            <v xml:space="preserve"> Therefore, installation of levered handle hardware is required in order to comply with the FHA.</v>
          </cell>
          <cell r="H558" t="str">
            <v xml:space="preserve">Install </v>
          </cell>
          <cell r="I558" t="str">
            <v>Each</v>
          </cell>
          <cell r="J558">
            <v>125</v>
          </cell>
          <cell r="P558">
            <v>48</v>
          </cell>
          <cell r="Q558" t="str">
            <v>Virgin Islands</v>
          </cell>
          <cell r="R558" t="str">
            <v>VI</v>
          </cell>
          <cell r="S558">
            <v>-5.55</v>
          </cell>
        </row>
        <row r="559">
          <cell r="B559" t="str">
            <v>Levered sink hardware</v>
          </cell>
          <cell r="C559" t="str">
            <v xml:space="preserve">In order to comply with ADAAG, the installation of </v>
          </cell>
          <cell r="D559" t="str">
            <v xml:space="preserve">levered hardware on </v>
          </cell>
          <cell r="E559" t="str">
            <v xml:space="preserve">levered hardware on </v>
          </cell>
          <cell r="F559" t="str">
            <v xml:space="preserve"> is required. </v>
          </cell>
          <cell r="G559" t="str">
            <v xml:space="preserve"> is required. </v>
          </cell>
          <cell r="H559" t="str">
            <v xml:space="preserve">Install </v>
          </cell>
          <cell r="I559" t="str">
            <v>Each</v>
          </cell>
          <cell r="J559">
            <v>125</v>
          </cell>
          <cell r="P559">
            <v>49</v>
          </cell>
          <cell r="Q559" t="str">
            <v>Virginia</v>
          </cell>
          <cell r="R559" t="str">
            <v>VA</v>
          </cell>
          <cell r="S559">
            <v>-2.95</v>
          </cell>
        </row>
        <row r="560">
          <cell r="B560" t="str">
            <v>Levered sink hardware</v>
          </cell>
          <cell r="C560" t="str">
            <v xml:space="preserve">The </v>
          </cell>
          <cell r="D560" t="str">
            <v xml:space="preserve"> sink features knob style hardware.</v>
          </cell>
          <cell r="E560" t="str">
            <v xml:space="preserve"> sinks feature knob style hardware.</v>
          </cell>
          <cell r="F560" t="str">
            <v xml:space="preserve"> Therefore, installation of levered handle hardware is required in order to comply with the FHA.</v>
          </cell>
          <cell r="G560" t="str">
            <v xml:space="preserve"> Therefore, installation of levered handle hardware is required in order to comply with the FHA.</v>
          </cell>
          <cell r="H560" t="str">
            <v xml:space="preserve">Install </v>
          </cell>
          <cell r="I560" t="str">
            <v>Each</v>
          </cell>
          <cell r="J560">
            <v>125</v>
          </cell>
          <cell r="P560">
            <v>50</v>
          </cell>
          <cell r="Q560" t="str">
            <v>Washington</v>
          </cell>
          <cell r="R560" t="str">
            <v>WA</v>
          </cell>
          <cell r="S560">
            <v>-2.85</v>
          </cell>
        </row>
        <row r="561">
          <cell r="B561" t="str">
            <v>Lights - exposed</v>
          </cell>
          <cell r="C561" t="str">
            <v xml:space="preserve">In order to comply with NEC, installation of a cover on </v>
          </cell>
          <cell r="D561" t="str">
            <v xml:space="preserve">the exposed light </v>
          </cell>
          <cell r="E561" t="str">
            <v xml:space="preserve">the exposed lights </v>
          </cell>
          <cell r="F561" t="str">
            <v xml:space="preserve"> is required. </v>
          </cell>
          <cell r="G561" t="str">
            <v xml:space="preserve"> is required. </v>
          </cell>
          <cell r="H561" t="str">
            <v xml:space="preserve">Properly cover </v>
          </cell>
          <cell r="I561" t="str">
            <v>Each</v>
          </cell>
          <cell r="J561">
            <v>35</v>
          </cell>
          <cell r="P561">
            <v>51</v>
          </cell>
          <cell r="Q561" t="str">
            <v>West Virginia</v>
          </cell>
          <cell r="R561" t="str">
            <v>WV</v>
          </cell>
          <cell r="S561">
            <v>-2.95</v>
          </cell>
        </row>
        <row r="562">
          <cell r="B562" t="str">
            <v>Lights - rewire</v>
          </cell>
          <cell r="C562" t="str">
            <v xml:space="preserve">In order to comply with NEC and prevent a safety hazard the rewiring of the </v>
          </cell>
          <cell r="D562" t="str">
            <v xml:space="preserve">improperly wired light </v>
          </cell>
          <cell r="E562" t="str">
            <v xml:space="preserve">improperly wired lights </v>
          </cell>
          <cell r="F562" t="str">
            <v xml:space="preserve"> is required. </v>
          </cell>
          <cell r="G562" t="str">
            <v xml:space="preserve"> is required. </v>
          </cell>
          <cell r="H562" t="str">
            <v xml:space="preserve">Rewire the </v>
          </cell>
          <cell r="I562" t="str">
            <v>Each</v>
          </cell>
          <cell r="J562">
            <v>250</v>
          </cell>
          <cell r="P562">
            <v>52</v>
          </cell>
          <cell r="Q562" t="str">
            <v>Wisconsin</v>
          </cell>
          <cell r="R562" t="str">
            <v>WI</v>
          </cell>
          <cell r="S562">
            <v>-3.9</v>
          </cell>
        </row>
        <row r="563">
          <cell r="B563" t="str">
            <v>Mail Kiosk - accessible route</v>
          </cell>
          <cell r="C563" t="str">
            <v xml:space="preserve">The </v>
          </cell>
          <cell r="D563" t="str">
            <v>mail kiosk was observed on an inaccessible route.</v>
          </cell>
          <cell r="E563" t="str">
            <v>mail kiosks were observed on an inaccessible route.</v>
          </cell>
          <cell r="F563" t="str">
            <v xml:space="preserve"> Installation of an accessible route to the mail kiosk is required in order to comply with the FHA.  An accessible route is defined as a continuous, unobstructed path through sites and buildings that connects all accessible features, elements, and spaces.</v>
          </cell>
          <cell r="G563" t="str">
            <v xml:space="preserve"> Installation of an accessible route to the mail kiosks is required in order to comply with the FHA.  An accessible route is defined as a continuous, unobstructed path through sites and buildings that connects all accessible features, elements, and spaces.</v>
          </cell>
          <cell r="I563" t="str">
            <v>Each</v>
          </cell>
          <cell r="J563">
            <v>500</v>
          </cell>
          <cell r="P563">
            <v>53</v>
          </cell>
          <cell r="Q563" t="str">
            <v>Wyoming</v>
          </cell>
          <cell r="R563" t="str">
            <v>WY</v>
          </cell>
          <cell r="S563">
            <v>-3.05</v>
          </cell>
        </row>
        <row r="564">
          <cell r="B564" t="str">
            <v>Mold investigation</v>
          </cell>
          <cell r="C564" t="str">
            <v xml:space="preserve">A licensed mold inspector must be hired to investigate the presence of </v>
          </cell>
          <cell r="D564" t="str">
            <v xml:space="preserve">mold </v>
          </cell>
          <cell r="E564" t="str">
            <v xml:space="preserve">mold </v>
          </cell>
          <cell r="F564" t="str">
            <v>. Subsequent remediation actions must be taken to eliminate the mold growth.</v>
          </cell>
          <cell r="G564" t="str">
            <v>. Subsequent remediation actions must be taken to eliminate the mold growth.</v>
          </cell>
          <cell r="H564" t="str">
            <v xml:space="preserve">Inspect </v>
          </cell>
          <cell r="I564" t="str">
            <v>Each</v>
          </cell>
          <cell r="J564">
            <v>5000</v>
          </cell>
        </row>
        <row r="565">
          <cell r="B565" t="str">
            <v>Outlet height</v>
          </cell>
          <cell r="C565" t="str">
            <v xml:space="preserve">The outlets in the ground floor dwelling unit living rooms and bedrooms were observed to be too low. The lower receptacle was observed to be eleven inches (11") above the finished floor to its center rather than the required minimum of fifteen inches (15") above the finished floor to the center line of the lower outlet. In order to comply with FHA </v>
          </cell>
          <cell r="D565" t="str">
            <v xml:space="preserve">the electrical outlet </v>
          </cell>
          <cell r="E565" t="str">
            <v xml:space="preserve">the electrical outlets </v>
          </cell>
          <cell r="F565" t="str">
            <v xml:space="preserve"> is required to be repositioned to the minimum required height of fifteen inches (15") above the finished floor.</v>
          </cell>
          <cell r="G565" t="str">
            <v xml:space="preserve"> are required to be repositioned to the minimum required height of fifteen inches (15") above the finished floor.</v>
          </cell>
          <cell r="H565" t="str">
            <v xml:space="preserve">Reposition </v>
          </cell>
          <cell r="I565" t="str">
            <v>Dwelling unit</v>
          </cell>
          <cell r="J565">
            <v>900</v>
          </cell>
        </row>
        <row r="566">
          <cell r="B566" t="str">
            <v>Outlet in light fixture</v>
          </cell>
          <cell r="C566" t="str">
            <v xml:space="preserve">In order to comply with NEC, the </v>
          </cell>
          <cell r="D566" t="str">
            <v xml:space="preserve">non-GFCI outlet in the light fixture </v>
          </cell>
          <cell r="E566" t="str">
            <v xml:space="preserve">non-GFCI outlets in the light fixtures </v>
          </cell>
          <cell r="F566" t="str">
            <v xml:space="preserve"> must be removed or disconnected.</v>
          </cell>
          <cell r="G566" t="str">
            <v xml:space="preserve"> must be removed or disconnected.</v>
          </cell>
          <cell r="H566" t="str">
            <v xml:space="preserve">Remove or disconnect the </v>
          </cell>
          <cell r="I566" t="str">
            <v>Each</v>
          </cell>
          <cell r="J566">
            <v>25</v>
          </cell>
        </row>
        <row r="567">
          <cell r="B567" t="str">
            <v>Parking lot - repair, overlay, and re-stripe</v>
          </cell>
          <cell r="C567" t="e">
            <v>#REF!</v>
          </cell>
          <cell r="D567" t="str">
            <v>parking lot</v>
          </cell>
          <cell r="E567" t="str">
            <v>parking lot</v>
          </cell>
          <cell r="F567" t="str">
            <v>The parking lot was observed with areas of spalling, deterioration, and potholes. Therefore; it is recommended that the parking lot be repaired, receive a one and a half inch (1.5") asphalt overlay, and restriping.</v>
          </cell>
          <cell r="G567" t="str">
            <v>The parking lot was observed with areas of spalling, deterioration, and potholes. Therefore; it is recommended that the parking lot be repaired, receive a one and a half inch (1.5") asphalt overlay, and restriping.</v>
          </cell>
          <cell r="H567" t="str">
            <v xml:space="preserve">Repair, overlay, and re-stripe </v>
          </cell>
          <cell r="I567" t="str">
            <v>Square Feet</v>
          </cell>
          <cell r="J567">
            <v>0.84</v>
          </cell>
        </row>
        <row r="568">
          <cell r="B568" t="str">
            <v>Power lines</v>
          </cell>
          <cell r="C568" t="str">
            <v xml:space="preserve">The power lines </v>
          </cell>
          <cell r="G568" t="str">
            <v xml:space="preserve"> were observed to be low to the ground. To avoid a potential electrical hazard it is required to contact the power company to have the power lines raised high enough off the ground so they can not be reached by tenants.</v>
          </cell>
          <cell r="H568" t="str">
            <v xml:space="preserve">Raise the power lines </v>
          </cell>
          <cell r="I568" t="str">
            <v>Each</v>
          </cell>
          <cell r="J568">
            <v>0</v>
          </cell>
        </row>
        <row r="569">
          <cell r="B569" t="str">
            <v>Railings - install</v>
          </cell>
          <cell r="C569" t="str">
            <v xml:space="preserve">In order to provide a stable area to grasp and to prevent injury to a resident, </v>
          </cell>
          <cell r="D569" t="str">
            <v xml:space="preserve">a railing </v>
          </cell>
          <cell r="E569" t="str">
            <v xml:space="preserve">railings </v>
          </cell>
          <cell r="F569" t="str">
            <v xml:space="preserve"> must be installed.</v>
          </cell>
          <cell r="G569" t="str">
            <v xml:space="preserve"> must be installed.</v>
          </cell>
          <cell r="H569" t="str">
            <v xml:space="preserve">Install </v>
          </cell>
          <cell r="I569" t="str">
            <v>Each</v>
          </cell>
          <cell r="J569">
            <v>250</v>
          </cell>
        </row>
        <row r="570">
          <cell r="B570" t="str">
            <v>Scald and abrasion protection - install</v>
          </cell>
          <cell r="C570" t="str">
            <v xml:space="preserve">In order to comply with UFAS, the installation of </v>
          </cell>
          <cell r="D570" t="str">
            <v xml:space="preserve">scald and abrasion protection at </v>
          </cell>
          <cell r="E570" t="str">
            <v xml:space="preserve">scald and abrasion protection at </v>
          </cell>
          <cell r="F570" t="str">
            <v xml:space="preserve"> is required. </v>
          </cell>
          <cell r="G570" t="str">
            <v xml:space="preserve"> is required. </v>
          </cell>
          <cell r="H570" t="str">
            <v xml:space="preserve">Install </v>
          </cell>
          <cell r="I570" t="str">
            <v>Each</v>
          </cell>
          <cell r="J570">
            <v>35</v>
          </cell>
        </row>
        <row r="571">
          <cell r="B571" t="str">
            <v>Scald and abrasion protection - install</v>
          </cell>
          <cell r="C571" t="str">
            <v xml:space="preserve">The </v>
          </cell>
          <cell r="D571" t="str">
            <v xml:space="preserve"> sink does not feature scald and abrasion protection at the exposed plumbing pipes.</v>
          </cell>
          <cell r="E571" t="str">
            <v xml:space="preserve"> sinks do not feature scald and abrasion protection at the exposed plumbing pipes.</v>
          </cell>
          <cell r="F571" t="str">
            <v xml:space="preserve"> Therefore, installation of scald and abrasion protection is required in order to comply the FHA.</v>
          </cell>
          <cell r="G571" t="str">
            <v xml:space="preserve"> Therefore, installation of scald and abrasion protection is required in order to comply the FHA.</v>
          </cell>
          <cell r="H571" t="str">
            <v xml:space="preserve">Install </v>
          </cell>
          <cell r="I571" t="str">
            <v>Each</v>
          </cell>
          <cell r="J571">
            <v>35</v>
          </cell>
        </row>
        <row r="572">
          <cell r="B572" t="str">
            <v>Scald and abrasion protection - repair</v>
          </cell>
          <cell r="C572" t="str">
            <v xml:space="preserve">In order to comply with local handicapped accessibility codes, the repair of </v>
          </cell>
          <cell r="D572" t="str">
            <v xml:space="preserve">scald and abrasion protection at </v>
          </cell>
          <cell r="E572" t="str">
            <v xml:space="preserve">scald and abrasion protection at </v>
          </cell>
          <cell r="F572" t="str">
            <v xml:space="preserve"> is required. </v>
          </cell>
          <cell r="G572" t="str">
            <v xml:space="preserve"> is required. </v>
          </cell>
          <cell r="H572" t="str">
            <v xml:space="preserve">Repair </v>
          </cell>
          <cell r="I572" t="str">
            <v>Each</v>
          </cell>
          <cell r="J572">
            <v>35</v>
          </cell>
        </row>
        <row r="573">
          <cell r="B573" t="str">
            <v>Shower hose - install</v>
          </cell>
          <cell r="C573" t="str">
            <v xml:space="preserve">In order to comply with ADAAG, the installation of </v>
          </cell>
          <cell r="D573" t="str">
            <v xml:space="preserve">a shower head with 60" hose in </v>
          </cell>
          <cell r="E573" t="str">
            <v xml:space="preserve">shower heads with 60" hoses in </v>
          </cell>
          <cell r="F573" t="str">
            <v xml:space="preserve"> is required. </v>
          </cell>
          <cell r="G573" t="str">
            <v xml:space="preserve"> are required. </v>
          </cell>
          <cell r="H573" t="str">
            <v xml:space="preserve">Install </v>
          </cell>
          <cell r="I573" t="str">
            <v>Each</v>
          </cell>
          <cell r="J573">
            <v>75</v>
          </cell>
        </row>
        <row r="574">
          <cell r="B574" t="str">
            <v>Shower hose - install</v>
          </cell>
          <cell r="C574" t="str">
            <v xml:space="preserve">In order to comply with ADAAG, the installation of </v>
          </cell>
          <cell r="D574" t="str">
            <v xml:space="preserve">a shower head with 60" hose in </v>
          </cell>
          <cell r="E574" t="str">
            <v xml:space="preserve">shower heads with 60" hoses in </v>
          </cell>
          <cell r="F574" t="str">
            <v xml:space="preserve"> is required. </v>
          </cell>
          <cell r="G574" t="str">
            <v xml:space="preserve"> are required. </v>
          </cell>
          <cell r="H574" t="str">
            <v xml:space="preserve">Install </v>
          </cell>
          <cell r="I574" t="str">
            <v>Each</v>
          </cell>
          <cell r="J574">
            <v>75</v>
          </cell>
        </row>
        <row r="575">
          <cell r="B575" t="str">
            <v>Shower seat - install</v>
          </cell>
          <cell r="C575" t="str">
            <v xml:space="preserve">In order to comply with ADAAG, the installation of </v>
          </cell>
          <cell r="D575" t="str">
            <v xml:space="preserve">a compliant shower seat in </v>
          </cell>
          <cell r="E575" t="str">
            <v xml:space="preserve">compliant shower seats in </v>
          </cell>
          <cell r="F575" t="str">
            <v xml:space="preserve"> is required. </v>
          </cell>
          <cell r="G575" t="str">
            <v xml:space="preserve"> are required. </v>
          </cell>
          <cell r="H575" t="str">
            <v xml:space="preserve">Install </v>
          </cell>
          <cell r="I575" t="str">
            <v>Each</v>
          </cell>
          <cell r="J575">
            <v>250</v>
          </cell>
        </row>
        <row r="576">
          <cell r="B576" t="str">
            <v>Shower seat - install</v>
          </cell>
          <cell r="C576" t="str">
            <v xml:space="preserve">In order to comply with ADAAG, the installation of </v>
          </cell>
          <cell r="D576" t="str">
            <v xml:space="preserve">a compliant shower seat in </v>
          </cell>
          <cell r="E576" t="str">
            <v xml:space="preserve">compliant shower seats in </v>
          </cell>
          <cell r="F576" t="str">
            <v xml:space="preserve"> is required. </v>
          </cell>
          <cell r="G576" t="str">
            <v xml:space="preserve"> are required. </v>
          </cell>
          <cell r="H576" t="str">
            <v xml:space="preserve">Install </v>
          </cell>
          <cell r="I576" t="str">
            <v>Each</v>
          </cell>
          <cell r="J576">
            <v>250</v>
          </cell>
        </row>
        <row r="577">
          <cell r="B577" t="str">
            <v>Sink compliance - Cabinetry</v>
          </cell>
          <cell r="C577" t="str">
            <v xml:space="preserve">In order to comply with FHA and ANSI </v>
          </cell>
          <cell r="D577" t="str">
            <v xml:space="preserve">the vanity mounted sink in </v>
          </cell>
          <cell r="E577" t="str">
            <v xml:space="preserve">the vanity mounted sinks in </v>
          </cell>
          <cell r="F577" t="str">
            <v>are required to be reworked for a front approach.</v>
          </cell>
          <cell r="G577" t="str">
            <v>are required to be reworked for a front approach.</v>
          </cell>
          <cell r="H577" t="str">
            <v xml:space="preserve">Rework the vanity mounted sinks </v>
          </cell>
          <cell r="I577" t="str">
            <v>Each</v>
          </cell>
          <cell r="J577">
            <v>500</v>
          </cell>
        </row>
        <row r="578">
          <cell r="B578" t="str">
            <v>Sink compliance - FHA</v>
          </cell>
          <cell r="C578" t="str">
            <v xml:space="preserve">In order to comply with FHA and ANSI </v>
          </cell>
          <cell r="D578" t="str">
            <v xml:space="preserve">the vanity mounted sink in </v>
          </cell>
          <cell r="E578" t="str">
            <v xml:space="preserve">the vanity mounted sinks in </v>
          </cell>
          <cell r="F578" t="str">
            <v>are required to be reworked for a front approach.</v>
          </cell>
          <cell r="G578" t="str">
            <v>are required to be reworked for a front approach.</v>
          </cell>
          <cell r="H578" t="str">
            <v xml:space="preserve">Rework the vanity mounted sinks </v>
          </cell>
          <cell r="I578" t="str">
            <v>Each</v>
          </cell>
          <cell r="J578">
            <v>500</v>
          </cell>
        </row>
        <row r="579">
          <cell r="B579" t="str">
            <v>Sink compliance - Roll under</v>
          </cell>
          <cell r="C579" t="str">
            <v xml:space="preserve">The </v>
          </cell>
          <cell r="D579" t="str">
            <v xml:space="preserve"> sink does not feature a roll under forward approach.</v>
          </cell>
          <cell r="E579" t="str">
            <v xml:space="preserve"> sinks do not feature roll under forward approaches.</v>
          </cell>
          <cell r="F579" t="str">
            <v xml:space="preserve"> Therefore, removal of the base cabinetry to provide a roll under forward approach and installation of scald and abrasion protection at the exposed plumbing pipes is required in order to comply with the FHA.</v>
          </cell>
          <cell r="G579" t="str">
            <v xml:space="preserve"> Therefore, removal of the base cabinetry to provide a roll under forward approach and installation of scald and abrasion protection at the exposed plumbing pipes is required in order to comply with the FHA.</v>
          </cell>
          <cell r="H579" t="str">
            <v xml:space="preserve">Rework </v>
          </cell>
          <cell r="I579" t="str">
            <v>Each</v>
          </cell>
          <cell r="J579">
            <v>500</v>
          </cell>
        </row>
        <row r="580">
          <cell r="B580" t="str">
            <v>Smoke detector - nursing</v>
          </cell>
          <cell r="C580" t="str">
            <v xml:space="preserve">Install </v>
          </cell>
          <cell r="D580" t="str">
            <v xml:space="preserve">a smoke detector </v>
          </cell>
          <cell r="E580" t="str">
            <v xml:space="preserve">smoke detectors </v>
          </cell>
          <cell r="F580" t="str">
            <v xml:space="preserve">. HUD Directive 4350.1 requires that all HUD 232 projects have at least one smoke detector within each resident room.  Hard-wired smoke detectors are recommended; however, battery operated smoke detectors may be acceptable.  Please contact local fire inspector to determine if battery operated smoke detectors are allowable. </v>
          </cell>
          <cell r="G580" t="str">
            <v xml:space="preserve">. HUD Directive 4350.1 requires that all HUD 232 projects have at least one smoke detector within each resident room.  Hard-wired smoke detectors are recommended; however, battery operated smoke detectors may be acceptable.  Please contact local fire inspector to determine if battery operated smoke detectors are allowable. </v>
          </cell>
          <cell r="H580" t="str">
            <v xml:space="preserve">Install </v>
          </cell>
          <cell r="I580" t="str">
            <v>Each</v>
          </cell>
          <cell r="J580">
            <v>35</v>
          </cell>
        </row>
        <row r="581">
          <cell r="B581" t="str">
            <v>Smoke detectors - apartment</v>
          </cell>
          <cell r="D581" t="str">
            <v>The dwelling unit bedrooms were observed without smoke detectors or with non-compliant smoke detectors. The hallways outside of the sleeping rooms were observed with hard-wired smoke detectors. Per HUD MAP Guidelines; according to Life Safety Code (NFPA 101), paragraph 31.3.4.5.1, smoke alarms must be installed outside every sleeping area in the immediate vicinity of the bedrooms and on all levels of the dwelling unit, including basements.  In addition to the NFPA requirements, the regulation in 24 CFR 200.76 requires that smoke detectors must also be installed inside each sleeping area; therefore, the installation of compliant smoke detectors within all the</v>
          </cell>
          <cell r="E581" t="str">
            <v>The dwelling unit bedrooms were observed without smoke detectors or with non-compliant smoke detectors. The hallways outside of the sleeping rooms were observed with hard-wired smoke detectors. Per HUD MAP Guidelines; according to Life Safety Code (NFPA 101), paragraph 31.3.4.5.1, smoke alarms must be installed outside every sleeping area in the immediate vicinity of the bedrooms and on all levels of the dwelling unit, including basements.  In addition to the NFPA requirements, the regulation in 24 CFR 200.76 requires that smoke detectors must also be installed inside each sleeping area; therefore, the installation of compliant smoke detectors within all the</v>
          </cell>
          <cell r="F581" t="str">
            <v xml:space="preserve"> is required.  The smoke detectors can be either hard wired or battery powered.  Battery powered smoke detectors must have the following features, according to the HUD MAP Guidelines: the cell must be tamper-resistant; the cells cannot be used in any other toy or appliance; the cells must have a ten-year life; the smoke detector may have a manual silencing device to clear unwanted alarms such as cooking smoke. For the purpose of this report we have budgeted battery powered smoke detectors, allowable by the HUD MAP Guidelines. It is recommended to contact the local municipality to determine if battery-operated smoke detectors are allowable.  If further clarification is needed regarding smoke detector compliance, please contact the local reviewing HUD office.</v>
          </cell>
          <cell r="G581" t="str">
            <v xml:space="preserve"> is required.  The smoke detectors can be either hard wired or battery powered.  Battery powered smoke detectors must have the following features, according to the HUD MAP Guidelines: the cell must be tamper-resistant; the cells cannot be used in any other toy or appliance; the cells must have a ten-year life; the smoke detector may have a manual silencing device to clear unwanted alarms such as cooking smoke. For the purpose of this report we have budgeted battery powered smoke detectors, allowable by the HUD MAP Guidelines. It is recommended to contact the local municipality to determine if battery-operated smoke detectors are allowable.  If further clarification is needed regarding smoke detector compliance, please contact the local reviewing HUD office.</v>
          </cell>
          <cell r="H581" t="str">
            <v xml:space="preserve">Install </v>
          </cell>
          <cell r="I581" t="str">
            <v>Each</v>
          </cell>
          <cell r="J581">
            <v>35</v>
          </cell>
        </row>
        <row r="582">
          <cell r="B582" t="str">
            <v>Staircase barrier - exterior</v>
          </cell>
          <cell r="C582" t="str">
            <v>The exterior staircases throughout the property were observed without barriers for the visually impaired. Installation of guard rails to provide a minimum of eighty inches (80”) of head clearance at the underside of the staircases is required in order to comply with the FHA.</v>
          </cell>
          <cell r="I582" t="str">
            <v>Each</v>
          </cell>
          <cell r="J582">
            <v>500</v>
          </cell>
        </row>
        <row r="583">
          <cell r="B583" t="str">
            <v>Staircase barrier - interior</v>
          </cell>
          <cell r="C583" t="str">
            <v>The interior staircases throughout the property were observed without barriers for the visually impaired. Installation of guard rails to provide a minimum of eighty inches (80”) of head clearance at the underside of the staircases is required in order to comply with the FHA.</v>
          </cell>
          <cell r="I583" t="str">
            <v>Each</v>
          </cell>
          <cell r="J583">
            <v>500</v>
          </cell>
          <cell r="S583" t="str">
            <v xml:space="preserve">Asphalt </v>
          </cell>
          <cell r="U583" t="str">
            <v>Excellent</v>
          </cell>
          <cell r="X583" t="str">
            <v xml:space="preserve">Single pane </v>
          </cell>
        </row>
        <row r="584">
          <cell r="B584" t="str">
            <v>Stored items in front of electrical panel</v>
          </cell>
          <cell r="C584" t="str">
            <v xml:space="preserve">In order to comply with NEC and NFPA, all items within 36” of electrical panels </v>
          </cell>
          <cell r="F584" t="str">
            <v xml:space="preserve"> must be removed.</v>
          </cell>
          <cell r="G584" t="str">
            <v xml:space="preserve"> must be removed.</v>
          </cell>
          <cell r="H584" t="str">
            <v xml:space="preserve">Removed stored materials from the electric panels </v>
          </cell>
          <cell r="J584">
            <v>0</v>
          </cell>
          <cell r="S584" t="str">
            <v>Concrete</v>
          </cell>
          <cell r="U584" t="str">
            <v>Good</v>
          </cell>
          <cell r="X584" t="str">
            <v>Double pane</v>
          </cell>
        </row>
        <row r="585">
          <cell r="B585" t="str">
            <v>Stove - install front controlled</v>
          </cell>
          <cell r="C585" t="str">
            <v xml:space="preserve">In order to comply with ADAAG, the installation of </v>
          </cell>
          <cell r="D585" t="str">
            <v xml:space="preserve">a front controlled stove in </v>
          </cell>
          <cell r="E585" t="str">
            <v xml:space="preserve">front controlled stoves in </v>
          </cell>
          <cell r="F585" t="str">
            <v xml:space="preserve"> is required. </v>
          </cell>
          <cell r="G585" t="str">
            <v xml:space="preserve"> are required. </v>
          </cell>
          <cell r="H585" t="str">
            <v xml:space="preserve">Install </v>
          </cell>
          <cell r="I585" t="str">
            <v>Each</v>
          </cell>
          <cell r="J585">
            <v>400</v>
          </cell>
          <cell r="S585" t="str">
            <v>Gravel</v>
          </cell>
          <cell r="U585" t="str">
            <v>Fair</v>
          </cell>
          <cell r="X585" t="str">
            <v>Not Applicable</v>
          </cell>
        </row>
        <row r="586">
          <cell r="B586" t="str">
            <v>Stove - install front controlled</v>
          </cell>
          <cell r="C586" t="str">
            <v xml:space="preserve">The </v>
          </cell>
          <cell r="D586" t="str">
            <v xml:space="preserve"> does not feature a front controlled range/oven unit.</v>
          </cell>
          <cell r="E586" t="str">
            <v xml:space="preserve"> do not feature front controlled range/oven units.</v>
          </cell>
          <cell r="F586" t="str">
            <v xml:space="preserve"> Therefore, installation of a front controlled range/oven unit is required in order to comply with the FHA.</v>
          </cell>
          <cell r="G586" t="str">
            <v xml:space="preserve"> Therefore, installation of front controlled range/oven units are required in order to comply with the FHA.</v>
          </cell>
          <cell r="H586" t="str">
            <v xml:space="preserve">Install </v>
          </cell>
          <cell r="I586" t="str">
            <v>Each</v>
          </cell>
          <cell r="J586">
            <v>400</v>
          </cell>
          <cell r="S586" t="str">
            <v>Stone</v>
          </cell>
          <cell r="U586" t="str">
            <v>Poor</v>
          </cell>
        </row>
        <row r="587">
          <cell r="B587" t="str">
            <v>Stove compliance - FHA</v>
          </cell>
          <cell r="C587" t="str">
            <v xml:space="preserve">The kitchen stoves in the one-bedroom ground floor dwelling units were observed without the required centered parallel approach. In order to comply with FHA </v>
          </cell>
          <cell r="D587" t="str">
            <v xml:space="preserve">the stove and cabinetry </v>
          </cell>
          <cell r="E587" t="str">
            <v xml:space="preserve">the stoves and cabinetry </v>
          </cell>
          <cell r="F587" t="str">
            <v xml:space="preserve"> is required to be reworked to provide a 30"x48" centered parallel approach.</v>
          </cell>
          <cell r="G587" t="str">
            <v xml:space="preserve"> are required to be reworked to provide a 30"x48" centered parallel approach.</v>
          </cell>
          <cell r="H587" t="str">
            <v xml:space="preserve">Rework </v>
          </cell>
          <cell r="I587" t="str">
            <v>Each</v>
          </cell>
          <cell r="J587">
            <v>1500</v>
          </cell>
          <cell r="S587" t="str">
            <v>Not Applicable</v>
          </cell>
          <cell r="U587" t="str">
            <v>Fair to good</v>
          </cell>
        </row>
        <row r="588">
          <cell r="B588" t="str">
            <v>Thresholds</v>
          </cell>
          <cell r="C588" t="str">
            <v xml:space="preserve">In order to comply with the FHA, </v>
          </cell>
          <cell r="D588" t="str">
            <v xml:space="preserve">a compliant threshold </v>
          </cell>
          <cell r="E588" t="str">
            <v xml:space="preserve">compliant thresholds </v>
          </cell>
          <cell r="F588" t="str">
            <v xml:space="preserve"> must be installed. A threshold can have a maximum height of 3/4" with a beveled slope no greater than 1:2.</v>
          </cell>
          <cell r="G588" t="str">
            <v xml:space="preserve"> must be installed. A threshold can have a maximum height of 3/4" with a slope no greater than 1:2.</v>
          </cell>
          <cell r="H588" t="str">
            <v xml:space="preserve">Install </v>
          </cell>
          <cell r="I588" t="str">
            <v>Each</v>
          </cell>
          <cell r="J588">
            <v>25</v>
          </cell>
          <cell r="S588" t="str">
            <v>Wood</v>
          </cell>
          <cell r="U588" t="str">
            <v>Poor to fair</v>
          </cell>
        </row>
        <row r="589">
          <cell r="B589" t="str">
            <v>Thresholds</v>
          </cell>
          <cell r="C589" t="str">
            <v xml:space="preserve">In order to comply with the FHA, </v>
          </cell>
          <cell r="D589" t="str">
            <v xml:space="preserve">a compliant threshold </v>
          </cell>
          <cell r="E589" t="str">
            <v xml:space="preserve">compliant thresholds </v>
          </cell>
          <cell r="F589" t="str">
            <v xml:space="preserve"> must be installed. A threshold can have a maximum height of 3/4" with a beveled slope no greater than 1:2.</v>
          </cell>
          <cell r="G589" t="str">
            <v xml:space="preserve"> must be installed. A threshold can have a maximum height of 3/4" with a slope no greater than 1:2.</v>
          </cell>
          <cell r="H589" t="str">
            <v xml:space="preserve">Install </v>
          </cell>
          <cell r="I589" t="str">
            <v>Each</v>
          </cell>
          <cell r="J589">
            <v>25</v>
          </cell>
          <cell r="U589" t="str">
            <v>Poor to good</v>
          </cell>
        </row>
        <row r="590">
          <cell r="B590" t="str">
            <v>Thresholds</v>
          </cell>
          <cell r="C590" t="str">
            <v xml:space="preserve">The ground floor dwelling unit entrances in buildings 2246 and 2298 were observed to be too high. In order to comply with the FHA, </v>
          </cell>
          <cell r="D590" t="str">
            <v xml:space="preserve">a compliant threshold </v>
          </cell>
          <cell r="E590" t="str">
            <v xml:space="preserve">compliant thresholds </v>
          </cell>
          <cell r="F590" t="str">
            <v xml:space="preserve"> must be installed. A threshold can have a maximum height of 3/4" with a beveled slope no greater than 1:2.</v>
          </cell>
          <cell r="G590" t="str">
            <v xml:space="preserve"> must be installed. A threshold can have a maximum height of 3/4" with a beveled slope no greater than 1:2.</v>
          </cell>
          <cell r="H590" t="str">
            <v xml:space="preserve">Install </v>
          </cell>
          <cell r="I590" t="str">
            <v>Each</v>
          </cell>
          <cell r="J590">
            <v>125</v>
          </cell>
          <cell r="U590" t="str">
            <v>Poor to excellent</v>
          </cell>
        </row>
        <row r="591">
          <cell r="B591" t="str">
            <v>Thresholds</v>
          </cell>
          <cell r="C591" t="str">
            <v xml:space="preserve">The thresholds at the exterior entry doors were observed to be too high to comply with FHA. In order to be in compliance with FHA, </v>
          </cell>
          <cell r="D591" t="str">
            <v xml:space="preserve">a compliant threshold </v>
          </cell>
          <cell r="E591" t="str">
            <v xml:space="preserve">compliant thresholds </v>
          </cell>
          <cell r="F591" t="str">
            <v xml:space="preserve"> must be installed. A threshold can have a maximum height of 3/4" with a beveled slope no greater than 1:2.</v>
          </cell>
          <cell r="G591" t="str">
            <v xml:space="preserve"> must be installed. A threshold can have a maximum height of 3/4" with a beveled slope no greater than 1:2.</v>
          </cell>
          <cell r="H591" t="str">
            <v xml:space="preserve">Install </v>
          </cell>
          <cell r="I591" t="str">
            <v>Each</v>
          </cell>
          <cell r="J591">
            <v>75</v>
          </cell>
          <cell r="U591" t="str">
            <v>Good to excellent</v>
          </cell>
        </row>
        <row r="592">
          <cell r="B592" t="str">
            <v>Tier 2 Invasive Screening</v>
          </cell>
          <cell r="C592" t="str">
            <v>D3G's Environmental Phase I (ESA) Report recommends performing a Tier 2 Invasive Screening at the subject property consisting of advancing soil borings at the subject property to determine whether the groundwater contamination associated with the St. Paul Pentecostal Church of God and Willis Jordan property has negatively affected the environmental integrity of the subject property.</v>
          </cell>
          <cell r="H592" t="str">
            <v>Perform a Tier 2 invasive screening at the subject property</v>
          </cell>
          <cell r="I592" t="str">
            <v>Each</v>
          </cell>
          <cell r="J592">
            <v>8000</v>
          </cell>
          <cell r="U592" t="str">
            <v>Not Applicable</v>
          </cell>
        </row>
        <row r="593">
          <cell r="B593" t="str">
            <v>Toilet - alcove</v>
          </cell>
          <cell r="C593" t="str">
            <v xml:space="preserve">The toilet alcoves in the ground floor two-bedroom and three-bedroom dwelling unit bathrooms that feature showers were observed to be too deep to comply with FHA. The wall separating the shower and the toilet is required to be a maximum of twenty four inches (24") deep; however, the existing walls were observed to be forty inches (40") deep. In addition, the toilets did not feature a 48" x 66" clear floor space. In order to comply with FHA </v>
          </cell>
          <cell r="D593" t="str">
            <v>the toilet alcove</v>
          </cell>
          <cell r="E593" t="str">
            <v xml:space="preserve">the toilet alcoves </v>
          </cell>
          <cell r="F593" t="str">
            <v xml:space="preserve"> is required to be modified and relocation of the toilet is required to meet the maximum alcove depth as required by FHA Guidelines.</v>
          </cell>
          <cell r="G593" t="str">
            <v xml:space="preserve"> are required to be modified and relocation of the toilets are required to meet the maximum alcove depth as required by FHA Guidelines.</v>
          </cell>
          <cell r="H593" t="str">
            <v xml:space="preserve">Rework </v>
          </cell>
          <cell r="I593" t="str">
            <v>Dwelling unit</v>
          </cell>
          <cell r="J593">
            <v>950</v>
          </cell>
          <cell r="U593" t="str">
            <v>Not visible</v>
          </cell>
        </row>
        <row r="594">
          <cell r="B594" t="str">
            <v>Toilets - install ADAAG</v>
          </cell>
          <cell r="C594" t="str">
            <v xml:space="preserve">In order to comply with ADAAG, the installation of </v>
          </cell>
          <cell r="D594" t="str">
            <v xml:space="preserve">an ADAAG compliant toilet </v>
          </cell>
          <cell r="E594" t="str">
            <v xml:space="preserve">ADAAG compliant toilets </v>
          </cell>
          <cell r="F594" t="str">
            <v xml:space="preserve"> is required. </v>
          </cell>
          <cell r="G594" t="str">
            <v xml:space="preserve"> is required. </v>
          </cell>
          <cell r="H594" t="str">
            <v xml:space="preserve">Install </v>
          </cell>
          <cell r="I594" t="str">
            <v>Each</v>
          </cell>
          <cell r="J594">
            <v>350</v>
          </cell>
        </row>
        <row r="595">
          <cell r="B595" t="str">
            <v>Toilets - install ADAAG</v>
          </cell>
          <cell r="C595" t="str">
            <v xml:space="preserve">In order to comply with ADAAG, the installation of </v>
          </cell>
          <cell r="D595" t="str">
            <v xml:space="preserve">an ADAAG compliant toilet </v>
          </cell>
          <cell r="E595" t="str">
            <v xml:space="preserve">ADAAG compliant toilets </v>
          </cell>
          <cell r="F595" t="str">
            <v xml:space="preserve"> is required. </v>
          </cell>
          <cell r="G595" t="str">
            <v xml:space="preserve"> is required. </v>
          </cell>
          <cell r="H595" t="str">
            <v xml:space="preserve">Install </v>
          </cell>
          <cell r="I595" t="str">
            <v>Each</v>
          </cell>
          <cell r="J595">
            <v>350</v>
          </cell>
        </row>
        <row r="596">
          <cell r="B596" t="str">
            <v>Trash collection - not accessible</v>
          </cell>
          <cell r="C596" t="str">
            <v xml:space="preserve">The subject property features a trash compactor that is located inside a fenced enclosure. The enclosure and trash compactor were observed to be inaccessible for persons with mobility impairments. In order to comply with ADAAG the installation of </v>
          </cell>
          <cell r="D596" t="str">
            <v xml:space="preserve">accessible trash receptacles </v>
          </cell>
          <cell r="E596" t="str">
            <v xml:space="preserve">accessible trash receptacles </v>
          </cell>
          <cell r="F596" t="str">
            <v xml:space="preserve"> on an accessible route is required.</v>
          </cell>
          <cell r="G596" t="str">
            <v xml:space="preserve"> on an accessible route is required.</v>
          </cell>
          <cell r="H596" t="str">
            <v xml:space="preserve">Install </v>
          </cell>
          <cell r="I596" t="str">
            <v>Each</v>
          </cell>
          <cell r="J596">
            <v>250</v>
          </cell>
          <cell r="S596" t="str">
            <v>Masonry</v>
          </cell>
        </row>
        <row r="597">
          <cell r="B597" t="str">
            <v>Trash compactor - accessible route</v>
          </cell>
          <cell r="C597" t="str">
            <v xml:space="preserve">The </v>
          </cell>
          <cell r="D597" t="str">
            <v xml:space="preserve"> hydraulic trash compactor enclosure was observed with stairs leasing to the trash chute.</v>
          </cell>
          <cell r="E597" t="str">
            <v xml:space="preserve"> hydraulic trash compactor enclosures were observed with stairs leasing to the trash chutes.</v>
          </cell>
          <cell r="F597" t="str">
            <v xml:space="preserve"> Installation of an accessible entrance into the enclosure is required in order to comply with the FHA.</v>
          </cell>
          <cell r="G597" t="str">
            <v xml:space="preserve"> Installation of an accessible entrance into the enclosure is required in order to comply with the FHA.</v>
          </cell>
          <cell r="H597" t="str">
            <v xml:space="preserve">Install </v>
          </cell>
          <cell r="I597" t="str">
            <v>Each</v>
          </cell>
          <cell r="J597">
            <v>750</v>
          </cell>
          <cell r="S597" t="str">
            <v>Metal</v>
          </cell>
        </row>
        <row r="598">
          <cell r="B598" t="str">
            <v>Trip hazards</v>
          </cell>
          <cell r="C598" t="str">
            <v xml:space="preserve">In order to prevent injury to a resident, repair of </v>
          </cell>
          <cell r="D598" t="str">
            <v xml:space="preserve">the trip hazard </v>
          </cell>
          <cell r="E598" t="str">
            <v xml:space="preserve">the trip hazards </v>
          </cell>
          <cell r="F598" t="str">
            <v xml:space="preserve"> is required. </v>
          </cell>
          <cell r="G598" t="str">
            <v xml:space="preserve"> is required. </v>
          </cell>
          <cell r="H598" t="str">
            <v xml:space="preserve">Repair </v>
          </cell>
          <cell r="I598" t="str">
            <v>Each</v>
          </cell>
          <cell r="J598">
            <v>150</v>
          </cell>
          <cell r="S598" t="str">
            <v>Wood</v>
          </cell>
        </row>
        <row r="599">
          <cell r="B599" t="str">
            <v xml:space="preserve">Washing machine - install front loading </v>
          </cell>
          <cell r="C599" t="str">
            <v xml:space="preserve">In order to comply with ADAAG, the installation of </v>
          </cell>
          <cell r="D599" t="str">
            <v xml:space="preserve">a front loading washing machine  </v>
          </cell>
          <cell r="E599" t="str">
            <v xml:space="preserve">front loading washing machines </v>
          </cell>
          <cell r="F599" t="str">
            <v xml:space="preserve"> is required. </v>
          </cell>
          <cell r="G599" t="str">
            <v xml:space="preserve"> are required. </v>
          </cell>
          <cell r="H599" t="str">
            <v xml:space="preserve">Install </v>
          </cell>
          <cell r="I599" t="str">
            <v>Each</v>
          </cell>
          <cell r="J599">
            <v>1100</v>
          </cell>
          <cell r="S599" t="str">
            <v>Fiberglass</v>
          </cell>
        </row>
        <row r="600">
          <cell r="B600" t="str">
            <v xml:space="preserve">Washing machine - install front loading </v>
          </cell>
          <cell r="C600" t="str">
            <v xml:space="preserve">In order to comply with ADAAG, the installation of </v>
          </cell>
          <cell r="D600" t="str">
            <v xml:space="preserve">a front loading washing machine  </v>
          </cell>
          <cell r="E600" t="str">
            <v xml:space="preserve">front loading washing machines </v>
          </cell>
          <cell r="F600" t="str">
            <v xml:space="preserve"> is required. </v>
          </cell>
          <cell r="G600" t="str">
            <v xml:space="preserve"> are required. </v>
          </cell>
          <cell r="H600" t="str">
            <v xml:space="preserve">Install </v>
          </cell>
          <cell r="I600" t="str">
            <v>Each</v>
          </cell>
          <cell r="J600">
            <v>1100</v>
          </cell>
          <cell r="S600" t="str">
            <v>Acrylic</v>
          </cell>
        </row>
        <row r="601">
          <cell r="S601" t="str">
            <v>Composite</v>
          </cell>
        </row>
        <row r="602">
          <cell r="S602" t="str">
            <v>Stucco</v>
          </cell>
        </row>
        <row r="603">
          <cell r="S603" t="str">
            <v>Not Applicable</v>
          </cell>
        </row>
        <row r="606">
          <cell r="S606" t="str">
            <v>Chain-Link fencing 4' high</v>
          </cell>
          <cell r="V606" t="str">
            <v>Retaining wall - concrete - 6' high</v>
          </cell>
          <cell r="Y606" t="str">
            <v>Dumpster/trash enclosure - wood</v>
          </cell>
          <cell r="AD606" t="str">
            <v>Gazebo/picnic shelter</v>
          </cell>
          <cell r="AF606" t="str">
            <v xml:space="preserve">Playground sports field </v>
          </cell>
          <cell r="AH606" t="str">
            <v>Fluorescent - standard</v>
          </cell>
          <cell r="AI606" t="str">
            <v>Replace now</v>
          </cell>
          <cell r="AK606" t="str">
            <v>Concrete slab on grade with shallow spread concrete footings and CMU foundation walls</v>
          </cell>
          <cell r="AL606" t="str">
            <v>Conventional wood framing members</v>
          </cell>
          <cell r="AM606" t="str">
            <v>Conventional wood framed roofing trusses surfaced with structural wood sheathing</v>
          </cell>
          <cell r="AN606" t="str">
            <v>Wood joists surfaced with structural wood floor sheathing and a lightweight gypcrete for stability and noise control</v>
          </cell>
          <cell r="AP606" t="str">
            <v>Metal stringers with precast concrete treads and metal handrails</v>
          </cell>
          <cell r="AR606" t="str">
            <v>Storefront system with double door</v>
          </cell>
          <cell r="AS606" t="str">
            <v>Brownstone / Stone veneer</v>
          </cell>
          <cell r="AT606" t="str">
            <v>Vinyl soffits and fascia</v>
          </cell>
          <cell r="AU606" t="str">
            <v>Single hung window (1 - 6 stories)</v>
          </cell>
          <cell r="AW606" t="str">
            <v>Asphalt shingles - 3-tab</v>
          </cell>
          <cell r="AX606" t="str">
            <v>Gutters</v>
          </cell>
          <cell r="AY606" t="str">
            <v>Copper</v>
          </cell>
          <cell r="AZ606" t="str">
            <v>PVC</v>
          </cell>
          <cell r="BA606" t="str">
            <v>Electric water heater (10 gallon)</v>
          </cell>
          <cell r="BB606" t="str">
            <v>Electric water heater (10 gallon)</v>
          </cell>
          <cell r="BC606" t="str">
            <v>Electric heat pump ( less than 13-SEER)</v>
          </cell>
          <cell r="BD606" t="str">
            <v xml:space="preserve">Traditional electric PTAC unit </v>
          </cell>
          <cell r="BF606" t="str">
            <v>Fluorescent - standard</v>
          </cell>
          <cell r="BG606" t="str">
            <v>Metal stringers with precast concrete treads and metal handrails</v>
          </cell>
          <cell r="BI606" t="str">
            <v>Wall surface - unfinished</v>
          </cell>
          <cell r="BJ606" t="str">
            <v>Exposed structured/unfinished ceiling</v>
          </cell>
          <cell r="BK606" t="str">
            <v>Wood floor</v>
          </cell>
          <cell r="BL606" t="str">
            <v xml:space="preserve">Standard refrigerator (+-1990 - 2000) </v>
          </cell>
          <cell r="BM606" t="str">
            <v xml:space="preserve">Electric range </v>
          </cell>
          <cell r="BN606" t="str">
            <v xml:space="preserve">Traditional residential dishwasher </v>
          </cell>
          <cell r="BO606" t="str">
            <v xml:space="preserve">Traditional washing machine - residential size </v>
          </cell>
          <cell r="BP606" t="str">
            <v>Traditional ceiling fan</v>
          </cell>
          <cell r="BQ606" t="str">
            <v>Wall-hung sink</v>
          </cell>
          <cell r="BR606" t="str">
            <v>Floor-mounted</v>
          </cell>
          <cell r="BS606" t="str">
            <v>Fiberglass</v>
          </cell>
          <cell r="BT606" t="str">
            <v>2.2 GPM</v>
          </cell>
          <cell r="BU606" t="str">
            <v>5.0 GPF</v>
          </cell>
          <cell r="BV606" t="str">
            <v>4.0 GPM</v>
          </cell>
          <cell r="BW606" t="str">
            <v xml:space="preserve">Traditional exterior venting bathroom exhaust fan </v>
          </cell>
          <cell r="BX606" t="str">
            <v>Double basin stainless steel sinks</v>
          </cell>
          <cell r="BY606" t="str">
            <v xml:space="preserve">Recirculating range hood </v>
          </cell>
        </row>
        <row r="607">
          <cell r="S607" t="str">
            <v>Chain-Link fencing 6' high</v>
          </cell>
          <cell r="V607" t="str">
            <v>Retaining wall - concrete - 12' high</v>
          </cell>
          <cell r="Y607" t="str">
            <v>Dumpster/trash enclosure - chain-link</v>
          </cell>
          <cell r="AD607" t="str">
            <v>Public storm shelter</v>
          </cell>
          <cell r="AF607" t="str">
            <v xml:space="preserve">Tennis courts </v>
          </cell>
          <cell r="AH607" t="str">
            <v>Fluorescent - high efficiency</v>
          </cell>
          <cell r="AI607" t="str">
            <v>Replace end of cycle</v>
          </cell>
          <cell r="AK607" t="str">
            <v>Concrete slab basement with spread concrete footings or grade beams and CMU foundation walls</v>
          </cell>
          <cell r="AL607" t="str">
            <v>Metal stud framing members</v>
          </cell>
          <cell r="AM607" t="str">
            <v>Metal framed roof trusses surfaced with metal pan decking</v>
          </cell>
          <cell r="AN607" t="str">
            <v>Wood joists surfaced with structural wood floor sheathing</v>
          </cell>
          <cell r="AP607" t="str">
            <v>Wooden stringers and treads with wooden handrails</v>
          </cell>
          <cell r="AR607" t="str">
            <v>Storefront system with single door</v>
          </cell>
          <cell r="AS607" t="str">
            <v>Glass block</v>
          </cell>
          <cell r="AT607" t="str">
            <v>Metal soffits and fascia</v>
          </cell>
          <cell r="AU607" t="str">
            <v>ENERGYSTAR single hung window (1 - 6 stories)</v>
          </cell>
          <cell r="AW607" t="str">
            <v>Asphalt shingles - 3-tab mansard</v>
          </cell>
          <cell r="AX607" t="str">
            <v>Gutters and downspouts</v>
          </cell>
          <cell r="AY607" t="str">
            <v>CPVC</v>
          </cell>
          <cell r="AZ607" t="str">
            <v>Cast iron</v>
          </cell>
          <cell r="BA607" t="str">
            <v>Electric water heater (20 gallon)</v>
          </cell>
          <cell r="BB607" t="str">
            <v>Electric water heater (20 gallon)</v>
          </cell>
          <cell r="BC607" t="str">
            <v>Electric heat pump (13-SEER)</v>
          </cell>
          <cell r="BD607" t="str">
            <v xml:space="preserve">High efficiency electric PTAC unit </v>
          </cell>
          <cell r="BF607" t="str">
            <v>Fluorescent - high efficiency</v>
          </cell>
          <cell r="BG607" t="str">
            <v>Wood framed staircases with carpeted treads and wooden handrails</v>
          </cell>
          <cell r="BI607" t="str">
            <v>Wall surface - concrete</v>
          </cell>
          <cell r="BJ607" t="str">
            <v xml:space="preserve">Acoustical ceiling tile </v>
          </cell>
          <cell r="BK607" t="str">
            <v>Ceramic tile</v>
          </cell>
          <cell r="BL607" t="str">
            <v>Standard refrigerator (+-2001 - 2003)</v>
          </cell>
          <cell r="BM607" t="str">
            <v xml:space="preserve">Gas range </v>
          </cell>
          <cell r="BN607" t="str">
            <v xml:space="preserve">ENERGYSTAR residential dishwasher </v>
          </cell>
          <cell r="BO607" t="str">
            <v xml:space="preserve">ENERGYSTAR washing machine - residential size </v>
          </cell>
          <cell r="BP607" t="str">
            <v>ENERGYSTAR ceiling fan</v>
          </cell>
          <cell r="BQ607" t="str">
            <v>Pedestal sink</v>
          </cell>
          <cell r="BR607" t="str">
            <v>Wall-mounted</v>
          </cell>
          <cell r="BS607" t="str">
            <v>Enameled steel</v>
          </cell>
          <cell r="BT607" t="str">
            <v>2.0 GPM</v>
          </cell>
          <cell r="BU607" t="str">
            <v>3.5 GPF</v>
          </cell>
          <cell r="BV607" t="str">
            <v>2.5 GPM</v>
          </cell>
          <cell r="BW607" t="str">
            <v xml:space="preserve">ENERGYSTAR bathroom exhaust fan </v>
          </cell>
          <cell r="BX607" t="str">
            <v>Single basin stainless steel sinks</v>
          </cell>
          <cell r="BY607" t="str">
            <v xml:space="preserve">Traditional exterior venting range hood </v>
          </cell>
        </row>
        <row r="608">
          <cell r="S608" t="str">
            <v>Chain-Link fencing 10' high</v>
          </cell>
          <cell r="V608" t="str">
            <v>Retaining wall - masonry / CMU / interlocking blocks</v>
          </cell>
          <cell r="Y608" t="str">
            <v>Dumpster/trash enclosure - vinyl / PVC</v>
          </cell>
          <cell r="AD608" t="str">
            <v>Mail kiosk</v>
          </cell>
          <cell r="AF608" t="str">
            <v>Shuffleboard court</v>
          </cell>
          <cell r="AH608" t="str">
            <v xml:space="preserve">Incandescent </v>
          </cell>
          <cell r="AI608" t="str">
            <v>Not Applicable</v>
          </cell>
          <cell r="AK608" t="str">
            <v>Partial concrete basement/slab on grade with CMU foundation walls</v>
          </cell>
          <cell r="AL608" t="str">
            <v>CMU framed walls</v>
          </cell>
          <cell r="AM608" t="str">
            <v>Flat open web steel joists and metal pan decking</v>
          </cell>
          <cell r="AN608" t="str">
            <v xml:space="preserve">Pre-cast reinforced concrete panels </v>
          </cell>
          <cell r="AP608" t="str">
            <v>Precast concrete stringers and concrete treads with metal handrails</v>
          </cell>
          <cell r="AR608" t="str">
            <v>AUL storefront sliding automatic entrance</v>
          </cell>
          <cell r="AS608" t="str">
            <v>Brick veneer</v>
          </cell>
          <cell r="AT608" t="str">
            <v>Wood soffits and fascia</v>
          </cell>
          <cell r="AU608" t="str">
            <v>Single hung window (7 + stories)</v>
          </cell>
          <cell r="AW608" t="str">
            <v>Asphalt shingles - architectural</v>
          </cell>
          <cell r="AX608" t="str">
            <v>Interior roofing drains</v>
          </cell>
          <cell r="AY608" t="str">
            <v>PEX</v>
          </cell>
          <cell r="AZ608" t="str">
            <v>ABS</v>
          </cell>
          <cell r="BA608" t="str">
            <v>Electric water heater (30 gallon) limited area</v>
          </cell>
          <cell r="BB608" t="str">
            <v>Electric water heater (30 gallon) limited area</v>
          </cell>
          <cell r="BC608" t="str">
            <v>ENERGYSTAR electric heat pump (≥14.5-SEER)</v>
          </cell>
          <cell r="BD608" t="str">
            <v xml:space="preserve">Split ductless A/C &amp; heat system </v>
          </cell>
          <cell r="BF608" t="str">
            <v xml:space="preserve">Incandescent </v>
          </cell>
          <cell r="BG608" t="str">
            <v>Precast concrete stringers and concrete treads with metal handrails</v>
          </cell>
          <cell r="BI608" t="str">
            <v>Wall surface - plaster</v>
          </cell>
          <cell r="BJ608" t="str">
            <v>"Green" ACT w/highly recycled content</v>
          </cell>
          <cell r="BK608" t="str">
            <v>Quarry tile</v>
          </cell>
          <cell r="BL608" t="str">
            <v xml:space="preserve">Standard refrigerator (+-2004 - 2008) </v>
          </cell>
          <cell r="BM608" t="str">
            <v xml:space="preserve">HDCP front controlled range </v>
          </cell>
          <cell r="BN608" t="str">
            <v>Not Applicable</v>
          </cell>
          <cell r="BO608" t="str">
            <v xml:space="preserve">Clothes dryers - residential, electric </v>
          </cell>
          <cell r="BP608" t="str">
            <v>Not Applicable</v>
          </cell>
          <cell r="BQ608" t="str">
            <v>Surface-mounted sink set in a vanity</v>
          </cell>
          <cell r="BR608" t="str">
            <v>Not Applicable</v>
          </cell>
          <cell r="BS608" t="str">
            <v>Ceramic tile</v>
          </cell>
          <cell r="BT608" t="str">
            <v>1.8 GPM</v>
          </cell>
          <cell r="BU608" t="str">
            <v>1.6 GPF</v>
          </cell>
          <cell r="BV608" t="str">
            <v>2.0 GPM</v>
          </cell>
          <cell r="BW608" t="str">
            <v>Recirculating fan</v>
          </cell>
          <cell r="BX608" t="str">
            <v>Double basin porcelain sinks</v>
          </cell>
          <cell r="BY608" t="str">
            <v xml:space="preserve">ENERGYSTAR exterior venting range hood </v>
          </cell>
        </row>
        <row r="609">
          <cell r="S609" t="str">
            <v>Wrought iron picket fencing 4' high</v>
          </cell>
          <cell r="V609" t="str">
            <v>Retaining wall - wood</v>
          </cell>
          <cell r="Y609" t="str">
            <v>Dumpster/trash enclosure - masonry</v>
          </cell>
          <cell r="AD609" t="str">
            <v>Penthouse</v>
          </cell>
          <cell r="AF609" t="str">
            <v>Swimming pool</v>
          </cell>
          <cell r="AH609" t="str">
            <v xml:space="preserve">Halogen </v>
          </cell>
          <cell r="AK609" t="str">
            <v>Concrete slab basement with spread concrete footings or grade beams and reinforced concrete foundation walls</v>
          </cell>
          <cell r="AL609" t="str">
            <v xml:space="preserve">Reinforced concrete columns and beams </v>
          </cell>
          <cell r="AM609" t="str">
            <v xml:space="preserve">Reinforced concrete roof decking </v>
          </cell>
          <cell r="AN609" t="str">
            <v>Concrete slab on grade</v>
          </cell>
          <cell r="AP609" t="str">
            <v>Poured concrete steps with metal handrails</v>
          </cell>
          <cell r="AR609" t="str">
            <v>Hollow metal door - single (conditioned space)</v>
          </cell>
          <cell r="AS609" t="str">
            <v>Solid brick masonry</v>
          </cell>
          <cell r="AT609" t="str">
            <v>Fiber cement soffits and fascia</v>
          </cell>
          <cell r="AU609" t="str">
            <v>ENERGYSTAR single hung window (7 + stories)</v>
          </cell>
          <cell r="AW609" t="str">
            <v>Wood shingles (cedar shake)</v>
          </cell>
          <cell r="AX609" t="str">
            <v>Scuppers and downspouts</v>
          </cell>
          <cell r="AY609" t="str">
            <v>Galvanized</v>
          </cell>
          <cell r="AZ609" t="str">
            <v>Clay</v>
          </cell>
          <cell r="BA609" t="str">
            <v>Electric water heater (30 gallon) greater than 1,000 cubic feet</v>
          </cell>
          <cell r="BB609" t="str">
            <v>Electric water heater (30 gallon) greater than 1,000 cubic feet</v>
          </cell>
          <cell r="BC609" t="str">
            <v xml:space="preserve">Split ductless A/C &amp; heat system </v>
          </cell>
          <cell r="BD609" t="str">
            <v xml:space="preserve">ENERGYSTAR split ductless A/C &amp; heat system </v>
          </cell>
          <cell r="BF609" t="str">
            <v xml:space="preserve">Indoor halogen </v>
          </cell>
          <cell r="BG609" t="str">
            <v>Poured concrete steps with metal handrails</v>
          </cell>
          <cell r="BI609" t="str">
            <v>Wall surface - gypsum board</v>
          </cell>
          <cell r="BJ609" t="str">
            <v>Adhered ceiling tiles</v>
          </cell>
          <cell r="BK609" t="str">
            <v>Terrazzo - scratch coat</v>
          </cell>
          <cell r="BL609" t="str">
            <v xml:space="preserve">Standard refrigerator (+-2009 - 2012) </v>
          </cell>
          <cell r="BM609" t="str">
            <v xml:space="preserve">Electric cooktop </v>
          </cell>
          <cell r="BO609" t="str">
            <v xml:space="preserve">Clothes dryers - residential, gas-fired </v>
          </cell>
          <cell r="BQ609" t="str">
            <v>Surface-mounted sink set in a countertop</v>
          </cell>
          <cell r="BS609" t="str">
            <v>Solid surface metal</v>
          </cell>
          <cell r="BT609" t="str">
            <v>1.5 GPM</v>
          </cell>
          <cell r="BU609" t="str">
            <v>&lt;1.3 GPF</v>
          </cell>
          <cell r="BV609" t="str">
            <v>1.75 GPM</v>
          </cell>
          <cell r="BW609" t="str">
            <v>Window ventilation only, no fan</v>
          </cell>
          <cell r="BX609" t="str">
            <v>Single basin porcelain sinks</v>
          </cell>
          <cell r="BY609" t="str">
            <v>Traditional exterior venting kitchen exhaust fan</v>
          </cell>
        </row>
        <row r="610">
          <cell r="S610" t="str">
            <v>Wrought iron picket fencing 6' high</v>
          </cell>
          <cell r="V610" t="str">
            <v>Retaining wall - stone</v>
          </cell>
          <cell r="Y610" t="str">
            <v>Chutes (garbage), per floor</v>
          </cell>
          <cell r="AD610" t="str">
            <v>Canopy</v>
          </cell>
          <cell r="AF610" t="str">
            <v>Basketball court</v>
          </cell>
          <cell r="AH610" t="str">
            <v>LED</v>
          </cell>
          <cell r="AK610" t="str">
            <v>Wood framed crawl space</v>
          </cell>
          <cell r="AL610" t="str">
            <v>Combination of CMU and wood framed walls</v>
          </cell>
          <cell r="AM610" t="str">
            <v>Flat open web wood joists with structural wood sheathing</v>
          </cell>
          <cell r="AN610" t="str">
            <v>Structural steel beams and open web steel joists (OWSJ) with metal pans filled with reinforced concrete</v>
          </cell>
          <cell r="AP610" t="str">
            <v>Metal stringers with wood treads and metal handrails</v>
          </cell>
          <cell r="AR610" t="str">
            <v xml:space="preserve">Glass french door </v>
          </cell>
          <cell r="AS610" t="str">
            <v>CMU block</v>
          </cell>
          <cell r="AT610" t="str">
            <v>Wood fascia with mesh soffits</v>
          </cell>
          <cell r="AU610" t="str">
            <v>Double hung window (1 - 6 stories)</v>
          </cell>
          <cell r="AW610" t="str">
            <v>Clay or concrete tile roofing</v>
          </cell>
          <cell r="AX610" t="str">
            <v>No roofing drainage</v>
          </cell>
          <cell r="AY610" t="str">
            <v>Polybutylene</v>
          </cell>
          <cell r="AZ610" t="str">
            <v>Concrete</v>
          </cell>
          <cell r="BA610" t="str">
            <v>Instantaneous electric point of use water heater (10 gallon)</v>
          </cell>
          <cell r="BB610" t="str">
            <v>Instantaneous electric point of use water heater (10 gallon)</v>
          </cell>
          <cell r="BC610" t="str">
            <v xml:space="preserve">ENERGYSTAR split ductless A/C &amp; heat system </v>
          </cell>
          <cell r="BD610" t="str">
            <v>Electric heat pump ( less than 13-SEER)</v>
          </cell>
          <cell r="BF610" t="str">
            <v>LED</v>
          </cell>
          <cell r="BG610" t="str">
            <v>Metal stringers with wood treads and metal handrails</v>
          </cell>
          <cell r="BI610" t="str">
            <v>Wall surface - masonry</v>
          </cell>
          <cell r="BJ610" t="str">
            <v>Gypsum board/plaster</v>
          </cell>
          <cell r="BK610" t="str">
            <v>VCT 12x12 tile</v>
          </cell>
          <cell r="BL610" t="str">
            <v xml:space="preserve">ENERGYSTAR refrigerator </v>
          </cell>
          <cell r="BM610" t="str">
            <v xml:space="preserve">Gas cooktop </v>
          </cell>
          <cell r="BO610" t="str">
            <v>Not Applicable</v>
          </cell>
          <cell r="BQ610" t="str">
            <v>Not Applicable</v>
          </cell>
          <cell r="BS610" t="str">
            <v>Fiberglass with ceramic tile surrounds</v>
          </cell>
          <cell r="BT610" t="str">
            <v>Not Applicable</v>
          </cell>
          <cell r="BU610" t="str">
            <v>1.1 GPF</v>
          </cell>
          <cell r="BV610" t="str">
            <v>1.5 GPM</v>
          </cell>
          <cell r="BW610" t="str">
            <v>Rooftop Controlled Commercial Exhaust Fan</v>
          </cell>
          <cell r="BX610" t="str">
            <v>Double basin enameled cast iron sinks</v>
          </cell>
          <cell r="BY610" t="str">
            <v>ENERGYSTAR exterior venting kitchen exhaust fan</v>
          </cell>
        </row>
        <row r="611">
          <cell r="S611" t="str">
            <v>Wood stockade fencing 4' high - treated pine</v>
          </cell>
          <cell r="V611" t="str">
            <v>Site privacy wall</v>
          </cell>
          <cell r="Y611" t="str">
            <v xml:space="preserve">Trash compactor </v>
          </cell>
          <cell r="AD611" t="str">
            <v>Parking deck</v>
          </cell>
          <cell r="AF611" t="str">
            <v>Site furniture - benches and tables</v>
          </cell>
          <cell r="AH611" t="str">
            <v>Exterior HPS</v>
          </cell>
          <cell r="AK611" t="str">
            <v>Steel framed crawl space</v>
          </cell>
          <cell r="AL611" t="str">
            <v>Solid brick masonry framed walls</v>
          </cell>
          <cell r="AM611" t="str">
            <v>Not Applicable</v>
          </cell>
          <cell r="AN611" t="str">
            <v>Not Applicable</v>
          </cell>
          <cell r="AP611" t="str">
            <v>Metal stringers and treads with metal handrails</v>
          </cell>
          <cell r="AR611" t="str">
            <v>ENERGYSTAR french door</v>
          </cell>
          <cell r="AS611" t="str">
            <v>Metal / Glass curtain wall / storefront</v>
          </cell>
          <cell r="AT611" t="str">
            <v>Decorative architectural trim</v>
          </cell>
          <cell r="AU611" t="str">
            <v>ENERGYSTAR double hung window (1 - 6 stories)</v>
          </cell>
          <cell r="AW611" t="str">
            <v>Slate roofing</v>
          </cell>
          <cell r="AX611" t="str">
            <v>Not Applicable</v>
          </cell>
          <cell r="AY611" t="str">
            <v>Polypropylene pipe</v>
          </cell>
          <cell r="AZ611" t="str">
            <v>Galvanized</v>
          </cell>
          <cell r="BA611" t="str">
            <v>Instantaneous electric point of use water heater (20 gallon)</v>
          </cell>
          <cell r="BB611" t="str">
            <v>Instantaneous electric point of use water heater (20 gallon)</v>
          </cell>
          <cell r="BC611" t="str">
            <v>Roof-top gas-fired packaged unit</v>
          </cell>
          <cell r="BD611" t="str">
            <v>Electric heat pump (13-SEER)</v>
          </cell>
          <cell r="BF611" t="str">
            <v>Not Applicable</v>
          </cell>
          <cell r="BG611" t="str">
            <v>Metal stringers and treads with metal handrails</v>
          </cell>
          <cell r="BI611" t="str">
            <v>Wall surface - wood paneling</v>
          </cell>
          <cell r="BJ611" t="str">
            <v>Textured concrete</v>
          </cell>
          <cell r="BK611" t="str">
            <v>Bio based VCT 12x12 tile</v>
          </cell>
          <cell r="BL611" t="str">
            <v>Not Applicable</v>
          </cell>
          <cell r="BM611" t="str">
            <v>Not Applicable</v>
          </cell>
          <cell r="BS611" t="str">
            <v>Not Applicable</v>
          </cell>
          <cell r="BU611" t="str">
            <v>Not Applicable</v>
          </cell>
          <cell r="BV611" t="str">
            <v>Not Applicable</v>
          </cell>
          <cell r="BW611" t="str">
            <v>High Efficiency Commercial Exhaust</v>
          </cell>
          <cell r="BX611" t="str">
            <v>Single basin enameled cast iron sinks</v>
          </cell>
          <cell r="BY611" t="str">
            <v>No fans in the kitchen</v>
          </cell>
        </row>
        <row r="612">
          <cell r="S612" t="str">
            <v>Wood stockade fencing 4' high - use FSC lumber</v>
          </cell>
          <cell r="V612" t="str">
            <v>Not Applicable</v>
          </cell>
          <cell r="Y612" t="str">
            <v>Dumpster for chute</v>
          </cell>
          <cell r="AD612" t="str">
            <v>Concrete parking garage</v>
          </cell>
          <cell r="AF612" t="str">
            <v>Play structure - average</v>
          </cell>
          <cell r="AH612" t="str">
            <v>Mercury vapor</v>
          </cell>
          <cell r="AK612" t="str">
            <v>Reinforced concrete slab with a deep foundation utilizing piles or caissons and grade beams</v>
          </cell>
          <cell r="AL612" t="str">
            <v>Industrial Steel framing members</v>
          </cell>
          <cell r="AP612" t="str">
            <v>Metal stringers with wood treads and wood handrails</v>
          </cell>
          <cell r="AR612" t="str">
            <v>Hollow metal door - single (unconditioned space)</v>
          </cell>
          <cell r="AS612" t="str">
            <v>Pre-Cast concrete panel</v>
          </cell>
          <cell r="AT612" t="str">
            <v>Not Applicable</v>
          </cell>
          <cell r="AU612" t="str">
            <v>Double hung window (7 + stories)</v>
          </cell>
          <cell r="AW612" t="str">
            <v xml:space="preserve">Standing seam metal roofing - 26 ga </v>
          </cell>
          <cell r="AY612" t="str">
            <v>Not Applicable</v>
          </cell>
          <cell r="AZ612" t="str">
            <v>CPVC</v>
          </cell>
          <cell r="BA612" t="str">
            <v>Instantaneous electric point of use water heater (30 gallon)</v>
          </cell>
          <cell r="BB612" t="str">
            <v>Instantaneous electric point of use water heater (30 gallon)</v>
          </cell>
          <cell r="BC612" t="str">
            <v>High efficiency roof-top gas-fired packaged unit</v>
          </cell>
          <cell r="BD612" t="str">
            <v>ENERGYSTAR electric heat pump (≥14.5-SEER)</v>
          </cell>
          <cell r="BG612" t="str">
            <v>Metal stringers with wood treads and wood handrails</v>
          </cell>
          <cell r="BI612" t="str">
            <v>Wall surface - metal</v>
          </cell>
          <cell r="BJ612" t="str">
            <v>Not Applicable</v>
          </cell>
          <cell r="BK612" t="str">
            <v xml:space="preserve">Basic resilient sheet flooring </v>
          </cell>
          <cell r="BW612" t="str">
            <v>Not Applicable</v>
          </cell>
          <cell r="BX612" t="str">
            <v>Double basin fireclay farmhouse sinks</v>
          </cell>
          <cell r="BY612" t="str">
            <v>Not Applicable</v>
          </cell>
        </row>
        <row r="613">
          <cell r="S613" t="str">
            <v>Wood stockade fencing 6' high - treated pine</v>
          </cell>
          <cell r="Y613" t="str">
            <v>Dumpster without enclosure</v>
          </cell>
          <cell r="AD613" t="str">
            <v>Residential garage</v>
          </cell>
          <cell r="AF613" t="str">
            <v>Play structure - premium</v>
          </cell>
          <cell r="AH613" t="str">
            <v xml:space="preserve">Exterior HID </v>
          </cell>
          <cell r="AK613" t="str">
            <v>Not Applicable</v>
          </cell>
          <cell r="AL613" t="str">
            <v>Not Applicable</v>
          </cell>
          <cell r="AP613" t="str">
            <v>Masonry step assemblies with metal handrails</v>
          </cell>
          <cell r="AR613" t="str">
            <v>ENERGYSTAR residential metal door - single (conditioned space)</v>
          </cell>
          <cell r="AS613" t="str">
            <v xml:space="preserve">Aluminum siding </v>
          </cell>
          <cell r="AU613" t="str">
            <v>ENERGYSTAR double hung window (7 + stories)</v>
          </cell>
          <cell r="AW613" t="str">
            <v>Modified bitumen roofing (low-rise)</v>
          </cell>
          <cell r="AZ613" t="str">
            <v>Copper</v>
          </cell>
          <cell r="BA613" t="str">
            <v>Electric water heater (40 gallon) limited area</v>
          </cell>
          <cell r="BB613" t="str">
            <v>Electric water heater (40 gallon) limited area</v>
          </cell>
          <cell r="BC613" t="str">
            <v xml:space="preserve">High efficiency single package vertical unit, gas-fired heat, electric A/C unit 90 AFUE </v>
          </cell>
          <cell r="BD613" t="str">
            <v xml:space="preserve">A/C unit (less than 13 -SEER) </v>
          </cell>
          <cell r="BG613" t="str">
            <v>Wood framed staircases with resilient treads and metal handrails</v>
          </cell>
          <cell r="BI613" t="str">
            <v>Wall surface - vinyl</v>
          </cell>
          <cell r="BK613" t="str">
            <v xml:space="preserve">Durable sheet flooring </v>
          </cell>
          <cell r="BX613" t="str">
            <v>Not Applicable</v>
          </cell>
        </row>
        <row r="614">
          <cell r="S614" t="str">
            <v>Wood stockade fencing 6' high - use FSC lumber</v>
          </cell>
          <cell r="Y614" t="str">
            <v>Not Applicable</v>
          </cell>
          <cell r="AD614" t="str">
            <v>Carport</v>
          </cell>
          <cell r="AF614" t="str">
            <v>Putting green</v>
          </cell>
          <cell r="AH614" t="str">
            <v>Not Applicable</v>
          </cell>
          <cell r="AP614" t="str">
            <v>Not Applicable</v>
          </cell>
          <cell r="AR614" t="str">
            <v>Hollow metal door - double (conditioned space)</v>
          </cell>
          <cell r="AS614" t="str">
            <v xml:space="preserve">Vinyl lap siding </v>
          </cell>
          <cell r="AU614" t="str">
            <v>Casement window (1 - 6 stories)</v>
          </cell>
          <cell r="AW614" t="str">
            <v>EPDM membrane - mech. fastened (low-rise)</v>
          </cell>
          <cell r="AZ614" t="str">
            <v>Not Applicable</v>
          </cell>
          <cell r="BA614" t="str">
            <v>Electric water heater (40 gallon) greater than 1,000 cubic feet</v>
          </cell>
          <cell r="BB614" t="str">
            <v>Electric water heater (40 gallon) greater than 1,000 cubic feet</v>
          </cell>
          <cell r="BC614" t="str">
            <v>Single package vertical unit, electric heat pump</v>
          </cell>
          <cell r="BD614" t="str">
            <v xml:space="preserve">A/C unit (13 -SEER) </v>
          </cell>
          <cell r="BG614" t="str">
            <v>Not Applicable</v>
          </cell>
          <cell r="BI614" t="str">
            <v>Wall surface - tile</v>
          </cell>
          <cell r="BK614" t="str">
            <v xml:space="preserve">Bio-Based sheet flooring w/low-VOC adhesives </v>
          </cell>
        </row>
        <row r="615">
          <cell r="S615" t="str">
            <v>Wood stockade fencing 8' high - treated pine</v>
          </cell>
          <cell r="AD615" t="str">
            <v>Shed</v>
          </cell>
          <cell r="AF615" t="str">
            <v>Not Applicable</v>
          </cell>
          <cell r="AP615" t="str">
            <v>Wood framed structure and decking with wooden handrails</v>
          </cell>
          <cell r="AR615" t="str">
            <v>ENERGYSTAR residential metal door - double (conditioned space)</v>
          </cell>
          <cell r="AS615" t="str">
            <v>Stucco</v>
          </cell>
          <cell r="AU615" t="str">
            <v>ENERGYSTAR casement window (1 - 6 stories)</v>
          </cell>
          <cell r="AW615" t="str">
            <v>EPDM membrane - fully ballasted (low-rise)</v>
          </cell>
          <cell r="BA615" t="str">
            <v>Electric water heater (50 gallon) limited area</v>
          </cell>
          <cell r="BB615" t="str">
            <v>Electric water heater (50 gallon) limited area</v>
          </cell>
          <cell r="BC615" t="str">
            <v>High Efficiency single package vertical unit, electric heat pump</v>
          </cell>
          <cell r="BD615" t="str">
            <v xml:space="preserve">ENERGYSTAR A/C unit (≥14.5-SEER) </v>
          </cell>
          <cell r="BI615" t="str">
            <v>Not Applicable</v>
          </cell>
          <cell r="BK615" t="str">
            <v xml:space="preserve">Armstrong 3/16 durable floor </v>
          </cell>
        </row>
        <row r="616">
          <cell r="S616" t="str">
            <v>Wood stockade fencing 8' high - use FSC lumber</v>
          </cell>
          <cell r="AD616" t="str">
            <v>Bridge</v>
          </cell>
          <cell r="AP616" t="str">
            <v>Metal framed structure with poured concrete decking and metal handrails</v>
          </cell>
          <cell r="AR616" t="str">
            <v>Hollow metal door - double (unconditioned space)</v>
          </cell>
          <cell r="AS616" t="str">
            <v xml:space="preserve">T1-11 wood siding </v>
          </cell>
          <cell r="AU616" t="str">
            <v>Casement window (7 + stories)</v>
          </cell>
          <cell r="AW616" t="str">
            <v xml:space="preserve">EPDM membrane - fully adhered (low-rise) </v>
          </cell>
          <cell r="BA616" t="str">
            <v>Electric water heater (50 gallon) greater than 1,000 cubic feet</v>
          </cell>
          <cell r="BB616" t="str">
            <v>Electric water heater (50 gallon) greater than 1,000 cubic feet</v>
          </cell>
          <cell r="BC616" t="str">
            <v xml:space="preserve">Traditional electric PTAC unit </v>
          </cell>
          <cell r="BD616" t="str">
            <v xml:space="preserve">Chiller reciprocating drive </v>
          </cell>
          <cell r="BK616" t="str">
            <v>Stamped concrete</v>
          </cell>
        </row>
        <row r="617">
          <cell r="S617" t="str">
            <v>Split rail fencing 4' high</v>
          </cell>
          <cell r="AD617" t="str">
            <v>Community building</v>
          </cell>
          <cell r="AP617" t="str">
            <v>Concrete framed structure and decking with metal handrails</v>
          </cell>
          <cell r="AR617" t="str">
            <v>Solid wood door - single (conditioned space)</v>
          </cell>
          <cell r="AS617" t="str">
            <v xml:space="preserve">Exterior Insulation Finishing Systems (EIFS) </v>
          </cell>
          <cell r="AU617" t="str">
            <v>ENERGYSTAR casement window (7 + stories)</v>
          </cell>
          <cell r="AW617" t="str">
            <v>PVC / TPO membrane - welded seams - mech. fastened (low-rise)</v>
          </cell>
          <cell r="BA617" t="str">
            <v>ENERGYSTAR certified heat pump water heater (HPWH) (50 gallon)</v>
          </cell>
          <cell r="BB617" t="str">
            <v>ENERGYSTAR certified heat pump water heater (HPWH) (50 gallon)</v>
          </cell>
          <cell r="BC617" t="str">
            <v xml:space="preserve">High efficiency electric PTAC unit </v>
          </cell>
          <cell r="BD617" t="str">
            <v xml:space="preserve">High efficiency chiller reciprocating drive </v>
          </cell>
          <cell r="BK617" t="str">
            <v xml:space="preserve">Carpet - average quality </v>
          </cell>
        </row>
        <row r="618">
          <cell r="S618" t="str">
            <v>Aluminum picket fencing 4' high</v>
          </cell>
          <cell r="AD618" t="str">
            <v>Daycare building</v>
          </cell>
          <cell r="AP618" t="str">
            <v>Wood framed structure and decking with vinyl handrails</v>
          </cell>
          <cell r="AR618" t="str">
            <v>Solid wood door - single (unconditioned space)</v>
          </cell>
          <cell r="AS618" t="str">
            <v xml:space="preserve">Fiber cement lap siding </v>
          </cell>
          <cell r="AU618" t="str">
            <v xml:space="preserve">Jalousie windows </v>
          </cell>
          <cell r="AW618" t="str">
            <v>PVC / TPO membrane - welded seams - fully ballasted (low-rise)</v>
          </cell>
          <cell r="BA618" t="str">
            <v>Electric water heater (80 gallon)</v>
          </cell>
          <cell r="BB618" t="str">
            <v>Electric water heater (80 gallon)</v>
          </cell>
          <cell r="BC618" t="str">
            <v>Hydronic fan-coil, hot &amp; chilled H20</v>
          </cell>
          <cell r="BD618" t="str">
            <v>Chiller screw drive</v>
          </cell>
          <cell r="BK618" t="str">
            <v xml:space="preserve">Green label carpeting (recycled content) </v>
          </cell>
        </row>
        <row r="619">
          <cell r="S619" t="str">
            <v>Aluminum picket fencing 6' high</v>
          </cell>
          <cell r="AD619" t="str">
            <v>Not Applicable</v>
          </cell>
          <cell r="AP619" t="str">
            <v>Metal framed structure with poured concrete decking and vinyl handrails</v>
          </cell>
          <cell r="AR619" t="str">
            <v>Residential steel door - single (conditioned space)</v>
          </cell>
          <cell r="AS619" t="str">
            <v>Cedar siding</v>
          </cell>
          <cell r="AU619" t="str">
            <v>Fixed windows (1 - 6 stories)</v>
          </cell>
          <cell r="AW619" t="str">
            <v>PVC / TPO membrane - welded seams - fully adhered (low-rise)</v>
          </cell>
          <cell r="BA619" t="str">
            <v>Gas-fired water heater (30 gallon) 80 AFUE</v>
          </cell>
          <cell r="BB619" t="str">
            <v>Electric water heater (120 gallon)</v>
          </cell>
          <cell r="BC619" t="str">
            <v>Fan-coil, with air-cooled A/C unit and hot water coil</v>
          </cell>
          <cell r="BD619" t="str">
            <v xml:space="preserve">High efficiency chiller screw drive </v>
          </cell>
          <cell r="BK619" t="str">
            <v>Asbestos tile</v>
          </cell>
        </row>
        <row r="620">
          <cell r="S620" t="str">
            <v xml:space="preserve">Vinyl stockade fencing 5' high </v>
          </cell>
          <cell r="AP620" t="str">
            <v>Concrete framed structure and decking with vinyl handrails</v>
          </cell>
          <cell r="AR620" t="str">
            <v>Residential steel door - single (unconditioned space)</v>
          </cell>
          <cell r="AS620" t="str">
            <v>Masonite siding</v>
          </cell>
          <cell r="AU620" t="str">
            <v>ENERGYSTAR fixed windows (1 - 6 stories)</v>
          </cell>
          <cell r="AW620" t="str">
            <v>Modified bitumen roofing (mid-rise)</v>
          </cell>
          <cell r="BA620" t="str">
            <v>ENERGYSTAR gas-fired water heater (30 gallon tank) ≥ 90 AFUE</v>
          </cell>
          <cell r="BB620" t="str">
            <v>Commercial electric water heater</v>
          </cell>
          <cell r="BC620" t="str">
            <v xml:space="preserve">Gas furnace 80 AFUE </v>
          </cell>
          <cell r="BD620" t="str">
            <v xml:space="preserve">Ice storage system </v>
          </cell>
          <cell r="BK620" t="str">
            <v>Not Applicable</v>
          </cell>
        </row>
        <row r="621">
          <cell r="S621" t="str">
            <v xml:space="preserve">Vinyl stockade fencing 6' high </v>
          </cell>
          <cell r="AP621" t="str">
            <v>Wood framed structure with composite decking and vinyl handrails</v>
          </cell>
          <cell r="AR621" t="str">
            <v>Solid wood door - double (conditioned space)</v>
          </cell>
          <cell r="AS621" t="str">
            <v>Not Applicable</v>
          </cell>
          <cell r="AU621" t="str">
            <v>Fixed windows (7 + stories)</v>
          </cell>
          <cell r="AW621" t="str">
            <v>EPDM membrane - mech. fastened (mid-rise)</v>
          </cell>
          <cell r="BA621" t="str">
            <v>Gas-fired water heater (40 gallon) 80 AFUE</v>
          </cell>
          <cell r="BB621" t="str">
            <v>Gas-fired water heater (30 gallon) 80 AFUE</v>
          </cell>
          <cell r="BC621" t="str">
            <v xml:space="preserve">ENERGYSTAR gas-fired furnace ≥ 90 AFUE </v>
          </cell>
          <cell r="BD621" t="str">
            <v xml:space="preserve">Cooling tower </v>
          </cell>
        </row>
        <row r="622">
          <cell r="S622" t="str">
            <v>Not Applicable</v>
          </cell>
          <cell r="AP622" t="str">
            <v>Wood framed structure with composite decking and wooden handrails</v>
          </cell>
          <cell r="AR622" t="str">
            <v>Solid wood door - double (unconditioned space)</v>
          </cell>
          <cell r="AU622" t="str">
            <v>ENERGYSTAR fixed windows (7 + stories)</v>
          </cell>
          <cell r="AW622" t="str">
            <v>EPDM membrane - fully ballasted (mid-rise)</v>
          </cell>
          <cell r="BA622" t="str">
            <v>ENERGYSTAR gas-fired water heater (40 gallon tank) ≥ 90 AFUE</v>
          </cell>
          <cell r="BB622" t="str">
            <v>ENERGYSTAR gas-fired water heater (30 gallon tank) ≥ 90 AFUE</v>
          </cell>
          <cell r="BC622" t="str">
            <v xml:space="preserve">Commercial gas-fired furnace 80 AFUE </v>
          </cell>
          <cell r="BD622" t="str">
            <v>Roof-top gas-fired packaged unit, electric cool</v>
          </cell>
        </row>
        <row r="623">
          <cell r="AP623" t="str">
            <v>Sub-grade concrete slab patio assembly with concrete retaining wall</v>
          </cell>
          <cell r="AR623" t="str">
            <v>Residential steel door - double (conditioned space)</v>
          </cell>
          <cell r="AU623" t="str">
            <v>Sliding window (1 - 6 stories)</v>
          </cell>
          <cell r="AW623" t="str">
            <v>EPDM membrane - fully adhered (mid-rise)</v>
          </cell>
          <cell r="BA623" t="str">
            <v>Gas-fired water heater (50 gallon) 80 AFUE</v>
          </cell>
          <cell r="BB623" t="str">
            <v>Gas-fired water heater (40 gallon) 80 AFUE</v>
          </cell>
          <cell r="BC623" t="str">
            <v xml:space="preserve">High efficiency commercial gas-fired furnace ≥ 90 AFUE </v>
          </cell>
          <cell r="BD623" t="str">
            <v>High efficiency roof-top gas-fired packaged unit, electric cool</v>
          </cell>
        </row>
        <row r="624">
          <cell r="AP624" t="str">
            <v>Slab on grade concrete assembly</v>
          </cell>
          <cell r="AR624" t="str">
            <v>Residential steel door - double (unconditioned space)</v>
          </cell>
          <cell r="AU624" t="str">
            <v>ENERGYSTAR sliding window (1 - 6 stories)</v>
          </cell>
          <cell r="AW624" t="str">
            <v>PVC / TPO membrane - welded seams - mech. fastened (mid-rise)</v>
          </cell>
          <cell r="BA624" t="str">
            <v>ENERGYSTAR gas-fired water heater (50 gallon tank) ≥ 90 AFUE</v>
          </cell>
          <cell r="BB624" t="str">
            <v>ENERGYSTAR gas-fired water heater (40 gallon tank) ≥ 90 AFUE</v>
          </cell>
          <cell r="BC624" t="str">
            <v xml:space="preserve">Wall furnace, gas-fired </v>
          </cell>
          <cell r="BD624" t="str">
            <v xml:space="preserve">High efficiency single package vertical unit, gas-fired heat, electric A/C unit 90 AFUE </v>
          </cell>
        </row>
        <row r="625">
          <cell r="AP625" t="str">
            <v>Wood deck/patio assembly</v>
          </cell>
          <cell r="AR625" t="str">
            <v>Storm/screen door</v>
          </cell>
          <cell r="AU625" t="str">
            <v>Sliding window (7 + stories)</v>
          </cell>
          <cell r="AW625" t="str">
            <v>PVC / TPO membrane - welded seams - fully ballasted (mid-rise)</v>
          </cell>
          <cell r="BA625" t="str">
            <v>Gas-fired water heater (75 gallon) 80 AFUE</v>
          </cell>
          <cell r="BB625" t="str">
            <v>Gas-fired water heater (50 gallon) 80 AFUE</v>
          </cell>
          <cell r="BC625" t="str">
            <v xml:space="preserve">Electric air handler </v>
          </cell>
          <cell r="BD625" t="str">
            <v>Single package vertical unit, electric heat pump</v>
          </cell>
        </row>
        <row r="626">
          <cell r="AP626" t="str">
            <v>Not Applicable</v>
          </cell>
          <cell r="AR626" t="str">
            <v xml:space="preserve">Aluminum framed sliding glass door </v>
          </cell>
          <cell r="AU626" t="str">
            <v>ENERGYSTAR sliding window (7 + stories)</v>
          </cell>
          <cell r="AW626" t="str">
            <v>PVC / TPO membrane - welded seams - fully adhered (mid-rise)</v>
          </cell>
          <cell r="BA626" t="str">
            <v>ENERGYSTAR gas-fired water heater (75 gallon tank) ≥ 90 AFUE</v>
          </cell>
          <cell r="BB626" t="str">
            <v>ENERGYSTAR gas-fired water heater (50 gallon tank) ≥ 90 AFUE</v>
          </cell>
          <cell r="BC626" t="str">
            <v>Electric baseboard heater</v>
          </cell>
          <cell r="BD626" t="str">
            <v>High efficiency single package vertical unit, electric heat pump</v>
          </cell>
        </row>
        <row r="627">
          <cell r="AR627" t="str">
            <v xml:space="preserve">ENERGYSTAR aluminum sliding glass door </v>
          </cell>
          <cell r="AU627" t="str">
            <v>Storm/screen windows</v>
          </cell>
          <cell r="AW627" t="str">
            <v>Modified bitumen roofing (high-rise)</v>
          </cell>
          <cell r="BA627" t="str">
            <v>ENERGYSTAR gas-fired on-demand tankless</v>
          </cell>
          <cell r="BB627" t="str">
            <v>Gas-fired water heater (75 gallon) 80 AFUE</v>
          </cell>
          <cell r="BC627" t="str">
            <v>Hydronic baseboard heater</v>
          </cell>
          <cell r="BD627" t="str">
            <v xml:space="preserve">Roof-top packaged unit A/C only </v>
          </cell>
        </row>
        <row r="628">
          <cell r="AR628" t="str">
            <v xml:space="preserve">Vinyl framed sliding glass door </v>
          </cell>
          <cell r="AU628" t="str">
            <v>Not Applicable</v>
          </cell>
          <cell r="AW628" t="str">
            <v>EPDM membrane - mech. fastened (high-rise)</v>
          </cell>
          <cell r="BA628" t="str">
            <v>Oil-fired water heater (30 gallon)</v>
          </cell>
          <cell r="BB628" t="str">
            <v>ENERGYSTAR gas-fired water heater (75 gallon tank) ≥ 90 AFUE</v>
          </cell>
          <cell r="BC628" t="str">
            <v>Electric radiant in-floor heating</v>
          </cell>
          <cell r="BD628" t="str">
            <v>ENERGYSTAR roof-top packaged unit A/C only</v>
          </cell>
        </row>
        <row r="629">
          <cell r="AR629" t="str">
            <v xml:space="preserve">ENERGYSTAR vinyl sliding glass door </v>
          </cell>
          <cell r="AW629" t="str">
            <v>EPDM membrane - fully ballasted (high-rise)</v>
          </cell>
          <cell r="BA629" t="str">
            <v>Oil-fired water heater (50 gallon)</v>
          </cell>
          <cell r="BB629" t="str">
            <v>Gas-fired water heater (100 gallon) 80 AFUE</v>
          </cell>
          <cell r="BC629" t="str">
            <v xml:space="preserve">Water source heat pump (less than 13-SEER) </v>
          </cell>
          <cell r="BD629" t="str">
            <v>Evaporative "swamp" coolers</v>
          </cell>
        </row>
        <row r="630">
          <cell r="AR630" t="str">
            <v>Automatic opener - commercial grade</v>
          </cell>
          <cell r="AW630" t="str">
            <v>EPDM membrane - fully adhered (high-rise)</v>
          </cell>
          <cell r="BA630" t="str">
            <v>Oil-fired water heater (70 gallon)</v>
          </cell>
          <cell r="BB630" t="str">
            <v>ENERGYSTAR gas-fired water heater (100 gallon tank) ≥ 90 AFUE</v>
          </cell>
          <cell r="BC630" t="str">
            <v xml:space="preserve">Water source heat pump (13-SEER) </v>
          </cell>
          <cell r="BD630" t="str">
            <v xml:space="preserve">Water source heat pump (less than 13-SEER) </v>
          </cell>
        </row>
        <row r="631">
          <cell r="AR631" t="str">
            <v>Residential garage door (one car)</v>
          </cell>
          <cell r="AW631" t="str">
            <v>PVC / TPO membrane - welded seams - mech. fastened (high-rise)</v>
          </cell>
          <cell r="BA631" t="str">
            <v xml:space="preserve">Solar hot water system </v>
          </cell>
          <cell r="BB631" t="str">
            <v xml:space="preserve">ENERGYSTAR gas-fired on-demand tankless </v>
          </cell>
          <cell r="BC631" t="str">
            <v xml:space="preserve">ENERGYSTAR water source heat pump (≥14.5-SEER) </v>
          </cell>
          <cell r="BD631" t="str">
            <v xml:space="preserve">Water source heat pump (13-SEER) </v>
          </cell>
        </row>
        <row r="632">
          <cell r="AR632" t="str">
            <v>Residential garage door (two car)</v>
          </cell>
          <cell r="AW632" t="str">
            <v>PVC / TPO membrane - welded seams - fully ballasted (high-rise)</v>
          </cell>
          <cell r="BA632" t="str">
            <v>Not Applicable</v>
          </cell>
          <cell r="BB632" t="str">
            <v>Gas-fired 75 mbtu/hr - commercial 80 AFUE</v>
          </cell>
          <cell r="BC632" t="str">
            <v>Gas-fired boiler</v>
          </cell>
          <cell r="BD632" t="str">
            <v xml:space="preserve">ENERGYSTAR water source heat pump (≥14.5-SEER) </v>
          </cell>
        </row>
        <row r="633">
          <cell r="AR633" t="str">
            <v>Commercial overhead coiling garage door</v>
          </cell>
          <cell r="AW633" t="str">
            <v>PVC / TPO membrane - welded seams - fully adhered (high-rise)</v>
          </cell>
          <cell r="BB633" t="str">
            <v>Gas-fired 75 mbtu/hr - commercial high efficiency ≥ 90 AFUE</v>
          </cell>
          <cell r="BC633" t="str">
            <v xml:space="preserve">Oil-fired boiler </v>
          </cell>
          <cell r="BD633" t="str">
            <v>Hydronic fan-coil, hot &amp; chilled H20</v>
          </cell>
        </row>
        <row r="634">
          <cell r="AR634" t="str">
            <v>Roll-Up coiling service door</v>
          </cell>
          <cell r="AW634" t="str">
            <v>Not Applicable</v>
          </cell>
          <cell r="BB634" t="str">
            <v>Gas-fired 120 mbtu/hr - commercial 80 AFUE</v>
          </cell>
          <cell r="BC634" t="str">
            <v xml:space="preserve">Electric boiler </v>
          </cell>
          <cell r="BD634" t="str">
            <v>Fan-coil, with air-cooled A/C unit and hot water coil</v>
          </cell>
        </row>
        <row r="635">
          <cell r="AR635" t="str">
            <v>Not Applicable</v>
          </cell>
          <cell r="BB635" t="str">
            <v>Gas-fired 120 mbtu/hr - commercial high efficiency ≥ 90 AFUE</v>
          </cell>
          <cell r="BC635" t="str">
            <v>High efficiency boiler, oil-fired</v>
          </cell>
          <cell r="BD635" t="str">
            <v>Hydronic fan-coil chilled H20 only</v>
          </cell>
        </row>
        <row r="636">
          <cell r="BB636" t="str">
            <v>Gas-fired 200 mbtu/hr - commercial 80 AFUE</v>
          </cell>
          <cell r="BC636" t="str">
            <v>Modulating condensing boiler</v>
          </cell>
          <cell r="BD636" t="str">
            <v>Fan-Coil, with air-cooled A/C unit</v>
          </cell>
        </row>
        <row r="637">
          <cell r="BB637" t="str">
            <v>Gas-fired 200 mbtu/hr - commercial high efficiency ≥ 90 AFUE</v>
          </cell>
          <cell r="BC637" t="str">
            <v xml:space="preserve">Solar hot water system </v>
          </cell>
          <cell r="BD637" t="str">
            <v xml:space="preserve">Thru-wall A/C unit (7 EER) </v>
          </cell>
        </row>
        <row r="638">
          <cell r="BB638" t="str">
            <v>Gas-fired 360 mbtu/hr - commercial 80 AFUE</v>
          </cell>
          <cell r="BC638" t="str">
            <v>Not Applicable</v>
          </cell>
          <cell r="BD638" t="str">
            <v>ENERGYSTAR thru-wall A/C unit</v>
          </cell>
        </row>
        <row r="639">
          <cell r="BB639" t="str">
            <v>Gas-fired 360 mbtu/hr - commercial high efficiency ≥ 90 AFUE</v>
          </cell>
          <cell r="BD639" t="str">
            <v xml:space="preserve">Window A/C unit (8.3 EER) </v>
          </cell>
        </row>
        <row r="640">
          <cell r="BB640" t="str">
            <v xml:space="preserve">Hot water storage tank </v>
          </cell>
          <cell r="BD640" t="str">
            <v xml:space="preserve">ENERGYSTAR Window A/C unit </v>
          </cell>
        </row>
        <row r="641">
          <cell r="BB641" t="str">
            <v>Oil-fired water heater (30 gallon)</v>
          </cell>
          <cell r="BD641" t="str">
            <v>Not Applicable</v>
          </cell>
        </row>
        <row r="642">
          <cell r="B642" t="str">
            <v>A/C lines</v>
          </cell>
          <cell r="BB642" t="str">
            <v>Oil-fired water heater (50 gallon)</v>
          </cell>
        </row>
        <row r="643">
          <cell r="B643" t="str">
            <v>ACT replacement</v>
          </cell>
          <cell r="BB643" t="str">
            <v>Oil-fired water heater (70 gallon)</v>
          </cell>
        </row>
        <row r="644">
          <cell r="B644" t="str">
            <v>Bare ground</v>
          </cell>
          <cell r="BB644" t="str">
            <v>Gas-fired boiler</v>
          </cell>
        </row>
        <row r="645">
          <cell r="B645" t="str">
            <v>Bath tub - scrap and caulk</v>
          </cell>
          <cell r="BB645" t="str">
            <v xml:space="preserve">Oil-fired boiler </v>
          </cell>
        </row>
        <row r="646">
          <cell r="B646" t="str">
            <v>Bathroom vanity - replace</v>
          </cell>
          <cell r="BB646" t="str">
            <v xml:space="preserve">Electric boiler </v>
          </cell>
        </row>
        <row r="647">
          <cell r="B647" t="str">
            <v>Bathroom vanity top - replace</v>
          </cell>
          <cell r="BB647" t="str">
            <v>High efficiency boiler, oil-fired</v>
          </cell>
        </row>
        <row r="648">
          <cell r="B648" t="str">
            <v>Breaker double tap</v>
          </cell>
          <cell r="BB648" t="str">
            <v>Modulating condensing boiler</v>
          </cell>
        </row>
        <row r="649">
          <cell r="B649" t="str">
            <v>Breezeways - repair</v>
          </cell>
          <cell r="BB649" t="str">
            <v xml:space="preserve">Solar hot water system </v>
          </cell>
        </row>
        <row r="650">
          <cell r="B650" t="str">
            <v>Bricks - hole</v>
          </cell>
          <cell r="BB650" t="str">
            <v>Not Applicable</v>
          </cell>
        </row>
        <row r="651">
          <cell r="B651" t="str">
            <v>Brickwork</v>
          </cell>
        </row>
        <row r="652">
          <cell r="B652" t="str">
            <v>Cane Detection</v>
          </cell>
        </row>
        <row r="653">
          <cell r="B653" t="str">
            <v>Carpet - replace</v>
          </cell>
        </row>
        <row r="654">
          <cell r="B654" t="str">
            <v>Caulk - prevent water intrusion</v>
          </cell>
        </row>
        <row r="655">
          <cell r="B655" t="str">
            <v>Clean and organize</v>
          </cell>
        </row>
        <row r="656">
          <cell r="B656" t="str">
            <v>Concrete damage - refurbish</v>
          </cell>
        </row>
        <row r="657">
          <cell r="B657" t="str">
            <v>Concrete damage - replace</v>
          </cell>
        </row>
        <row r="658">
          <cell r="B658" t="str">
            <v>Curb damage</v>
          </cell>
        </row>
        <row r="659">
          <cell r="B659" t="str">
            <v>Door - reverse swing</v>
          </cell>
        </row>
        <row r="660">
          <cell r="B660" t="str">
            <v>Doors - repair</v>
          </cell>
        </row>
        <row r="661">
          <cell r="B661" t="str">
            <v>Doors - replace</v>
          </cell>
        </row>
        <row r="662">
          <cell r="B662" t="str">
            <v>Doorway - widen</v>
          </cell>
        </row>
        <row r="663">
          <cell r="B663" t="str">
            <v>Down unit</v>
          </cell>
        </row>
        <row r="664">
          <cell r="B664" t="str">
            <v>Downspout connector</v>
          </cell>
        </row>
        <row r="665">
          <cell r="B665" t="str">
            <v>Downspout extension</v>
          </cell>
        </row>
        <row r="666">
          <cell r="B666" t="str">
            <v>Drainage issues</v>
          </cell>
        </row>
        <row r="667">
          <cell r="B667" t="str">
            <v>Drawer/Front - missing</v>
          </cell>
        </row>
        <row r="668">
          <cell r="B668" t="str">
            <v>Dumpster pad - install</v>
          </cell>
        </row>
        <row r="669">
          <cell r="B669" t="str">
            <v>Electrical wire loose</v>
          </cell>
        </row>
        <row r="670">
          <cell r="B670" t="str">
            <v>Faucet - leaking</v>
          </cell>
        </row>
        <row r="671">
          <cell r="B671" t="str">
            <v>Faucet loose</v>
          </cell>
        </row>
        <row r="672">
          <cell r="B672" t="str">
            <v>Flooring - repair</v>
          </cell>
        </row>
        <row r="673">
          <cell r="B673" t="str">
            <v>Garage door damage</v>
          </cell>
        </row>
        <row r="674">
          <cell r="B674" t="str">
            <v>Garbage - clean</v>
          </cell>
        </row>
        <row r="675">
          <cell r="B675" t="str">
            <v>Graffiti - remove</v>
          </cell>
        </row>
        <row r="676">
          <cell r="B676" t="str">
            <v>Gutters - clean</v>
          </cell>
        </row>
        <row r="677">
          <cell r="B677" t="str">
            <v>Gutters &amp; downspouts</v>
          </cell>
        </row>
        <row r="678">
          <cell r="B678" t="str">
            <v>GWB damage</v>
          </cell>
        </row>
        <row r="679">
          <cell r="B679" t="str">
            <v>Improvements identified by the management company</v>
          </cell>
        </row>
        <row r="680">
          <cell r="B680" t="str">
            <v>Improvements list</v>
          </cell>
        </row>
        <row r="681">
          <cell r="B681" t="str">
            <v>Intercom system</v>
          </cell>
        </row>
        <row r="682">
          <cell r="B682" t="str">
            <v>Interior door damage</v>
          </cell>
        </row>
        <row r="683">
          <cell r="B683" t="str">
            <v>Ivy - remove</v>
          </cell>
        </row>
        <row r="684">
          <cell r="B684" t="str">
            <v>Laminate floor - replace</v>
          </cell>
        </row>
        <row r="685">
          <cell r="B685" t="str">
            <v>Light - inoperable</v>
          </cell>
        </row>
        <row r="686">
          <cell r="B686" t="str">
            <v>Lights, building-mounted - broken</v>
          </cell>
        </row>
        <row r="687">
          <cell r="B687" t="str">
            <v>Lights, pole mounted - repair</v>
          </cell>
        </row>
        <row r="688">
          <cell r="B688" t="str">
            <v>Mailboxes - replace</v>
          </cell>
        </row>
        <row r="689">
          <cell r="B689" t="str">
            <v>Outlet height</v>
          </cell>
        </row>
        <row r="690">
          <cell r="B690" t="str">
            <v>Paint</v>
          </cell>
        </row>
        <row r="691">
          <cell r="B691" t="str">
            <v>Parapet - repair</v>
          </cell>
        </row>
        <row r="692">
          <cell r="B692" t="str">
            <v>Parking lot - repair, overlay, and re-stripe</v>
          </cell>
        </row>
        <row r="693">
          <cell r="B693" t="str">
            <v>Plumbing - leaking</v>
          </cell>
        </row>
        <row r="694">
          <cell r="B694" t="str">
            <v>Post - loose</v>
          </cell>
        </row>
        <row r="695">
          <cell r="B695" t="str">
            <v>Power wash buildings</v>
          </cell>
        </row>
        <row r="696">
          <cell r="B696" t="str">
            <v>Railings - damaged</v>
          </cell>
        </row>
        <row r="697">
          <cell r="B697" t="str">
            <v>Receptacle - Inoperable</v>
          </cell>
        </row>
        <row r="698">
          <cell r="B698" t="str">
            <v>Retaining wall - repair</v>
          </cell>
        </row>
        <row r="699">
          <cell r="B699" t="str">
            <v>Roof - repair damage</v>
          </cell>
        </row>
        <row r="700">
          <cell r="B700" t="str">
            <v>Roof - replace</v>
          </cell>
        </row>
        <row r="701">
          <cell r="B701" t="str">
            <v>Scour</v>
          </cell>
        </row>
        <row r="702">
          <cell r="B702" t="str">
            <v>Shed - replace</v>
          </cell>
        </row>
        <row r="703">
          <cell r="B703" t="str">
            <v>Shower/Tub surround - grout</v>
          </cell>
        </row>
        <row r="704">
          <cell r="B704" t="str">
            <v>Side splash - bathroom countertop</v>
          </cell>
        </row>
        <row r="705">
          <cell r="B705" t="str">
            <v>Sidewalk - repair</v>
          </cell>
        </row>
        <row r="706">
          <cell r="B706" t="str">
            <v>Sidewalk - replace</v>
          </cell>
        </row>
        <row r="707">
          <cell r="B707" t="str">
            <v>Siding - repair and paint</v>
          </cell>
        </row>
        <row r="708">
          <cell r="B708" t="str">
            <v>Siding - repair loose</v>
          </cell>
        </row>
        <row r="709">
          <cell r="B709" t="str">
            <v>Sink compliance - FHA</v>
          </cell>
        </row>
        <row r="710">
          <cell r="B710" t="str">
            <v>Soffits - repair damage</v>
          </cell>
        </row>
        <row r="711">
          <cell r="B711" t="str">
            <v>Splash block - install</v>
          </cell>
        </row>
        <row r="712">
          <cell r="B712" t="str">
            <v>Stove compliance - FHA</v>
          </cell>
        </row>
        <row r="713">
          <cell r="B713" t="str">
            <v>Thresholds</v>
          </cell>
        </row>
        <row r="714">
          <cell r="B714" t="str">
            <v>Thresholds</v>
          </cell>
        </row>
        <row r="715">
          <cell r="B715" t="str">
            <v>Toilet - alcove</v>
          </cell>
        </row>
        <row r="716">
          <cell r="B716" t="str">
            <v>Toilet - resecure loose</v>
          </cell>
        </row>
        <row r="717">
          <cell r="B717" t="str">
            <v>Trees - trim</v>
          </cell>
        </row>
        <row r="718">
          <cell r="B718" t="str">
            <v>VCT - replace</v>
          </cell>
        </row>
        <row r="719">
          <cell r="B719" t="str">
            <v>Vinyl floor - replace</v>
          </cell>
        </row>
        <row r="720">
          <cell r="B720" t="str">
            <v>Vinyl siding - repair damage</v>
          </cell>
        </row>
        <row r="721">
          <cell r="B721" t="str">
            <v>Water damage - repair</v>
          </cell>
        </row>
        <row r="722">
          <cell r="B722" t="str">
            <v>Water Heater - replace</v>
          </cell>
        </row>
        <row r="723">
          <cell r="B723" t="str">
            <v>Water Intrusion - repair</v>
          </cell>
        </row>
        <row r="724">
          <cell r="B724" t="str">
            <v>Window - broken</v>
          </cell>
        </row>
        <row r="725">
          <cell r="B725" t="str">
            <v>Window - fogged</v>
          </cell>
        </row>
        <row r="726">
          <cell r="B726" t="str">
            <v>Window - replace - past EUL</v>
          </cell>
        </row>
        <row r="727">
          <cell r="B727" t="str">
            <v>Window pane - broken</v>
          </cell>
        </row>
        <row r="728">
          <cell r="B728" t="str">
            <v>Wood - repair damage</v>
          </cell>
        </row>
        <row r="729">
          <cell r="B729" t="str">
            <v>Wood trim - replace</v>
          </cell>
        </row>
        <row r="737">
          <cell r="B737" t="str">
            <v>FHA Repair List</v>
          </cell>
        </row>
        <row r="738">
          <cell r="B738" t="str">
            <v>Staircase barrier - exterior</v>
          </cell>
        </row>
        <row r="739">
          <cell r="B739" t="str">
            <v>Staircase barrier - interior</v>
          </cell>
        </row>
        <row r="740">
          <cell r="B740" t="str">
            <v>Door swing - reverse</v>
          </cell>
        </row>
        <row r="741">
          <cell r="B741" t="str">
            <v>Doorway - widen</v>
          </cell>
        </row>
        <row r="742">
          <cell r="B742" t="str">
            <v>Doorway - widen</v>
          </cell>
        </row>
        <row r="743">
          <cell r="B743" t="str">
            <v>Grab bars - toilet - reposition</v>
          </cell>
        </row>
        <row r="744">
          <cell r="B744" t="str">
            <v>Grab bars - toilet - install</v>
          </cell>
        </row>
        <row r="745">
          <cell r="B745" t="str">
            <v>Handicapped parking - install</v>
          </cell>
        </row>
        <row r="746">
          <cell r="B746" t="str">
            <v>Handicapped parking - rework</v>
          </cell>
        </row>
        <row r="747">
          <cell r="B747" t="str">
            <v>Levered door hardware</v>
          </cell>
        </row>
        <row r="748">
          <cell r="B748" t="str">
            <v>Levered sink hardware</v>
          </cell>
        </row>
        <row r="749">
          <cell r="B749" t="str">
            <v>Mail Kiosk - accessible route</v>
          </cell>
        </row>
        <row r="750">
          <cell r="B750" t="str">
            <v>Outlet height</v>
          </cell>
        </row>
        <row r="751">
          <cell r="B751" t="str">
            <v>Parking lot - repair, overlay, and re-stripe</v>
          </cell>
        </row>
        <row r="752">
          <cell r="B752" t="str">
            <v>Scald and abrasion protection - install</v>
          </cell>
        </row>
        <row r="753">
          <cell r="B753" t="str">
            <v>Shower hose - install</v>
          </cell>
        </row>
        <row r="754">
          <cell r="B754" t="str">
            <v>Shower seat - install</v>
          </cell>
        </row>
        <row r="755">
          <cell r="B755" t="str">
            <v>Sink compliance - Cabinetry</v>
          </cell>
        </row>
        <row r="756">
          <cell r="B756" t="str">
            <v>Sink compliance - Roll under</v>
          </cell>
        </row>
        <row r="757">
          <cell r="B757" t="str">
            <v>Stove - install front controlled</v>
          </cell>
        </row>
        <row r="758">
          <cell r="B758" t="str">
            <v>Stove compliance - FHA</v>
          </cell>
        </row>
        <row r="759">
          <cell r="B759" t="str">
            <v>Thresholds</v>
          </cell>
        </row>
        <row r="760">
          <cell r="B760" t="str">
            <v>Thresholds</v>
          </cell>
        </row>
        <row r="761">
          <cell r="B761" t="str">
            <v>Thresholds</v>
          </cell>
        </row>
        <row r="762">
          <cell r="B762" t="str">
            <v>Toilet - alcove</v>
          </cell>
        </row>
        <row r="763">
          <cell r="B763" t="str">
            <v>Toilets - install ADAAG</v>
          </cell>
        </row>
        <row r="764">
          <cell r="B764" t="str">
            <v>Trash compactor - accessible route</v>
          </cell>
        </row>
        <row r="765">
          <cell r="B765" t="str">
            <v xml:space="preserve">Washing machine - install front loading </v>
          </cell>
        </row>
        <row r="766">
          <cell r="B766" t="str">
            <v>Carport space - install</v>
          </cell>
        </row>
        <row r="767">
          <cell r="B767" t="str">
            <v>Garage space - install</v>
          </cell>
        </row>
        <row r="774">
          <cell r="C774" t="str">
            <v>A</v>
          </cell>
          <cell r="F774" t="str">
            <v>1 - Luxury Apartments at Kensington Park</v>
          </cell>
        </row>
        <row r="805">
          <cell r="C805" t="str">
            <v>Dwelling</v>
          </cell>
        </row>
        <row r="806">
          <cell r="C806" t="str">
            <v>Accessory</v>
          </cell>
        </row>
        <row r="807">
          <cell r="C807" t="str">
            <v>Garage</v>
          </cell>
        </row>
        <row r="808">
          <cell r="C808" t="str">
            <v>Carport</v>
          </cell>
        </row>
        <row r="809">
          <cell r="C809" t="str">
            <v>Other</v>
          </cell>
        </row>
        <row r="817">
          <cell r="D817" t="str">
            <v>NA</v>
          </cell>
          <cell r="E817">
            <v>1</v>
          </cell>
          <cell r="F817" t="str">
            <v>NA-001</v>
          </cell>
          <cell r="G817" t="str">
            <v>{Not Applicable}</v>
          </cell>
        </row>
        <row r="818">
          <cell r="D818" t="str">
            <v>AK - Alaska Housing Finance Corporation</v>
          </cell>
          <cell r="E818">
            <v>1</v>
          </cell>
          <cell r="F818" t="str">
            <v>AK-001</v>
          </cell>
          <cell r="G818" t="str">
            <v>Alaska Housing Finance Corporation</v>
          </cell>
        </row>
        <row r="819">
          <cell r="D819" t="str">
            <v>AL - Housing Authority of the Birmingham District</v>
          </cell>
          <cell r="E819">
            <v>2</v>
          </cell>
          <cell r="F819" t="str">
            <v>AL-001</v>
          </cell>
          <cell r="G819" t="str">
            <v>Housing Authority of the Birmingham District</v>
          </cell>
        </row>
        <row r="820">
          <cell r="D820" t="str">
            <v>AL - MOBILE HOUSING BOARD</v>
          </cell>
          <cell r="E820">
            <v>3</v>
          </cell>
          <cell r="F820" t="str">
            <v>AL-002</v>
          </cell>
          <cell r="G820" t="str">
            <v>MOBILE HOUSING BOARD</v>
          </cell>
        </row>
        <row r="821">
          <cell r="D821" t="str">
            <v>AL - ANNISTON HA</v>
          </cell>
          <cell r="E821">
            <v>4</v>
          </cell>
          <cell r="F821" t="str">
            <v>AL-004</v>
          </cell>
          <cell r="G821" t="str">
            <v>ANNISTON HA</v>
          </cell>
        </row>
        <row r="822">
          <cell r="D822" t="str">
            <v>AL - PHENIX CITY HOUSING AUTHORITY</v>
          </cell>
          <cell r="E822">
            <v>5</v>
          </cell>
          <cell r="F822" t="str">
            <v>AL-005</v>
          </cell>
          <cell r="G822" t="str">
            <v>PHENIX CITY HOUSING AUTHORITY</v>
          </cell>
        </row>
        <row r="823">
          <cell r="D823" t="str">
            <v>AL - Housing Authority of the City of Montgomery</v>
          </cell>
          <cell r="E823">
            <v>6</v>
          </cell>
          <cell r="F823" t="str">
            <v>AL-006</v>
          </cell>
          <cell r="G823" t="str">
            <v>Housing Authority of the City of Montgomery</v>
          </cell>
        </row>
        <row r="824">
          <cell r="D824" t="str">
            <v>AL - Housing Authority of the City of Dothan</v>
          </cell>
          <cell r="E824">
            <v>7</v>
          </cell>
          <cell r="F824" t="str">
            <v>AL-007</v>
          </cell>
          <cell r="G824" t="str">
            <v>Housing Authority of the City of Dothan</v>
          </cell>
        </row>
        <row r="825">
          <cell r="D825" t="str">
            <v>AL - Selma Housing Authority</v>
          </cell>
          <cell r="E825">
            <v>8</v>
          </cell>
          <cell r="F825" t="str">
            <v>AL-008</v>
          </cell>
          <cell r="G825" t="str">
            <v>Selma Housing Authority</v>
          </cell>
        </row>
        <row r="826">
          <cell r="D826" t="str">
            <v>AL - Housing Authority of the City of Attalla</v>
          </cell>
          <cell r="E826">
            <v>9</v>
          </cell>
          <cell r="F826" t="str">
            <v>AL-009</v>
          </cell>
          <cell r="G826" t="str">
            <v>Housing Authority of the City of Attalla</v>
          </cell>
        </row>
        <row r="827">
          <cell r="D827" t="str">
            <v>AL - Fairfield Housing Authority</v>
          </cell>
          <cell r="E827">
            <v>10</v>
          </cell>
          <cell r="F827" t="str">
            <v>AL-010</v>
          </cell>
          <cell r="G827" t="str">
            <v>Fairfield Housing Authority</v>
          </cell>
        </row>
        <row r="828">
          <cell r="D828" t="str">
            <v>AL - Housing Authority of the City of Fort Payne</v>
          </cell>
          <cell r="E828">
            <v>11</v>
          </cell>
          <cell r="F828" t="str">
            <v>AL-011</v>
          </cell>
          <cell r="G828" t="str">
            <v>Housing Authority of the City of Fort Payne</v>
          </cell>
        </row>
        <row r="829">
          <cell r="D829" t="str">
            <v>AL - Housing Authority of the City of Jasper</v>
          </cell>
          <cell r="E829">
            <v>12</v>
          </cell>
          <cell r="F829" t="str">
            <v>AL-012</v>
          </cell>
          <cell r="G829" t="str">
            <v>Housing Authority of the City of Jasper</v>
          </cell>
        </row>
        <row r="830">
          <cell r="D830" t="str">
            <v>AL - Tarrant Housing Authority</v>
          </cell>
          <cell r="E830">
            <v>13</v>
          </cell>
          <cell r="F830" t="str">
            <v>AL-013</v>
          </cell>
          <cell r="G830" t="str">
            <v>Tarrant Housing Authority</v>
          </cell>
        </row>
        <row r="831">
          <cell r="D831" t="str">
            <v>AL - The Guntersville Housing Authority</v>
          </cell>
          <cell r="E831">
            <v>14</v>
          </cell>
          <cell r="F831" t="str">
            <v>AL-014</v>
          </cell>
          <cell r="G831" t="str">
            <v>The Guntersville Housing Authority</v>
          </cell>
        </row>
        <row r="832">
          <cell r="D832" t="str">
            <v>AL - The Housing Authority of the City of Huntsville</v>
          </cell>
          <cell r="E832">
            <v>15</v>
          </cell>
          <cell r="F832" t="str">
            <v>AL-047</v>
          </cell>
          <cell r="G832" t="str">
            <v>The Housing Authority of the City of Huntsville</v>
          </cell>
        </row>
        <row r="833">
          <cell r="D833" t="str">
            <v>AL - Housing Authority of the City of Decatur</v>
          </cell>
          <cell r="E833">
            <v>16</v>
          </cell>
          <cell r="F833" t="str">
            <v>AL-048</v>
          </cell>
          <cell r="G833" t="str">
            <v>Housing Authority of the City of Decatur</v>
          </cell>
        </row>
        <row r="834">
          <cell r="D834" t="str">
            <v>AL - Greater Gadsden</v>
          </cell>
          <cell r="E834">
            <v>17</v>
          </cell>
          <cell r="F834" t="str">
            <v>AL-049</v>
          </cell>
          <cell r="G834" t="str">
            <v>Greater Gadsden</v>
          </cell>
        </row>
        <row r="835">
          <cell r="D835" t="str">
            <v>AL - HA AUBURN</v>
          </cell>
          <cell r="E835">
            <v>18</v>
          </cell>
          <cell r="F835" t="str">
            <v>AL-050</v>
          </cell>
          <cell r="G835" t="str">
            <v>HA AUBURN</v>
          </cell>
        </row>
        <row r="836">
          <cell r="D836" t="str">
            <v>AL - Housing Authority of Red Bay</v>
          </cell>
          <cell r="E836">
            <v>19</v>
          </cell>
          <cell r="F836" t="str">
            <v>AL-051</v>
          </cell>
          <cell r="G836" t="str">
            <v>Housing Authority of Red Bay</v>
          </cell>
        </row>
        <row r="837">
          <cell r="D837" t="str">
            <v>AL - HA CULLMAN</v>
          </cell>
          <cell r="E837">
            <v>20</v>
          </cell>
          <cell r="F837" t="str">
            <v>AL-052</v>
          </cell>
          <cell r="G837" t="str">
            <v>HA CULLMAN</v>
          </cell>
        </row>
        <row r="838">
          <cell r="D838" t="str">
            <v>AL - Housing Authority of Hamilton, Alabama</v>
          </cell>
          <cell r="E838">
            <v>21</v>
          </cell>
          <cell r="F838" t="str">
            <v>AL-053</v>
          </cell>
          <cell r="G838" t="str">
            <v>Housing Authority of Hamilton, Alabama</v>
          </cell>
        </row>
        <row r="839">
          <cell r="D839" t="str">
            <v>AL - FLORENCE H/A</v>
          </cell>
          <cell r="E839">
            <v>22</v>
          </cell>
          <cell r="F839" t="str">
            <v>AL-054</v>
          </cell>
          <cell r="G839" t="str">
            <v>FLORENCE H/A</v>
          </cell>
        </row>
        <row r="840">
          <cell r="D840" t="str">
            <v>AL - HA CORDOVA</v>
          </cell>
          <cell r="E840">
            <v>23</v>
          </cell>
          <cell r="F840" t="str">
            <v>AL-055</v>
          </cell>
          <cell r="G840" t="str">
            <v>HA CORDOVA</v>
          </cell>
        </row>
        <row r="841">
          <cell r="D841" t="str">
            <v>AL - Haleyville Housing Authority</v>
          </cell>
          <cell r="E841">
            <v>24</v>
          </cell>
          <cell r="F841" t="str">
            <v>AL-056</v>
          </cell>
          <cell r="G841" t="str">
            <v>Haleyville Housing Authority</v>
          </cell>
        </row>
        <row r="842">
          <cell r="D842" t="str">
            <v>AL - Sylacauga Housing Authority</v>
          </cell>
          <cell r="E842">
            <v>25</v>
          </cell>
          <cell r="F842" t="str">
            <v>AL-057</v>
          </cell>
          <cell r="G842" t="str">
            <v>Sylacauga Housing Authority</v>
          </cell>
        </row>
        <row r="843">
          <cell r="D843" t="str">
            <v>AL - Winfield Housing Authority</v>
          </cell>
          <cell r="E843">
            <v>26</v>
          </cell>
          <cell r="F843" t="str">
            <v>AL-058</v>
          </cell>
          <cell r="G843" t="str">
            <v>Winfield Housing Authority</v>
          </cell>
        </row>
        <row r="844">
          <cell r="D844" t="str">
            <v>AL - Housing Authority of the City of Tuscumbia</v>
          </cell>
          <cell r="E844">
            <v>27</v>
          </cell>
          <cell r="F844" t="str">
            <v>AL-059</v>
          </cell>
          <cell r="G844" t="str">
            <v>Housing Authority of the City of Tuscumbia</v>
          </cell>
        </row>
        <row r="845">
          <cell r="D845" t="str">
            <v>AL - HA RUSSELLVILLE</v>
          </cell>
          <cell r="E845">
            <v>28</v>
          </cell>
          <cell r="F845" t="str">
            <v>AL-060</v>
          </cell>
          <cell r="G845" t="str">
            <v>HA RUSSELLVILLE</v>
          </cell>
        </row>
        <row r="846">
          <cell r="D846" t="str">
            <v>AL - HA OPELIKA</v>
          </cell>
          <cell r="E846">
            <v>29</v>
          </cell>
          <cell r="F846" t="str">
            <v>AL-061</v>
          </cell>
          <cell r="G846" t="str">
            <v>HA OPELIKA</v>
          </cell>
        </row>
        <row r="847">
          <cell r="D847" t="str">
            <v>AL - Housing Authority of the City of Lanett, AL</v>
          </cell>
          <cell r="E847">
            <v>30</v>
          </cell>
          <cell r="F847" t="str">
            <v>AL-062</v>
          </cell>
          <cell r="G847" t="str">
            <v>Housing Authority of the City of Lanett, AL</v>
          </cell>
        </row>
        <row r="848">
          <cell r="D848" t="str">
            <v>AL - H A ONEONTA</v>
          </cell>
          <cell r="E848">
            <v>31</v>
          </cell>
          <cell r="F848" t="str">
            <v>AL-063</v>
          </cell>
          <cell r="G848" t="str">
            <v>H A ONEONTA</v>
          </cell>
        </row>
        <row r="849">
          <cell r="D849" t="str">
            <v>AL - Housing Authority of the City of Carbon Hill</v>
          </cell>
          <cell r="E849">
            <v>32</v>
          </cell>
          <cell r="F849" t="str">
            <v>AL-064</v>
          </cell>
          <cell r="G849" t="str">
            <v>Housing Authority of the City of Carbon Hill</v>
          </cell>
        </row>
        <row r="850">
          <cell r="D850" t="str">
            <v>AL - Housing Authority of the City of Roanoke, AL</v>
          </cell>
          <cell r="E850">
            <v>33</v>
          </cell>
          <cell r="F850" t="str">
            <v>AL-065</v>
          </cell>
          <cell r="G850" t="str">
            <v>Housing Authority of the City of Roanoke, AL</v>
          </cell>
        </row>
        <row r="851">
          <cell r="D851" t="str">
            <v>AL - Housing Authority of Reform</v>
          </cell>
          <cell r="E851">
            <v>34</v>
          </cell>
          <cell r="F851" t="str">
            <v>AL-066</v>
          </cell>
          <cell r="G851" t="str">
            <v>Housing Authority of Reform</v>
          </cell>
        </row>
        <row r="852">
          <cell r="D852" t="str">
            <v>AL - Housing Authority of the City of Athens, Al</v>
          </cell>
          <cell r="E852">
            <v>35</v>
          </cell>
          <cell r="F852" t="str">
            <v>AL-067</v>
          </cell>
          <cell r="G852" t="str">
            <v>Housing Authority of the City of Athens, Al</v>
          </cell>
        </row>
        <row r="853">
          <cell r="D853" t="str">
            <v>AL - Sheffield Housing Authority</v>
          </cell>
          <cell r="E853">
            <v>36</v>
          </cell>
          <cell r="F853" t="str">
            <v>AL-068</v>
          </cell>
          <cell r="G853" t="str">
            <v>Sheffield Housing Authority</v>
          </cell>
        </row>
        <row r="854">
          <cell r="D854" t="str">
            <v>AL - HA LEEDS</v>
          </cell>
          <cell r="E854">
            <v>37</v>
          </cell>
          <cell r="F854" t="str">
            <v>AL-069</v>
          </cell>
          <cell r="G854" t="str">
            <v>HA LEEDS</v>
          </cell>
        </row>
        <row r="855">
          <cell r="D855" t="str">
            <v>AL - City of Union Springs Housing Authority</v>
          </cell>
          <cell r="E855">
            <v>38</v>
          </cell>
          <cell r="F855" t="str">
            <v>AL-070</v>
          </cell>
          <cell r="G855" t="str">
            <v>City of Union Springs Housing Authority</v>
          </cell>
        </row>
        <row r="856">
          <cell r="D856" t="str">
            <v>AL - Housing Authority of Guin, Alabama</v>
          </cell>
          <cell r="E856">
            <v>39</v>
          </cell>
          <cell r="F856" t="str">
            <v>AL-071</v>
          </cell>
          <cell r="G856" t="str">
            <v>Housing Authority of Guin, Alabama</v>
          </cell>
        </row>
        <row r="857">
          <cell r="D857" t="str">
            <v>AL - HA COLUMBIANA</v>
          </cell>
          <cell r="E857">
            <v>40</v>
          </cell>
          <cell r="F857" t="str">
            <v>AL-072</v>
          </cell>
          <cell r="G857" t="str">
            <v>HA COLUMBIANA</v>
          </cell>
        </row>
        <row r="858">
          <cell r="D858" t="str">
            <v>AL - HOUSING AUTHORITY OF THE CITY OF OZARK</v>
          </cell>
          <cell r="E858">
            <v>41</v>
          </cell>
          <cell r="F858" t="str">
            <v>AL-073</v>
          </cell>
          <cell r="G858" t="str">
            <v>HOUSING AUTHORITY OF THE CITY OF OZARK</v>
          </cell>
        </row>
        <row r="859">
          <cell r="D859" t="str">
            <v>AL - Housing Authority of Boston</v>
          </cell>
          <cell r="E859">
            <v>42</v>
          </cell>
          <cell r="F859" t="str">
            <v>AL-074</v>
          </cell>
          <cell r="G859" t="str">
            <v>Housing Authority of Boston</v>
          </cell>
        </row>
        <row r="860">
          <cell r="D860" t="str">
            <v>AL - BOAZ HOUSING AUTHORITY</v>
          </cell>
          <cell r="E860">
            <v>43</v>
          </cell>
          <cell r="F860" t="str">
            <v>AL-075</v>
          </cell>
          <cell r="G860" t="str">
            <v>BOAZ HOUSING AUTHORITY</v>
          </cell>
        </row>
        <row r="861">
          <cell r="D861" t="str">
            <v>AL - HACKLEBURG HOUSING AUTHORITY</v>
          </cell>
          <cell r="E861">
            <v>44</v>
          </cell>
          <cell r="F861" t="str">
            <v>AL-076</v>
          </cell>
          <cell r="G861" t="str">
            <v>HACKLEBURG HOUSING AUTHORITY</v>
          </cell>
        </row>
        <row r="862">
          <cell r="D862" t="str">
            <v>AL - HA TUSCALOOSA</v>
          </cell>
          <cell r="E862">
            <v>45</v>
          </cell>
          <cell r="F862" t="str">
            <v>AL-077</v>
          </cell>
          <cell r="G862" t="str">
            <v>HA TUSCALOOSA</v>
          </cell>
        </row>
        <row r="863">
          <cell r="D863" t="str">
            <v>AL - Housing Authority of the Town of Berry</v>
          </cell>
          <cell r="E863">
            <v>46</v>
          </cell>
          <cell r="F863" t="str">
            <v>AL-078</v>
          </cell>
          <cell r="G863" t="str">
            <v>Housing Authority of the Town of Berry</v>
          </cell>
        </row>
        <row r="864">
          <cell r="D864" t="str">
            <v>AL - Housing Authority of the Town of Montevallo</v>
          </cell>
          <cell r="E864">
            <v>47</v>
          </cell>
          <cell r="F864" t="str">
            <v>AL-079</v>
          </cell>
          <cell r="G864" t="str">
            <v>Housing Authority of the Town of Montevallo</v>
          </cell>
        </row>
        <row r="865">
          <cell r="D865" t="str">
            <v>AL - Housing Authority of the City of Moulton, AL</v>
          </cell>
          <cell r="E865">
            <v>48</v>
          </cell>
          <cell r="F865" t="str">
            <v>AL-080</v>
          </cell>
          <cell r="G865" t="str">
            <v>Housing Authority of the City of Moulton, AL</v>
          </cell>
        </row>
        <row r="866">
          <cell r="D866" t="str">
            <v>AL - Bear Creek Housing Authority</v>
          </cell>
          <cell r="E866">
            <v>49</v>
          </cell>
          <cell r="F866" t="str">
            <v>AL-081</v>
          </cell>
          <cell r="G866" t="str">
            <v>Bear Creek Housing Authority</v>
          </cell>
        </row>
        <row r="867">
          <cell r="D867" t="str">
            <v>AL - CROSSVILLE HOUSING AUHTORITY</v>
          </cell>
          <cell r="E867">
            <v>50</v>
          </cell>
          <cell r="F867" t="str">
            <v>AL-082</v>
          </cell>
          <cell r="G867" t="str">
            <v>CROSSVILLE HOUSING AUHTORITY</v>
          </cell>
        </row>
        <row r="868">
          <cell r="D868" t="str">
            <v>AL - Collinsville Housing Authority</v>
          </cell>
          <cell r="E868">
            <v>51</v>
          </cell>
          <cell r="F868" t="str">
            <v>AL-083</v>
          </cell>
          <cell r="G868" t="str">
            <v>Collinsville Housing Authority</v>
          </cell>
        </row>
        <row r="869">
          <cell r="D869" t="str">
            <v>AL - Housing Authority of the City of Vernon, AL</v>
          </cell>
          <cell r="E869">
            <v>52</v>
          </cell>
          <cell r="F869" t="str">
            <v>AL-084</v>
          </cell>
          <cell r="G869" t="str">
            <v>Housing Authority of the City of Vernon, AL</v>
          </cell>
        </row>
        <row r="870">
          <cell r="D870" t="str">
            <v>AL - Housing Authority of the Town of Calera</v>
          </cell>
          <cell r="E870">
            <v>53</v>
          </cell>
          <cell r="F870" t="str">
            <v>AL-085</v>
          </cell>
          <cell r="G870" t="str">
            <v>Housing Authority of the Town of Calera</v>
          </cell>
        </row>
        <row r="871">
          <cell r="D871" t="str">
            <v>AL - Jefferson County Housing Authority</v>
          </cell>
          <cell r="E871">
            <v>54</v>
          </cell>
          <cell r="F871" t="str">
            <v>AL-086</v>
          </cell>
          <cell r="G871" t="str">
            <v>Jefferson County Housing Authority</v>
          </cell>
        </row>
        <row r="872">
          <cell r="D872" t="str">
            <v>AL - Housing Authority of the City of Hartselle</v>
          </cell>
          <cell r="E872">
            <v>55</v>
          </cell>
          <cell r="F872" t="str">
            <v>AL-087</v>
          </cell>
          <cell r="G872" t="str">
            <v>Housing Authority of the City of Hartselle</v>
          </cell>
        </row>
        <row r="873">
          <cell r="D873" t="str">
            <v>AL - Housing Authority of the City of Luverne, AL</v>
          </cell>
          <cell r="E873">
            <v>56</v>
          </cell>
          <cell r="F873" t="str">
            <v>AL-088</v>
          </cell>
          <cell r="G873" t="str">
            <v>Housing Authority of the City of Luverne, AL</v>
          </cell>
        </row>
        <row r="874">
          <cell r="D874" t="str">
            <v>AL - Vincent Housing Authority</v>
          </cell>
          <cell r="E874">
            <v>57</v>
          </cell>
          <cell r="F874" t="str">
            <v>AL-089</v>
          </cell>
          <cell r="G874" t="str">
            <v>Vincent Housing Authority</v>
          </cell>
        </row>
        <row r="875">
          <cell r="D875" t="str">
            <v>AL - PHIL CAMPBELL HOUSING AUTHORITY</v>
          </cell>
          <cell r="E875">
            <v>58</v>
          </cell>
          <cell r="F875" t="str">
            <v>AL-090</v>
          </cell>
          <cell r="G875" t="str">
            <v>PHIL CAMPBELL HOUSING AUTHORITY</v>
          </cell>
        </row>
        <row r="876">
          <cell r="D876" t="str">
            <v>AL - HA ARAB</v>
          </cell>
          <cell r="E876">
            <v>59</v>
          </cell>
          <cell r="F876" t="str">
            <v>AL-091</v>
          </cell>
          <cell r="G876" t="str">
            <v>HA ARAB</v>
          </cell>
        </row>
        <row r="877">
          <cell r="D877" t="str">
            <v>AL - Housing Authority of the Town of Hanceville</v>
          </cell>
          <cell r="E877">
            <v>60</v>
          </cell>
          <cell r="F877" t="str">
            <v>AL-093</v>
          </cell>
          <cell r="G877" t="str">
            <v>Housing Authority of the Town of Hanceville</v>
          </cell>
        </row>
        <row r="878">
          <cell r="D878" t="str">
            <v>AL - Housing Authority of the City of Georgiana</v>
          </cell>
          <cell r="E878">
            <v>61</v>
          </cell>
          <cell r="F878" t="str">
            <v>AL-094</v>
          </cell>
          <cell r="G878" t="str">
            <v>Housing Authority of the City of Georgiana</v>
          </cell>
        </row>
        <row r="879">
          <cell r="D879" t="str">
            <v>AL - HA MILLPORT</v>
          </cell>
          <cell r="E879">
            <v>62</v>
          </cell>
          <cell r="F879" t="str">
            <v>AL-095</v>
          </cell>
          <cell r="G879" t="str">
            <v>HA MILLPORT</v>
          </cell>
        </row>
        <row r="880">
          <cell r="D880" t="str">
            <v>AL - Housing Authority of the City of Heflin</v>
          </cell>
          <cell r="E880">
            <v>63</v>
          </cell>
          <cell r="F880" t="str">
            <v>AL-096</v>
          </cell>
          <cell r="G880" t="str">
            <v>Housing Authority of the City of Heflin</v>
          </cell>
        </row>
        <row r="881">
          <cell r="D881" t="str">
            <v>AL - Housing Authority of the City of Aliceville</v>
          </cell>
          <cell r="E881">
            <v>64</v>
          </cell>
          <cell r="F881" t="str">
            <v>AL-098</v>
          </cell>
          <cell r="G881" t="str">
            <v>Housing Authority of the City of Aliceville</v>
          </cell>
        </row>
        <row r="882">
          <cell r="D882" t="str">
            <v>AL - HA SCOTTSBORO</v>
          </cell>
          <cell r="E882">
            <v>65</v>
          </cell>
          <cell r="F882" t="str">
            <v>AL-099</v>
          </cell>
          <cell r="G882" t="str">
            <v>HA SCOTTSBORO</v>
          </cell>
        </row>
        <row r="883">
          <cell r="D883" t="str">
            <v>AL - Housing Authority of the City of Columbia</v>
          </cell>
          <cell r="E883">
            <v>66</v>
          </cell>
          <cell r="F883" t="str">
            <v>AL-100</v>
          </cell>
          <cell r="G883" t="str">
            <v>Housing Authority of the City of Columbia</v>
          </cell>
        </row>
        <row r="884">
          <cell r="D884" t="str">
            <v>AL - Abbeville Housing Authority</v>
          </cell>
          <cell r="E884">
            <v>67</v>
          </cell>
          <cell r="F884" t="str">
            <v>AL-101</v>
          </cell>
          <cell r="G884" t="str">
            <v>Abbeville Housing Authority</v>
          </cell>
        </row>
        <row r="885">
          <cell r="D885" t="str">
            <v>AL - Altoona Housing Authority</v>
          </cell>
          <cell r="E885">
            <v>68</v>
          </cell>
          <cell r="F885" t="str">
            <v>AL-102</v>
          </cell>
          <cell r="G885" t="str">
            <v>Altoona Housing Authority</v>
          </cell>
        </row>
        <row r="886">
          <cell r="D886" t="str">
            <v>AL - Housing Authority of the City of Hartford</v>
          </cell>
          <cell r="E886">
            <v>69</v>
          </cell>
          <cell r="F886" t="str">
            <v>AL-103</v>
          </cell>
          <cell r="G886" t="str">
            <v>Housing Authority of the City of Hartford</v>
          </cell>
        </row>
        <row r="887">
          <cell r="D887" t="str">
            <v>AL - Cottonwood Housing Authority</v>
          </cell>
          <cell r="E887">
            <v>70</v>
          </cell>
          <cell r="F887" t="str">
            <v>AL-104</v>
          </cell>
          <cell r="G887" t="str">
            <v>Cottonwood Housing Authority</v>
          </cell>
        </row>
        <row r="888">
          <cell r="D888" t="str">
            <v>AL - Housing Authority of the City of Talladega, AL</v>
          </cell>
          <cell r="E888">
            <v>71</v>
          </cell>
          <cell r="F888" t="str">
            <v>AL-105</v>
          </cell>
          <cell r="G888" t="str">
            <v>Housing Authority of the City of Talladega, AL</v>
          </cell>
        </row>
        <row r="889">
          <cell r="D889" t="str">
            <v>AL - Pell City Housing Authority</v>
          </cell>
          <cell r="E889">
            <v>72</v>
          </cell>
          <cell r="F889" t="str">
            <v>AL-106</v>
          </cell>
          <cell r="G889" t="str">
            <v>Pell City Housing Authority</v>
          </cell>
        </row>
        <row r="890">
          <cell r="D890" t="str">
            <v>AL - HA ELBA</v>
          </cell>
          <cell r="E890">
            <v>73</v>
          </cell>
          <cell r="F890" t="str">
            <v>AL-107</v>
          </cell>
          <cell r="G890" t="str">
            <v>HA ELBA</v>
          </cell>
        </row>
        <row r="891">
          <cell r="D891" t="str">
            <v>AL - Ragland Housing Authority</v>
          </cell>
          <cell r="E891">
            <v>74</v>
          </cell>
          <cell r="F891" t="str">
            <v>AL-108</v>
          </cell>
          <cell r="G891" t="str">
            <v>Ragland Housing Authority</v>
          </cell>
        </row>
        <row r="892">
          <cell r="D892" t="str">
            <v>AL - Housing Authority of the City of Demopolis, AL</v>
          </cell>
          <cell r="E892">
            <v>75</v>
          </cell>
          <cell r="F892" t="str">
            <v>AL-109</v>
          </cell>
          <cell r="G892" t="str">
            <v>Housing Authority of the City of Demopolis, AL</v>
          </cell>
        </row>
        <row r="893">
          <cell r="D893" t="str">
            <v>AL - HA PIEDMONT</v>
          </cell>
          <cell r="E893">
            <v>76</v>
          </cell>
          <cell r="F893" t="str">
            <v>AL-110</v>
          </cell>
          <cell r="G893" t="str">
            <v>HA PIEDMONT</v>
          </cell>
        </row>
        <row r="894">
          <cell r="D894" t="str">
            <v>AL - Housing Authority of the City of Florala</v>
          </cell>
          <cell r="E894">
            <v>77</v>
          </cell>
          <cell r="F894" t="str">
            <v>AL-111</v>
          </cell>
          <cell r="G894" t="str">
            <v>Housing Authority of the City of Florala</v>
          </cell>
        </row>
        <row r="895">
          <cell r="D895" t="str">
            <v>AL - HA OPP</v>
          </cell>
          <cell r="E895">
            <v>78</v>
          </cell>
          <cell r="F895" t="str">
            <v>AL-112</v>
          </cell>
          <cell r="G895" t="str">
            <v>HA OPP</v>
          </cell>
        </row>
        <row r="896">
          <cell r="D896" t="str">
            <v>AL - LINEVILLE HOUSING AUTHORITY</v>
          </cell>
          <cell r="E896">
            <v>79</v>
          </cell>
          <cell r="F896" t="str">
            <v>AL-114</v>
          </cell>
          <cell r="G896" t="str">
            <v>LINEVILLE HOUSING AUTHORITY</v>
          </cell>
        </row>
        <row r="897">
          <cell r="D897" t="str">
            <v>AL - ENTERPRISE HOUSING AUTHORITY</v>
          </cell>
          <cell r="E897">
            <v>80</v>
          </cell>
          <cell r="F897" t="str">
            <v>AL-115</v>
          </cell>
          <cell r="G897" t="str">
            <v>ENTERPRISE HOUSING AUTHORITY</v>
          </cell>
        </row>
        <row r="898">
          <cell r="D898" t="str">
            <v>AL - YORK HOUSING AUTHORITY</v>
          </cell>
          <cell r="E898">
            <v>81</v>
          </cell>
          <cell r="F898" t="str">
            <v>AL-116</v>
          </cell>
          <cell r="G898" t="str">
            <v>YORK HOUSING AUTHORITY</v>
          </cell>
        </row>
        <row r="899">
          <cell r="D899" t="str">
            <v>AL - Washington County Housing Authority</v>
          </cell>
          <cell r="E899">
            <v>82</v>
          </cell>
          <cell r="F899" t="str">
            <v>AL-117</v>
          </cell>
          <cell r="G899" t="str">
            <v>Washington County Housing Authority</v>
          </cell>
        </row>
        <row r="900">
          <cell r="D900" t="str">
            <v>AL - EUFAULA HOUSING AUTHORITY</v>
          </cell>
          <cell r="E900">
            <v>83</v>
          </cell>
          <cell r="F900" t="str">
            <v>AL-118</v>
          </cell>
          <cell r="G900" t="str">
            <v>EUFAULA HOUSING AUTHORITY</v>
          </cell>
        </row>
        <row r="901">
          <cell r="D901" t="str">
            <v>AL - Housing Authority of the City of Sulligent, AL</v>
          </cell>
          <cell r="E901">
            <v>84</v>
          </cell>
          <cell r="F901" t="str">
            <v>AL-119</v>
          </cell>
          <cell r="G901" t="str">
            <v>Housing Authority of the City of Sulligent, AL</v>
          </cell>
        </row>
        <row r="902">
          <cell r="D902" t="str">
            <v>AL - Housing Authority of the City of Linden</v>
          </cell>
          <cell r="E902">
            <v>85</v>
          </cell>
          <cell r="F902" t="str">
            <v>AL-120</v>
          </cell>
          <cell r="G902" t="str">
            <v>Housing Authority of the City of Linden</v>
          </cell>
        </row>
        <row r="903">
          <cell r="D903" t="str">
            <v>AL - Albertville Housing Authority</v>
          </cell>
          <cell r="E903">
            <v>86</v>
          </cell>
          <cell r="F903" t="str">
            <v>AL-121</v>
          </cell>
          <cell r="G903" t="str">
            <v>Albertville Housing Authority</v>
          </cell>
        </row>
        <row r="904">
          <cell r="D904" t="str">
            <v>AL - Childersburg Housing Authority</v>
          </cell>
          <cell r="E904">
            <v>87</v>
          </cell>
          <cell r="F904" t="str">
            <v>AL-122</v>
          </cell>
          <cell r="G904" t="str">
            <v>Childersburg Housing Authority</v>
          </cell>
        </row>
        <row r="905">
          <cell r="D905" t="str">
            <v>AL - Housing Authority of the City of Headland, AL</v>
          </cell>
          <cell r="E905">
            <v>88</v>
          </cell>
          <cell r="F905" t="str">
            <v>AL-123</v>
          </cell>
          <cell r="G905" t="str">
            <v>Housing Authority of the City of Headland, AL</v>
          </cell>
        </row>
        <row r="906">
          <cell r="D906" t="str">
            <v>AL - HA MIDLAND CITY</v>
          </cell>
          <cell r="E906">
            <v>89</v>
          </cell>
          <cell r="F906" t="str">
            <v>AL-124</v>
          </cell>
          <cell r="G906" t="str">
            <v>HA MIDLAND CITY</v>
          </cell>
        </row>
        <row r="907">
          <cell r="D907" t="str">
            <v>AL - HA BESSEMER</v>
          </cell>
          <cell r="E907">
            <v>90</v>
          </cell>
          <cell r="F907" t="str">
            <v>AL-125</v>
          </cell>
          <cell r="G907" t="str">
            <v>HA BESSEMER</v>
          </cell>
        </row>
        <row r="908">
          <cell r="D908" t="str">
            <v>AL - Brundidge Housing Authority</v>
          </cell>
          <cell r="E908">
            <v>91</v>
          </cell>
          <cell r="F908" t="str">
            <v>AL-126</v>
          </cell>
          <cell r="G908" t="str">
            <v>Brundidge Housing Authority</v>
          </cell>
        </row>
        <row r="909">
          <cell r="D909" t="str">
            <v>AL - HA ANDALUSIA</v>
          </cell>
          <cell r="E909">
            <v>92</v>
          </cell>
          <cell r="F909" t="str">
            <v>AL-127</v>
          </cell>
          <cell r="G909" t="str">
            <v>HA ANDALUSIA</v>
          </cell>
        </row>
        <row r="910">
          <cell r="D910" t="str">
            <v>AL - HA SAMSON</v>
          </cell>
          <cell r="E910">
            <v>93</v>
          </cell>
          <cell r="F910" t="str">
            <v>AL-128</v>
          </cell>
          <cell r="G910" t="str">
            <v>HA SAMSON</v>
          </cell>
        </row>
        <row r="911">
          <cell r="D911" t="str">
            <v>AL - WALKER COUNTY HOUSING AUTHORITY</v>
          </cell>
          <cell r="E911">
            <v>94</v>
          </cell>
          <cell r="F911" t="str">
            <v>AL-129</v>
          </cell>
          <cell r="G911" t="str">
            <v>WALKER COUNTY HOUSING AUTHORITY</v>
          </cell>
        </row>
        <row r="912">
          <cell r="D912" t="str">
            <v>AL - Housing Authority of the City of Prattville, AL</v>
          </cell>
          <cell r="E912">
            <v>95</v>
          </cell>
          <cell r="F912" t="str">
            <v>AL-131</v>
          </cell>
          <cell r="G912" t="str">
            <v>Housing Authority of the City of Prattville, AL</v>
          </cell>
        </row>
        <row r="913">
          <cell r="D913" t="str">
            <v>AL - Housing Authority of the City of Goodwater</v>
          </cell>
          <cell r="E913">
            <v>96</v>
          </cell>
          <cell r="F913" t="str">
            <v>AL-132</v>
          </cell>
          <cell r="G913" t="str">
            <v>Housing Authority of the City of Goodwater</v>
          </cell>
        </row>
        <row r="914">
          <cell r="D914" t="str">
            <v>AL - Housing Authority of the Town of Hobson City</v>
          </cell>
          <cell r="E914">
            <v>97</v>
          </cell>
          <cell r="F914" t="str">
            <v>AL-133</v>
          </cell>
          <cell r="G914" t="str">
            <v>Housing Authority of the Town of Hobson City</v>
          </cell>
        </row>
        <row r="915">
          <cell r="D915" t="str">
            <v>AL - Housing Authority of the Town of Blountsville, AL</v>
          </cell>
          <cell r="E915">
            <v>98</v>
          </cell>
          <cell r="F915" t="str">
            <v>AL-134</v>
          </cell>
          <cell r="G915" t="str">
            <v>Housing Authority of the Town of Blountsville, AL</v>
          </cell>
        </row>
        <row r="916">
          <cell r="D916" t="str">
            <v>AL - Housing Authority of the Town of Valley Head, AL</v>
          </cell>
          <cell r="E916">
            <v>99</v>
          </cell>
          <cell r="F916" t="str">
            <v>AL-135</v>
          </cell>
          <cell r="G916" t="str">
            <v>Housing Authority of the Town of Valley Head, AL</v>
          </cell>
        </row>
        <row r="917">
          <cell r="D917" t="str">
            <v>AL - Housing Authority of the Town of Ashland</v>
          </cell>
          <cell r="E917">
            <v>100</v>
          </cell>
          <cell r="F917" t="str">
            <v>AL-136</v>
          </cell>
          <cell r="G917" t="str">
            <v>Housing Authority of the Town of Ashland</v>
          </cell>
        </row>
        <row r="918">
          <cell r="D918" t="str">
            <v>AL - Housing Authority of the City of Fayette</v>
          </cell>
          <cell r="E918">
            <v>101</v>
          </cell>
          <cell r="F918" t="str">
            <v>AL-137</v>
          </cell>
          <cell r="G918" t="str">
            <v>Housing Authority of the City of Fayette</v>
          </cell>
        </row>
        <row r="919">
          <cell r="D919" t="str">
            <v>AL - GORDO HOUSING AUTHORITY</v>
          </cell>
          <cell r="E919">
            <v>102</v>
          </cell>
          <cell r="F919" t="str">
            <v>AL-138</v>
          </cell>
          <cell r="G919" t="str">
            <v>GORDO HOUSING AUTHORITY</v>
          </cell>
        </row>
        <row r="920">
          <cell r="D920" t="str">
            <v>AL - HA JACKSONVILLE</v>
          </cell>
          <cell r="E920">
            <v>103</v>
          </cell>
          <cell r="F920" t="str">
            <v>AL-139</v>
          </cell>
          <cell r="G920" t="str">
            <v>HA JACKSONVILLE</v>
          </cell>
        </row>
        <row r="921">
          <cell r="D921" t="str">
            <v>AL - Housing Authority of the City of Centre, Al</v>
          </cell>
          <cell r="E921">
            <v>104</v>
          </cell>
          <cell r="F921" t="str">
            <v>AL-140</v>
          </cell>
          <cell r="G921" t="str">
            <v>Housing Authority of the City of Centre, Al</v>
          </cell>
        </row>
        <row r="922">
          <cell r="D922" t="str">
            <v>AL - Housing Authority of the Town of Kennedy</v>
          </cell>
          <cell r="E922">
            <v>105</v>
          </cell>
          <cell r="F922" t="str">
            <v>AL-141</v>
          </cell>
          <cell r="G922" t="str">
            <v>Housing Authority of the Town of Kennedy</v>
          </cell>
        </row>
        <row r="923">
          <cell r="D923" t="str">
            <v>AL - Housing Authority of the City of Newton</v>
          </cell>
          <cell r="E923">
            <v>106</v>
          </cell>
          <cell r="F923" t="str">
            <v>AL-142</v>
          </cell>
          <cell r="G923" t="str">
            <v>Housing Authority of the City of Newton</v>
          </cell>
        </row>
        <row r="924">
          <cell r="D924" t="str">
            <v>AL - Housing Authority of the Town of Slocomb</v>
          </cell>
          <cell r="E924">
            <v>107</v>
          </cell>
          <cell r="F924" t="str">
            <v>AL-143</v>
          </cell>
          <cell r="G924" t="str">
            <v>Housing Authority of the Town of Slocomb</v>
          </cell>
        </row>
        <row r="925">
          <cell r="D925" t="str">
            <v>AL - HA ASHFORD</v>
          </cell>
          <cell r="E925">
            <v>108</v>
          </cell>
          <cell r="F925" t="str">
            <v>AL-144</v>
          </cell>
          <cell r="G925" t="str">
            <v>HA ASHFORD</v>
          </cell>
        </row>
        <row r="926">
          <cell r="D926" t="str">
            <v>AL - Housing Authority of the City of Brantley</v>
          </cell>
          <cell r="E926">
            <v>109</v>
          </cell>
          <cell r="F926" t="str">
            <v>AL-145</v>
          </cell>
          <cell r="G926" t="str">
            <v>Housing Authority of the City of Brantley</v>
          </cell>
        </row>
        <row r="927">
          <cell r="D927" t="str">
            <v>AL - Housing Authority of the City of Eutaw</v>
          </cell>
          <cell r="E927">
            <v>110</v>
          </cell>
          <cell r="F927" t="str">
            <v>AL-146</v>
          </cell>
          <cell r="G927" t="str">
            <v>Housing Authority of the City of Eutaw</v>
          </cell>
        </row>
        <row r="928">
          <cell r="D928" t="str">
            <v>AL - Housing Authority of the City of Bridgeport</v>
          </cell>
          <cell r="E928">
            <v>111</v>
          </cell>
          <cell r="F928" t="str">
            <v>AL-147</v>
          </cell>
          <cell r="G928" t="str">
            <v>Housing Authority of the City of Bridgeport</v>
          </cell>
        </row>
        <row r="929">
          <cell r="D929" t="str">
            <v>AL - Housing Authority of the Town of New Brockton</v>
          </cell>
          <cell r="E929">
            <v>112</v>
          </cell>
          <cell r="F929" t="str">
            <v>AL-149</v>
          </cell>
          <cell r="G929" t="str">
            <v>Housing Authority of the Town of New Brockton</v>
          </cell>
        </row>
        <row r="930">
          <cell r="D930" t="str">
            <v>AL - Housing Authority of the City of Clanton</v>
          </cell>
          <cell r="E930">
            <v>113</v>
          </cell>
          <cell r="F930" t="str">
            <v>AL-150</v>
          </cell>
          <cell r="G930" t="str">
            <v>Housing Authority of the City of Clanton</v>
          </cell>
        </row>
        <row r="931">
          <cell r="D931" t="str">
            <v>AL - Housing Authority of the City of Brent</v>
          </cell>
          <cell r="E931">
            <v>114</v>
          </cell>
          <cell r="F931" t="str">
            <v>AL-151</v>
          </cell>
          <cell r="G931" t="str">
            <v>Housing Authority of the City of Brent</v>
          </cell>
        </row>
        <row r="932">
          <cell r="D932" t="str">
            <v>AL - HA NORTHPORT</v>
          </cell>
          <cell r="E932">
            <v>115</v>
          </cell>
          <cell r="F932" t="str">
            <v>AL-152</v>
          </cell>
          <cell r="G932" t="str">
            <v>HA NORTHPORT</v>
          </cell>
        </row>
        <row r="933">
          <cell r="D933" t="str">
            <v>AL - Housing Authority of the Town of Parrish</v>
          </cell>
          <cell r="E933">
            <v>116</v>
          </cell>
          <cell r="F933" t="str">
            <v>AL-153</v>
          </cell>
          <cell r="G933" t="str">
            <v>Housing Authority of the Town of Parrish</v>
          </cell>
        </row>
        <row r="934">
          <cell r="D934" t="str">
            <v>AL - HA ATMORE</v>
          </cell>
          <cell r="E934">
            <v>117</v>
          </cell>
          <cell r="F934" t="str">
            <v>AL-154</v>
          </cell>
          <cell r="G934" t="str">
            <v>HA ATMORE</v>
          </cell>
        </row>
        <row r="935">
          <cell r="D935" t="str">
            <v>AL - Housing Authority of the City of GREENVILLE</v>
          </cell>
          <cell r="E935">
            <v>118</v>
          </cell>
          <cell r="F935" t="str">
            <v>AL-155</v>
          </cell>
          <cell r="G935" t="str">
            <v>Housing Authority of the City of GREENVILLE</v>
          </cell>
        </row>
        <row r="936">
          <cell r="D936" t="str">
            <v>AL - Housing Authority of the City of Brewton</v>
          </cell>
          <cell r="E936">
            <v>119</v>
          </cell>
          <cell r="F936" t="str">
            <v>AL-156</v>
          </cell>
          <cell r="G936" t="str">
            <v>Housing Authority of the City of Brewton</v>
          </cell>
        </row>
        <row r="937">
          <cell r="D937" t="str">
            <v>AL - Housing Authority of the City of Greensboro</v>
          </cell>
          <cell r="E937">
            <v>120</v>
          </cell>
          <cell r="F937" t="str">
            <v>AL-157</v>
          </cell>
          <cell r="G937" t="str">
            <v>Housing Authority of the City of Greensboro</v>
          </cell>
        </row>
        <row r="938">
          <cell r="D938" t="str">
            <v>AL - Housing Authority of the Town of Clayton</v>
          </cell>
          <cell r="E938">
            <v>121</v>
          </cell>
          <cell r="F938" t="str">
            <v>AL-158</v>
          </cell>
          <cell r="G938" t="str">
            <v>Housing Authority of the Town of Clayton</v>
          </cell>
        </row>
        <row r="939">
          <cell r="D939" t="str">
            <v>AL - Housing Authority of the City of Lafayette</v>
          </cell>
          <cell r="E939">
            <v>122</v>
          </cell>
          <cell r="F939" t="str">
            <v>AL-159</v>
          </cell>
          <cell r="G939" t="str">
            <v>Housing Authority of the City of Lafayette</v>
          </cell>
        </row>
        <row r="940">
          <cell r="D940" t="str">
            <v>AL - TUSKEGEE HOUSING AUTHORITY</v>
          </cell>
          <cell r="E940">
            <v>123</v>
          </cell>
          <cell r="F940" t="str">
            <v>AL-160</v>
          </cell>
          <cell r="G940" t="str">
            <v>TUSKEGEE HOUSING AUTHORITY</v>
          </cell>
        </row>
        <row r="941">
          <cell r="D941" t="str">
            <v>AL - Housing Authority of the City of Marion, AL</v>
          </cell>
          <cell r="E941">
            <v>124</v>
          </cell>
          <cell r="F941" t="str">
            <v>AL-161</v>
          </cell>
          <cell r="G941" t="str">
            <v>Housing Authority of the City of Marion, AL</v>
          </cell>
        </row>
        <row r="942">
          <cell r="D942" t="str">
            <v>AL - HA BAY MINETTE</v>
          </cell>
          <cell r="E942">
            <v>125</v>
          </cell>
          <cell r="F942" t="str">
            <v>AL-164</v>
          </cell>
          <cell r="G942" t="str">
            <v>HA BAY MINETTE</v>
          </cell>
        </row>
        <row r="943">
          <cell r="D943" t="str">
            <v>AL - HA FOLEY</v>
          </cell>
          <cell r="E943">
            <v>126</v>
          </cell>
          <cell r="F943" t="str">
            <v>AL-165</v>
          </cell>
          <cell r="G943" t="str">
            <v>HA FOLEY</v>
          </cell>
        </row>
        <row r="944">
          <cell r="D944" t="str">
            <v>AL - Housing Authority of the City of Chickasaw</v>
          </cell>
          <cell r="E944">
            <v>127</v>
          </cell>
          <cell r="F944" t="str">
            <v>AL-166</v>
          </cell>
          <cell r="G944" t="str">
            <v>Housing Authority of the City of Chickasaw</v>
          </cell>
        </row>
        <row r="945">
          <cell r="D945" t="str">
            <v>AL - STEVENSON HOUSING AUTHORITY</v>
          </cell>
          <cell r="E945">
            <v>128</v>
          </cell>
          <cell r="F945" t="str">
            <v>AL-167</v>
          </cell>
          <cell r="G945" t="str">
            <v>STEVENSON HOUSING AUTHORITY</v>
          </cell>
        </row>
        <row r="946">
          <cell r="D946" t="str">
            <v>AL - Rainsville Housing Authority</v>
          </cell>
          <cell r="E946">
            <v>129</v>
          </cell>
          <cell r="F946" t="str">
            <v>AL-168</v>
          </cell>
          <cell r="G946" t="str">
            <v>Rainsville Housing Authority</v>
          </cell>
        </row>
        <row r="947">
          <cell r="D947" t="str">
            <v>AL - The Housing Authority of the City of  Prichard</v>
          </cell>
          <cell r="E947">
            <v>130</v>
          </cell>
          <cell r="F947" t="str">
            <v>AL-169</v>
          </cell>
          <cell r="G947" t="str">
            <v>The Housing Authority of the City of  Prichard</v>
          </cell>
        </row>
        <row r="948">
          <cell r="D948" t="str">
            <v>AL - UNIONTOWN HOUSING AUTHORITY</v>
          </cell>
          <cell r="E948">
            <v>131</v>
          </cell>
          <cell r="F948" t="str">
            <v>AL-171</v>
          </cell>
          <cell r="G948" t="str">
            <v>UNIONTOWN HOUSING AUTHORITY</v>
          </cell>
        </row>
        <row r="949">
          <cell r="D949" t="str">
            <v>AL - HA TALLASSEE</v>
          </cell>
          <cell r="E949">
            <v>132</v>
          </cell>
          <cell r="F949" t="str">
            <v>AL-172</v>
          </cell>
          <cell r="G949" t="str">
            <v>HA TALLASSEE</v>
          </cell>
        </row>
        <row r="950">
          <cell r="D950" t="str">
            <v>AL - HA MONROEVILLE</v>
          </cell>
          <cell r="E950">
            <v>133</v>
          </cell>
          <cell r="F950" t="str">
            <v>AL-173</v>
          </cell>
          <cell r="G950" t="str">
            <v>HA MONROEVILLE</v>
          </cell>
        </row>
        <row r="951">
          <cell r="D951" t="str">
            <v>AL - Housing Authority of the City of Alexander City</v>
          </cell>
          <cell r="E951">
            <v>134</v>
          </cell>
          <cell r="F951" t="str">
            <v>AL-174</v>
          </cell>
          <cell r="G951" t="str">
            <v>Housing Authority of the City of Alexander City</v>
          </cell>
        </row>
        <row r="952">
          <cell r="D952" t="str">
            <v>AL - Housing Authority of the City of Livingston</v>
          </cell>
          <cell r="E952">
            <v>135</v>
          </cell>
          <cell r="F952" t="str">
            <v>AL-175</v>
          </cell>
          <cell r="G952" t="str">
            <v>Housing Authority of the City of Livingston</v>
          </cell>
        </row>
        <row r="953">
          <cell r="D953" t="str">
            <v>AL - Sumiton Housing Authority</v>
          </cell>
          <cell r="E953">
            <v>136</v>
          </cell>
          <cell r="F953" t="str">
            <v>AL-176</v>
          </cell>
          <cell r="G953" t="str">
            <v>Sumiton Housing Authority</v>
          </cell>
        </row>
        <row r="954">
          <cell r="D954" t="str">
            <v>AL - HA TROY</v>
          </cell>
          <cell r="E954">
            <v>137</v>
          </cell>
          <cell r="F954" t="str">
            <v>AL-177</v>
          </cell>
          <cell r="G954" t="str">
            <v>HA TROY</v>
          </cell>
        </row>
        <row r="955">
          <cell r="D955" t="str">
            <v>AL - Housing Authority of the City of Dadeville</v>
          </cell>
          <cell r="E955">
            <v>138</v>
          </cell>
          <cell r="F955" t="str">
            <v>AL-178</v>
          </cell>
          <cell r="G955" t="str">
            <v>Housing Authority of the City of Dadeville</v>
          </cell>
        </row>
        <row r="956">
          <cell r="D956" t="str">
            <v>AL - Housing Authority of the City of Daleville</v>
          </cell>
          <cell r="E956">
            <v>139</v>
          </cell>
          <cell r="F956" t="str">
            <v>AL-179</v>
          </cell>
          <cell r="G956" t="str">
            <v>Housing Authority of the City of Daleville</v>
          </cell>
        </row>
        <row r="957">
          <cell r="D957" t="str">
            <v>AL - EVERGREEN HOUSING AUTHORITY</v>
          </cell>
          <cell r="E957">
            <v>140</v>
          </cell>
          <cell r="F957" t="str">
            <v>AL-181</v>
          </cell>
          <cell r="G957" t="str">
            <v>EVERGREEN HOUSING AUTHORITY</v>
          </cell>
        </row>
        <row r="958">
          <cell r="D958" t="str">
            <v>AL - Triana Housing Authority</v>
          </cell>
          <cell r="E958">
            <v>141</v>
          </cell>
          <cell r="F958" t="str">
            <v>AL-182</v>
          </cell>
          <cell r="G958" t="str">
            <v>Triana Housing Authority</v>
          </cell>
        </row>
        <row r="959">
          <cell r="D959" t="str">
            <v>AL - Regional HA of Lawrence, Cullman &amp; Morgan Counties</v>
          </cell>
          <cell r="E959">
            <v>142</v>
          </cell>
          <cell r="F959" t="str">
            <v>AL-187</v>
          </cell>
          <cell r="G959" t="str">
            <v>Regional HA of Lawrence, Cullman &amp; Morgan Counties</v>
          </cell>
        </row>
        <row r="960">
          <cell r="D960" t="str">
            <v>AL - Top of Alabama Regional Housing Authority</v>
          </cell>
          <cell r="E960">
            <v>143</v>
          </cell>
          <cell r="F960" t="str">
            <v>AL-189</v>
          </cell>
          <cell r="G960" t="str">
            <v>Top of Alabama Regional Housing Authority</v>
          </cell>
        </row>
        <row r="961">
          <cell r="D961" t="str">
            <v>AL - Housing Authority of Greene County, AL</v>
          </cell>
          <cell r="E961">
            <v>144</v>
          </cell>
          <cell r="F961" t="str">
            <v>AL-190</v>
          </cell>
          <cell r="G961" t="str">
            <v>Housing Authority of Greene County, AL</v>
          </cell>
        </row>
        <row r="962">
          <cell r="D962" t="str">
            <v>AL - South Central Alabama Regional HA</v>
          </cell>
          <cell r="E962">
            <v>145</v>
          </cell>
          <cell r="F962" t="str">
            <v>AL-192</v>
          </cell>
          <cell r="G962" t="str">
            <v>South Central Alabama Regional HA</v>
          </cell>
        </row>
        <row r="963">
          <cell r="D963" t="str">
            <v>AL - Housing Authority of the Town of Fort Deposit</v>
          </cell>
          <cell r="E963">
            <v>146</v>
          </cell>
          <cell r="F963" t="str">
            <v>AL-193</v>
          </cell>
          <cell r="G963" t="str">
            <v>Housing Authority of the Town of Fort Deposit</v>
          </cell>
        </row>
        <row r="964">
          <cell r="D964" t="str">
            <v>AL - Housing Authority of the City of Valley</v>
          </cell>
          <cell r="E964">
            <v>147</v>
          </cell>
          <cell r="F964" t="str">
            <v>AL-199</v>
          </cell>
          <cell r="G964" t="str">
            <v>Housing Authority of the City of Valley</v>
          </cell>
        </row>
        <row r="965">
          <cell r="D965" t="str">
            <v>AL - MOBILE COUNTY HOUSING AUTHORITY</v>
          </cell>
          <cell r="E965">
            <v>148</v>
          </cell>
          <cell r="F965" t="str">
            <v>AL-202</v>
          </cell>
          <cell r="G965" t="str">
            <v>MOBILE COUNTY HOUSING AUTHORITY</v>
          </cell>
        </row>
        <row r="966">
          <cell r="D966" t="str">
            <v>AR - North Little Rock Housing Authority</v>
          </cell>
          <cell r="E966">
            <v>149</v>
          </cell>
          <cell r="F966" t="str">
            <v>AR-002</v>
          </cell>
          <cell r="G966" t="str">
            <v>North Little Rock Housing Authority</v>
          </cell>
        </row>
        <row r="967">
          <cell r="D967" t="str">
            <v>AR - The Housing Authority of the City of Fort Smi</v>
          </cell>
          <cell r="E967">
            <v>150</v>
          </cell>
          <cell r="F967" t="str">
            <v>AR-003</v>
          </cell>
          <cell r="G967" t="str">
            <v>The Housing Authority of the City of Fort Smi</v>
          </cell>
        </row>
        <row r="968">
          <cell r="D968" t="str">
            <v>AR - Housing Authority of the City of Little Rock</v>
          </cell>
          <cell r="E968">
            <v>151</v>
          </cell>
          <cell r="F968" t="str">
            <v>AR-004</v>
          </cell>
          <cell r="G968" t="str">
            <v>Housing Authority of the City of Little Rock</v>
          </cell>
        </row>
        <row r="969">
          <cell r="D969" t="str">
            <v>AR - Blytheville Housing Authority</v>
          </cell>
          <cell r="E969">
            <v>152</v>
          </cell>
          <cell r="F969" t="str">
            <v>AR-005</v>
          </cell>
          <cell r="G969" t="str">
            <v>Blytheville Housing Authority</v>
          </cell>
        </row>
        <row r="970">
          <cell r="D970" t="str">
            <v>AR - Housing Authority of the City of Conway</v>
          </cell>
          <cell r="E970">
            <v>153</v>
          </cell>
          <cell r="F970" t="str">
            <v>AR-006</v>
          </cell>
          <cell r="G970" t="str">
            <v>Housing Authority of the City of Conway</v>
          </cell>
        </row>
        <row r="971">
          <cell r="D971" t="str">
            <v>AR - NW Regional Housing Authority</v>
          </cell>
          <cell r="E971">
            <v>154</v>
          </cell>
          <cell r="F971" t="str">
            <v>AR-010</v>
          </cell>
          <cell r="G971" t="str">
            <v>NW Regional Housing Authority</v>
          </cell>
        </row>
        <row r="972">
          <cell r="D972" t="str">
            <v>AR - Arkadelphia Housing Authority</v>
          </cell>
          <cell r="E972">
            <v>155</v>
          </cell>
          <cell r="F972" t="str">
            <v>AR-012</v>
          </cell>
          <cell r="G972" t="str">
            <v>Arkadelphia Housing Authority</v>
          </cell>
        </row>
        <row r="973">
          <cell r="D973" t="str">
            <v>AR - Housing Authority of the City of Texarkana</v>
          </cell>
          <cell r="E973">
            <v>156</v>
          </cell>
          <cell r="F973" t="str">
            <v>AR-015</v>
          </cell>
          <cell r="G973" t="str">
            <v>Housing Authority of the City of Texarkana</v>
          </cell>
        </row>
        <row r="974">
          <cell r="D974" t="str">
            <v>AR - Camden Housing Authority</v>
          </cell>
          <cell r="E974">
            <v>157</v>
          </cell>
          <cell r="F974" t="str">
            <v>AR-016</v>
          </cell>
          <cell r="G974" t="str">
            <v>Camden Housing Authority</v>
          </cell>
        </row>
        <row r="975">
          <cell r="D975" t="str">
            <v>AR - Housing Authority of the City of Pine Bluff</v>
          </cell>
          <cell r="E975">
            <v>158</v>
          </cell>
          <cell r="F975" t="str">
            <v>AR-017</v>
          </cell>
          <cell r="G975" t="str">
            <v>Housing Authority of the City of Pine Bluff</v>
          </cell>
        </row>
        <row r="976">
          <cell r="D976" t="str">
            <v>AR - Housing Authority of the City of Magnolia</v>
          </cell>
          <cell r="E976">
            <v>159</v>
          </cell>
          <cell r="F976" t="str">
            <v>AR-018</v>
          </cell>
          <cell r="G976" t="str">
            <v>Housing Authority of the City of Magnolia</v>
          </cell>
        </row>
        <row r="977">
          <cell r="D977" t="str">
            <v>AR - Little River County Housing Authority</v>
          </cell>
          <cell r="E977">
            <v>160</v>
          </cell>
          <cell r="F977" t="str">
            <v>AR-020</v>
          </cell>
          <cell r="G977" t="str">
            <v>Little River County Housing Authority</v>
          </cell>
        </row>
        <row r="978">
          <cell r="D978" t="str">
            <v>AR - Housing Authority of the City of Osceola</v>
          </cell>
          <cell r="E978">
            <v>161</v>
          </cell>
          <cell r="F978" t="str">
            <v>AR-021</v>
          </cell>
          <cell r="G978" t="str">
            <v>Housing Authority of the City of Osceola</v>
          </cell>
        </row>
        <row r="979">
          <cell r="D979" t="str">
            <v>AR - Housing Authority of the County of Sevier</v>
          </cell>
          <cell r="E979">
            <v>162</v>
          </cell>
          <cell r="F979" t="str">
            <v>AR-022</v>
          </cell>
          <cell r="G979" t="str">
            <v>Housing Authority of the County of Sevier</v>
          </cell>
        </row>
        <row r="980">
          <cell r="D980" t="str">
            <v>AR - Housing Authority of the County of Poinsett</v>
          </cell>
          <cell r="E980">
            <v>163</v>
          </cell>
          <cell r="F980" t="str">
            <v>AR-023</v>
          </cell>
          <cell r="G980" t="str">
            <v>Housing Authority of the County of Poinsett</v>
          </cell>
        </row>
        <row r="981">
          <cell r="D981" t="str">
            <v>AR - West Memphis Housing Authority</v>
          </cell>
          <cell r="E981">
            <v>164</v>
          </cell>
          <cell r="F981" t="str">
            <v>AR-024</v>
          </cell>
          <cell r="G981" t="str">
            <v>West Memphis Housing Authority</v>
          </cell>
        </row>
        <row r="982">
          <cell r="D982" t="str">
            <v>AR - Housing Authority of the County of Howard</v>
          </cell>
          <cell r="E982">
            <v>165</v>
          </cell>
          <cell r="F982" t="str">
            <v>AR-025</v>
          </cell>
          <cell r="G982" t="str">
            <v>Housing Authority of the County of Howard</v>
          </cell>
        </row>
        <row r="983">
          <cell r="D983" t="str">
            <v>AR - Housing Authority of the City of Morrilton</v>
          </cell>
          <cell r="E983">
            <v>166</v>
          </cell>
          <cell r="F983" t="str">
            <v>AR-026</v>
          </cell>
          <cell r="G983" t="str">
            <v>Housing Authority of the City of Morrilton</v>
          </cell>
        </row>
        <row r="984">
          <cell r="D984" t="str">
            <v>AR - Housing Authority of the City of Marianna</v>
          </cell>
          <cell r="E984">
            <v>167</v>
          </cell>
          <cell r="F984" t="str">
            <v>AR-027</v>
          </cell>
          <cell r="G984" t="str">
            <v>Housing Authority of the City of Marianna</v>
          </cell>
        </row>
        <row r="985">
          <cell r="D985" t="str">
            <v>AR - Housing Authority of the City of Newport</v>
          </cell>
          <cell r="E985">
            <v>168</v>
          </cell>
          <cell r="F985" t="str">
            <v>AR-028</v>
          </cell>
          <cell r="G985" t="str">
            <v>Housing Authority of the City of Newport</v>
          </cell>
        </row>
        <row r="986">
          <cell r="D986" t="str">
            <v>AR - Housing Authority of the City of Van Buren</v>
          </cell>
          <cell r="E986">
            <v>169</v>
          </cell>
          <cell r="F986" t="str">
            <v>AR-029</v>
          </cell>
          <cell r="G986" t="str">
            <v>Housing Authority of the City of Van Buren</v>
          </cell>
        </row>
        <row r="987">
          <cell r="D987" t="str">
            <v>AR - Hot Springs Housing Authority</v>
          </cell>
          <cell r="E987">
            <v>170</v>
          </cell>
          <cell r="F987" t="str">
            <v>AR-031</v>
          </cell>
          <cell r="G987" t="str">
            <v>Hot Springs Housing Authority</v>
          </cell>
        </row>
        <row r="988">
          <cell r="D988" t="str">
            <v>AR - Housing Authority of the City of Paris</v>
          </cell>
          <cell r="E988">
            <v>171</v>
          </cell>
          <cell r="F988" t="str">
            <v>AR-032</v>
          </cell>
          <cell r="G988" t="str">
            <v>Housing Authority of the City of Paris</v>
          </cell>
        </row>
        <row r="989">
          <cell r="D989" t="str">
            <v>AR - Trumann Housing Authority</v>
          </cell>
          <cell r="E989">
            <v>172</v>
          </cell>
          <cell r="F989" t="str">
            <v>AR-034</v>
          </cell>
          <cell r="G989" t="str">
            <v>Trumann Housing Authority</v>
          </cell>
        </row>
        <row r="990">
          <cell r="D990" t="str">
            <v>AR - Searcy Housing Authority</v>
          </cell>
          <cell r="E990">
            <v>173</v>
          </cell>
          <cell r="F990" t="str">
            <v>AR-035</v>
          </cell>
          <cell r="G990" t="str">
            <v>Searcy Housing Authority</v>
          </cell>
        </row>
        <row r="991">
          <cell r="D991" t="str">
            <v>AR - Housing Authority of the City of Prescott</v>
          </cell>
          <cell r="E991">
            <v>174</v>
          </cell>
          <cell r="F991" t="str">
            <v>AR-037</v>
          </cell>
          <cell r="G991" t="str">
            <v>Housing Authority of the City of Prescott</v>
          </cell>
        </row>
        <row r="992">
          <cell r="D992" t="str">
            <v>AR - Housing Authority of the City of Booneville</v>
          </cell>
          <cell r="E992">
            <v>175</v>
          </cell>
          <cell r="F992" t="str">
            <v>AR-038</v>
          </cell>
          <cell r="G992" t="str">
            <v>Housing Authority of the City of Booneville</v>
          </cell>
        </row>
        <row r="993">
          <cell r="D993" t="str">
            <v>AR - Wynne Housing Authority</v>
          </cell>
          <cell r="E993">
            <v>176</v>
          </cell>
          <cell r="F993" t="str">
            <v>AR-039</v>
          </cell>
          <cell r="G993" t="str">
            <v>Wynne Housing Authority</v>
          </cell>
        </row>
        <row r="994">
          <cell r="D994" t="str">
            <v>AR - Housing Authority of the City of Des Arc</v>
          </cell>
          <cell r="E994">
            <v>177</v>
          </cell>
          <cell r="F994" t="str">
            <v>AR-040</v>
          </cell>
          <cell r="G994" t="str">
            <v>Housing Authority of the City of Des Arc</v>
          </cell>
        </row>
        <row r="995">
          <cell r="D995" t="str">
            <v>AR - Lonoke County Housing Authority</v>
          </cell>
          <cell r="E995">
            <v>178</v>
          </cell>
          <cell r="F995" t="str">
            <v>AR-041</v>
          </cell>
          <cell r="G995" t="str">
            <v>Lonoke County Housing Authority</v>
          </cell>
        </row>
        <row r="996">
          <cell r="D996" t="str">
            <v>AR - Star City Housing Authority</v>
          </cell>
          <cell r="E996">
            <v>179</v>
          </cell>
          <cell r="F996" t="str">
            <v>AR-042</v>
          </cell>
          <cell r="G996" t="str">
            <v>Star City Housing Authority</v>
          </cell>
        </row>
        <row r="997">
          <cell r="D997" t="str">
            <v>AR - Housing Authority of the City of Dumas</v>
          </cell>
          <cell r="E997">
            <v>180</v>
          </cell>
          <cell r="F997" t="str">
            <v>AR-043</v>
          </cell>
          <cell r="G997" t="str">
            <v>Housing Authority of the City of Dumas</v>
          </cell>
        </row>
        <row r="998">
          <cell r="D998" t="str">
            <v>AR - Housing Authority of the City of Waldron</v>
          </cell>
          <cell r="E998">
            <v>181</v>
          </cell>
          <cell r="F998" t="str">
            <v>AR-044</v>
          </cell>
          <cell r="G998" t="str">
            <v>Housing Authority of the City of Waldron</v>
          </cell>
        </row>
        <row r="999">
          <cell r="D999" t="str">
            <v>AR - Pike County Housing Authority</v>
          </cell>
          <cell r="E999">
            <v>182</v>
          </cell>
          <cell r="F999" t="str">
            <v>AR-045</v>
          </cell>
          <cell r="G999" t="str">
            <v>Pike County Housing Authority</v>
          </cell>
        </row>
        <row r="1000">
          <cell r="D1000" t="str">
            <v>AR - Housing Authority of the City of Amity</v>
          </cell>
          <cell r="E1000">
            <v>183</v>
          </cell>
          <cell r="F1000" t="str">
            <v>AR-046</v>
          </cell>
          <cell r="G1000" t="str">
            <v>Housing Authority of the City of Amity</v>
          </cell>
        </row>
        <row r="1001">
          <cell r="D1001" t="str">
            <v>AR - Housing Authority of the City of Hoxie</v>
          </cell>
          <cell r="E1001">
            <v>184</v>
          </cell>
          <cell r="F1001" t="str">
            <v>AR-047</v>
          </cell>
          <cell r="G1001" t="str">
            <v>Housing Authority of the City of Hoxie</v>
          </cell>
        </row>
        <row r="1002">
          <cell r="D1002" t="str">
            <v>AR - Housing Authority of the City of Gurdon</v>
          </cell>
          <cell r="E1002">
            <v>185</v>
          </cell>
          <cell r="F1002" t="str">
            <v>AR-049</v>
          </cell>
          <cell r="G1002" t="str">
            <v>Housing Authority of the City of Gurdon</v>
          </cell>
        </row>
        <row r="1003">
          <cell r="D1003" t="str">
            <v>AR - Housing Authority of the City of Helena</v>
          </cell>
          <cell r="E1003">
            <v>186</v>
          </cell>
          <cell r="F1003" t="str">
            <v>AR-050</v>
          </cell>
          <cell r="G1003" t="str">
            <v>Housing Authority of the City of Helena</v>
          </cell>
        </row>
        <row r="1004">
          <cell r="D1004" t="str">
            <v>AR - Housing Authority of the City of Clarksville</v>
          </cell>
          <cell r="E1004">
            <v>187</v>
          </cell>
          <cell r="F1004" t="str">
            <v>AR-051</v>
          </cell>
          <cell r="G1004" t="str">
            <v>Housing Authority of the City of Clarksville</v>
          </cell>
        </row>
        <row r="1005">
          <cell r="D1005" t="str">
            <v>AR - Clarendon Housing Authority</v>
          </cell>
          <cell r="E1005">
            <v>188</v>
          </cell>
          <cell r="F1005" t="str">
            <v>AR-052</v>
          </cell>
          <cell r="G1005" t="str">
            <v>Clarendon Housing Authority</v>
          </cell>
        </row>
        <row r="1006">
          <cell r="D1006" t="str">
            <v>AR - Housing Authority of the City of McGehee</v>
          </cell>
          <cell r="E1006">
            <v>189</v>
          </cell>
          <cell r="F1006" t="str">
            <v>AR-053</v>
          </cell>
          <cell r="G1006" t="str">
            <v>Housing Authority of the City of McGehee</v>
          </cell>
        </row>
        <row r="1007">
          <cell r="D1007" t="str">
            <v>AR - Housing Authority of the City of Wilson</v>
          </cell>
          <cell r="E1007">
            <v>190</v>
          </cell>
          <cell r="F1007" t="str">
            <v>AR-054</v>
          </cell>
          <cell r="G1007" t="str">
            <v>Housing Authority of the City of Wilson</v>
          </cell>
        </row>
        <row r="1008">
          <cell r="D1008" t="str">
            <v>AR - Housing Authority of the City of Dardanelle</v>
          </cell>
          <cell r="E1008">
            <v>191</v>
          </cell>
          <cell r="F1008" t="str">
            <v>AR-055</v>
          </cell>
          <cell r="G1008" t="str">
            <v>Housing Authority of the City of Dardanelle</v>
          </cell>
        </row>
        <row r="1009">
          <cell r="D1009" t="str">
            <v>AR - Housing Authority of the City of Imboden</v>
          </cell>
          <cell r="E1009">
            <v>192</v>
          </cell>
          <cell r="F1009" t="str">
            <v>AR-057</v>
          </cell>
          <cell r="G1009" t="str">
            <v>Housing Authority of the City of Imboden</v>
          </cell>
        </row>
        <row r="1010">
          <cell r="D1010" t="str">
            <v>AR - Housing Authority of the City of Brinkley</v>
          </cell>
          <cell r="E1010">
            <v>193</v>
          </cell>
          <cell r="F1010" t="str">
            <v>AR-059</v>
          </cell>
          <cell r="G1010" t="str">
            <v>Housing Authority of the City of Brinkley</v>
          </cell>
        </row>
        <row r="1011">
          <cell r="D1011" t="str">
            <v>AR - Housing Authority of the City of West Helena</v>
          </cell>
          <cell r="E1011">
            <v>194</v>
          </cell>
          <cell r="F1011" t="str">
            <v>AR-060</v>
          </cell>
          <cell r="G1011" t="str">
            <v>Housing Authority of the City of West Helena</v>
          </cell>
        </row>
        <row r="1012">
          <cell r="D1012" t="str">
            <v>AR - Housing Authority of the City of Hughes</v>
          </cell>
          <cell r="E1012">
            <v>195</v>
          </cell>
          <cell r="F1012" t="str">
            <v>AR-061</v>
          </cell>
          <cell r="G1012" t="str">
            <v>Housing Authority of the City of Hughes</v>
          </cell>
        </row>
        <row r="1013">
          <cell r="D1013" t="str">
            <v>AR - Housing Authority of the City of Pocahontas</v>
          </cell>
          <cell r="E1013">
            <v>196</v>
          </cell>
          <cell r="F1013" t="str">
            <v>AR-063</v>
          </cell>
          <cell r="G1013" t="str">
            <v>Housing Authority of the City of Pocahontas</v>
          </cell>
        </row>
        <row r="1014">
          <cell r="D1014" t="str">
            <v>AR - Housing Authority of the City of Earle</v>
          </cell>
          <cell r="E1014">
            <v>197</v>
          </cell>
          <cell r="F1014" t="str">
            <v>AR-064</v>
          </cell>
          <cell r="G1014" t="str">
            <v>Housing Authority of the City of Earle</v>
          </cell>
        </row>
        <row r="1015">
          <cell r="D1015" t="str">
            <v>AR - Housing Authority of the City of Stephens</v>
          </cell>
          <cell r="E1015">
            <v>198</v>
          </cell>
          <cell r="F1015" t="str">
            <v>AR-065</v>
          </cell>
          <cell r="G1015" t="str">
            <v>Housing Authority of the City of Stephens</v>
          </cell>
        </row>
        <row r="1016">
          <cell r="D1016" t="str">
            <v>AR - Russellville Housing Authority</v>
          </cell>
          <cell r="E1016">
            <v>199</v>
          </cell>
          <cell r="F1016" t="str">
            <v>AR-066</v>
          </cell>
          <cell r="G1016" t="str">
            <v>Russellville Housing Authority</v>
          </cell>
        </row>
        <row r="1017">
          <cell r="D1017" t="str">
            <v>AR - Hope Housing Authority</v>
          </cell>
          <cell r="E1017">
            <v>200</v>
          </cell>
          <cell r="F1017" t="str">
            <v>AR-068</v>
          </cell>
          <cell r="G1017" t="str">
            <v>Hope Housing Authority</v>
          </cell>
        </row>
        <row r="1018">
          <cell r="D1018" t="str">
            <v>AR - Housing Authority of the City of Rector</v>
          </cell>
          <cell r="E1018">
            <v>201</v>
          </cell>
          <cell r="F1018" t="str">
            <v>AR-069</v>
          </cell>
          <cell r="G1018" t="str">
            <v>Housing Authority of the City of Rector</v>
          </cell>
        </row>
        <row r="1019">
          <cell r="D1019" t="str">
            <v>AR - Housing Authority of the City of Monette</v>
          </cell>
          <cell r="E1019">
            <v>202</v>
          </cell>
          <cell r="F1019" t="str">
            <v>AR-070</v>
          </cell>
          <cell r="G1019" t="str">
            <v>Housing Authority of the City of Monette</v>
          </cell>
        </row>
        <row r="1020">
          <cell r="D1020" t="str">
            <v>AR - Housing Authority of the City of Batesville</v>
          </cell>
          <cell r="E1020">
            <v>203</v>
          </cell>
          <cell r="F1020" t="str">
            <v>AR-071</v>
          </cell>
          <cell r="G1020" t="str">
            <v>Housing Authority of the City of Batesville</v>
          </cell>
        </row>
        <row r="1021">
          <cell r="D1021" t="str">
            <v>AR - Housing Authority of the City of Parkin</v>
          </cell>
          <cell r="E1021">
            <v>204</v>
          </cell>
          <cell r="F1021" t="str">
            <v>AR-072</v>
          </cell>
          <cell r="G1021" t="str">
            <v>Housing Authority of the City of Parkin</v>
          </cell>
        </row>
        <row r="1022">
          <cell r="D1022" t="str">
            <v>AR - Housing Authority of the City of Sparkman</v>
          </cell>
          <cell r="E1022">
            <v>205</v>
          </cell>
          <cell r="F1022" t="str">
            <v>AR-073</v>
          </cell>
          <cell r="G1022" t="str">
            <v>Housing Authority of the City of Sparkman</v>
          </cell>
        </row>
        <row r="1023">
          <cell r="D1023" t="str">
            <v>AR - Housing Authority of the City of Salem</v>
          </cell>
          <cell r="E1023">
            <v>206</v>
          </cell>
          <cell r="F1023" t="str">
            <v>AR-074</v>
          </cell>
          <cell r="G1023" t="str">
            <v>Housing Authority of the City of Salem</v>
          </cell>
        </row>
        <row r="1024">
          <cell r="D1024" t="str">
            <v>AR - Housing Authority of the City of Leachville</v>
          </cell>
          <cell r="E1024">
            <v>207</v>
          </cell>
          <cell r="F1024" t="str">
            <v>AR-075</v>
          </cell>
          <cell r="G1024" t="str">
            <v>Housing Authority of the City of Leachville</v>
          </cell>
        </row>
        <row r="1025">
          <cell r="D1025" t="str">
            <v>AR - Housing Authority of the City of Mount Ida</v>
          </cell>
          <cell r="E1025">
            <v>208</v>
          </cell>
          <cell r="F1025" t="str">
            <v>AR-076</v>
          </cell>
          <cell r="G1025" t="str">
            <v>Housing Authority of the City of Mount Ida</v>
          </cell>
        </row>
        <row r="1026">
          <cell r="D1026" t="str">
            <v>AR - Housing Authority of the City of Dell</v>
          </cell>
          <cell r="E1026">
            <v>209</v>
          </cell>
          <cell r="F1026" t="str">
            <v>AR-078</v>
          </cell>
          <cell r="G1026" t="str">
            <v>Housing Authority of the City of Dell</v>
          </cell>
        </row>
        <row r="1027">
          <cell r="D1027" t="str">
            <v>AR - Housing Authority of the City of Luxora</v>
          </cell>
          <cell r="E1027">
            <v>210</v>
          </cell>
          <cell r="F1027" t="str">
            <v>AR-079</v>
          </cell>
          <cell r="G1027" t="str">
            <v>Housing Authority of the City of Luxora</v>
          </cell>
        </row>
        <row r="1028">
          <cell r="D1028" t="str">
            <v>AR - Housing Authority of the City of Manila</v>
          </cell>
          <cell r="E1028">
            <v>211</v>
          </cell>
          <cell r="F1028" t="str">
            <v>AR-080</v>
          </cell>
          <cell r="G1028" t="str">
            <v>Housing Authority of the City of Manila</v>
          </cell>
        </row>
        <row r="1029">
          <cell r="D1029" t="str">
            <v>AR - Housing Authority of the City of Carthage</v>
          </cell>
          <cell r="E1029">
            <v>212</v>
          </cell>
          <cell r="F1029" t="str">
            <v>AR-081</v>
          </cell>
          <cell r="G1029" t="str">
            <v>Housing Authority of the City of Carthage</v>
          </cell>
        </row>
        <row r="1030">
          <cell r="D1030" t="str">
            <v>AR - Warren Housing Authority</v>
          </cell>
          <cell r="E1030">
            <v>213</v>
          </cell>
          <cell r="F1030" t="str">
            <v>AR-082</v>
          </cell>
          <cell r="G1030" t="str">
            <v>Warren Housing Authority</v>
          </cell>
        </row>
        <row r="1031">
          <cell r="D1031" t="str">
            <v>AR - Housing Authority of the City of Gould</v>
          </cell>
          <cell r="E1031">
            <v>214</v>
          </cell>
          <cell r="F1031" t="str">
            <v>AR-083</v>
          </cell>
          <cell r="G1031" t="str">
            <v>Housing Authority of the City of Gould</v>
          </cell>
        </row>
        <row r="1032">
          <cell r="D1032" t="str">
            <v>AR - Housing Authority of the City of Bald Knob</v>
          </cell>
          <cell r="E1032">
            <v>215</v>
          </cell>
          <cell r="F1032" t="str">
            <v>AR-084</v>
          </cell>
          <cell r="G1032" t="str">
            <v>Housing Authority of the City of Bald Knob</v>
          </cell>
        </row>
        <row r="1033">
          <cell r="D1033" t="str">
            <v>AR - Housing Authority of the City of Dover</v>
          </cell>
          <cell r="E1033">
            <v>216</v>
          </cell>
          <cell r="F1033" t="str">
            <v>AR-085</v>
          </cell>
          <cell r="G1033" t="str">
            <v>Housing Authority of the City of Dover</v>
          </cell>
        </row>
        <row r="1034">
          <cell r="D1034" t="str">
            <v>AR - Housing Authority of the City of Mammoth Spring</v>
          </cell>
          <cell r="E1034">
            <v>217</v>
          </cell>
          <cell r="F1034" t="str">
            <v>AR-086</v>
          </cell>
          <cell r="G1034" t="str">
            <v>Housing Authority of the City of Mammoth Spring</v>
          </cell>
        </row>
        <row r="1035">
          <cell r="D1035" t="str">
            <v>AR - Housing Authority of the City of Crossett</v>
          </cell>
          <cell r="E1035">
            <v>218</v>
          </cell>
          <cell r="F1035" t="str">
            <v>AR-087</v>
          </cell>
          <cell r="G1035" t="str">
            <v>Housing Authority of the City of Crossett</v>
          </cell>
        </row>
        <row r="1036">
          <cell r="D1036" t="str">
            <v>AR - Housing Authority of the City of Lake City</v>
          </cell>
          <cell r="E1036">
            <v>219</v>
          </cell>
          <cell r="F1036" t="str">
            <v>AR-088</v>
          </cell>
          <cell r="G1036" t="str">
            <v>Housing Authority of the City of Lake City</v>
          </cell>
        </row>
        <row r="1037">
          <cell r="D1037" t="str">
            <v>AR - Housing Authority of the City of Newark</v>
          </cell>
          <cell r="E1037">
            <v>220</v>
          </cell>
          <cell r="F1037" t="str">
            <v>AR-089</v>
          </cell>
          <cell r="G1037" t="str">
            <v>Housing Authority of the City of Newark</v>
          </cell>
        </row>
        <row r="1038">
          <cell r="D1038" t="str">
            <v>AR - Housing Authority of the City of Judsonia</v>
          </cell>
          <cell r="E1038">
            <v>221</v>
          </cell>
          <cell r="F1038" t="str">
            <v>AR-090</v>
          </cell>
          <cell r="G1038" t="str">
            <v>Housing Authority of the City of Judsonia</v>
          </cell>
        </row>
        <row r="1039">
          <cell r="D1039" t="str">
            <v>AR - Housing Authority of the City of Ola</v>
          </cell>
          <cell r="E1039">
            <v>222</v>
          </cell>
          <cell r="F1039" t="str">
            <v>AR-091</v>
          </cell>
          <cell r="G1039" t="str">
            <v>Housing Authority of the City of Ola</v>
          </cell>
        </row>
        <row r="1040">
          <cell r="D1040" t="str">
            <v>AR - Housing Authority of the City of Caraway</v>
          </cell>
          <cell r="E1040">
            <v>223</v>
          </cell>
          <cell r="F1040" t="str">
            <v>AR-092</v>
          </cell>
          <cell r="G1040" t="str">
            <v>Housing Authority of the City of Caraway</v>
          </cell>
        </row>
        <row r="1041">
          <cell r="D1041" t="str">
            <v>AR - Housing Authority of the City of Hickory Ridge</v>
          </cell>
          <cell r="E1041">
            <v>224</v>
          </cell>
          <cell r="F1041" t="str">
            <v>AR-093</v>
          </cell>
          <cell r="G1041" t="str">
            <v>Housing Authority of the City of Hickory Ridge</v>
          </cell>
        </row>
        <row r="1042">
          <cell r="D1042" t="str">
            <v>AR - Housing Authority of the City of Malvern</v>
          </cell>
          <cell r="E1042">
            <v>225</v>
          </cell>
          <cell r="F1042" t="str">
            <v>AR-094</v>
          </cell>
          <cell r="G1042" t="str">
            <v>Housing Authority of the City of Malvern</v>
          </cell>
        </row>
        <row r="1043">
          <cell r="D1043" t="str">
            <v>AR - Housing Authority of the City of Decatur</v>
          </cell>
          <cell r="E1043">
            <v>226</v>
          </cell>
          <cell r="F1043" t="str">
            <v>AR-095</v>
          </cell>
          <cell r="G1043" t="str">
            <v>Housing Authority of the City of Decatur</v>
          </cell>
        </row>
        <row r="1044">
          <cell r="D1044" t="str">
            <v>AR - Housing Authority of the City of Alma</v>
          </cell>
          <cell r="E1044">
            <v>227</v>
          </cell>
          <cell r="F1044" t="str">
            <v>AR-096</v>
          </cell>
          <cell r="G1044" t="str">
            <v>Housing Authority of the City of Alma</v>
          </cell>
        </row>
        <row r="1045">
          <cell r="D1045" t="str">
            <v>AR - Housing Authority of the City of Fayetteville</v>
          </cell>
          <cell r="E1045">
            <v>228</v>
          </cell>
          <cell r="F1045" t="str">
            <v>AR-097</v>
          </cell>
          <cell r="G1045" t="str">
            <v>Housing Authority of the City of Fayetteville</v>
          </cell>
        </row>
        <row r="1046">
          <cell r="D1046" t="str">
            <v>AR - Housing Authority of the City of McRae</v>
          </cell>
          <cell r="E1046">
            <v>229</v>
          </cell>
          <cell r="F1046" t="str">
            <v>AR-098</v>
          </cell>
          <cell r="G1046" t="str">
            <v>Housing Authority of the City of McRae</v>
          </cell>
        </row>
        <row r="1047">
          <cell r="D1047" t="str">
            <v>AR - Housing Authority of the City of Forrest City</v>
          </cell>
          <cell r="E1047">
            <v>230</v>
          </cell>
          <cell r="F1047" t="str">
            <v>AR-099</v>
          </cell>
          <cell r="G1047" t="str">
            <v>Housing Authority of the City of Forrest City</v>
          </cell>
        </row>
        <row r="1048">
          <cell r="D1048" t="str">
            <v>AR - Housing Authority of the City of Ozark</v>
          </cell>
          <cell r="E1048">
            <v>231</v>
          </cell>
          <cell r="F1048" t="str">
            <v>AR-101</v>
          </cell>
          <cell r="G1048" t="str">
            <v>Housing Authority of the City of Ozark</v>
          </cell>
        </row>
        <row r="1049">
          <cell r="D1049" t="str">
            <v>AR - Housing Authority of the City of Coal Hill</v>
          </cell>
          <cell r="E1049">
            <v>232</v>
          </cell>
          <cell r="F1049" t="str">
            <v>AR-102</v>
          </cell>
          <cell r="G1049" t="str">
            <v>Housing Authority of the City of Coal Hill</v>
          </cell>
        </row>
        <row r="1050">
          <cell r="D1050" t="str">
            <v>AR - Housing Authority of the City of Melbourne</v>
          </cell>
          <cell r="E1050">
            <v>233</v>
          </cell>
          <cell r="F1050" t="str">
            <v>AR-103</v>
          </cell>
          <cell r="G1050" t="str">
            <v>Housing Authority of the City of Melbourne</v>
          </cell>
        </row>
        <row r="1051">
          <cell r="D1051" t="str">
            <v>AR - Springdale Housing Authority</v>
          </cell>
          <cell r="E1051">
            <v>234</v>
          </cell>
          <cell r="F1051" t="str">
            <v>AR-104</v>
          </cell>
          <cell r="G1051" t="str">
            <v>Springdale Housing Authority</v>
          </cell>
        </row>
        <row r="1052">
          <cell r="D1052" t="str">
            <v>AR - Housing Authority of the City of Beebe</v>
          </cell>
          <cell r="E1052">
            <v>235</v>
          </cell>
          <cell r="F1052" t="str">
            <v>AR-106</v>
          </cell>
          <cell r="G1052" t="str">
            <v>Housing Authority of the City of Beebe</v>
          </cell>
        </row>
        <row r="1053">
          <cell r="D1053" t="str">
            <v>AR - Housing Authority of the City of Rison</v>
          </cell>
          <cell r="E1053">
            <v>236</v>
          </cell>
          <cell r="F1053" t="str">
            <v>AR-111</v>
          </cell>
          <cell r="G1053" t="str">
            <v>Housing Authority of the City of Rison</v>
          </cell>
        </row>
        <row r="1054">
          <cell r="D1054" t="str">
            <v>AR - Housing Authority of the City of Marmaduke</v>
          </cell>
          <cell r="E1054">
            <v>237</v>
          </cell>
          <cell r="F1054" t="str">
            <v>AR-112</v>
          </cell>
          <cell r="G1054" t="str">
            <v>Housing Authority of the City of Marmaduke</v>
          </cell>
        </row>
        <row r="1055">
          <cell r="D1055" t="str">
            <v>AR - Housing Authority of the City of Heber Springs</v>
          </cell>
          <cell r="E1055">
            <v>238</v>
          </cell>
          <cell r="F1055" t="str">
            <v>AR-113</v>
          </cell>
          <cell r="G1055" t="str">
            <v>Housing Authority of the City of Heber Springs</v>
          </cell>
        </row>
        <row r="1056">
          <cell r="D1056" t="str">
            <v>AR - Polk County Housing Authority</v>
          </cell>
          <cell r="E1056">
            <v>239</v>
          </cell>
          <cell r="F1056" t="str">
            <v>AR-117</v>
          </cell>
          <cell r="G1056" t="str">
            <v>Polk County Housing Authority</v>
          </cell>
        </row>
        <row r="1057">
          <cell r="D1057" t="str">
            <v>AR - Housing Authority of the City of McCrory</v>
          </cell>
          <cell r="E1057">
            <v>240</v>
          </cell>
          <cell r="F1057" t="str">
            <v>AR-118</v>
          </cell>
          <cell r="G1057" t="str">
            <v>Housing Authority of the City of McCrory</v>
          </cell>
        </row>
        <row r="1058">
          <cell r="D1058" t="str">
            <v>AR - Paragould Housing Authority</v>
          </cell>
          <cell r="E1058">
            <v>241</v>
          </cell>
          <cell r="F1058" t="str">
            <v>AR-121</v>
          </cell>
          <cell r="G1058" t="str">
            <v>Paragould Housing Authority</v>
          </cell>
        </row>
        <row r="1059">
          <cell r="D1059" t="str">
            <v>AR - Housing Authority of the City of Yellville</v>
          </cell>
          <cell r="E1059">
            <v>242</v>
          </cell>
          <cell r="F1059" t="str">
            <v>AR-122</v>
          </cell>
          <cell r="G1059" t="str">
            <v>Housing Authority of the City of Yellville</v>
          </cell>
        </row>
        <row r="1060">
          <cell r="D1060" t="str">
            <v>AR - Housing Authority of the City of Augusta</v>
          </cell>
          <cell r="E1060">
            <v>243</v>
          </cell>
          <cell r="F1060" t="str">
            <v>AR-123</v>
          </cell>
          <cell r="G1060" t="str">
            <v>Housing Authority of the City of Augusta</v>
          </cell>
        </row>
        <row r="1061">
          <cell r="D1061" t="str">
            <v>AR - Jonesboro Urban Renewal HA</v>
          </cell>
          <cell r="E1061">
            <v>244</v>
          </cell>
          <cell r="F1061" t="str">
            <v>AR-131</v>
          </cell>
          <cell r="G1061" t="str">
            <v>Jonesboro Urban Renewal HA</v>
          </cell>
        </row>
        <row r="1062">
          <cell r="D1062" t="str">
            <v>AR - Housing Authority of the City of Atkins</v>
          </cell>
          <cell r="E1062">
            <v>245</v>
          </cell>
          <cell r="F1062" t="str">
            <v>AR-141</v>
          </cell>
          <cell r="G1062" t="str">
            <v>Housing Authority of the City of Atkins</v>
          </cell>
        </row>
        <row r="1063">
          <cell r="D1063" t="str">
            <v>AR - Housing Authority of the City of Kensett</v>
          </cell>
          <cell r="E1063">
            <v>246</v>
          </cell>
          <cell r="F1063" t="str">
            <v>AR-146</v>
          </cell>
          <cell r="G1063" t="str">
            <v>Housing Authority of the City of Kensett</v>
          </cell>
        </row>
        <row r="1064">
          <cell r="D1064" t="str">
            <v>AR - Housing Authority of the City of England</v>
          </cell>
          <cell r="E1064">
            <v>247</v>
          </cell>
          <cell r="F1064" t="str">
            <v>AR-148</v>
          </cell>
          <cell r="G1064" t="str">
            <v>Housing Authority of the City of England</v>
          </cell>
        </row>
        <row r="1065">
          <cell r="D1065" t="str">
            <v>AR - Stuttgart Housing Authority</v>
          </cell>
          <cell r="E1065">
            <v>248</v>
          </cell>
          <cell r="F1065" t="str">
            <v>AR-166</v>
          </cell>
          <cell r="G1065" t="str">
            <v>Stuttgart Housing Authority</v>
          </cell>
        </row>
        <row r="1066">
          <cell r="D1066" t="str">
            <v>AR - Jacksonville Housing Authority</v>
          </cell>
          <cell r="E1066">
            <v>249</v>
          </cell>
          <cell r="F1066" t="str">
            <v>AR-170</v>
          </cell>
          <cell r="G1066" t="str">
            <v>Jacksonville Housing Authority</v>
          </cell>
        </row>
        <row r="1067">
          <cell r="D1067" t="str">
            <v>AR - Housing Authority of the City of Greenwood</v>
          </cell>
          <cell r="E1067">
            <v>250</v>
          </cell>
          <cell r="F1067" t="str">
            <v>AR-171</v>
          </cell>
          <cell r="G1067" t="str">
            <v>Housing Authority of the City of Greenwood</v>
          </cell>
        </row>
        <row r="1068">
          <cell r="D1068" t="str">
            <v>AR - Housing Authority of the City of Cotton Plant</v>
          </cell>
          <cell r="E1068">
            <v>251</v>
          </cell>
          <cell r="F1068" t="str">
            <v>AR-172</v>
          </cell>
          <cell r="G1068" t="str">
            <v>Housing Authority of the City of Cotton Plant</v>
          </cell>
        </row>
        <row r="1069">
          <cell r="D1069" t="str">
            <v>AR - Housing Authority of the City of Benton, AR</v>
          </cell>
          <cell r="E1069">
            <v>252</v>
          </cell>
          <cell r="F1069" t="str">
            <v>AR-175</v>
          </cell>
          <cell r="G1069" t="str">
            <v>Housing Authority of the City of Benton, AR</v>
          </cell>
        </row>
        <row r="1070">
          <cell r="D1070" t="str">
            <v>AR - White River Regional Housing Authority</v>
          </cell>
          <cell r="E1070">
            <v>253</v>
          </cell>
          <cell r="F1070" t="str">
            <v>AR-197</v>
          </cell>
          <cell r="G1070" t="str">
            <v>White River Regional Housing Authority</v>
          </cell>
        </row>
        <row r="1071">
          <cell r="D1071" t="str">
            <v>AZ - City of Phoenix Housing Department</v>
          </cell>
          <cell r="E1071">
            <v>254</v>
          </cell>
          <cell r="F1071" t="str">
            <v>AZ-001</v>
          </cell>
          <cell r="G1071" t="str">
            <v>City of Phoenix Housing Department</v>
          </cell>
        </row>
        <row r="1072">
          <cell r="D1072" t="str">
            <v>AZ - City of Glendale Housing Authority</v>
          </cell>
          <cell r="E1072">
            <v>255</v>
          </cell>
          <cell r="F1072" t="str">
            <v>AZ-003</v>
          </cell>
          <cell r="G1072" t="str">
            <v>City of Glendale Housing Authority</v>
          </cell>
        </row>
        <row r="1073">
          <cell r="D1073" t="str">
            <v>AZ - Housing and Community Development Tucson</v>
          </cell>
          <cell r="E1073">
            <v>256</v>
          </cell>
          <cell r="F1073" t="str">
            <v>AZ-004</v>
          </cell>
          <cell r="G1073" t="str">
            <v>Housing and Community Development Tucson</v>
          </cell>
        </row>
        <row r="1074">
          <cell r="D1074" t="str">
            <v>AZ - Flagstaff Housing Authority</v>
          </cell>
          <cell r="E1074">
            <v>257</v>
          </cell>
          <cell r="F1074" t="str">
            <v>AZ-006</v>
          </cell>
          <cell r="G1074" t="str">
            <v>Flagstaff Housing Authority</v>
          </cell>
        </row>
        <row r="1075">
          <cell r="D1075" t="str">
            <v>AZ - Winslow Public Housing Authority</v>
          </cell>
          <cell r="E1075">
            <v>258</v>
          </cell>
          <cell r="F1075" t="str">
            <v>AZ-008</v>
          </cell>
          <cell r="G1075" t="str">
            <v>Winslow Public Housing Authority</v>
          </cell>
        </row>
        <row r="1076">
          <cell r="D1076" t="str">
            <v>AZ - Housing Authority of Maricopa County</v>
          </cell>
          <cell r="E1076">
            <v>259</v>
          </cell>
          <cell r="F1076" t="str">
            <v>AZ-009</v>
          </cell>
          <cell r="G1076" t="str">
            <v>Housing Authority of Maricopa County</v>
          </cell>
        </row>
        <row r="1077">
          <cell r="D1077" t="str">
            <v>AZ - Pinal County Housing Authority</v>
          </cell>
          <cell r="E1077">
            <v>260</v>
          </cell>
          <cell r="F1077" t="str">
            <v>AZ-010</v>
          </cell>
          <cell r="G1077" t="str">
            <v>Pinal County Housing Authority</v>
          </cell>
        </row>
        <row r="1078">
          <cell r="D1078" t="str">
            <v>AZ - Yuma County Housing Department</v>
          </cell>
          <cell r="E1078">
            <v>261</v>
          </cell>
          <cell r="F1078" t="str">
            <v>AZ-013</v>
          </cell>
          <cell r="G1078" t="str">
            <v>Yuma County Housing Department</v>
          </cell>
        </row>
        <row r="1079">
          <cell r="D1079" t="str">
            <v>AZ - Eloy Housing Authority</v>
          </cell>
          <cell r="E1079">
            <v>262</v>
          </cell>
          <cell r="F1079" t="str">
            <v>AZ-021</v>
          </cell>
          <cell r="G1079" t="str">
            <v>Eloy Housing Authority</v>
          </cell>
        </row>
        <row r="1080">
          <cell r="D1080" t="str">
            <v>AZ - Nogales Housing Authority</v>
          </cell>
          <cell r="E1080">
            <v>263</v>
          </cell>
          <cell r="F1080" t="str">
            <v>AZ-023</v>
          </cell>
          <cell r="G1080" t="str">
            <v>Nogales Housing Authority</v>
          </cell>
        </row>
        <row r="1081">
          <cell r="D1081" t="str">
            <v>AZ - South Tucson Housing Authority</v>
          </cell>
          <cell r="E1081">
            <v>264</v>
          </cell>
          <cell r="F1081" t="str">
            <v>AZ-025</v>
          </cell>
          <cell r="G1081" t="str">
            <v>South Tucson Housing Authority</v>
          </cell>
        </row>
        <row r="1082">
          <cell r="D1082" t="str">
            <v>AZ - Chandler Housing &amp; Redevelopment Division</v>
          </cell>
          <cell r="E1082">
            <v>265</v>
          </cell>
          <cell r="F1082" t="str">
            <v>AZ-028</v>
          </cell>
          <cell r="G1082" t="str">
            <v>Chandler Housing &amp; Redevelopment Division</v>
          </cell>
        </row>
        <row r="1083">
          <cell r="D1083" t="str">
            <v>AZ - Yuma City Housing Authority</v>
          </cell>
          <cell r="E1083">
            <v>266</v>
          </cell>
          <cell r="F1083" t="str">
            <v>AZ-035</v>
          </cell>
          <cell r="G1083" t="str">
            <v>Yuma City Housing Authority</v>
          </cell>
        </row>
        <row r="1084">
          <cell r="D1084" t="str">
            <v>AZ - Peoria Housing Authority</v>
          </cell>
          <cell r="E1084">
            <v>267</v>
          </cell>
          <cell r="F1084" t="str">
            <v>AZ-038</v>
          </cell>
          <cell r="G1084" t="str">
            <v>Peoria Housing Authority</v>
          </cell>
        </row>
        <row r="1085">
          <cell r="D1085" t="str">
            <v>AZ - Williams Housing Authority</v>
          </cell>
          <cell r="E1085">
            <v>268</v>
          </cell>
          <cell r="F1085" t="str">
            <v>AZ-041</v>
          </cell>
          <cell r="G1085" t="str">
            <v>Williams Housing Authority</v>
          </cell>
        </row>
        <row r="1086">
          <cell r="D1086" t="str">
            <v>CA - Housing Authority of the City &amp; County of SF</v>
          </cell>
          <cell r="E1086">
            <v>269</v>
          </cell>
          <cell r="F1086" t="str">
            <v>CA-001</v>
          </cell>
          <cell r="G1086" t="str">
            <v>Housing Authority of the City &amp; County of SF</v>
          </cell>
        </row>
        <row r="1087">
          <cell r="D1087" t="str">
            <v>CA - Housing Authority of the County of Los Angeles</v>
          </cell>
          <cell r="E1087">
            <v>270</v>
          </cell>
          <cell r="F1087" t="str">
            <v>CA-002</v>
          </cell>
          <cell r="G1087" t="str">
            <v>Housing Authority of the County of Los Angeles</v>
          </cell>
        </row>
        <row r="1088">
          <cell r="D1088" t="str">
            <v>CA - Oakland Housing Authority</v>
          </cell>
          <cell r="E1088">
            <v>271</v>
          </cell>
          <cell r="F1088" t="str">
            <v>CA-003</v>
          </cell>
          <cell r="G1088" t="str">
            <v>Oakland Housing Authority</v>
          </cell>
        </row>
        <row r="1089">
          <cell r="D1089" t="str">
            <v>CA - Housing Authority of the City of Los Angeles</v>
          </cell>
          <cell r="E1089">
            <v>272</v>
          </cell>
          <cell r="F1089" t="str">
            <v>CA-004</v>
          </cell>
          <cell r="G1089" t="str">
            <v>Housing Authority of the City of Los Angeles</v>
          </cell>
        </row>
        <row r="1090">
          <cell r="D1090" t="str">
            <v>CA - City of Sacramento Housing Authority</v>
          </cell>
          <cell r="E1090">
            <v>273</v>
          </cell>
          <cell r="F1090" t="str">
            <v>CA-005</v>
          </cell>
          <cell r="G1090" t="str">
            <v>City of Sacramento Housing Authority</v>
          </cell>
        </row>
        <row r="1091">
          <cell r="D1091" t="str">
            <v>CA - Housing Authority City of Fresno</v>
          </cell>
          <cell r="E1091">
            <v>274</v>
          </cell>
          <cell r="F1091" t="str">
            <v>CA-006</v>
          </cell>
          <cell r="G1091" t="str">
            <v>Housing Authority City of Fresno</v>
          </cell>
        </row>
        <row r="1092">
          <cell r="D1092" t="str">
            <v>CA - County of Sacramento Housing Authority</v>
          </cell>
          <cell r="E1092">
            <v>275</v>
          </cell>
          <cell r="F1092" t="str">
            <v>CA-007</v>
          </cell>
          <cell r="G1092" t="str">
            <v>County of Sacramento Housing Authority</v>
          </cell>
        </row>
        <row r="1093">
          <cell r="D1093" t="str">
            <v>CA - Housing Authority of the County of Kern</v>
          </cell>
          <cell r="E1093">
            <v>276</v>
          </cell>
          <cell r="F1093" t="str">
            <v>CA-008</v>
          </cell>
          <cell r="G1093" t="str">
            <v>Housing Authority of the County of Kern</v>
          </cell>
        </row>
        <row r="1094">
          <cell r="D1094" t="str">
            <v>CA - Housing Authority of the City of Upland</v>
          </cell>
          <cell r="E1094">
            <v>277</v>
          </cell>
          <cell r="F1094" t="str">
            <v>CA-009</v>
          </cell>
          <cell r="G1094" t="str">
            <v>Housing Authority of the City of Upland</v>
          </cell>
        </row>
        <row r="1095">
          <cell r="D1095" t="str">
            <v>CA - City of Richmond Housing Authority</v>
          </cell>
          <cell r="E1095">
            <v>278</v>
          </cell>
          <cell r="F1095" t="str">
            <v>CA-010</v>
          </cell>
          <cell r="G1095" t="str">
            <v>City of Richmond Housing Authority</v>
          </cell>
        </row>
        <row r="1096">
          <cell r="D1096" t="str">
            <v>CA - County of Contra Costa Housing Authority</v>
          </cell>
          <cell r="E1096">
            <v>279</v>
          </cell>
          <cell r="F1096" t="str">
            <v>CA-011</v>
          </cell>
          <cell r="G1096" t="str">
            <v>County of Contra Costa Housing Authority</v>
          </cell>
        </row>
        <row r="1097">
          <cell r="D1097" t="str">
            <v>CA - Housing Authority of the County of San Mateo</v>
          </cell>
          <cell r="E1097">
            <v>280</v>
          </cell>
          <cell r="F1097" t="str">
            <v>CA-014</v>
          </cell>
          <cell r="G1097" t="str">
            <v>Housing Authority of the County of San Mateo</v>
          </cell>
        </row>
        <row r="1098">
          <cell r="D1098" t="str">
            <v>CA - City of South San Francisco Housing Authority</v>
          </cell>
          <cell r="E1098">
            <v>281</v>
          </cell>
          <cell r="F1098" t="str">
            <v>CA-015</v>
          </cell>
          <cell r="G1098" t="str">
            <v>City of South San Francisco Housing Authority</v>
          </cell>
        </row>
        <row r="1099">
          <cell r="D1099" t="str">
            <v>CA - Housing Authority of the City of Riverbank</v>
          </cell>
          <cell r="E1099">
            <v>282</v>
          </cell>
          <cell r="F1099" t="str">
            <v>CA-017</v>
          </cell>
          <cell r="G1099" t="str">
            <v>Housing Authority of the City of Riverbank</v>
          </cell>
        </row>
        <row r="1100">
          <cell r="D1100" t="str">
            <v>CA - Housing Authority of the County of San Bernardino</v>
          </cell>
          <cell r="E1100">
            <v>283</v>
          </cell>
          <cell r="F1100" t="str">
            <v>CA-019</v>
          </cell>
          <cell r="G1100" t="str">
            <v>Housing Authority of the County of San Bernardino</v>
          </cell>
        </row>
        <row r="1101">
          <cell r="D1101" t="str">
            <v>CA - Housing Authority of the County of Santa Barbara</v>
          </cell>
          <cell r="E1101">
            <v>284</v>
          </cell>
          <cell r="F1101" t="str">
            <v>CA-021</v>
          </cell>
          <cell r="G1101" t="str">
            <v>Housing Authority of the County of Santa Barbara</v>
          </cell>
        </row>
        <row r="1102">
          <cell r="D1102" t="str">
            <v>CA - Housing Authority of the City of Needles</v>
          </cell>
          <cell r="E1102">
            <v>285</v>
          </cell>
          <cell r="F1102" t="str">
            <v>CA-022</v>
          </cell>
          <cell r="G1102" t="str">
            <v>Housing Authority of the City of Needles</v>
          </cell>
        </row>
        <row r="1103">
          <cell r="D1103" t="str">
            <v>CA - COUNTY OF MERCED HOUSING AUTHORITY</v>
          </cell>
          <cell r="E1103">
            <v>286</v>
          </cell>
          <cell r="F1103" t="str">
            <v>CA-023</v>
          </cell>
          <cell r="G1103" t="str">
            <v>COUNTY OF MERCED HOUSING AUTHORITY</v>
          </cell>
        </row>
        <row r="1104">
          <cell r="D1104" t="str">
            <v>CA - COUNTY OF SAN JOAQUIN HOUSING AUTH.</v>
          </cell>
          <cell r="E1104">
            <v>287</v>
          </cell>
          <cell r="F1104" t="str">
            <v>CA-024</v>
          </cell>
          <cell r="G1104" t="str">
            <v>COUNTY OF SAN JOAQUIN HOUSING AUTH.</v>
          </cell>
        </row>
        <row r="1105">
          <cell r="D1105" t="str">
            <v>CA - CITY OF EUREKA HSG AUTH</v>
          </cell>
          <cell r="E1105">
            <v>288</v>
          </cell>
          <cell r="F1105" t="str">
            <v>CA-025</v>
          </cell>
          <cell r="G1105" t="str">
            <v>CITY OF EUREKA HSG AUTH</v>
          </cell>
        </row>
        <row r="1106">
          <cell r="D1106" t="str">
            <v>CA - COUNTY OF STANISLAUS HOUSING AUTH</v>
          </cell>
          <cell r="E1106">
            <v>289</v>
          </cell>
          <cell r="F1106" t="str">
            <v>CA-026</v>
          </cell>
          <cell r="G1106" t="str">
            <v>COUNTY OF STANISLAUS HOUSING AUTH</v>
          </cell>
        </row>
        <row r="1107">
          <cell r="D1107" t="str">
            <v>CA - Housing Authority of the County of Riverside</v>
          </cell>
          <cell r="E1107">
            <v>290</v>
          </cell>
          <cell r="F1107" t="str">
            <v>CA-027</v>
          </cell>
          <cell r="G1107" t="str">
            <v>Housing Authority of the County of Riverside</v>
          </cell>
        </row>
        <row r="1108">
          <cell r="D1108" t="str">
            <v>CA - Housing Authority of Fresno County</v>
          </cell>
          <cell r="E1108">
            <v>291</v>
          </cell>
          <cell r="F1108" t="str">
            <v>CA-028</v>
          </cell>
          <cell r="G1108" t="str">
            <v>Housing Authority of Fresno County</v>
          </cell>
        </row>
        <row r="1109">
          <cell r="D1109" t="str">
            <v>CA - Tulare County Housing Authority</v>
          </cell>
          <cell r="E1109">
            <v>292</v>
          </cell>
          <cell r="F1109" t="str">
            <v>CA-030</v>
          </cell>
          <cell r="G1109" t="str">
            <v>Tulare County Housing Authority</v>
          </cell>
        </row>
        <row r="1110">
          <cell r="D1110" t="str">
            <v>CA - Housing Authority of the City of Oxnard</v>
          </cell>
          <cell r="E1110">
            <v>293</v>
          </cell>
          <cell r="F1110" t="str">
            <v>CA-031</v>
          </cell>
          <cell r="G1110" t="str">
            <v>Housing Authority of the City of Oxnard</v>
          </cell>
        </row>
        <row r="1111">
          <cell r="D1111" t="str">
            <v>CA - Housing Authority of the City of Port Hueneme</v>
          </cell>
          <cell r="E1111">
            <v>294</v>
          </cell>
          <cell r="F1111" t="str">
            <v>CA-032</v>
          </cell>
          <cell r="G1111" t="str">
            <v>Housing Authority of the City of Port Hueneme</v>
          </cell>
        </row>
        <row r="1112">
          <cell r="D1112" t="str">
            <v>CA - COUNTY OF MONTEREY HSG AUTH</v>
          </cell>
          <cell r="E1112">
            <v>295</v>
          </cell>
          <cell r="F1112" t="str">
            <v>CA-033</v>
          </cell>
          <cell r="G1112" t="str">
            <v>COUNTY OF MONTEREY HSG AUTH</v>
          </cell>
        </row>
        <row r="1113">
          <cell r="D1113" t="str">
            <v>CA - Housing Authority of the City of San Buenaventura</v>
          </cell>
          <cell r="E1113">
            <v>296</v>
          </cell>
          <cell r="F1113" t="str">
            <v>CA-035</v>
          </cell>
          <cell r="G1113" t="str">
            <v>Housing Authority of the City of San Buenaventura</v>
          </cell>
        </row>
        <row r="1114">
          <cell r="D1114" t="str">
            <v>CA - Housing Authority of the City of Calexico</v>
          </cell>
          <cell r="E1114">
            <v>297</v>
          </cell>
          <cell r="F1114" t="str">
            <v>CA-039</v>
          </cell>
          <cell r="G1114" t="str">
            <v>Housing Authority of the City of Calexico</v>
          </cell>
        </row>
        <row r="1115">
          <cell r="D1115" t="str">
            <v>CA - CITY OF BENICIA HSG AUTH</v>
          </cell>
          <cell r="E1115">
            <v>298</v>
          </cell>
          <cell r="F1115" t="str">
            <v>CA-041</v>
          </cell>
          <cell r="G1115" t="str">
            <v>CITY OF BENICIA HSG AUTH</v>
          </cell>
        </row>
        <row r="1116">
          <cell r="D1116" t="str">
            <v>CA - COUNTY OF BUTTE HSG AUTH</v>
          </cell>
          <cell r="E1116">
            <v>299</v>
          </cell>
          <cell r="F1116" t="str">
            <v>CA-043</v>
          </cell>
          <cell r="G1116" t="str">
            <v>COUNTY OF BUTTE HSG AUTH</v>
          </cell>
        </row>
        <row r="1117">
          <cell r="D1117" t="str">
            <v>CA - Housing Authority of the County of Yolo</v>
          </cell>
          <cell r="E1117">
            <v>300</v>
          </cell>
          <cell r="F1117" t="str">
            <v>CA-044</v>
          </cell>
          <cell r="G1117" t="str">
            <v>Housing Authority of the County of Yolo</v>
          </cell>
        </row>
        <row r="1118">
          <cell r="D1118" t="str">
            <v>CA - City of Wasco Housing Authority</v>
          </cell>
          <cell r="E1118">
            <v>301</v>
          </cell>
          <cell r="F1118" t="str">
            <v>CA-046</v>
          </cell>
          <cell r="G1118" t="str">
            <v>City of Wasco Housing Authority</v>
          </cell>
        </row>
        <row r="1119">
          <cell r="D1119" t="str">
            <v>CA - Regional Hsg Authority of Sutter &amp; Nevada Co.</v>
          </cell>
          <cell r="E1119">
            <v>302</v>
          </cell>
          <cell r="F1119" t="str">
            <v>CA-048</v>
          </cell>
          <cell r="G1119" t="str">
            <v>Regional Hsg Authority of Sutter &amp; Nevada Co.</v>
          </cell>
        </row>
        <row r="1120">
          <cell r="D1120" t="str">
            <v>CA - Housing Authority of the City of Soledad</v>
          </cell>
          <cell r="E1120">
            <v>303</v>
          </cell>
          <cell r="F1120" t="str">
            <v>CA-049</v>
          </cell>
          <cell r="G1120" t="str">
            <v>Housing Authority of the City of Soledad</v>
          </cell>
        </row>
        <row r="1121">
          <cell r="D1121" t="str">
            <v>CA - Housing Authority of the City of Paso Robles</v>
          </cell>
          <cell r="E1121">
            <v>304</v>
          </cell>
          <cell r="F1121" t="str">
            <v>CA-050</v>
          </cell>
          <cell r="G1121" t="str">
            <v>Housing Authority of the City of Paso Robles</v>
          </cell>
        </row>
        <row r="1122">
          <cell r="D1122" t="str">
            <v>CA - HOUSING AUTHORITY OF COUNTY OF MARIN</v>
          </cell>
          <cell r="E1122">
            <v>305</v>
          </cell>
          <cell r="F1122" t="str">
            <v>CA-052</v>
          </cell>
          <cell r="G1122" t="str">
            <v>HOUSING AUTHORITY OF COUNTY OF MARIN</v>
          </cell>
        </row>
        <row r="1123">
          <cell r="D1123" t="str">
            <v>CA - KINGS COUNTY HOUSING AUTH</v>
          </cell>
          <cell r="E1123">
            <v>306</v>
          </cell>
          <cell r="F1123" t="str">
            <v>CA-053</v>
          </cell>
          <cell r="G1123" t="str">
            <v>KINGS COUNTY HOUSING AUTH</v>
          </cell>
        </row>
        <row r="1124">
          <cell r="D1124" t="str">
            <v>CA - CITY OF BERKELEY HOUSING AUTHORITY</v>
          </cell>
          <cell r="E1124">
            <v>307</v>
          </cell>
          <cell r="F1124" t="str">
            <v>CA-058</v>
          </cell>
          <cell r="G1124" t="str">
            <v>CITY OF BERKELEY HOUSING AUTHORITY</v>
          </cell>
        </row>
        <row r="1125">
          <cell r="D1125" t="str">
            <v>CA - HOUSING AUTHORITY OF THE COUNTY SANTA CLARA</v>
          </cell>
          <cell r="E1125">
            <v>308</v>
          </cell>
          <cell r="F1125" t="str">
            <v>CA-059</v>
          </cell>
          <cell r="G1125" t="str">
            <v>HOUSING AUTHORITY OF THE COUNTY SANTA CLARA</v>
          </cell>
        </row>
        <row r="1126">
          <cell r="D1126" t="str">
            <v>CA - CITY OF ALAMEDA HOUSING AUTHORITY</v>
          </cell>
          <cell r="E1126">
            <v>309</v>
          </cell>
          <cell r="F1126" t="str">
            <v>CA-062</v>
          </cell>
          <cell r="G1126" t="str">
            <v>CITY OF ALAMEDA HOUSING AUTHORITY</v>
          </cell>
        </row>
        <row r="1127">
          <cell r="D1127" t="str">
            <v>CA - San Diego Housing Commission</v>
          </cell>
          <cell r="E1127">
            <v>310</v>
          </cell>
          <cell r="F1127" t="str">
            <v>CA-063</v>
          </cell>
          <cell r="G1127" t="str">
            <v>San Diego Housing Commission</v>
          </cell>
        </row>
        <row r="1128">
          <cell r="D1128" t="str">
            <v>CA - Housing Authority of the City of San Luis Obispo</v>
          </cell>
          <cell r="E1128">
            <v>311</v>
          </cell>
          <cell r="F1128" t="str">
            <v>CA-064</v>
          </cell>
          <cell r="G1128" t="str">
            <v>Housing Authority of the City of San Luis Obispo</v>
          </cell>
        </row>
        <row r="1129">
          <cell r="D1129" t="str">
            <v>CA - ALAMEDA COUNTY HSG AUTH</v>
          </cell>
          <cell r="E1129">
            <v>312</v>
          </cell>
          <cell r="F1129" t="str">
            <v>CA-067</v>
          </cell>
          <cell r="G1129" t="str">
            <v>ALAMEDA COUNTY HSG AUTH</v>
          </cell>
        </row>
        <row r="1130">
          <cell r="D1130" t="str">
            <v>CA - THE HOUSING  AUTHORITY OF THE CITY OF MADERA</v>
          </cell>
          <cell r="E1130">
            <v>313</v>
          </cell>
          <cell r="F1130" t="str">
            <v>CA-069</v>
          </cell>
          <cell r="G1130" t="str">
            <v>THE HOUSING  AUTHORITY OF THE CITY OF MADERA</v>
          </cell>
        </row>
        <row r="1131">
          <cell r="D1131" t="str">
            <v>CA - COUNTY OF PLUMAS HOUSING AUTHORITY</v>
          </cell>
          <cell r="E1131">
            <v>314</v>
          </cell>
          <cell r="F1131" t="str">
            <v>CA-070</v>
          </cell>
          <cell r="G1131" t="str">
            <v>COUNTY OF PLUMAS HOUSING AUTHORITY</v>
          </cell>
        </row>
        <row r="1132">
          <cell r="D1132" t="str">
            <v>CA - SANTA CRUZ COUNTY HSG AUTH</v>
          </cell>
          <cell r="E1132">
            <v>315</v>
          </cell>
          <cell r="F1132" t="str">
            <v>CA-072</v>
          </cell>
          <cell r="G1132" t="str">
            <v>SANTA CRUZ COUNTY HSG AUTH</v>
          </cell>
        </row>
        <row r="1133">
          <cell r="D1133" t="str">
            <v>CA - HSG AUTH OF THE CITY OF LIVERMORE</v>
          </cell>
          <cell r="E1133">
            <v>316</v>
          </cell>
          <cell r="F1133" t="str">
            <v>CA-074</v>
          </cell>
          <cell r="G1133" t="str">
            <v>HSG AUTH OF THE CITY OF LIVERMORE</v>
          </cell>
        </row>
        <row r="1134">
          <cell r="D1134" t="str">
            <v>CA - Housing Authority of the City of Santa Barbara</v>
          </cell>
          <cell r="E1134">
            <v>317</v>
          </cell>
          <cell r="F1134" t="str">
            <v>CA-076</v>
          </cell>
          <cell r="G1134" t="str">
            <v>Housing Authority of the City of Santa Barbara</v>
          </cell>
        </row>
        <row r="1135">
          <cell r="D1135" t="str">
            <v xml:space="preserve">CA - Housing Authority of the City of Pleasanton                 </v>
          </cell>
          <cell r="E1135">
            <v>318</v>
          </cell>
          <cell r="F1135" t="str">
            <v>CA-081</v>
          </cell>
          <cell r="G1135" t="str">
            <v xml:space="preserve">Housing Authority of the City of Pleasanton                 </v>
          </cell>
        </row>
        <row r="1136">
          <cell r="D1136" t="str">
            <v>CA - MENDOCINO COUNTY</v>
          </cell>
          <cell r="E1136">
            <v>319</v>
          </cell>
          <cell r="F1136" t="str">
            <v>CA-084</v>
          </cell>
          <cell r="G1136" t="str">
            <v>MENDOCINO COUNTY</v>
          </cell>
        </row>
        <row r="1137">
          <cell r="D1137" t="str">
            <v>CA - Housing Authority of the County of Ventura</v>
          </cell>
          <cell r="E1137">
            <v>320</v>
          </cell>
          <cell r="F1137" t="str">
            <v>CA-092</v>
          </cell>
          <cell r="G1137" t="str">
            <v>Housing Authority of the County of Ventura</v>
          </cell>
        </row>
        <row r="1138">
          <cell r="D1138" t="str">
            <v>CA - Housing Authority of the County of San Diego</v>
          </cell>
          <cell r="E1138">
            <v>321</v>
          </cell>
          <cell r="F1138" t="str">
            <v>CA-108</v>
          </cell>
          <cell r="G1138" t="str">
            <v>Housing Authority of the County of San Diego</v>
          </cell>
        </row>
        <row r="1139">
          <cell r="D1139" t="str">
            <v>CA - Housing Authority of the City of Baldwin Park</v>
          </cell>
          <cell r="E1139">
            <v>322</v>
          </cell>
          <cell r="F1139" t="str">
            <v>CA-120</v>
          </cell>
          <cell r="G1139" t="str">
            <v>Housing Authority of the City of Baldwin Park</v>
          </cell>
        </row>
        <row r="1140">
          <cell r="D1140" t="str">
            <v>CA - Housing Authority of the City of Lomita</v>
          </cell>
          <cell r="E1140">
            <v>323</v>
          </cell>
          <cell r="F1140" t="str">
            <v>CA-139</v>
          </cell>
          <cell r="G1140" t="str">
            <v>Housing Authority of the City of Lomita</v>
          </cell>
        </row>
        <row r="1141">
          <cell r="D1141" t="str">
            <v>CA - Imperial Valley Housing Authority</v>
          </cell>
          <cell r="E1141">
            <v>324</v>
          </cell>
          <cell r="F1141" t="str">
            <v>CA-143</v>
          </cell>
          <cell r="G1141" t="str">
            <v>Imperial Valley Housing Authority</v>
          </cell>
        </row>
        <row r="1142">
          <cell r="D1142" t="str">
            <v>CO - Housing Authority of the City and County of Denver</v>
          </cell>
          <cell r="E1142">
            <v>325</v>
          </cell>
          <cell r="F1142" t="str">
            <v>CO-001</v>
          </cell>
          <cell r="G1142" t="str">
            <v>Housing Authority of the City and County of Denver</v>
          </cell>
        </row>
        <row r="1143">
          <cell r="D1143" t="str">
            <v>CO - Housing Authority of the City of Pueblo</v>
          </cell>
          <cell r="E1143">
            <v>326</v>
          </cell>
          <cell r="F1143" t="str">
            <v>CO-002</v>
          </cell>
          <cell r="G1143" t="str">
            <v>Housing Authority of the City of Pueblo</v>
          </cell>
        </row>
        <row r="1144">
          <cell r="D1144" t="str">
            <v>CO - Housing Authority of the City of Walsenburg</v>
          </cell>
          <cell r="E1144">
            <v>327</v>
          </cell>
          <cell r="F1144" t="str">
            <v>CO-003</v>
          </cell>
          <cell r="G1144" t="str">
            <v>Housing Authority of the City of Walsenburg</v>
          </cell>
        </row>
        <row r="1145">
          <cell r="D1145" t="str">
            <v>CO - Housing Authority of the City of Alamosa</v>
          </cell>
          <cell r="E1145">
            <v>328</v>
          </cell>
          <cell r="F1145" t="str">
            <v>CO-004</v>
          </cell>
          <cell r="G1145" t="str">
            <v>Housing Authority of the City of Alamosa</v>
          </cell>
        </row>
        <row r="1146">
          <cell r="D1146" t="str">
            <v>CO - Trinidad Housing Authority</v>
          </cell>
          <cell r="E1146">
            <v>329</v>
          </cell>
          <cell r="F1146" t="str">
            <v>CO-005</v>
          </cell>
          <cell r="G1146" t="str">
            <v>Trinidad Housing Authority</v>
          </cell>
        </row>
        <row r="1147">
          <cell r="D1147" t="str">
            <v>CO - Housing Authority of the City of Lamar</v>
          </cell>
          <cell r="E1147">
            <v>330</v>
          </cell>
          <cell r="F1147" t="str">
            <v>CO-006</v>
          </cell>
          <cell r="G1147" t="str">
            <v>Housing Authority of the City of Lamar</v>
          </cell>
        </row>
        <row r="1148">
          <cell r="D1148" t="str">
            <v>CO - Housing Authority of the Town of Holly</v>
          </cell>
          <cell r="E1148">
            <v>331</v>
          </cell>
          <cell r="F1148" t="str">
            <v>CO-007</v>
          </cell>
          <cell r="G1148" t="str">
            <v>Housing Authority of the Town of Holly</v>
          </cell>
        </row>
        <row r="1149">
          <cell r="D1149" t="str">
            <v>CO - Housing Authority of Antonito</v>
          </cell>
          <cell r="E1149">
            <v>332</v>
          </cell>
          <cell r="F1149" t="str">
            <v>CO-008</v>
          </cell>
          <cell r="G1149" t="str">
            <v>Housing Authority of Antonito</v>
          </cell>
        </row>
        <row r="1150">
          <cell r="D1150" t="str">
            <v>CO - Housing Authority of the Town of Yuma</v>
          </cell>
          <cell r="E1150">
            <v>333</v>
          </cell>
          <cell r="F1150" t="str">
            <v>CO-009</v>
          </cell>
          <cell r="G1150" t="str">
            <v>Housing Authority of the Town of Yuma</v>
          </cell>
        </row>
        <row r="1151">
          <cell r="D1151" t="str">
            <v>CO - Fort Morgan Housing Authority</v>
          </cell>
          <cell r="E1151">
            <v>334</v>
          </cell>
          <cell r="F1151" t="str">
            <v>CO-011</v>
          </cell>
          <cell r="G1151" t="str">
            <v>Fort Morgan Housing Authority</v>
          </cell>
        </row>
        <row r="1152">
          <cell r="D1152" t="str">
            <v>CO - Housing Authority of the Town of Limon</v>
          </cell>
          <cell r="E1152">
            <v>335</v>
          </cell>
          <cell r="F1152" t="str">
            <v>CO-012</v>
          </cell>
          <cell r="G1152" t="str">
            <v>Housing Authority of the Town of Limon</v>
          </cell>
        </row>
        <row r="1153">
          <cell r="D1153" t="str">
            <v>CO - Housing Authority of the City of Salida</v>
          </cell>
          <cell r="E1153">
            <v>336</v>
          </cell>
          <cell r="F1153" t="str">
            <v>CO-013</v>
          </cell>
          <cell r="G1153" t="str">
            <v>Housing Authority of the City of Salida</v>
          </cell>
        </row>
        <row r="1154">
          <cell r="D1154" t="str">
            <v>CO - Wellington Housing Authority</v>
          </cell>
          <cell r="E1154">
            <v>337</v>
          </cell>
          <cell r="F1154" t="str">
            <v>CO-014</v>
          </cell>
          <cell r="G1154" t="str">
            <v>Wellington Housing Authority</v>
          </cell>
        </row>
        <row r="1155">
          <cell r="D1155" t="str">
            <v>CO - Housing Authority of the Town of Aguilar</v>
          </cell>
          <cell r="E1155">
            <v>338</v>
          </cell>
          <cell r="F1155" t="str">
            <v>CO-015</v>
          </cell>
          <cell r="G1155" t="str">
            <v>Housing Authority of the Town of Aguilar</v>
          </cell>
        </row>
        <row r="1156">
          <cell r="D1156" t="str">
            <v>CO - Boulder Housing Partners</v>
          </cell>
          <cell r="E1156">
            <v>339</v>
          </cell>
          <cell r="F1156" t="str">
            <v>CO-016</v>
          </cell>
          <cell r="G1156" t="str">
            <v>Boulder Housing Partners</v>
          </cell>
        </row>
        <row r="1157">
          <cell r="D1157" t="str">
            <v>CO - Housing Authority of the Town of Haxtun</v>
          </cell>
          <cell r="E1157">
            <v>340</v>
          </cell>
          <cell r="F1157" t="str">
            <v>CO-017</v>
          </cell>
          <cell r="G1157" t="str">
            <v>Housing Authority of the Town of Haxtun</v>
          </cell>
        </row>
        <row r="1158">
          <cell r="D1158" t="str">
            <v>CO - Housing Authority of the Town of Kersey</v>
          </cell>
          <cell r="E1158">
            <v>341</v>
          </cell>
          <cell r="F1158" t="str">
            <v>CO-018</v>
          </cell>
          <cell r="G1158" t="str">
            <v>Housing Authority of the Town of Kersey</v>
          </cell>
        </row>
        <row r="1159">
          <cell r="D1159" t="str">
            <v>CO - Housing Authority of the City of Brighton</v>
          </cell>
          <cell r="E1159">
            <v>342</v>
          </cell>
          <cell r="F1159" t="str">
            <v>CO-019</v>
          </cell>
          <cell r="G1159" t="str">
            <v>Housing Authority of the City of Brighton</v>
          </cell>
        </row>
        <row r="1160">
          <cell r="D1160" t="str">
            <v>CO - Housing Authority of the Town of Keenesburg</v>
          </cell>
          <cell r="E1160">
            <v>343</v>
          </cell>
          <cell r="F1160" t="str">
            <v>CO-020</v>
          </cell>
          <cell r="G1160" t="str">
            <v>Housing Authority of the Town of Keenesburg</v>
          </cell>
        </row>
        <row r="1161">
          <cell r="D1161" t="str">
            <v>CO - Julesburg Housing Authority</v>
          </cell>
          <cell r="E1161">
            <v>344</v>
          </cell>
          <cell r="F1161" t="str">
            <v>CO-021</v>
          </cell>
          <cell r="G1161" t="str">
            <v>Julesburg Housing Authority</v>
          </cell>
        </row>
        <row r="1162">
          <cell r="D1162" t="str">
            <v>CO - Housing Authority of the City of Wray</v>
          </cell>
          <cell r="E1162">
            <v>345</v>
          </cell>
          <cell r="F1162" t="str">
            <v>CO-022</v>
          </cell>
          <cell r="G1162" t="str">
            <v>Housing Authority of the City of Wray</v>
          </cell>
        </row>
        <row r="1163">
          <cell r="D1163" t="str">
            <v>CO - Holyoke Housing Authority</v>
          </cell>
          <cell r="E1163">
            <v>346</v>
          </cell>
          <cell r="F1163" t="str">
            <v>CO-023</v>
          </cell>
          <cell r="G1163" t="str">
            <v>Holyoke Housing Authority</v>
          </cell>
        </row>
        <row r="1164">
          <cell r="D1164" t="str">
            <v>CO - Housing Authority of the City of Sterling</v>
          </cell>
          <cell r="E1164">
            <v>347</v>
          </cell>
          <cell r="F1164" t="str">
            <v>CO-025</v>
          </cell>
          <cell r="G1164" t="str">
            <v>Housing Authority of the City of Sterling</v>
          </cell>
        </row>
        <row r="1165">
          <cell r="D1165" t="str">
            <v>CO - Housing Authority for the Town of Cheyenne Wells</v>
          </cell>
          <cell r="E1165">
            <v>348</v>
          </cell>
          <cell r="F1165" t="str">
            <v>CO-026</v>
          </cell>
          <cell r="G1165" t="str">
            <v>Housing Authority for the Town of Cheyenne Wells</v>
          </cell>
        </row>
        <row r="1166">
          <cell r="D1166" t="str">
            <v>CO - Housing Authority of the City of Colorado Springs</v>
          </cell>
          <cell r="E1166">
            <v>349</v>
          </cell>
          <cell r="F1166" t="str">
            <v>CO-028</v>
          </cell>
          <cell r="G1166" t="str">
            <v>Housing Authority of the City of Colorado Springs</v>
          </cell>
        </row>
        <row r="1167">
          <cell r="D1167" t="str">
            <v>CO - Housing Authority of the City of Fort Lupton</v>
          </cell>
          <cell r="E1167">
            <v>350</v>
          </cell>
          <cell r="F1167" t="str">
            <v>CO-029</v>
          </cell>
          <cell r="G1167" t="str">
            <v>Housing Authority of the City of Fort Lupton</v>
          </cell>
        </row>
        <row r="1168">
          <cell r="D1168" t="str">
            <v xml:space="preserve">CO - Burlington Housing Authority                                </v>
          </cell>
          <cell r="E1168">
            <v>351</v>
          </cell>
          <cell r="F1168" t="str">
            <v>CO-030</v>
          </cell>
          <cell r="G1168" t="str">
            <v xml:space="preserve">Burlington Housing Authority                                </v>
          </cell>
        </row>
        <row r="1169">
          <cell r="D1169" t="str">
            <v xml:space="preserve">CO - La Junta Housing Authority                                  </v>
          </cell>
          <cell r="E1169">
            <v>352</v>
          </cell>
          <cell r="F1169" t="str">
            <v>CO-031</v>
          </cell>
          <cell r="G1169" t="str">
            <v xml:space="preserve">La Junta Housing Authority                                  </v>
          </cell>
        </row>
        <row r="1170">
          <cell r="D1170" t="str">
            <v>CO - Loveland Housing Authority</v>
          </cell>
          <cell r="E1170">
            <v>353</v>
          </cell>
          <cell r="F1170" t="str">
            <v>CO-034</v>
          </cell>
          <cell r="G1170" t="str">
            <v>Loveland Housing Authority</v>
          </cell>
        </row>
        <row r="1171">
          <cell r="D1171" t="str">
            <v>CO - Housing Authority of the City of Greeley</v>
          </cell>
          <cell r="E1171">
            <v>354</v>
          </cell>
          <cell r="F1171" t="str">
            <v>CO-035</v>
          </cell>
          <cell r="G1171" t="str">
            <v>Housing Authority of the City of Greeley</v>
          </cell>
        </row>
        <row r="1172">
          <cell r="D1172" t="str">
            <v>CO - Littleton Housing Authority</v>
          </cell>
          <cell r="E1172">
            <v>355</v>
          </cell>
          <cell r="F1172" t="str">
            <v>CO-036</v>
          </cell>
          <cell r="G1172" t="str">
            <v>Littleton Housing Authority</v>
          </cell>
        </row>
        <row r="1173">
          <cell r="D1173" t="str">
            <v>CO - Costilla County Housing Authority</v>
          </cell>
          <cell r="E1173">
            <v>356</v>
          </cell>
          <cell r="F1173" t="str">
            <v>CO-037</v>
          </cell>
          <cell r="G1173" t="str">
            <v>Costilla County Housing Authority</v>
          </cell>
        </row>
        <row r="1174">
          <cell r="D1174" t="str">
            <v>CO - Conejos County Housing Authority</v>
          </cell>
          <cell r="E1174">
            <v>357</v>
          </cell>
          <cell r="F1174" t="str">
            <v>CO-038</v>
          </cell>
          <cell r="G1174" t="str">
            <v>Conejos County Housing Authority</v>
          </cell>
        </row>
        <row r="1175">
          <cell r="D1175" t="str">
            <v>CO - Delta Housing Authority</v>
          </cell>
          <cell r="E1175">
            <v>358</v>
          </cell>
          <cell r="F1175" t="str">
            <v>CO-040</v>
          </cell>
          <cell r="G1175" t="str">
            <v>Delta Housing Authority</v>
          </cell>
        </row>
        <row r="1176">
          <cell r="D1176" t="str">
            <v>CO - Fort Collins Housing Authority</v>
          </cell>
          <cell r="E1176">
            <v>359</v>
          </cell>
          <cell r="F1176" t="str">
            <v>CO-041</v>
          </cell>
          <cell r="G1176" t="str">
            <v>Fort Collins Housing Authority</v>
          </cell>
        </row>
        <row r="1177">
          <cell r="D1177" t="str">
            <v>CO - Center Housing Authority</v>
          </cell>
          <cell r="E1177">
            <v>360</v>
          </cell>
          <cell r="F1177" t="str">
            <v>CO-043</v>
          </cell>
          <cell r="G1177" t="str">
            <v>Center Housing Authority</v>
          </cell>
        </row>
        <row r="1178">
          <cell r="D1178" t="str">
            <v>CO - Housing Authority of the City of Brush</v>
          </cell>
          <cell r="E1178">
            <v>361</v>
          </cell>
          <cell r="F1178" t="str">
            <v>CO-044</v>
          </cell>
          <cell r="G1178" t="str">
            <v>Housing Authority of the City of Brush</v>
          </cell>
        </row>
        <row r="1179">
          <cell r="D1179" t="str">
            <v>CO - Englewood Housing Authority</v>
          </cell>
          <cell r="E1179">
            <v>362</v>
          </cell>
          <cell r="F1179" t="str">
            <v>CO-048</v>
          </cell>
          <cell r="G1179" t="str">
            <v>Englewood Housing Authority</v>
          </cell>
        </row>
        <row r="1180">
          <cell r="D1180" t="str">
            <v>CO - Lakewood Housing Authority</v>
          </cell>
          <cell r="E1180">
            <v>363</v>
          </cell>
          <cell r="F1180" t="str">
            <v>CO-049</v>
          </cell>
          <cell r="G1180" t="str">
            <v>Lakewood Housing Authority</v>
          </cell>
        </row>
        <row r="1181">
          <cell r="D1181" t="str">
            <v>CO - Grand Junction Housing Authority</v>
          </cell>
          <cell r="E1181">
            <v>364</v>
          </cell>
          <cell r="F1181" t="str">
            <v>CO-051</v>
          </cell>
          <cell r="G1181" t="str">
            <v>Grand Junction Housing Authority</v>
          </cell>
        </row>
        <row r="1182">
          <cell r="D1182" t="str">
            <v>CO - Aurora Housing Authority</v>
          </cell>
          <cell r="E1182">
            <v>365</v>
          </cell>
          <cell r="F1182" t="str">
            <v>CO-052</v>
          </cell>
          <cell r="G1182" t="str">
            <v>Aurora Housing Authority</v>
          </cell>
        </row>
        <row r="1183">
          <cell r="D1183" t="str">
            <v>CO - Adams County Housing Authority</v>
          </cell>
          <cell r="E1183">
            <v>366</v>
          </cell>
          <cell r="F1183" t="str">
            <v>CO-058</v>
          </cell>
          <cell r="G1183" t="str">
            <v>Adams County Housing Authority</v>
          </cell>
        </row>
        <row r="1184">
          <cell r="D1184" t="str">
            <v>CO - Louisville Housing Authority</v>
          </cell>
          <cell r="E1184">
            <v>367</v>
          </cell>
          <cell r="F1184" t="str">
            <v>CO-059</v>
          </cell>
          <cell r="G1184" t="str">
            <v>Louisville Housing Authority</v>
          </cell>
        </row>
        <row r="1185">
          <cell r="D1185" t="str">
            <v>CO - Boulder County Housing Authority</v>
          </cell>
          <cell r="E1185">
            <v>368</v>
          </cell>
          <cell r="F1185" t="str">
            <v>CO-061</v>
          </cell>
          <cell r="G1185" t="str">
            <v>Boulder County Housing Authority</v>
          </cell>
        </row>
        <row r="1186">
          <cell r="D1186" t="str">
            <v>CO - Longmont Housing Authority</v>
          </cell>
          <cell r="E1186">
            <v>369</v>
          </cell>
          <cell r="F1186" t="str">
            <v>CO-070</v>
          </cell>
          <cell r="G1186" t="str">
            <v>Longmont Housing Authority</v>
          </cell>
        </row>
        <row r="1187">
          <cell r="D1187" t="str">
            <v>CO - Housing Authority of the City of Fountain</v>
          </cell>
          <cell r="E1187">
            <v>370</v>
          </cell>
          <cell r="F1187" t="str">
            <v>CO-071</v>
          </cell>
          <cell r="G1187" t="str">
            <v>Housing Authority of the City of Fountain</v>
          </cell>
        </row>
        <row r="1188">
          <cell r="D1188" t="str">
            <v>CO - Jefferson County Housing Authority</v>
          </cell>
          <cell r="E1188">
            <v>371</v>
          </cell>
          <cell r="F1188" t="str">
            <v>CO-072</v>
          </cell>
          <cell r="G1188" t="str">
            <v>Jefferson County Housing Authority</v>
          </cell>
        </row>
        <row r="1189">
          <cell r="D1189" t="str">
            <v>CO - Housing Authority of the County of Montezuma</v>
          </cell>
          <cell r="E1189">
            <v>372</v>
          </cell>
          <cell r="F1189" t="str">
            <v>CO-079</v>
          </cell>
          <cell r="G1189" t="str">
            <v>Housing Authority of the County of Montezuma</v>
          </cell>
        </row>
        <row r="1190">
          <cell r="D1190" t="str">
            <v>CT - Housing Authority of the City of Bridgeport</v>
          </cell>
          <cell r="E1190">
            <v>373</v>
          </cell>
          <cell r="F1190" t="str">
            <v>CT-001</v>
          </cell>
          <cell r="G1190" t="str">
            <v>Housing Authority of the City of Bridgeport</v>
          </cell>
        </row>
        <row r="1191">
          <cell r="D1191" t="str">
            <v>CT - Housing Authority Of The City Of Norwalk</v>
          </cell>
          <cell r="E1191">
            <v>374</v>
          </cell>
          <cell r="F1191" t="str">
            <v>CT-002</v>
          </cell>
          <cell r="G1191" t="str">
            <v>Housing Authority Of The City Of Norwalk</v>
          </cell>
        </row>
        <row r="1192">
          <cell r="D1192" t="str">
            <v>CT - Housing Authority of the City of Hartford</v>
          </cell>
          <cell r="E1192">
            <v>375</v>
          </cell>
          <cell r="F1192" t="str">
            <v>CT-003</v>
          </cell>
          <cell r="G1192" t="str">
            <v>Housing Authority of the City of Hartford</v>
          </cell>
        </row>
        <row r="1193">
          <cell r="D1193" t="str">
            <v>CT - Housing Authority of the City of New Haven</v>
          </cell>
          <cell r="E1193">
            <v>376</v>
          </cell>
          <cell r="F1193" t="str">
            <v>CT-004</v>
          </cell>
          <cell r="G1193" t="str">
            <v>Housing Authority of the City of New Haven</v>
          </cell>
        </row>
        <row r="1194">
          <cell r="D1194" t="str">
            <v>CT - Housing Authority of the CIty of New Britain</v>
          </cell>
          <cell r="E1194">
            <v>377</v>
          </cell>
          <cell r="F1194" t="str">
            <v>CT-005</v>
          </cell>
          <cell r="G1194" t="str">
            <v>Housing Authority of the CIty of New Britain</v>
          </cell>
        </row>
        <row r="1195">
          <cell r="D1195" t="str">
            <v>CT - Waterbury Housing Authority</v>
          </cell>
          <cell r="E1195">
            <v>378</v>
          </cell>
          <cell r="F1195" t="str">
            <v>CT-006</v>
          </cell>
          <cell r="G1195" t="str">
            <v>Waterbury Housing Authority</v>
          </cell>
        </row>
        <row r="1196">
          <cell r="D1196" t="str">
            <v>CT - Stamford Housing Authority</v>
          </cell>
          <cell r="E1196">
            <v>379</v>
          </cell>
          <cell r="F1196" t="str">
            <v>CT-007</v>
          </cell>
          <cell r="G1196" t="str">
            <v>Stamford Housing Authority</v>
          </cell>
        </row>
        <row r="1197">
          <cell r="D1197" t="str">
            <v>CT - Middletown Housing Authority</v>
          </cell>
          <cell r="E1197">
            <v>380</v>
          </cell>
          <cell r="F1197" t="str">
            <v>CT-009</v>
          </cell>
          <cell r="G1197" t="str">
            <v>Middletown Housing Authority</v>
          </cell>
        </row>
        <row r="1198">
          <cell r="D1198" t="str">
            <v>CT - Willimantic Housing Authority</v>
          </cell>
          <cell r="E1198">
            <v>381</v>
          </cell>
          <cell r="F1198" t="str">
            <v>CT-010</v>
          </cell>
          <cell r="G1198" t="str">
            <v>Willimantic Housing Authority</v>
          </cell>
        </row>
        <row r="1199">
          <cell r="D1199" t="str">
            <v>CT - Housing Authority of the City of Meriden</v>
          </cell>
          <cell r="E1199">
            <v>382</v>
          </cell>
          <cell r="F1199" t="str">
            <v>CT-011</v>
          </cell>
          <cell r="G1199" t="str">
            <v>Housing Authority of the City of Meriden</v>
          </cell>
        </row>
        <row r="1200">
          <cell r="D1200" t="str">
            <v>CT - East Hartford Housing Authority</v>
          </cell>
          <cell r="E1200">
            <v>383</v>
          </cell>
          <cell r="F1200" t="str">
            <v>CT-013</v>
          </cell>
          <cell r="G1200" t="str">
            <v>East Hartford Housing Authority</v>
          </cell>
        </row>
        <row r="1201">
          <cell r="D1201" t="str">
            <v>CT - Housing Authority of the City of Ansonia</v>
          </cell>
          <cell r="E1201">
            <v>384</v>
          </cell>
          <cell r="F1201" t="str">
            <v>CT-015</v>
          </cell>
          <cell r="G1201" t="str">
            <v>Housing Authority of the City of Ansonia</v>
          </cell>
        </row>
        <row r="1202">
          <cell r="D1202" t="str">
            <v>CT - Norwich Housing Authority</v>
          </cell>
          <cell r="E1202">
            <v>385</v>
          </cell>
          <cell r="F1202" t="str">
            <v>CT-018</v>
          </cell>
          <cell r="G1202" t="str">
            <v>Norwich Housing Authority</v>
          </cell>
        </row>
        <row r="1203">
          <cell r="D1203" t="str">
            <v>CT - Greenwich Housing Authority</v>
          </cell>
          <cell r="E1203">
            <v>386</v>
          </cell>
          <cell r="F1203" t="str">
            <v>CT-019</v>
          </cell>
          <cell r="G1203" t="str">
            <v>Greenwich Housing Authority</v>
          </cell>
        </row>
        <row r="1204">
          <cell r="D1204" t="str">
            <v>CT - Housing Authority of the City of Danbury</v>
          </cell>
          <cell r="E1204">
            <v>387</v>
          </cell>
          <cell r="F1204" t="str">
            <v>CT-020</v>
          </cell>
          <cell r="G1204" t="str">
            <v>Housing Authority of the City of Danbury</v>
          </cell>
        </row>
        <row r="1205">
          <cell r="D1205" t="str">
            <v>CT - New London Housing Authority</v>
          </cell>
          <cell r="E1205">
            <v>388</v>
          </cell>
          <cell r="F1205" t="str">
            <v>CT-022</v>
          </cell>
          <cell r="G1205" t="str">
            <v>New London Housing Authority</v>
          </cell>
        </row>
        <row r="1206">
          <cell r="D1206" t="str">
            <v>CT - Bristol Housing Authority</v>
          </cell>
          <cell r="E1206">
            <v>389</v>
          </cell>
          <cell r="F1206" t="str">
            <v>CT-023</v>
          </cell>
          <cell r="G1206" t="str">
            <v>Bristol Housing Authority</v>
          </cell>
        </row>
        <row r="1207">
          <cell r="D1207" t="str">
            <v>CT - Putnam Housing Authority</v>
          </cell>
          <cell r="E1207">
            <v>390</v>
          </cell>
          <cell r="F1207" t="str">
            <v>CT-024</v>
          </cell>
          <cell r="G1207" t="str">
            <v>Putnam Housing Authority</v>
          </cell>
        </row>
        <row r="1208">
          <cell r="D1208" t="str">
            <v>CT - Winchester Housing Authority</v>
          </cell>
          <cell r="E1208">
            <v>391</v>
          </cell>
          <cell r="F1208" t="str">
            <v>CT-025</v>
          </cell>
          <cell r="G1208" t="str">
            <v>Winchester Housing Authority</v>
          </cell>
        </row>
        <row r="1209">
          <cell r="D1209" t="str">
            <v>CT - Manchester Housing Authority</v>
          </cell>
          <cell r="E1209">
            <v>392</v>
          </cell>
          <cell r="F1209" t="str">
            <v>CT-026</v>
          </cell>
          <cell r="G1209" t="str">
            <v>Manchester Housing Authority</v>
          </cell>
        </row>
        <row r="1210">
          <cell r="D1210" t="str">
            <v>CT - Housing Authority of the Town of Stratford</v>
          </cell>
          <cell r="E1210">
            <v>393</v>
          </cell>
          <cell r="F1210" t="str">
            <v>CT-027</v>
          </cell>
          <cell r="G1210" t="str">
            <v>Housing Authority of the Town of Stratford</v>
          </cell>
        </row>
        <row r="1211">
          <cell r="D1211" t="str">
            <v>CT - Vernon Housing Authority</v>
          </cell>
          <cell r="E1211">
            <v>394</v>
          </cell>
          <cell r="F1211" t="str">
            <v>CT-028</v>
          </cell>
          <cell r="G1211" t="str">
            <v>Vernon Housing Authority</v>
          </cell>
        </row>
        <row r="1212">
          <cell r="D1212" t="str">
            <v>CT - West Haven Housing Authority</v>
          </cell>
          <cell r="E1212">
            <v>395</v>
          </cell>
          <cell r="F1212" t="str">
            <v>CT-029</v>
          </cell>
          <cell r="G1212" t="str">
            <v>West Haven Housing Authority</v>
          </cell>
        </row>
        <row r="1213">
          <cell r="D1213" t="str">
            <v>CT - Milford Redevelopment and Housing Partnership</v>
          </cell>
          <cell r="E1213">
            <v>396</v>
          </cell>
          <cell r="F1213" t="str">
            <v>CT-030</v>
          </cell>
          <cell r="G1213" t="str">
            <v>Milford Redevelopment and Housing Partnership</v>
          </cell>
        </row>
        <row r="1214">
          <cell r="D1214" t="str">
            <v>CT - Torrington Housing Authority</v>
          </cell>
          <cell r="E1214">
            <v>397</v>
          </cell>
          <cell r="F1214" t="str">
            <v>CT-031</v>
          </cell>
          <cell r="G1214" t="str">
            <v>Torrington Housing Authority</v>
          </cell>
        </row>
        <row r="1215">
          <cell r="D1215" t="str">
            <v>CT - Windsor Locks Housing Authority</v>
          </cell>
          <cell r="E1215">
            <v>398</v>
          </cell>
          <cell r="F1215" t="str">
            <v>CT-032</v>
          </cell>
          <cell r="G1215" t="str">
            <v>Windsor Locks Housing Authority</v>
          </cell>
        </row>
        <row r="1216">
          <cell r="D1216" t="str">
            <v>CT - Housing Authority of the Town of Seymour</v>
          </cell>
          <cell r="E1216">
            <v>399</v>
          </cell>
          <cell r="F1216" t="str">
            <v>CT-035</v>
          </cell>
          <cell r="G1216" t="str">
            <v>Housing Authority of the Town of Seymour</v>
          </cell>
        </row>
        <row r="1217">
          <cell r="D1217" t="str">
            <v>CT - Portland Housing Authority</v>
          </cell>
          <cell r="E1217">
            <v>400</v>
          </cell>
          <cell r="F1217" t="str">
            <v>CT-036</v>
          </cell>
          <cell r="G1217" t="str">
            <v>Portland Housing Authority</v>
          </cell>
        </row>
        <row r="1218">
          <cell r="D1218" t="str">
            <v>CT - Housing Authority of the Town of West Hartfor</v>
          </cell>
          <cell r="E1218">
            <v>401</v>
          </cell>
          <cell r="F1218" t="str">
            <v>CT-039</v>
          </cell>
          <cell r="G1218" t="str">
            <v>Housing Authority of the Town of West Hartfor</v>
          </cell>
        </row>
        <row r="1219">
          <cell r="D1219" t="str">
            <v>CT - Housing Authority of the Town of Glastonbury</v>
          </cell>
          <cell r="E1219">
            <v>402</v>
          </cell>
          <cell r="F1219" t="str">
            <v>CT-040</v>
          </cell>
          <cell r="G1219" t="str">
            <v>Housing Authority of the Town of Glastonbury</v>
          </cell>
        </row>
        <row r="1220">
          <cell r="D1220" t="str">
            <v>CT - Naugatuck Housing Authority</v>
          </cell>
          <cell r="E1220">
            <v>403</v>
          </cell>
          <cell r="F1220" t="str">
            <v>CT-047</v>
          </cell>
          <cell r="G1220" t="str">
            <v>Naugatuck Housing Authority</v>
          </cell>
        </row>
        <row r="1221">
          <cell r="D1221" t="str">
            <v>CT - New Canaan Housing Authority</v>
          </cell>
          <cell r="E1221">
            <v>404</v>
          </cell>
          <cell r="F1221" t="str">
            <v>CT-054</v>
          </cell>
          <cell r="G1221" t="str">
            <v>New Canaan Housing Authority</v>
          </cell>
        </row>
        <row r="1222">
          <cell r="D1222" t="str">
            <v>CT - Bloomfield Housing Authority</v>
          </cell>
          <cell r="E1222">
            <v>405</v>
          </cell>
          <cell r="F1222" t="str">
            <v>CT-056</v>
          </cell>
          <cell r="G1222" t="str">
            <v>Bloomfield Housing Authority</v>
          </cell>
        </row>
        <row r="1223">
          <cell r="D1223" t="str">
            <v>CT - Housing Authority of the Town of Brooklyn</v>
          </cell>
          <cell r="E1223">
            <v>406</v>
          </cell>
          <cell r="F1223" t="str">
            <v>CT-066</v>
          </cell>
          <cell r="G1223" t="str">
            <v>Housing Authority of the Town of Brooklyn</v>
          </cell>
        </row>
        <row r="1224">
          <cell r="D1224" t="str">
            <v>DC - D.C  Housing Authority</v>
          </cell>
          <cell r="E1224">
            <v>407</v>
          </cell>
          <cell r="F1224" t="str">
            <v>DC-001</v>
          </cell>
          <cell r="G1224" t="str">
            <v>D.C  Housing Authority</v>
          </cell>
        </row>
        <row r="1225">
          <cell r="D1225" t="str">
            <v>DE - Wilmington Housing Authority</v>
          </cell>
          <cell r="E1225">
            <v>408</v>
          </cell>
          <cell r="F1225" t="str">
            <v>DE-001</v>
          </cell>
          <cell r="G1225" t="str">
            <v>Wilmington Housing Authority</v>
          </cell>
        </row>
        <row r="1226">
          <cell r="D1226" t="str">
            <v>DE - Dover Housing Authority</v>
          </cell>
          <cell r="E1226">
            <v>409</v>
          </cell>
          <cell r="F1226" t="str">
            <v>DE-002</v>
          </cell>
          <cell r="G1226" t="str">
            <v>Dover Housing Authority</v>
          </cell>
        </row>
        <row r="1227">
          <cell r="D1227" t="str">
            <v>DE - Newark Housing Authority</v>
          </cell>
          <cell r="E1227">
            <v>410</v>
          </cell>
          <cell r="F1227" t="str">
            <v>DE-003</v>
          </cell>
          <cell r="G1227" t="str">
            <v>Newark Housing Authority</v>
          </cell>
        </row>
        <row r="1228">
          <cell r="D1228" t="str">
            <v>DE - Delaware State Housing Authority</v>
          </cell>
          <cell r="E1228">
            <v>411</v>
          </cell>
          <cell r="F1228" t="str">
            <v>DE-004</v>
          </cell>
          <cell r="G1228" t="str">
            <v>Delaware State Housing Authority</v>
          </cell>
        </row>
        <row r="1229">
          <cell r="D1229" t="str">
            <v>FL - Jacksonville Housing Authority</v>
          </cell>
          <cell r="E1229">
            <v>412</v>
          </cell>
          <cell r="F1229" t="str">
            <v>FL-001</v>
          </cell>
          <cell r="G1229" t="str">
            <v>Jacksonville Housing Authority</v>
          </cell>
        </row>
        <row r="1230">
          <cell r="D1230" t="str">
            <v>FL - HOUSING AUTHORITY OF THE CITY OF ST. PETERSBURG</v>
          </cell>
          <cell r="E1230">
            <v>413</v>
          </cell>
          <cell r="F1230" t="str">
            <v>FL-002</v>
          </cell>
          <cell r="G1230" t="str">
            <v>HOUSING AUTHORITY OF THE CITY OF ST. PETERSBURG</v>
          </cell>
        </row>
        <row r="1231">
          <cell r="D1231" t="str">
            <v>FL - TAMPA HOUSING AUTHORITY</v>
          </cell>
          <cell r="E1231">
            <v>414</v>
          </cell>
          <cell r="F1231" t="str">
            <v>FL-003</v>
          </cell>
          <cell r="G1231" t="str">
            <v>TAMPA HOUSING AUTHORITY</v>
          </cell>
        </row>
        <row r="1232">
          <cell r="D1232" t="str">
            <v>FL - Orlando Housing Authority</v>
          </cell>
          <cell r="E1232">
            <v>415</v>
          </cell>
          <cell r="F1232" t="str">
            <v>FL-004</v>
          </cell>
          <cell r="G1232" t="str">
            <v>Orlando Housing Authority</v>
          </cell>
        </row>
        <row r="1233">
          <cell r="D1233" t="str">
            <v>FL - MIAMI DADE PUBLIC HOUSING AND COMMUNITY DEV</v>
          </cell>
          <cell r="E1233">
            <v>416</v>
          </cell>
          <cell r="F1233" t="str">
            <v>FL-005</v>
          </cell>
          <cell r="G1233" t="str">
            <v>MIAMI DADE PUBLIC HOUSING AND COMMUNITY DEV</v>
          </cell>
        </row>
        <row r="1234">
          <cell r="D1234" t="str">
            <v>FL - Area Housing Commission</v>
          </cell>
          <cell r="E1234">
            <v>417</v>
          </cell>
          <cell r="F1234" t="str">
            <v>FL-006</v>
          </cell>
          <cell r="G1234" t="str">
            <v>Area Housing Commission</v>
          </cell>
        </row>
        <row r="1235">
          <cell r="D1235" t="str">
            <v>FL - Housing Authority of City of Daytona Beach</v>
          </cell>
          <cell r="E1235">
            <v>418</v>
          </cell>
          <cell r="F1235" t="str">
            <v>FL-007</v>
          </cell>
          <cell r="G1235" t="str">
            <v>Housing Authority of City of Daytona Beach</v>
          </cell>
        </row>
        <row r="1236">
          <cell r="D1236" t="str">
            <v>FL - SARASOTA HOUSING AUTHORITY</v>
          </cell>
          <cell r="E1236">
            <v>419</v>
          </cell>
          <cell r="F1236" t="str">
            <v>FL-008</v>
          </cell>
          <cell r="G1236" t="str">
            <v>SARASOTA HOUSING AUTHORITY</v>
          </cell>
        </row>
        <row r="1237">
          <cell r="D1237" t="str">
            <v>FL - WEST PALM BEACH HOUSING AUTHORITY</v>
          </cell>
          <cell r="E1237">
            <v>420</v>
          </cell>
          <cell r="F1237" t="str">
            <v>FL-009</v>
          </cell>
          <cell r="G1237" t="str">
            <v>WEST PALM BEACH HOUSING AUTHORITY</v>
          </cell>
        </row>
        <row r="1238">
          <cell r="D1238" t="str">
            <v>FL - HOUSING AUTHORITY OF THE CITY OF FORT LAUDERDALE</v>
          </cell>
          <cell r="E1238">
            <v>421</v>
          </cell>
          <cell r="F1238" t="str">
            <v>FL-010</v>
          </cell>
          <cell r="G1238" t="str">
            <v>HOUSING AUTHORITY OF THE CITY OF FORT LAUDERDALE</v>
          </cell>
        </row>
        <row r="1239">
          <cell r="D1239" t="str">
            <v>FL - HOUSING AUTHORITY OF THE CITY OF LAKELAND</v>
          </cell>
          <cell r="E1239">
            <v>422</v>
          </cell>
          <cell r="F1239" t="str">
            <v>FL-011</v>
          </cell>
          <cell r="G1239" t="str">
            <v>HOUSING AUTHORITY OF THE CITY OF LAKELAND</v>
          </cell>
        </row>
        <row r="1240">
          <cell r="D1240" t="str">
            <v>FL - HOUSING AUTHORITY OF AVON PARK</v>
          </cell>
          <cell r="E1240">
            <v>423</v>
          </cell>
          <cell r="F1240" t="str">
            <v>FL-012</v>
          </cell>
          <cell r="G1240" t="str">
            <v>HOUSING AUTHORITY OF AVON PARK</v>
          </cell>
        </row>
        <row r="1241">
          <cell r="D1241" t="str">
            <v>FL - HOUSING AUTHORITY OF THE CITY OF KEY WEST</v>
          </cell>
          <cell r="E1241">
            <v>424</v>
          </cell>
          <cell r="F1241" t="str">
            <v>FL-013</v>
          </cell>
          <cell r="G1241" t="str">
            <v>HOUSING AUTHORITY OF THE CITY OF KEY WEST</v>
          </cell>
        </row>
        <row r="1242">
          <cell r="D1242" t="str">
            <v>FL - Northwest Florida Regional Housing Authority</v>
          </cell>
          <cell r="E1242">
            <v>425</v>
          </cell>
          <cell r="F1242" t="str">
            <v>FL-015</v>
          </cell>
          <cell r="G1242" t="str">
            <v>Northwest Florida Regional Housing Authority</v>
          </cell>
        </row>
        <row r="1243">
          <cell r="D1243" t="str">
            <v>FL - The Housing Authority of the City of Sanford</v>
          </cell>
          <cell r="E1243">
            <v>426</v>
          </cell>
          <cell r="F1243" t="str">
            <v>FL-016</v>
          </cell>
          <cell r="G1243" t="str">
            <v>The Housing Authority of the City of Sanford</v>
          </cell>
        </row>
        <row r="1244">
          <cell r="D1244" t="str">
            <v>FL - HOUSING AUTHORITY OF THE CITY OF MIAMI BEACH</v>
          </cell>
          <cell r="E1244">
            <v>427</v>
          </cell>
          <cell r="F1244" t="str">
            <v>FL-017</v>
          </cell>
          <cell r="G1244" t="str">
            <v>HOUSING AUTHORITY OF THE CITY OF MIAMI BEACH</v>
          </cell>
        </row>
        <row r="1245">
          <cell r="D1245" t="str">
            <v>FL - Panama City Housing Authority</v>
          </cell>
          <cell r="E1245">
            <v>428</v>
          </cell>
          <cell r="F1245" t="str">
            <v>FL-018</v>
          </cell>
          <cell r="G1245" t="str">
            <v>Panama City Housing Authority</v>
          </cell>
        </row>
        <row r="1246">
          <cell r="D1246" t="str">
            <v>FL - HOUSING AUTHORITY OF THE CITY OF COCOA</v>
          </cell>
          <cell r="E1246">
            <v>429</v>
          </cell>
          <cell r="F1246" t="str">
            <v>FL-019</v>
          </cell>
          <cell r="G1246" t="str">
            <v>HOUSING AUTHORITY OF THE CITY OF COCOA</v>
          </cell>
        </row>
        <row r="1247">
          <cell r="D1247" t="str">
            <v>FL - HOUSING AUTHORITY OF BREVARD COUNTY</v>
          </cell>
          <cell r="E1247">
            <v>430</v>
          </cell>
          <cell r="F1247" t="str">
            <v>FL-020</v>
          </cell>
          <cell r="G1247" t="str">
            <v>HOUSING AUTHORITY OF BREVARD COUNTY</v>
          </cell>
        </row>
        <row r="1248">
          <cell r="D1248" t="str">
            <v>FL - PAHOKEE HOUSING AUTHORITY</v>
          </cell>
          <cell r="E1248">
            <v>431</v>
          </cell>
          <cell r="F1248" t="str">
            <v>FL-021</v>
          </cell>
          <cell r="G1248" t="str">
            <v>PAHOKEE HOUSING AUTHORITY</v>
          </cell>
        </row>
        <row r="1249">
          <cell r="D1249" t="str">
            <v>FL - Housing Authority of New Smyrna Beach</v>
          </cell>
          <cell r="E1249">
            <v>432</v>
          </cell>
          <cell r="F1249" t="str">
            <v>FL-022</v>
          </cell>
          <cell r="G1249" t="str">
            <v>Housing Authority of New Smyrna Beach</v>
          </cell>
        </row>
        <row r="1250">
          <cell r="D1250" t="str">
            <v>FL - HOUSING AUTHORITY OF THE CITY OF BRADENTON</v>
          </cell>
          <cell r="E1250">
            <v>433</v>
          </cell>
          <cell r="F1250" t="str">
            <v>FL-023</v>
          </cell>
          <cell r="G1250" t="str">
            <v>HOUSING AUTHORITY OF THE CITY OF BRADENTON</v>
          </cell>
        </row>
        <row r="1251">
          <cell r="D1251" t="str">
            <v>FL - Ormond Beach Housing Authority</v>
          </cell>
          <cell r="E1251">
            <v>434</v>
          </cell>
          <cell r="F1251" t="str">
            <v>FL-024</v>
          </cell>
          <cell r="G1251" t="str">
            <v>Ormond Beach Housing Authority</v>
          </cell>
        </row>
        <row r="1252">
          <cell r="D1252" t="str">
            <v>FL - HOUSING AUTHORITY OF THE CITY OF TITUSVILLE</v>
          </cell>
          <cell r="E1252">
            <v>435</v>
          </cell>
          <cell r="F1252" t="str">
            <v>FL-025</v>
          </cell>
          <cell r="G1252" t="str">
            <v>HOUSING AUTHORITY OF THE CITY OF TITUSVILLE</v>
          </cell>
        </row>
        <row r="1253">
          <cell r="D1253" t="str">
            <v>FL - HOUSING AUTHORITY OF BARTOW</v>
          </cell>
          <cell r="E1253">
            <v>436</v>
          </cell>
          <cell r="F1253" t="str">
            <v>FL-026</v>
          </cell>
          <cell r="G1253" t="str">
            <v>HOUSING AUTHORITY OF BARTOW</v>
          </cell>
        </row>
        <row r="1254">
          <cell r="D1254" t="str">
            <v>FL - Housing Authority of the City of Live Oak</v>
          </cell>
          <cell r="E1254">
            <v>437</v>
          </cell>
          <cell r="F1254" t="str">
            <v>FL-027</v>
          </cell>
          <cell r="G1254" t="str">
            <v>Housing Authority of the City of Live Oak</v>
          </cell>
        </row>
        <row r="1255">
          <cell r="D1255" t="str">
            <v>FL - HOUSING AUTHORITY OF POMPANO BEACH</v>
          </cell>
          <cell r="E1255">
            <v>438</v>
          </cell>
          <cell r="F1255" t="str">
            <v>FL-028</v>
          </cell>
          <cell r="G1255" t="str">
            <v>HOUSING AUTHORITY OF POMPANO BEACH</v>
          </cell>
        </row>
        <row r="1256">
          <cell r="D1256" t="str">
            <v>FL - Housing Authority of the County of Flagler</v>
          </cell>
          <cell r="E1256">
            <v>439</v>
          </cell>
          <cell r="F1256" t="str">
            <v>FL-030</v>
          </cell>
          <cell r="G1256" t="str">
            <v>Housing Authority of the County of Flagler</v>
          </cell>
        </row>
        <row r="1257">
          <cell r="D1257" t="str">
            <v>FL - Housing Authority of the City of Marianna</v>
          </cell>
          <cell r="E1257">
            <v>440</v>
          </cell>
          <cell r="F1257" t="str">
            <v>FL-031</v>
          </cell>
          <cell r="G1257" t="str">
            <v>Housing Authority of the City of Marianna</v>
          </cell>
        </row>
        <row r="1258">
          <cell r="D1258" t="str">
            <v>FL - Ocala Housing Authority</v>
          </cell>
          <cell r="E1258">
            <v>441</v>
          </cell>
          <cell r="F1258" t="str">
            <v>FL-032</v>
          </cell>
          <cell r="G1258" t="str">
            <v>Ocala Housing Authority</v>
          </cell>
        </row>
        <row r="1259">
          <cell r="D1259" t="str">
            <v>FL - Seminole County Housing Authority</v>
          </cell>
          <cell r="E1259">
            <v>442</v>
          </cell>
          <cell r="F1259" t="str">
            <v>FL-033</v>
          </cell>
          <cell r="G1259" t="str">
            <v>Seminole County Housing Authority</v>
          </cell>
        </row>
        <row r="1260">
          <cell r="D1260" t="str">
            <v>FL - PLANT CITY HOUSING AUTHORITY</v>
          </cell>
          <cell r="E1260">
            <v>443</v>
          </cell>
          <cell r="F1260" t="str">
            <v>FL-034</v>
          </cell>
          <cell r="G1260" t="str">
            <v>PLANT CITY HOUSING AUTHORITY</v>
          </cell>
        </row>
        <row r="1261">
          <cell r="D1261" t="str">
            <v>FL - Housing Authority of Springfield</v>
          </cell>
          <cell r="E1261">
            <v>444</v>
          </cell>
          <cell r="F1261" t="str">
            <v>FL-035</v>
          </cell>
          <cell r="G1261" t="str">
            <v>Housing Authority of Springfield</v>
          </cell>
        </row>
        <row r="1262">
          <cell r="D1262" t="str">
            <v>FL - Housing Authority of the City of Apalachicola</v>
          </cell>
          <cell r="E1262">
            <v>445</v>
          </cell>
          <cell r="F1262" t="str">
            <v>FL-036</v>
          </cell>
          <cell r="G1262" t="str">
            <v>Housing Authority of the City of Apalachicola</v>
          </cell>
        </row>
        <row r="1263">
          <cell r="D1263" t="str">
            <v>FL - Housing Authority of City of Fernandina Beach</v>
          </cell>
          <cell r="E1263">
            <v>446</v>
          </cell>
          <cell r="F1263" t="str">
            <v>FL-037</v>
          </cell>
          <cell r="G1263" t="str">
            <v>Housing Authority of City of Fernandina Beach</v>
          </cell>
        </row>
        <row r="1264">
          <cell r="D1264" t="str">
            <v>FL - Chipley Housing Authority</v>
          </cell>
          <cell r="E1264">
            <v>447</v>
          </cell>
          <cell r="F1264" t="str">
            <v>FL-038</v>
          </cell>
          <cell r="G1264" t="str">
            <v>Chipley Housing Authority</v>
          </cell>
        </row>
        <row r="1265">
          <cell r="D1265" t="str">
            <v>FL - DeFuniak Springs Housing Authority</v>
          </cell>
          <cell r="E1265">
            <v>448</v>
          </cell>
          <cell r="F1265" t="str">
            <v>FL-039</v>
          </cell>
          <cell r="G1265" t="str">
            <v>DeFuniak Springs Housing Authority</v>
          </cell>
        </row>
        <row r="1266">
          <cell r="D1266" t="str">
            <v>FL - Housing Authority of the City of Eustis</v>
          </cell>
          <cell r="E1266">
            <v>449</v>
          </cell>
          <cell r="F1266" t="str">
            <v>FL-040</v>
          </cell>
          <cell r="G1266" t="str">
            <v>Housing Authority of the City of Eustis</v>
          </cell>
        </row>
        <row r="1267">
          <cell r="D1267" t="str">
            <v>FL - HOUSING AUTHORITY OF THE CITY OF FORT PIERCE</v>
          </cell>
          <cell r="E1267">
            <v>450</v>
          </cell>
          <cell r="F1267" t="str">
            <v>FL-041</v>
          </cell>
          <cell r="G1267" t="str">
            <v>HOUSING AUTHORITY OF THE CITY OF FORT PIERCE</v>
          </cell>
        </row>
        <row r="1268">
          <cell r="D1268" t="str">
            <v>FL - Union County Housing Authority</v>
          </cell>
          <cell r="E1268">
            <v>451</v>
          </cell>
          <cell r="F1268" t="str">
            <v>FL-042</v>
          </cell>
          <cell r="G1268" t="str">
            <v>Union County Housing Authority</v>
          </cell>
        </row>
        <row r="1269">
          <cell r="D1269" t="str">
            <v>FL - HOUSING AUTHORITY OF THE CITY OF STUART</v>
          </cell>
          <cell r="E1269">
            <v>452</v>
          </cell>
          <cell r="F1269" t="str">
            <v>FL-045</v>
          </cell>
          <cell r="G1269" t="str">
            <v>HOUSING AUTHORITY OF THE CITY OF STUART</v>
          </cell>
        </row>
        <row r="1270">
          <cell r="D1270" t="str">
            <v>FL - Crestview Housing Authority</v>
          </cell>
          <cell r="E1270">
            <v>453</v>
          </cell>
          <cell r="F1270" t="str">
            <v>FL-046</v>
          </cell>
          <cell r="G1270" t="str">
            <v>Crestview Housing Authority</v>
          </cell>
        </row>
        <row r="1271">
          <cell r="D1271" t="str">
            <v>FL - HOUSING AUTHORITY OF THE CTIY OF FORT MYERS</v>
          </cell>
          <cell r="E1271">
            <v>454</v>
          </cell>
          <cell r="F1271" t="str">
            <v>FL-047</v>
          </cell>
          <cell r="G1271" t="str">
            <v>HOUSING AUTHORITY OF THE CTIY OF FORT MYERS</v>
          </cell>
        </row>
        <row r="1272">
          <cell r="D1272" t="str">
            <v>FL - Levy County Housing Authority</v>
          </cell>
          <cell r="E1272">
            <v>455</v>
          </cell>
          <cell r="F1272" t="str">
            <v>FL-049</v>
          </cell>
          <cell r="G1272" t="str">
            <v>Levy County Housing Authority</v>
          </cell>
        </row>
        <row r="1273">
          <cell r="D1273" t="str">
            <v>FL - Suwannee County Housing Authority</v>
          </cell>
          <cell r="E1273">
            <v>456</v>
          </cell>
          <cell r="F1273" t="str">
            <v>FL-050</v>
          </cell>
          <cell r="G1273" t="str">
            <v>Suwannee County Housing Authority</v>
          </cell>
        </row>
        <row r="1274">
          <cell r="D1274" t="str">
            <v>FL - Gilchrist County Housing Authority</v>
          </cell>
          <cell r="E1274">
            <v>457</v>
          </cell>
          <cell r="F1274" t="str">
            <v>FL-051</v>
          </cell>
          <cell r="G1274" t="str">
            <v>Gilchrist County Housing Authority</v>
          </cell>
        </row>
        <row r="1275">
          <cell r="D1275" t="str">
            <v>FL - Niceville Housing Authority</v>
          </cell>
          <cell r="E1275">
            <v>458</v>
          </cell>
          <cell r="F1275" t="str">
            <v>FL-052</v>
          </cell>
          <cell r="G1275" t="str">
            <v>Niceville Housing Authority</v>
          </cell>
        </row>
        <row r="1276">
          <cell r="D1276" t="str">
            <v>FL - Milton Housing Authority</v>
          </cell>
          <cell r="E1276">
            <v>459</v>
          </cell>
          <cell r="F1276" t="str">
            <v>FL-053</v>
          </cell>
          <cell r="G1276" t="str">
            <v>Milton Housing Authority</v>
          </cell>
        </row>
        <row r="1277">
          <cell r="D1277" t="str">
            <v>FL - HOUSING AUTHORITY OF THE CITY OF MULBERRY</v>
          </cell>
          <cell r="E1277">
            <v>460</v>
          </cell>
          <cell r="F1277" t="str">
            <v>FL-054</v>
          </cell>
          <cell r="G1277" t="str">
            <v>HOUSING AUTHORITY OF THE CITY OF MULBERRY</v>
          </cell>
        </row>
        <row r="1278">
          <cell r="D1278" t="str">
            <v>FL - ARCADIA HOUSING AUTHORITY</v>
          </cell>
          <cell r="E1278">
            <v>461</v>
          </cell>
          <cell r="F1278" t="str">
            <v>FL-055</v>
          </cell>
          <cell r="G1278" t="str">
            <v>ARCADIA HOUSING AUTHORITY</v>
          </cell>
        </row>
        <row r="1279">
          <cell r="D1279" t="str">
            <v>FL - MELBOURNE HOUSING AUTHORITY</v>
          </cell>
          <cell r="E1279">
            <v>462</v>
          </cell>
          <cell r="F1279" t="str">
            <v>FL-056</v>
          </cell>
          <cell r="G1279" t="str">
            <v>MELBOURNE HOUSING AUTHORITY</v>
          </cell>
        </row>
        <row r="1280">
          <cell r="D1280" t="str">
            <v>FL - Palatka Housing Authority</v>
          </cell>
          <cell r="E1280">
            <v>463</v>
          </cell>
          <cell r="F1280" t="str">
            <v>FL-057</v>
          </cell>
          <cell r="G1280" t="str">
            <v>Palatka Housing Authority</v>
          </cell>
        </row>
        <row r="1281">
          <cell r="D1281" t="str">
            <v>FL - TARPON SPRINGS HOUSING AUTHORITY</v>
          </cell>
          <cell r="E1281">
            <v>464</v>
          </cell>
          <cell r="F1281" t="str">
            <v>FL-058</v>
          </cell>
          <cell r="G1281" t="str">
            <v>TARPON SPRINGS HOUSING AUTHORITY</v>
          </cell>
        </row>
        <row r="1282">
          <cell r="D1282" t="str">
            <v>FL - PUNTA GORDA HOUSING AUTHORITY</v>
          </cell>
          <cell r="E1282">
            <v>465</v>
          </cell>
          <cell r="F1282" t="str">
            <v>FL-060</v>
          </cell>
          <cell r="G1282" t="str">
            <v>PUNTA GORDA HOUSING AUTHORITY</v>
          </cell>
        </row>
        <row r="1283">
          <cell r="D1283" t="str">
            <v>FL - DUNEDIN HOUSING AUTHORITY</v>
          </cell>
          <cell r="E1283">
            <v>466</v>
          </cell>
          <cell r="F1283" t="str">
            <v>FL-061</v>
          </cell>
          <cell r="G1283" t="str">
            <v>DUNEDIN HOUSING AUTHORITY</v>
          </cell>
        </row>
        <row r="1284">
          <cell r="D1284" t="str">
            <v>FL - PINELLAS COUNTY HOUSING AUTHORITY</v>
          </cell>
          <cell r="E1284">
            <v>467</v>
          </cell>
          <cell r="F1284" t="str">
            <v>FL-062</v>
          </cell>
          <cell r="G1284" t="str">
            <v>PINELLAS COUNTY HOUSING AUTHORITY</v>
          </cell>
        </row>
        <row r="1285">
          <cell r="D1285" t="str">
            <v>FL - Gainesville Housing Authority</v>
          </cell>
          <cell r="E1285">
            <v>468</v>
          </cell>
          <cell r="F1285" t="str">
            <v>FL-063</v>
          </cell>
          <cell r="G1285" t="str">
            <v>Gainesville Housing Authority</v>
          </cell>
        </row>
        <row r="1286">
          <cell r="D1286" t="str">
            <v>FL - VENICE HOUSING AUTHORITY</v>
          </cell>
          <cell r="E1286">
            <v>469</v>
          </cell>
          <cell r="F1286" t="str">
            <v>FL-064</v>
          </cell>
          <cell r="G1286" t="str">
            <v>VENICE HOUSING AUTHORITY</v>
          </cell>
        </row>
        <row r="1287">
          <cell r="D1287" t="str">
            <v>FL - Macclenny Housing Authority</v>
          </cell>
          <cell r="E1287">
            <v>470</v>
          </cell>
          <cell r="F1287" t="str">
            <v>FL-065</v>
          </cell>
          <cell r="G1287" t="str">
            <v>Macclenny Housing Authority</v>
          </cell>
        </row>
        <row r="1288">
          <cell r="D1288" t="str">
            <v>FL - HIALEAH HOUSING AUTHORITY</v>
          </cell>
          <cell r="E1288">
            <v>471</v>
          </cell>
          <cell r="F1288" t="str">
            <v>FL-066</v>
          </cell>
          <cell r="G1288" t="str">
            <v>HIALEAH HOUSING AUTHORITY</v>
          </cell>
        </row>
        <row r="1289">
          <cell r="D1289" t="str">
            <v>FL - Fort Walton Beach Housing Authority</v>
          </cell>
          <cell r="E1289">
            <v>472</v>
          </cell>
          <cell r="F1289" t="str">
            <v>FL-069</v>
          </cell>
          <cell r="G1289" t="str">
            <v>Fort Walton Beach Housing Authority</v>
          </cell>
        </row>
        <row r="1290">
          <cell r="D1290" t="str">
            <v>FL - Alachua County Housing Authority</v>
          </cell>
          <cell r="E1290">
            <v>473</v>
          </cell>
          <cell r="F1290" t="str">
            <v>FL-070</v>
          </cell>
          <cell r="G1290" t="str">
            <v>Alachua County Housing Authority</v>
          </cell>
        </row>
        <row r="1291">
          <cell r="D1291" t="str">
            <v>FL - LAKE WALES HOUSING AUTHORITY</v>
          </cell>
          <cell r="E1291">
            <v>474</v>
          </cell>
          <cell r="F1291" t="str">
            <v>FL-071</v>
          </cell>
          <cell r="G1291" t="str">
            <v>LAKE WALES HOUSING AUTHORITY</v>
          </cell>
        </row>
        <row r="1292">
          <cell r="D1292" t="str">
            <v>FL - DeLand Housing Authority</v>
          </cell>
          <cell r="E1292">
            <v>475</v>
          </cell>
          <cell r="F1292" t="str">
            <v>FL-072</v>
          </cell>
          <cell r="G1292" t="str">
            <v>DeLand Housing Authority</v>
          </cell>
        </row>
        <row r="1293">
          <cell r="D1293" t="str">
            <v>FL - Tallahassee Housing Authority</v>
          </cell>
          <cell r="E1293">
            <v>476</v>
          </cell>
          <cell r="F1293" t="str">
            <v>FL-073</v>
          </cell>
          <cell r="G1293" t="str">
            <v>Tallahassee Housing Authority</v>
          </cell>
        </row>
        <row r="1294">
          <cell r="D1294" t="str">
            <v>FL - Brooksville Housing Authority</v>
          </cell>
          <cell r="E1294">
            <v>477</v>
          </cell>
          <cell r="F1294" t="str">
            <v>FL-074</v>
          </cell>
          <cell r="G1294" t="str">
            <v>Brooksville Housing Authority</v>
          </cell>
        </row>
        <row r="1295">
          <cell r="D1295" t="str">
            <v>FL - CLEARWATER HOUSING AUTHORITY</v>
          </cell>
          <cell r="E1295">
            <v>478</v>
          </cell>
          <cell r="F1295" t="str">
            <v>FL-075</v>
          </cell>
          <cell r="G1295" t="str">
            <v>CLEARWATER HOUSING AUTHORITY</v>
          </cell>
        </row>
        <row r="1296">
          <cell r="D1296" t="str">
            <v>FL - RIVIERA BEACH HOUSING AUTHORITY</v>
          </cell>
          <cell r="E1296">
            <v>479</v>
          </cell>
          <cell r="F1296" t="str">
            <v>FL-076</v>
          </cell>
          <cell r="G1296" t="str">
            <v>RIVIERA BEACH HOUSING AUTHORITY</v>
          </cell>
        </row>
        <row r="1297">
          <cell r="D1297" t="str">
            <v>FL - BROWARD COUNTY HOUSING AUTHORITY</v>
          </cell>
          <cell r="E1297">
            <v>480</v>
          </cell>
          <cell r="F1297" t="str">
            <v>FL-079</v>
          </cell>
          <cell r="G1297" t="str">
            <v>BROWARD COUNTY HOUSING AUTHORITY</v>
          </cell>
        </row>
        <row r="1298">
          <cell r="D1298" t="str">
            <v>FL - PALM BEACH COUNTY HOUSING AUTHORITY</v>
          </cell>
          <cell r="E1298">
            <v>481</v>
          </cell>
          <cell r="F1298" t="str">
            <v>FL-080</v>
          </cell>
          <cell r="G1298" t="str">
            <v>PALM BEACH COUNTY HOUSING AUTHORITY</v>
          </cell>
        </row>
        <row r="1299">
          <cell r="D1299" t="str">
            <v>FL - HOUSING AUTHORITY OF THE CITY OF DEERFIELD BEACH</v>
          </cell>
          <cell r="E1299">
            <v>482</v>
          </cell>
          <cell r="F1299" t="str">
            <v>FL-081</v>
          </cell>
          <cell r="G1299" t="str">
            <v>HOUSING AUTHORITY OF THE CITY OF DEERFIELD BEACH</v>
          </cell>
        </row>
        <row r="1300">
          <cell r="D1300" t="str">
            <v>FL - Housing Authority of the City of Winter Park</v>
          </cell>
          <cell r="E1300">
            <v>483</v>
          </cell>
          <cell r="F1300" t="str">
            <v>FL-082</v>
          </cell>
          <cell r="G1300" t="str">
            <v>Housing Authority of the City of Winter Park</v>
          </cell>
        </row>
        <row r="1301">
          <cell r="D1301" t="str">
            <v>FL - DELRAY BEACH HOUSING AUTHORITY</v>
          </cell>
          <cell r="E1301">
            <v>484</v>
          </cell>
          <cell r="F1301" t="str">
            <v>FL-083</v>
          </cell>
          <cell r="G1301" t="str">
            <v>DELRAY BEACH HOUSING AUTHORITY</v>
          </cell>
        </row>
        <row r="1302">
          <cell r="D1302" t="str">
            <v>FL - Pasco County Housing Authority</v>
          </cell>
          <cell r="E1302">
            <v>485</v>
          </cell>
          <cell r="F1302" t="str">
            <v>FL-104</v>
          </cell>
          <cell r="G1302" t="str">
            <v>Pasco County Housing Authority</v>
          </cell>
        </row>
        <row r="1303">
          <cell r="D1303" t="str">
            <v>FL - MANATEE COUNTY  HOUSING AUTHORITY</v>
          </cell>
          <cell r="E1303">
            <v>486</v>
          </cell>
          <cell r="F1303" t="str">
            <v>FL-105</v>
          </cell>
          <cell r="G1303" t="str">
            <v>MANATEE COUNTY  HOUSING AUTHORITY</v>
          </cell>
        </row>
        <row r="1304">
          <cell r="D1304" t="str">
            <v>FL - DANIA BEACH HOUSING AUTHORITY</v>
          </cell>
          <cell r="E1304">
            <v>487</v>
          </cell>
          <cell r="F1304" t="str">
            <v>FL-116</v>
          </cell>
          <cell r="G1304" t="str">
            <v>DANIA BEACH HOUSING AUTHORITY</v>
          </cell>
        </row>
        <row r="1305">
          <cell r="D1305" t="str">
            <v>FL - HA BOCA RATON</v>
          </cell>
          <cell r="E1305">
            <v>488</v>
          </cell>
          <cell r="F1305" t="str">
            <v>FL-119</v>
          </cell>
          <cell r="G1305" t="str">
            <v>HA BOCA RATON</v>
          </cell>
        </row>
        <row r="1306">
          <cell r="D1306" t="str">
            <v>FL - Columbia County Housing Authority</v>
          </cell>
          <cell r="E1306">
            <v>489</v>
          </cell>
          <cell r="F1306" t="str">
            <v>FL-125</v>
          </cell>
          <cell r="G1306" t="str">
            <v>Columbia County Housing Authority</v>
          </cell>
        </row>
        <row r="1307">
          <cell r="D1307" t="str">
            <v>FL - HA LEE COUNTY</v>
          </cell>
          <cell r="E1307">
            <v>490</v>
          </cell>
          <cell r="F1307" t="str">
            <v>FL-128</v>
          </cell>
          <cell r="G1307" t="str">
            <v>HA LEE COUNTY</v>
          </cell>
        </row>
        <row r="1308">
          <cell r="D1308" t="str">
            <v>FL - HA HOLLYWOOD</v>
          </cell>
          <cell r="E1308">
            <v>491</v>
          </cell>
          <cell r="F1308" t="str">
            <v>FL-136</v>
          </cell>
          <cell r="G1308" t="str">
            <v>HA HOLLYWOOD</v>
          </cell>
        </row>
        <row r="1309">
          <cell r="D1309" t="str">
            <v>FL - WINTER HAVEN HOUSING AUTHORITY</v>
          </cell>
          <cell r="E1309">
            <v>492</v>
          </cell>
          <cell r="F1309" t="str">
            <v>FL-139</v>
          </cell>
          <cell r="G1309" t="str">
            <v>WINTER HAVEN HOUSING AUTHORITY</v>
          </cell>
        </row>
        <row r="1310">
          <cell r="D1310" t="str">
            <v>FL - MONROE COUNTY HOUSING AUTHORITY</v>
          </cell>
          <cell r="E1310">
            <v>493</v>
          </cell>
          <cell r="F1310" t="str">
            <v>FL-144</v>
          </cell>
          <cell r="G1310" t="str">
            <v>MONROE COUNTY HOUSING AUTHORITY</v>
          </cell>
        </row>
        <row r="1311">
          <cell r="D1311" t="str">
            <v>GA - Housing Authority of the City of Augusta</v>
          </cell>
          <cell r="E1311">
            <v>494</v>
          </cell>
          <cell r="F1311" t="str">
            <v>GA-001</v>
          </cell>
          <cell r="G1311" t="str">
            <v>Housing Authority of the City of Augusta</v>
          </cell>
        </row>
        <row r="1312">
          <cell r="D1312" t="str">
            <v>GA - Housing Authority of Savannah</v>
          </cell>
          <cell r="E1312">
            <v>495</v>
          </cell>
          <cell r="F1312" t="str">
            <v>GA-002</v>
          </cell>
          <cell r="G1312" t="str">
            <v>Housing Authority of Savannah</v>
          </cell>
        </row>
        <row r="1313">
          <cell r="D1313" t="str">
            <v>GA - Housing Authority of the City of Athens</v>
          </cell>
          <cell r="E1313">
            <v>496</v>
          </cell>
          <cell r="F1313" t="str">
            <v>GA-003</v>
          </cell>
          <cell r="G1313" t="str">
            <v>Housing Authority of the City of Athens</v>
          </cell>
        </row>
        <row r="1314">
          <cell r="D1314" t="str">
            <v>GA - Housing Authority of the City of Columbus</v>
          </cell>
          <cell r="E1314">
            <v>497</v>
          </cell>
          <cell r="F1314" t="str">
            <v>GA-004</v>
          </cell>
          <cell r="G1314" t="str">
            <v>Housing Authority of the City of Columbus</v>
          </cell>
        </row>
        <row r="1315">
          <cell r="D1315" t="str">
            <v>GA - Housing Authority of the City of ATLANTA Georgia</v>
          </cell>
          <cell r="E1315">
            <v>498</v>
          </cell>
          <cell r="F1315" t="str">
            <v>GA-006</v>
          </cell>
          <cell r="G1315" t="str">
            <v>Housing Authority of the City of ATLANTA Georgia</v>
          </cell>
        </row>
        <row r="1316">
          <cell r="D1316" t="str">
            <v>GA - Housing Authority of the City of Macon</v>
          </cell>
          <cell r="E1316">
            <v>499</v>
          </cell>
          <cell r="F1316" t="str">
            <v>GA-007</v>
          </cell>
          <cell r="G1316" t="str">
            <v>Housing Authority of the City of Macon</v>
          </cell>
        </row>
        <row r="1317">
          <cell r="D1317" t="str">
            <v>GA - Housing Authority of the City of Brunswick</v>
          </cell>
          <cell r="E1317">
            <v>500</v>
          </cell>
          <cell r="F1317" t="str">
            <v>GA-009</v>
          </cell>
          <cell r="G1317" t="str">
            <v>Housing Authority of the City of Brunswick</v>
          </cell>
        </row>
        <row r="1318">
          <cell r="D1318" t="str">
            <v>GA - Housing Authority of the City of Marietta</v>
          </cell>
          <cell r="E1318">
            <v>501</v>
          </cell>
          <cell r="F1318" t="str">
            <v>GA-010</v>
          </cell>
          <cell r="G1318" t="str">
            <v>Housing Authority of the City of Marietta</v>
          </cell>
        </row>
        <row r="1319">
          <cell r="D1319" t="str">
            <v>GA - Housing Authority of the City of Decatur</v>
          </cell>
          <cell r="E1319">
            <v>502</v>
          </cell>
          <cell r="F1319" t="str">
            <v>GA-011</v>
          </cell>
          <cell r="G1319" t="str">
            <v>Housing Authority of the City of Decatur</v>
          </cell>
        </row>
        <row r="1320">
          <cell r="D1320" t="str">
            <v>GA - Housing Authority of the City of Albany</v>
          </cell>
          <cell r="E1320">
            <v>503</v>
          </cell>
          <cell r="F1320" t="str">
            <v>GA-023</v>
          </cell>
          <cell r="G1320" t="str">
            <v>Housing Authority of the City of Albany</v>
          </cell>
        </row>
        <row r="1321">
          <cell r="D1321" t="str">
            <v>GA - Housing Authority of the City of Thomasville</v>
          </cell>
          <cell r="E1321">
            <v>504</v>
          </cell>
          <cell r="F1321" t="str">
            <v>GA-024</v>
          </cell>
          <cell r="G1321" t="str">
            <v>Housing Authority of the City of Thomasville</v>
          </cell>
        </row>
        <row r="1322">
          <cell r="D1322" t="str">
            <v>GA - Housing Authority of the City of Cedartown</v>
          </cell>
          <cell r="E1322">
            <v>505</v>
          </cell>
          <cell r="F1322" t="str">
            <v>GA-025</v>
          </cell>
          <cell r="G1322" t="str">
            <v>Housing Authority of the City of Cedartown</v>
          </cell>
        </row>
        <row r="1323">
          <cell r="D1323" t="str">
            <v>GA - Housing Authority of the City of LaGrange</v>
          </cell>
          <cell r="E1323">
            <v>506</v>
          </cell>
          <cell r="F1323" t="str">
            <v>GA-026</v>
          </cell>
          <cell r="G1323" t="str">
            <v>Housing Authority of the City of LaGrange</v>
          </cell>
        </row>
        <row r="1324">
          <cell r="D1324" t="str">
            <v>GA - Housing Authority of the City of Waycross</v>
          </cell>
          <cell r="E1324">
            <v>507</v>
          </cell>
          <cell r="F1324" t="str">
            <v>GA-028</v>
          </cell>
          <cell r="G1324" t="str">
            <v>Housing Authority of the City of Waycross</v>
          </cell>
        </row>
        <row r="1325">
          <cell r="D1325" t="str">
            <v>GA - Housing Authority of the City of Gainesville</v>
          </cell>
          <cell r="E1325">
            <v>508</v>
          </cell>
          <cell r="F1325" t="str">
            <v>GA-059</v>
          </cell>
          <cell r="G1325" t="str">
            <v>Housing Authority of the City of Gainesville</v>
          </cell>
        </row>
        <row r="1326">
          <cell r="D1326" t="str">
            <v>GA - Housing Authority of the City of Moultrie</v>
          </cell>
          <cell r="E1326">
            <v>509</v>
          </cell>
          <cell r="F1326" t="str">
            <v>GA-060</v>
          </cell>
          <cell r="G1326" t="str">
            <v>Housing Authority of the City of Moultrie</v>
          </cell>
        </row>
        <row r="1327">
          <cell r="D1327" t="str">
            <v>GA - Housing Authority of the City of Griffin</v>
          </cell>
          <cell r="E1327">
            <v>510</v>
          </cell>
          <cell r="F1327" t="str">
            <v>GA-061</v>
          </cell>
          <cell r="G1327" t="str">
            <v>Housing Authority of the City of Griffin</v>
          </cell>
        </row>
        <row r="1328">
          <cell r="D1328" t="str">
            <v>GA - Housing Authority of the City of Americus</v>
          </cell>
          <cell r="E1328">
            <v>511</v>
          </cell>
          <cell r="F1328" t="str">
            <v>GA-062</v>
          </cell>
          <cell r="G1328" t="str">
            <v>Housing Authority of the City of Americus</v>
          </cell>
        </row>
        <row r="1329">
          <cell r="D1329" t="str">
            <v>GA - Housing Authority of the City of Cordele</v>
          </cell>
          <cell r="E1329">
            <v>512</v>
          </cell>
          <cell r="F1329" t="str">
            <v>GA-063</v>
          </cell>
          <cell r="G1329" t="str">
            <v>Housing Authority of the City of Cordele</v>
          </cell>
        </row>
        <row r="1330">
          <cell r="D1330" t="str">
            <v xml:space="preserve">GA - Housing Authority of the City of Bainbridge                 </v>
          </cell>
          <cell r="E1330">
            <v>513</v>
          </cell>
          <cell r="F1330" t="str">
            <v>GA-064</v>
          </cell>
          <cell r="G1330" t="str">
            <v xml:space="preserve">Housing Authority of the City of Bainbridge                 </v>
          </cell>
        </row>
        <row r="1331">
          <cell r="D1331" t="str">
            <v>GA - Housing Authority of the City of West Point</v>
          </cell>
          <cell r="E1331">
            <v>514</v>
          </cell>
          <cell r="F1331" t="str">
            <v>GA-065</v>
          </cell>
          <cell r="G1331" t="str">
            <v>Housing Authority of the City of West Point</v>
          </cell>
        </row>
        <row r="1332">
          <cell r="D1332" t="str">
            <v>GA - Housing Authority of the City of Jesup</v>
          </cell>
          <cell r="E1332">
            <v>515</v>
          </cell>
          <cell r="F1332" t="str">
            <v>GA-066</v>
          </cell>
          <cell r="G1332" t="str">
            <v>Housing Authority of the City of Jesup</v>
          </cell>
        </row>
        <row r="1333">
          <cell r="D1333" t="str">
            <v>GA - Housing Authority of the City of Dawson</v>
          </cell>
          <cell r="E1333">
            <v>516</v>
          </cell>
          <cell r="F1333" t="str">
            <v>GA-067</v>
          </cell>
          <cell r="G1333" t="str">
            <v>Housing Authority of the City of Dawson</v>
          </cell>
        </row>
        <row r="1334">
          <cell r="D1334" t="str">
            <v>GA - Housing Authority of the City of Dublin</v>
          </cell>
          <cell r="E1334">
            <v>517</v>
          </cell>
          <cell r="F1334" t="str">
            <v>GA-069</v>
          </cell>
          <cell r="G1334" t="str">
            <v>Housing Authority of the City of Dublin</v>
          </cell>
        </row>
        <row r="1335">
          <cell r="D1335" t="str">
            <v>GA - Housing Authority of the City of Fitzgerald</v>
          </cell>
          <cell r="E1335">
            <v>518</v>
          </cell>
          <cell r="F1335" t="str">
            <v>GA-070</v>
          </cell>
          <cell r="G1335" t="str">
            <v>Housing Authority of the City of Fitzgerald</v>
          </cell>
        </row>
        <row r="1336">
          <cell r="D1336" t="str">
            <v>GA - Housing Authority of the City of Baxley</v>
          </cell>
          <cell r="E1336">
            <v>519</v>
          </cell>
          <cell r="F1336" t="str">
            <v>GA-071</v>
          </cell>
          <cell r="G1336" t="str">
            <v>Housing Authority of the City of Baxley</v>
          </cell>
        </row>
        <row r="1337">
          <cell r="D1337" t="str">
            <v>GA - Housing Authority of the City of Eatonton</v>
          </cell>
          <cell r="E1337">
            <v>520</v>
          </cell>
          <cell r="F1337" t="str">
            <v>GA-072</v>
          </cell>
          <cell r="G1337" t="str">
            <v>Housing Authority of the City of Eatonton</v>
          </cell>
        </row>
        <row r="1338">
          <cell r="D1338" t="str">
            <v>GA - Housing Authority of the City of Monroe</v>
          </cell>
          <cell r="E1338">
            <v>521</v>
          </cell>
          <cell r="F1338" t="str">
            <v>GA-073</v>
          </cell>
          <cell r="G1338" t="str">
            <v>Housing Authority of the City of Monroe</v>
          </cell>
        </row>
        <row r="1339">
          <cell r="D1339" t="str">
            <v>GA - Housing Authority of the City of Elberton</v>
          </cell>
          <cell r="E1339">
            <v>522</v>
          </cell>
          <cell r="F1339" t="str">
            <v>GA-074</v>
          </cell>
          <cell r="G1339" t="str">
            <v>Housing Authority of the City of Elberton</v>
          </cell>
        </row>
        <row r="1340">
          <cell r="D1340" t="str">
            <v>GA - Housing Authority of the City of Douglas</v>
          </cell>
          <cell r="E1340">
            <v>523</v>
          </cell>
          <cell r="F1340" t="str">
            <v>GA-076</v>
          </cell>
          <cell r="G1340" t="str">
            <v>Housing Authority of the City of Douglas</v>
          </cell>
        </row>
        <row r="1341">
          <cell r="D1341" t="str">
            <v>GA - Housing Authority of the City of Cochran</v>
          </cell>
          <cell r="E1341">
            <v>524</v>
          </cell>
          <cell r="F1341" t="str">
            <v>GA-077</v>
          </cell>
          <cell r="G1341" t="str">
            <v>Housing Authority of the City of Cochran</v>
          </cell>
        </row>
        <row r="1342">
          <cell r="D1342" t="str">
            <v>GA - Housing Authority of the City of East Point</v>
          </cell>
          <cell r="E1342">
            <v>525</v>
          </cell>
          <cell r="F1342" t="str">
            <v>GA-078</v>
          </cell>
          <cell r="G1342" t="str">
            <v>Housing Authority of the City of East Point</v>
          </cell>
        </row>
        <row r="1343">
          <cell r="D1343" t="str">
            <v>GA - Housing Authority of the City of Eastman</v>
          </cell>
          <cell r="E1343">
            <v>526</v>
          </cell>
          <cell r="F1343" t="str">
            <v>GA-080</v>
          </cell>
          <cell r="G1343" t="str">
            <v>Housing Authority of the City of Eastman</v>
          </cell>
        </row>
        <row r="1344">
          <cell r="D1344" t="str">
            <v>GA - Housing Authority of the City of Hartwell</v>
          </cell>
          <cell r="E1344">
            <v>527</v>
          </cell>
          <cell r="F1344" t="str">
            <v>GA-081</v>
          </cell>
          <cell r="G1344" t="str">
            <v>Housing Authority of the City of Hartwell</v>
          </cell>
        </row>
        <row r="1345">
          <cell r="D1345" t="str">
            <v>GA - Housing Authority of the City of Cairo</v>
          </cell>
          <cell r="E1345">
            <v>528</v>
          </cell>
          <cell r="F1345" t="str">
            <v>GA-083</v>
          </cell>
          <cell r="G1345" t="str">
            <v>Housing Authority of the City of Cairo</v>
          </cell>
        </row>
        <row r="1346">
          <cell r="D1346" t="str">
            <v>GA - Housing Authority of the City of McRae</v>
          </cell>
          <cell r="E1346">
            <v>529</v>
          </cell>
          <cell r="F1346" t="str">
            <v>GA-084</v>
          </cell>
          <cell r="G1346" t="str">
            <v>Housing Authority of the City of McRae</v>
          </cell>
        </row>
        <row r="1347">
          <cell r="D1347" t="str">
            <v>GA - Housing Authority of the City of Quitman</v>
          </cell>
          <cell r="E1347">
            <v>530</v>
          </cell>
          <cell r="F1347" t="str">
            <v>GA-085</v>
          </cell>
          <cell r="G1347" t="str">
            <v>Housing Authority of the City of Quitman</v>
          </cell>
        </row>
        <row r="1348">
          <cell r="D1348" t="str">
            <v>GA - Housing Authority of the City of Waynesboro</v>
          </cell>
          <cell r="E1348">
            <v>531</v>
          </cell>
          <cell r="F1348" t="str">
            <v>GA-086</v>
          </cell>
          <cell r="G1348" t="str">
            <v>Housing Authority of the City of Waynesboro</v>
          </cell>
        </row>
        <row r="1349">
          <cell r="D1349" t="str">
            <v xml:space="preserve">GA - Housing Authority of the City of Ashburn                    </v>
          </cell>
          <cell r="E1349">
            <v>532</v>
          </cell>
          <cell r="F1349" t="str">
            <v>GA-087</v>
          </cell>
          <cell r="G1349" t="str">
            <v xml:space="preserve">Housing Authority of the City of Ashburn                    </v>
          </cell>
        </row>
        <row r="1350">
          <cell r="D1350" t="str">
            <v>GA - Housing Authority of the City of Adel</v>
          </cell>
          <cell r="E1350">
            <v>533</v>
          </cell>
          <cell r="F1350" t="str">
            <v>GA-088</v>
          </cell>
          <cell r="G1350" t="str">
            <v>Housing Authority of the City of Adel</v>
          </cell>
        </row>
        <row r="1351">
          <cell r="D1351" t="str">
            <v>GA - Housing Authority of the City of Hawkinsville</v>
          </cell>
          <cell r="E1351">
            <v>534</v>
          </cell>
          <cell r="F1351" t="str">
            <v>GA-089</v>
          </cell>
          <cell r="G1351" t="str">
            <v>Housing Authority of the City of Hawkinsville</v>
          </cell>
        </row>
        <row r="1352">
          <cell r="D1352" t="str">
            <v>GA - Housing Authority of the City of Royston</v>
          </cell>
          <cell r="E1352">
            <v>535</v>
          </cell>
          <cell r="F1352" t="str">
            <v>GA-090</v>
          </cell>
          <cell r="G1352" t="str">
            <v>Housing Authority of the City of Royston</v>
          </cell>
        </row>
        <row r="1353">
          <cell r="D1353" t="str">
            <v>GA - Housing Authority of the City of Buford</v>
          </cell>
          <cell r="E1353">
            <v>536</v>
          </cell>
          <cell r="F1353" t="str">
            <v>GA-091</v>
          </cell>
          <cell r="G1353" t="str">
            <v>Housing Authority of the City of Buford</v>
          </cell>
        </row>
        <row r="1354">
          <cell r="D1354" t="str">
            <v>GA - Housing Authority of the City of Nashville</v>
          </cell>
          <cell r="E1354">
            <v>537</v>
          </cell>
          <cell r="F1354" t="str">
            <v>GA-092</v>
          </cell>
          <cell r="G1354" t="str">
            <v>Housing Authority of the City of Nashville</v>
          </cell>
        </row>
        <row r="1355">
          <cell r="D1355" t="str">
            <v xml:space="preserve">GA - Housing Authority of the City of Lawrenceville              </v>
          </cell>
          <cell r="E1355">
            <v>538</v>
          </cell>
          <cell r="F1355" t="str">
            <v>GA-093</v>
          </cell>
          <cell r="G1355" t="str">
            <v xml:space="preserve">Housing Authority of the City of Lawrenceville              </v>
          </cell>
        </row>
        <row r="1356">
          <cell r="D1356" t="str">
            <v>GA - Housing Authority of the City of Lavonia</v>
          </cell>
          <cell r="E1356">
            <v>539</v>
          </cell>
          <cell r="F1356" t="str">
            <v>GA-094</v>
          </cell>
          <cell r="G1356" t="str">
            <v>Housing Authority of the City of Lavonia</v>
          </cell>
        </row>
        <row r="1357">
          <cell r="D1357" t="str">
            <v>GA - Housing Authority of the City of Newnan</v>
          </cell>
          <cell r="E1357">
            <v>540</v>
          </cell>
          <cell r="F1357" t="str">
            <v>GA-095</v>
          </cell>
          <cell r="G1357" t="str">
            <v>Housing Authority of the City of Newnan</v>
          </cell>
        </row>
        <row r="1358">
          <cell r="D1358" t="str">
            <v xml:space="preserve">GA - Housing Authority of the City of Camilla                    </v>
          </cell>
          <cell r="E1358">
            <v>541</v>
          </cell>
          <cell r="F1358" t="str">
            <v>GA-096</v>
          </cell>
          <cell r="G1358" t="str">
            <v xml:space="preserve">Housing Authority of the City of Camilla                    </v>
          </cell>
        </row>
        <row r="1359">
          <cell r="D1359" t="str">
            <v>GA - Housing Authority of the City of Tallapoosa</v>
          </cell>
          <cell r="E1359">
            <v>542</v>
          </cell>
          <cell r="F1359" t="str">
            <v>GA-097</v>
          </cell>
          <cell r="G1359" t="str">
            <v>Housing Authority of the City of Tallapoosa</v>
          </cell>
        </row>
        <row r="1360">
          <cell r="D1360" t="str">
            <v>GA - Housing Authority of the City of Pelham</v>
          </cell>
          <cell r="E1360">
            <v>543</v>
          </cell>
          <cell r="F1360" t="str">
            <v>GA-098</v>
          </cell>
          <cell r="G1360" t="str">
            <v>Housing Authority of the City of Pelham</v>
          </cell>
        </row>
        <row r="1361">
          <cell r="D1361" t="str">
            <v>GA - Housing Authority of the City of Roswell</v>
          </cell>
          <cell r="E1361">
            <v>544</v>
          </cell>
          <cell r="F1361" t="str">
            <v>GA-099</v>
          </cell>
          <cell r="G1361" t="str">
            <v>Housing Authority of the City of Roswell</v>
          </cell>
        </row>
        <row r="1362">
          <cell r="D1362" t="str">
            <v>GA - Housing Authority of the City of Valdosta</v>
          </cell>
          <cell r="E1362">
            <v>545</v>
          </cell>
          <cell r="F1362" t="str">
            <v>GA-100</v>
          </cell>
          <cell r="G1362" t="str">
            <v>Housing Authority of the City of Valdosta</v>
          </cell>
        </row>
        <row r="1363">
          <cell r="D1363" t="str">
            <v>GA - Housing Authority of the City of Tifton</v>
          </cell>
          <cell r="E1363">
            <v>546</v>
          </cell>
          <cell r="F1363" t="str">
            <v>GA-101</v>
          </cell>
          <cell r="G1363" t="str">
            <v>Housing Authority of the City of Tifton</v>
          </cell>
        </row>
        <row r="1364">
          <cell r="D1364" t="str">
            <v>GA - Housing Authority of the City of Comer</v>
          </cell>
          <cell r="E1364">
            <v>547</v>
          </cell>
          <cell r="F1364" t="str">
            <v>GA-103</v>
          </cell>
          <cell r="G1364" t="str">
            <v>Housing Authority of the City of Comer</v>
          </cell>
        </row>
        <row r="1365">
          <cell r="D1365" t="str">
            <v>GA - Housing Authority of the City of Sylvester</v>
          </cell>
          <cell r="E1365">
            <v>548</v>
          </cell>
          <cell r="F1365" t="str">
            <v>GA-104</v>
          </cell>
          <cell r="G1365" t="str">
            <v>Housing Authority of the City of Sylvester</v>
          </cell>
        </row>
        <row r="1366">
          <cell r="D1366" t="str">
            <v>GA - Housing Authority of the City of Greensboro</v>
          </cell>
          <cell r="E1366">
            <v>549</v>
          </cell>
          <cell r="F1366" t="str">
            <v>GA-105</v>
          </cell>
          <cell r="G1366" t="str">
            <v>Housing Authority of the City of Greensboro</v>
          </cell>
        </row>
        <row r="1367">
          <cell r="D1367" t="str">
            <v>GA - Housing Authority of the County of Douglas</v>
          </cell>
          <cell r="E1367">
            <v>550</v>
          </cell>
          <cell r="F1367" t="str">
            <v>GA-106</v>
          </cell>
          <cell r="G1367" t="str">
            <v>Housing Authority of the County of Douglas</v>
          </cell>
        </row>
        <row r="1368">
          <cell r="D1368" t="str">
            <v xml:space="preserve">GA - Housing Authority of the City of Villa Rica                 </v>
          </cell>
          <cell r="E1368">
            <v>551</v>
          </cell>
          <cell r="F1368" t="str">
            <v>GA-107</v>
          </cell>
          <cell r="G1368" t="str">
            <v xml:space="preserve">Housing Authority of the City of Villa Rica                 </v>
          </cell>
        </row>
        <row r="1369">
          <cell r="D1369" t="str">
            <v>GA - Housing Authority of the City of Manchester</v>
          </cell>
          <cell r="E1369">
            <v>552</v>
          </cell>
          <cell r="F1369" t="str">
            <v>GA-108</v>
          </cell>
          <cell r="G1369" t="str">
            <v>Housing Authority of the City of Manchester</v>
          </cell>
        </row>
        <row r="1370">
          <cell r="D1370" t="str">
            <v xml:space="preserve">GA - Housing Authority of the City of Newton                     </v>
          </cell>
          <cell r="E1370">
            <v>553</v>
          </cell>
          <cell r="F1370" t="str">
            <v>GA-109</v>
          </cell>
          <cell r="G1370" t="str">
            <v xml:space="preserve">Housing Authority of the City of Newton                     </v>
          </cell>
        </row>
        <row r="1371">
          <cell r="D1371" t="str">
            <v>GA - Housing Authority of the City of Hampton</v>
          </cell>
          <cell r="E1371">
            <v>554</v>
          </cell>
          <cell r="F1371" t="str">
            <v>GA-110</v>
          </cell>
          <cell r="G1371" t="str">
            <v>Housing Authority of the City of Hampton</v>
          </cell>
        </row>
        <row r="1372">
          <cell r="D1372" t="str">
            <v>GA - Housing Authority of the City of Arlington</v>
          </cell>
          <cell r="E1372">
            <v>555</v>
          </cell>
          <cell r="F1372" t="str">
            <v>GA-111</v>
          </cell>
          <cell r="G1372" t="str">
            <v>Housing Authority of the City of Arlington</v>
          </cell>
        </row>
        <row r="1373">
          <cell r="D1373" t="str">
            <v>GA - Housing Authority of the City of Doerun</v>
          </cell>
          <cell r="E1373">
            <v>556</v>
          </cell>
          <cell r="F1373" t="str">
            <v>GA-112</v>
          </cell>
          <cell r="G1373" t="str">
            <v>Housing Authority of the City of Doerun</v>
          </cell>
        </row>
        <row r="1374">
          <cell r="D1374" t="str">
            <v>GA - Housing Authority of the City of Nicholls</v>
          </cell>
          <cell r="E1374">
            <v>557</v>
          </cell>
          <cell r="F1374" t="str">
            <v>GA-113</v>
          </cell>
          <cell r="G1374" t="str">
            <v>Housing Authority of the City of Nicholls</v>
          </cell>
        </row>
        <row r="1375">
          <cell r="D1375" t="str">
            <v>GA - Housing Authority of the City of Blakely</v>
          </cell>
          <cell r="E1375">
            <v>558</v>
          </cell>
          <cell r="F1375" t="str">
            <v>GA-114</v>
          </cell>
          <cell r="G1375" t="str">
            <v>Housing Authority of the City of Blakely</v>
          </cell>
        </row>
        <row r="1376">
          <cell r="D1376" t="str">
            <v>GA - Housing Authority of the City of Clayton</v>
          </cell>
          <cell r="E1376">
            <v>559</v>
          </cell>
          <cell r="F1376" t="str">
            <v>GA-115</v>
          </cell>
          <cell r="G1376" t="str">
            <v>Housing Authority of the City of Clayton</v>
          </cell>
        </row>
        <row r="1377">
          <cell r="D1377" t="str">
            <v>GA - Housing Authority of the City of Carrollton</v>
          </cell>
          <cell r="E1377">
            <v>560</v>
          </cell>
          <cell r="F1377" t="str">
            <v>GA-116</v>
          </cell>
          <cell r="G1377" t="str">
            <v>Housing Authority of the City of Carrollton</v>
          </cell>
        </row>
        <row r="1378">
          <cell r="D1378" t="str">
            <v xml:space="preserve">GA - Housing Authority of the City of Boston                     </v>
          </cell>
          <cell r="E1378">
            <v>561</v>
          </cell>
          <cell r="F1378" t="str">
            <v>GA-117</v>
          </cell>
          <cell r="G1378" t="str">
            <v xml:space="preserve">Housing Authority of the City of Boston                     </v>
          </cell>
        </row>
        <row r="1379">
          <cell r="D1379" t="str">
            <v>GA - Housing Authority of the County of Stewart</v>
          </cell>
          <cell r="E1379">
            <v>562</v>
          </cell>
          <cell r="F1379" t="str">
            <v>GA-118</v>
          </cell>
          <cell r="G1379" t="str">
            <v>Housing Authority of the County of Stewart</v>
          </cell>
        </row>
        <row r="1380">
          <cell r="D1380" t="str">
            <v>GA - Housing Authority of the City of Calhoun</v>
          </cell>
          <cell r="E1380">
            <v>563</v>
          </cell>
          <cell r="F1380" t="str">
            <v>GA-119</v>
          </cell>
          <cell r="G1380" t="str">
            <v>Housing Authority of the City of Calhoun</v>
          </cell>
        </row>
        <row r="1381">
          <cell r="D1381" t="str">
            <v>GA - Housing Authority of the City of Lyons</v>
          </cell>
          <cell r="E1381">
            <v>564</v>
          </cell>
          <cell r="F1381" t="str">
            <v>GA-120</v>
          </cell>
          <cell r="G1381" t="str">
            <v>Housing Authority of the City of Lyons</v>
          </cell>
        </row>
        <row r="1382">
          <cell r="D1382" t="str">
            <v xml:space="preserve">GA - Housing Authority of the City of Buchanan                   </v>
          </cell>
          <cell r="E1382">
            <v>565</v>
          </cell>
          <cell r="F1382" t="str">
            <v>GA-124</v>
          </cell>
          <cell r="G1382" t="str">
            <v xml:space="preserve">Housing Authority of the City of Buchanan                   </v>
          </cell>
        </row>
        <row r="1383">
          <cell r="D1383" t="str">
            <v xml:space="preserve">GA - Housing Authority of the City of Commerce                   </v>
          </cell>
          <cell r="E1383">
            <v>566</v>
          </cell>
          <cell r="F1383" t="str">
            <v>GA-125</v>
          </cell>
          <cell r="G1383" t="str">
            <v xml:space="preserve">Housing Authority of the City of Commerce                   </v>
          </cell>
        </row>
        <row r="1384">
          <cell r="D1384" t="str">
            <v>GA - Housing Authority of the City of Danielsville</v>
          </cell>
          <cell r="E1384">
            <v>567</v>
          </cell>
          <cell r="F1384" t="str">
            <v>GA-126</v>
          </cell>
          <cell r="G1384" t="str">
            <v>Housing Authority of the City of Danielsville</v>
          </cell>
        </row>
        <row r="1385">
          <cell r="D1385" t="str">
            <v>GA - Housing Authority of the City of Warrenton</v>
          </cell>
          <cell r="E1385">
            <v>568</v>
          </cell>
          <cell r="F1385" t="str">
            <v>GA-127</v>
          </cell>
          <cell r="G1385" t="str">
            <v>Housing Authority of the City of Warrenton</v>
          </cell>
        </row>
        <row r="1386">
          <cell r="D1386" t="str">
            <v>GA - Housing Authority of the City of Thomson</v>
          </cell>
          <cell r="E1386">
            <v>569</v>
          </cell>
          <cell r="F1386" t="str">
            <v>GA-128</v>
          </cell>
          <cell r="G1386" t="str">
            <v>Housing Authority of the City of Thomson</v>
          </cell>
        </row>
        <row r="1387">
          <cell r="D1387" t="str">
            <v xml:space="preserve">GA - Housing Authority of the County of Lee                      </v>
          </cell>
          <cell r="E1387">
            <v>570</v>
          </cell>
          <cell r="F1387" t="str">
            <v>GA-129</v>
          </cell>
          <cell r="G1387" t="str">
            <v xml:space="preserve">Housing Authority of the County of Lee                      </v>
          </cell>
        </row>
        <row r="1388">
          <cell r="D1388" t="str">
            <v>GA - Housing Authority of the City of Cave Spring</v>
          </cell>
          <cell r="E1388">
            <v>571</v>
          </cell>
          <cell r="F1388" t="str">
            <v>GA-130</v>
          </cell>
          <cell r="G1388" t="str">
            <v>Housing Authority of the City of Cave Spring</v>
          </cell>
        </row>
        <row r="1389">
          <cell r="D1389" t="str">
            <v>GA - Housing Authority of the City of Swainsboro</v>
          </cell>
          <cell r="E1389">
            <v>572</v>
          </cell>
          <cell r="F1389" t="str">
            <v>GA-131</v>
          </cell>
          <cell r="G1389" t="str">
            <v>Housing Authority of the City of Swainsboro</v>
          </cell>
        </row>
        <row r="1390">
          <cell r="D1390" t="str">
            <v>GA - Housing Authority of the City of Statesboro</v>
          </cell>
          <cell r="E1390">
            <v>573</v>
          </cell>
          <cell r="F1390" t="str">
            <v>GA-132</v>
          </cell>
          <cell r="G1390" t="str">
            <v>Housing Authority of the City of Statesboro</v>
          </cell>
        </row>
        <row r="1391">
          <cell r="D1391" t="str">
            <v>GA - Housing Authority of the City of Alma</v>
          </cell>
          <cell r="E1391">
            <v>574</v>
          </cell>
          <cell r="F1391" t="str">
            <v>GA-133</v>
          </cell>
          <cell r="G1391" t="str">
            <v>Housing Authority of the City of Alma</v>
          </cell>
        </row>
        <row r="1392">
          <cell r="D1392" t="str">
            <v xml:space="preserve">GA - Housing Authority of the City of Blackshear                 </v>
          </cell>
          <cell r="E1392">
            <v>575</v>
          </cell>
          <cell r="F1392" t="str">
            <v>GA-134</v>
          </cell>
          <cell r="G1392" t="str">
            <v xml:space="preserve">Housing Authority of the City of Blackshear                 </v>
          </cell>
        </row>
        <row r="1393">
          <cell r="D1393" t="str">
            <v>GA - Housing Authority of the City of Hogansville</v>
          </cell>
          <cell r="E1393">
            <v>576</v>
          </cell>
          <cell r="F1393" t="str">
            <v>GA-135</v>
          </cell>
          <cell r="G1393" t="str">
            <v>Housing Authority of the City of Hogansville</v>
          </cell>
        </row>
        <row r="1394">
          <cell r="D1394" t="str">
            <v>GA - Housing Authority of the City of Hahira</v>
          </cell>
          <cell r="E1394">
            <v>577</v>
          </cell>
          <cell r="F1394" t="str">
            <v>GA-136</v>
          </cell>
          <cell r="G1394" t="str">
            <v>Housing Authority of the City of Hahira</v>
          </cell>
        </row>
        <row r="1395">
          <cell r="D1395" t="str">
            <v>GA - Housing Authority of the City of Hazlehurst</v>
          </cell>
          <cell r="E1395">
            <v>578</v>
          </cell>
          <cell r="F1395" t="str">
            <v>GA-137</v>
          </cell>
          <cell r="G1395" t="str">
            <v>Housing Authority of the City of Hazlehurst</v>
          </cell>
        </row>
        <row r="1396">
          <cell r="D1396" t="str">
            <v>GA - Housing Authority of the City of Lakeland</v>
          </cell>
          <cell r="E1396">
            <v>579</v>
          </cell>
          <cell r="F1396" t="str">
            <v>GA-138</v>
          </cell>
          <cell r="G1396" t="str">
            <v>Housing Authority of the City of Lakeland</v>
          </cell>
        </row>
        <row r="1397">
          <cell r="D1397" t="str">
            <v>GA - Housing Authority of the City of Glennville</v>
          </cell>
          <cell r="E1397">
            <v>580</v>
          </cell>
          <cell r="F1397" t="str">
            <v>GA-139</v>
          </cell>
          <cell r="G1397" t="str">
            <v>Housing Authority of the City of Glennville</v>
          </cell>
        </row>
        <row r="1398">
          <cell r="D1398" t="str">
            <v>GA - Housing Authority of the County of Screven</v>
          </cell>
          <cell r="E1398">
            <v>581</v>
          </cell>
          <cell r="F1398" t="str">
            <v>GA-141</v>
          </cell>
          <cell r="G1398" t="str">
            <v>Housing Authority of the County of Screven</v>
          </cell>
        </row>
        <row r="1399">
          <cell r="D1399" t="str">
            <v>GA - Housing Authority of the City of Millen</v>
          </cell>
          <cell r="E1399">
            <v>582</v>
          </cell>
          <cell r="F1399" t="str">
            <v>GA-142</v>
          </cell>
          <cell r="G1399" t="str">
            <v>Housing Authority of the City of Millen</v>
          </cell>
        </row>
        <row r="1400">
          <cell r="D1400" t="str">
            <v>GA - Housing Authority of the City of Washington</v>
          </cell>
          <cell r="E1400">
            <v>583</v>
          </cell>
          <cell r="F1400" t="str">
            <v>GA-144</v>
          </cell>
          <cell r="G1400" t="str">
            <v>Housing Authority of the City of Washington</v>
          </cell>
        </row>
        <row r="1401">
          <cell r="D1401" t="str">
            <v>GA - Housing Authority of the City of Vidalia</v>
          </cell>
          <cell r="E1401">
            <v>584</v>
          </cell>
          <cell r="F1401" t="str">
            <v>GA-145</v>
          </cell>
          <cell r="G1401" t="str">
            <v>Housing Authority of the City of Vidalia</v>
          </cell>
        </row>
        <row r="1402">
          <cell r="D1402" t="str">
            <v>GA - Housing Authority of the City of Social Circle</v>
          </cell>
          <cell r="E1402">
            <v>585</v>
          </cell>
          <cell r="F1402" t="str">
            <v>GA-147</v>
          </cell>
          <cell r="G1402" t="str">
            <v>Housing Authority of the City of Social Circle</v>
          </cell>
        </row>
        <row r="1403">
          <cell r="D1403" t="str">
            <v>GA - Housing Authority of the City of Dallas</v>
          </cell>
          <cell r="E1403">
            <v>586</v>
          </cell>
          <cell r="F1403" t="str">
            <v>GA-148</v>
          </cell>
          <cell r="G1403" t="str">
            <v>Housing Authority of the City of Dallas</v>
          </cell>
        </row>
        <row r="1404">
          <cell r="D1404" t="str">
            <v>GA - Housing Authority of the City of Sylvania</v>
          </cell>
          <cell r="E1404">
            <v>587</v>
          </cell>
          <cell r="F1404" t="str">
            <v>GA-152</v>
          </cell>
          <cell r="G1404" t="str">
            <v>Housing Authority of the City of Sylvania</v>
          </cell>
        </row>
        <row r="1405">
          <cell r="D1405" t="str">
            <v xml:space="preserve">GA - Housing Authority of the City of Summerville                </v>
          </cell>
          <cell r="E1405">
            <v>588</v>
          </cell>
          <cell r="F1405" t="str">
            <v>GA-153</v>
          </cell>
          <cell r="G1405" t="str">
            <v xml:space="preserve">Housing Authority of the City of Summerville                </v>
          </cell>
        </row>
        <row r="1406">
          <cell r="D1406" t="str">
            <v>GA - Housing Authority of the City of Lumber City</v>
          </cell>
          <cell r="E1406">
            <v>589</v>
          </cell>
          <cell r="F1406" t="str">
            <v>GA-155</v>
          </cell>
          <cell r="G1406" t="str">
            <v>Housing Authority of the City of Lumber City</v>
          </cell>
        </row>
        <row r="1407">
          <cell r="D1407" t="str">
            <v>GA - Housing Authority of the City of Louisville</v>
          </cell>
          <cell r="E1407">
            <v>590</v>
          </cell>
          <cell r="F1407" t="str">
            <v>GA-157</v>
          </cell>
          <cell r="G1407" t="str">
            <v>Housing Authority of the City of Louisville</v>
          </cell>
        </row>
        <row r="1408">
          <cell r="D1408" t="str">
            <v>GA - Housing Authority of the County of Atkinson</v>
          </cell>
          <cell r="E1408">
            <v>591</v>
          </cell>
          <cell r="F1408" t="str">
            <v>GA-158</v>
          </cell>
          <cell r="G1408" t="str">
            <v>Housing Authority of the County of Atkinson</v>
          </cell>
        </row>
        <row r="1409">
          <cell r="D1409" t="str">
            <v>GA - Housing Authority of the City of Warner Robins</v>
          </cell>
          <cell r="E1409">
            <v>592</v>
          </cell>
          <cell r="F1409" t="str">
            <v>GA-160</v>
          </cell>
          <cell r="G1409" t="str">
            <v>Housing Authority of the City of Warner Robins</v>
          </cell>
        </row>
        <row r="1410">
          <cell r="D1410" t="str">
            <v>GA - Housing Authority of the County of Harris</v>
          </cell>
          <cell r="E1410">
            <v>593</v>
          </cell>
          <cell r="F1410" t="str">
            <v>GA-161</v>
          </cell>
          <cell r="G1410" t="str">
            <v>Housing Authority of the County of Harris</v>
          </cell>
        </row>
        <row r="1411">
          <cell r="D1411" t="str">
            <v>GA - Housing Authority of the City of Edison</v>
          </cell>
          <cell r="E1411">
            <v>594</v>
          </cell>
          <cell r="F1411" t="str">
            <v>GA-162</v>
          </cell>
          <cell r="G1411" t="str">
            <v>Housing Authority of the City of Edison</v>
          </cell>
        </row>
        <row r="1412">
          <cell r="D1412" t="str">
            <v xml:space="preserve">GA - Housing Authority of the City of Jefferson                  </v>
          </cell>
          <cell r="E1412">
            <v>595</v>
          </cell>
          <cell r="F1412" t="str">
            <v>GA-163</v>
          </cell>
          <cell r="G1412" t="str">
            <v xml:space="preserve">Housing Authority of the City of Jefferson                  </v>
          </cell>
        </row>
        <row r="1413">
          <cell r="D1413" t="str">
            <v>GA - Housing Authority of the City of Pearson</v>
          </cell>
          <cell r="E1413">
            <v>596</v>
          </cell>
          <cell r="F1413" t="str">
            <v>GA-165</v>
          </cell>
          <cell r="G1413" t="str">
            <v>Housing Authority of the City of Pearson</v>
          </cell>
        </row>
        <row r="1414">
          <cell r="D1414" t="str">
            <v>GA - Housing Authority of the City of Claxton</v>
          </cell>
          <cell r="E1414">
            <v>597</v>
          </cell>
          <cell r="F1414" t="str">
            <v>GA-166</v>
          </cell>
          <cell r="G1414" t="str">
            <v>Housing Authority of the City of Claxton</v>
          </cell>
        </row>
        <row r="1415">
          <cell r="D1415" t="str">
            <v>GA - Housing Authority of the City of Fort Gaines</v>
          </cell>
          <cell r="E1415">
            <v>598</v>
          </cell>
          <cell r="F1415" t="str">
            <v>GA-167</v>
          </cell>
          <cell r="G1415" t="str">
            <v>Housing Authority of the City of Fort Gaines</v>
          </cell>
        </row>
        <row r="1416">
          <cell r="D1416" t="str">
            <v>GA - Housing Authority of the City of Ocilla</v>
          </cell>
          <cell r="E1416">
            <v>599</v>
          </cell>
          <cell r="F1416" t="str">
            <v>GA-168</v>
          </cell>
          <cell r="G1416" t="str">
            <v>Housing Authority of the City of Ocilla</v>
          </cell>
        </row>
        <row r="1417">
          <cell r="D1417" t="str">
            <v>GA - Housing Authority of the City of Harlem</v>
          </cell>
          <cell r="E1417">
            <v>600</v>
          </cell>
          <cell r="F1417" t="str">
            <v>GA-169</v>
          </cell>
          <cell r="G1417" t="str">
            <v>Housing Authority of the City of Harlem</v>
          </cell>
        </row>
        <row r="1418">
          <cell r="D1418" t="str">
            <v>GA - Housing Authority of the City of LaFayette</v>
          </cell>
          <cell r="E1418">
            <v>601</v>
          </cell>
          <cell r="F1418" t="str">
            <v>GA-170</v>
          </cell>
          <cell r="G1418" t="str">
            <v>Housing Authority of the City of LaFayette</v>
          </cell>
        </row>
        <row r="1419">
          <cell r="D1419" t="str">
            <v>GA - Housing Authority of the City of Loganville</v>
          </cell>
          <cell r="E1419">
            <v>602</v>
          </cell>
          <cell r="F1419" t="str">
            <v>GA-171</v>
          </cell>
          <cell r="G1419" t="str">
            <v>Housing Authority of the City of Loganville</v>
          </cell>
        </row>
        <row r="1420">
          <cell r="D1420" t="str">
            <v>GA - Housing Authority of the City of Homerville</v>
          </cell>
          <cell r="E1420">
            <v>603</v>
          </cell>
          <cell r="F1420" t="str">
            <v>GA-172</v>
          </cell>
          <cell r="G1420" t="str">
            <v>Housing Authority of the City of Homerville</v>
          </cell>
        </row>
        <row r="1421">
          <cell r="D1421" t="str">
            <v xml:space="preserve">GA - Housing Authority of the City of Dahlonega                  </v>
          </cell>
          <cell r="E1421">
            <v>604</v>
          </cell>
          <cell r="F1421" t="str">
            <v>GA-174</v>
          </cell>
          <cell r="G1421" t="str">
            <v xml:space="preserve">Housing Authority of the City of Dahlonega                  </v>
          </cell>
        </row>
        <row r="1422">
          <cell r="D1422" t="str">
            <v>GA - Housing Authority of the City of Rochelle</v>
          </cell>
          <cell r="E1422">
            <v>605</v>
          </cell>
          <cell r="F1422" t="str">
            <v>GA-175</v>
          </cell>
          <cell r="G1422" t="str">
            <v>Housing Authority of the City of Rochelle</v>
          </cell>
        </row>
        <row r="1423">
          <cell r="D1423" t="str">
            <v xml:space="preserve">GA - Housing Authority of the City of Ellijay                    </v>
          </cell>
          <cell r="E1423">
            <v>606</v>
          </cell>
          <cell r="F1423" t="str">
            <v>GA-176</v>
          </cell>
          <cell r="G1423" t="str">
            <v xml:space="preserve">Housing Authority of the City of Ellijay                    </v>
          </cell>
        </row>
        <row r="1424">
          <cell r="D1424" t="str">
            <v xml:space="preserve">GA - Housing Authority of the City of Barnesville                </v>
          </cell>
          <cell r="E1424">
            <v>607</v>
          </cell>
          <cell r="F1424" t="str">
            <v>GA-177</v>
          </cell>
          <cell r="G1424" t="str">
            <v xml:space="preserve">Housing Authority of the City of Barnesville                </v>
          </cell>
        </row>
        <row r="1425">
          <cell r="D1425" t="str">
            <v>GA - Housing Authority of the City of Alamo</v>
          </cell>
          <cell r="E1425">
            <v>608</v>
          </cell>
          <cell r="F1425" t="str">
            <v>GA-178</v>
          </cell>
          <cell r="G1425" t="str">
            <v>Housing Authority of the City of Alamo</v>
          </cell>
        </row>
        <row r="1426">
          <cell r="D1426" t="str">
            <v>GA - Housing Authority of the City of Buena Vista</v>
          </cell>
          <cell r="E1426">
            <v>609</v>
          </cell>
          <cell r="F1426" t="str">
            <v>GA-179</v>
          </cell>
          <cell r="G1426" t="str">
            <v>Housing Authority of the City of Buena Vista</v>
          </cell>
        </row>
        <row r="1427">
          <cell r="D1427" t="str">
            <v>GA - Housing Authority of the City of Fairburn</v>
          </cell>
          <cell r="E1427">
            <v>610</v>
          </cell>
          <cell r="F1427" t="str">
            <v>GA-180</v>
          </cell>
          <cell r="G1427" t="str">
            <v>Housing Authority of the City of Fairburn</v>
          </cell>
        </row>
        <row r="1428">
          <cell r="D1428" t="str">
            <v xml:space="preserve">GA - Housing Authority of the City of Wrightsville               </v>
          </cell>
          <cell r="E1428">
            <v>611</v>
          </cell>
          <cell r="F1428" t="str">
            <v>GA-181</v>
          </cell>
          <cell r="G1428" t="str">
            <v xml:space="preserve">Housing Authority of the City of Wrightsville               </v>
          </cell>
        </row>
        <row r="1429">
          <cell r="D1429" t="str">
            <v>GA - Housing Authority of the City of McDonough</v>
          </cell>
          <cell r="E1429">
            <v>612</v>
          </cell>
          <cell r="F1429" t="str">
            <v>GA-182</v>
          </cell>
          <cell r="G1429" t="str">
            <v>Housing Authority of the City of McDonough</v>
          </cell>
        </row>
        <row r="1430">
          <cell r="D1430" t="str">
            <v>GA - Housing Authority of the City of Winder</v>
          </cell>
          <cell r="E1430">
            <v>613</v>
          </cell>
          <cell r="F1430" t="str">
            <v>GA-183</v>
          </cell>
          <cell r="G1430" t="str">
            <v>Housing Authority of the City of Winder</v>
          </cell>
        </row>
        <row r="1431">
          <cell r="D1431" t="str">
            <v>GA - Housing Authority of the City of Conyers</v>
          </cell>
          <cell r="E1431">
            <v>614</v>
          </cell>
          <cell r="F1431" t="str">
            <v>GA-184</v>
          </cell>
          <cell r="G1431" t="str">
            <v>Housing Authority of the City of Conyers</v>
          </cell>
        </row>
        <row r="1432">
          <cell r="D1432" t="str">
            <v xml:space="preserve">GA - Housing Authority of the City of Jackson                    </v>
          </cell>
          <cell r="E1432">
            <v>615</v>
          </cell>
          <cell r="F1432" t="str">
            <v>GA-185</v>
          </cell>
          <cell r="G1432" t="str">
            <v xml:space="preserve">Housing Authority of the City of Jackson                    </v>
          </cell>
        </row>
        <row r="1433">
          <cell r="D1433" t="str">
            <v>GA - Housing Authority of the City of Abbeville</v>
          </cell>
          <cell r="E1433">
            <v>616</v>
          </cell>
          <cell r="F1433" t="str">
            <v>GA-186</v>
          </cell>
          <cell r="G1433" t="str">
            <v>Housing Authority of the City of Abbeville</v>
          </cell>
        </row>
        <row r="1434">
          <cell r="D1434" t="str">
            <v>GA - Housing Authority of the City of Palmetto</v>
          </cell>
          <cell r="E1434">
            <v>617</v>
          </cell>
          <cell r="F1434" t="str">
            <v>GA-187</v>
          </cell>
          <cell r="G1434" t="str">
            <v>Housing Authority of the City of Palmetto</v>
          </cell>
        </row>
        <row r="1435">
          <cell r="D1435" t="str">
            <v xml:space="preserve">GA - Housing Authority of the City of Lithonia                   </v>
          </cell>
          <cell r="E1435">
            <v>618</v>
          </cell>
          <cell r="F1435" t="str">
            <v>GA-188</v>
          </cell>
          <cell r="G1435" t="str">
            <v xml:space="preserve">Housing Authority of the City of Lithonia                   </v>
          </cell>
        </row>
        <row r="1436">
          <cell r="D1436" t="str">
            <v>GA - Housing Authority of the City of Metter</v>
          </cell>
          <cell r="E1436">
            <v>619</v>
          </cell>
          <cell r="F1436" t="str">
            <v>GA-189</v>
          </cell>
          <cell r="G1436" t="str">
            <v>Housing Authority of the City of Metter</v>
          </cell>
        </row>
        <row r="1437">
          <cell r="D1437" t="str">
            <v>GA - Housing Authority of the City of Gibson</v>
          </cell>
          <cell r="E1437">
            <v>620</v>
          </cell>
          <cell r="F1437" t="str">
            <v>GA-190</v>
          </cell>
          <cell r="G1437" t="str">
            <v>Housing Authority of the City of Gibson</v>
          </cell>
        </row>
        <row r="1438">
          <cell r="D1438" t="str">
            <v>GA - Housing Authority of the City of Union Point</v>
          </cell>
          <cell r="E1438">
            <v>621</v>
          </cell>
          <cell r="F1438" t="str">
            <v>GA-191</v>
          </cell>
          <cell r="G1438" t="str">
            <v>Housing Authority of the City of Union Point</v>
          </cell>
        </row>
        <row r="1439">
          <cell r="D1439" t="str">
            <v>GA - Housing Authority of the City of Crawfordville</v>
          </cell>
          <cell r="E1439">
            <v>622</v>
          </cell>
          <cell r="F1439" t="str">
            <v>GA-192</v>
          </cell>
          <cell r="G1439" t="str">
            <v>Housing Authority of the City of Crawfordville</v>
          </cell>
        </row>
        <row r="1440">
          <cell r="D1440" t="str">
            <v>GA - Housing Authority of the City of Madison</v>
          </cell>
          <cell r="E1440">
            <v>623</v>
          </cell>
          <cell r="F1440" t="str">
            <v>GA-193</v>
          </cell>
          <cell r="G1440" t="str">
            <v>Housing Authority of the City of Madison</v>
          </cell>
        </row>
        <row r="1441">
          <cell r="D1441" t="str">
            <v>GA - Housing Authority of the City of Glenwood</v>
          </cell>
          <cell r="E1441">
            <v>624</v>
          </cell>
          <cell r="F1441" t="str">
            <v>GA-194</v>
          </cell>
          <cell r="G1441" t="str">
            <v>Housing Authority of the City of Glenwood</v>
          </cell>
        </row>
        <row r="1442">
          <cell r="D1442" t="str">
            <v>GA - Housing Authority of the City of Tennille</v>
          </cell>
          <cell r="E1442">
            <v>625</v>
          </cell>
          <cell r="F1442" t="str">
            <v>GA-195</v>
          </cell>
          <cell r="G1442" t="str">
            <v>Housing Authority of the City of Tennille</v>
          </cell>
        </row>
        <row r="1443">
          <cell r="D1443" t="str">
            <v xml:space="preserve">GA - Housing Authority of the City of Cumming                    </v>
          </cell>
          <cell r="E1443">
            <v>626</v>
          </cell>
          <cell r="F1443" t="str">
            <v>GA-196</v>
          </cell>
          <cell r="G1443" t="str">
            <v xml:space="preserve">Housing Authority of the City of Cumming                    </v>
          </cell>
        </row>
        <row r="1444">
          <cell r="D1444" t="str">
            <v>GA - Housing Authority of the City of Union City</v>
          </cell>
          <cell r="E1444">
            <v>627</v>
          </cell>
          <cell r="F1444" t="str">
            <v>GA-197</v>
          </cell>
          <cell r="G1444" t="str">
            <v>Housing Authority of the City of Union City</v>
          </cell>
        </row>
        <row r="1445">
          <cell r="D1445" t="str">
            <v>GA - Housing Authority of the City of Colquitt</v>
          </cell>
          <cell r="E1445">
            <v>628</v>
          </cell>
          <cell r="F1445" t="str">
            <v>GA-198</v>
          </cell>
          <cell r="G1445" t="str">
            <v>Housing Authority of the City of Colquitt</v>
          </cell>
        </row>
        <row r="1446">
          <cell r="D1446" t="str">
            <v>GA - Housing Authority of the City of Sandersville</v>
          </cell>
          <cell r="E1446">
            <v>629</v>
          </cell>
          <cell r="F1446" t="str">
            <v>GA-199</v>
          </cell>
          <cell r="G1446" t="str">
            <v>Housing Authority of the City of Sandersville</v>
          </cell>
        </row>
        <row r="1447">
          <cell r="D1447" t="str">
            <v>GA - Housing Authority of the City of Milledgeville</v>
          </cell>
          <cell r="E1447">
            <v>630</v>
          </cell>
          <cell r="F1447" t="str">
            <v>GA-200</v>
          </cell>
          <cell r="G1447" t="str">
            <v>Housing Authority of the City of Milledgeville</v>
          </cell>
        </row>
        <row r="1448">
          <cell r="D1448" t="str">
            <v>GA - Housing Authority of the City of Jasper</v>
          </cell>
          <cell r="E1448">
            <v>631</v>
          </cell>
          <cell r="F1448" t="str">
            <v>GA-201</v>
          </cell>
          <cell r="G1448" t="str">
            <v>Housing Authority of the City of Jasper</v>
          </cell>
        </row>
        <row r="1449">
          <cell r="D1449" t="str">
            <v>GA - Housing Authority of the City of Blue Ridge</v>
          </cell>
          <cell r="E1449">
            <v>632</v>
          </cell>
          <cell r="F1449" t="str">
            <v>GA-202</v>
          </cell>
          <cell r="G1449" t="str">
            <v>Housing Authority of the City of Blue Ridge</v>
          </cell>
        </row>
        <row r="1450">
          <cell r="D1450" t="str">
            <v>GA - Housing Authority of the City of Monticello</v>
          </cell>
          <cell r="E1450">
            <v>633</v>
          </cell>
          <cell r="F1450" t="str">
            <v>GA-203</v>
          </cell>
          <cell r="G1450" t="str">
            <v>Housing Authority of the City of Monticello</v>
          </cell>
        </row>
        <row r="1451">
          <cell r="D1451" t="str">
            <v>GA - Housing Authority of the City of Senoia</v>
          </cell>
          <cell r="E1451">
            <v>634</v>
          </cell>
          <cell r="F1451" t="str">
            <v>GA-204</v>
          </cell>
          <cell r="G1451" t="str">
            <v>Housing Authority of the City of Senoia</v>
          </cell>
        </row>
        <row r="1452">
          <cell r="D1452" t="str">
            <v>GA - Housing Authority of the City of Fort Valley</v>
          </cell>
          <cell r="E1452">
            <v>635</v>
          </cell>
          <cell r="F1452" t="str">
            <v>GA-205</v>
          </cell>
          <cell r="G1452" t="str">
            <v>Housing Authority of the City of Fort Valley</v>
          </cell>
        </row>
        <row r="1453">
          <cell r="D1453" t="str">
            <v>GA - Housing Authority of the City of Chatsworth</v>
          </cell>
          <cell r="E1453">
            <v>636</v>
          </cell>
          <cell r="F1453" t="str">
            <v>GA-206</v>
          </cell>
          <cell r="G1453" t="str">
            <v>Housing Authority of the City of Chatsworth</v>
          </cell>
        </row>
        <row r="1454">
          <cell r="D1454" t="str">
            <v>GA - Housing Authority of the City of Bowdon</v>
          </cell>
          <cell r="E1454">
            <v>637</v>
          </cell>
          <cell r="F1454" t="str">
            <v>GA-207</v>
          </cell>
          <cell r="G1454" t="str">
            <v>Housing Authority of the City of Bowdon</v>
          </cell>
        </row>
        <row r="1455">
          <cell r="D1455" t="str">
            <v>GA - Housing Authority of the City of Vienna</v>
          </cell>
          <cell r="E1455">
            <v>638</v>
          </cell>
          <cell r="F1455" t="str">
            <v>GA-208</v>
          </cell>
          <cell r="G1455" t="str">
            <v>Housing Authority of the City of Vienna</v>
          </cell>
        </row>
        <row r="1456">
          <cell r="D1456" t="str">
            <v>GA - Housing Authority of the City of Norcross</v>
          </cell>
          <cell r="E1456">
            <v>639</v>
          </cell>
          <cell r="F1456" t="str">
            <v>GA-209</v>
          </cell>
          <cell r="G1456" t="str">
            <v>Housing Authority of the City of Norcross</v>
          </cell>
        </row>
        <row r="1457">
          <cell r="D1457" t="str">
            <v>GA - Housing Authority of the City of Sparta</v>
          </cell>
          <cell r="E1457">
            <v>640</v>
          </cell>
          <cell r="F1457" t="str">
            <v>GA-210</v>
          </cell>
          <cell r="G1457" t="str">
            <v>Housing Authority of the City of Sparta</v>
          </cell>
        </row>
        <row r="1458">
          <cell r="D1458" t="str">
            <v>GA - Housing Authority of the City of Lincolnton</v>
          </cell>
          <cell r="E1458">
            <v>641</v>
          </cell>
          <cell r="F1458" t="str">
            <v>GA-211</v>
          </cell>
          <cell r="G1458" t="str">
            <v>Housing Authority of the City of Lincolnton</v>
          </cell>
        </row>
        <row r="1459">
          <cell r="D1459" t="str">
            <v xml:space="preserve">GA - Housing Authority of the City of Canton                     </v>
          </cell>
          <cell r="E1459">
            <v>642</v>
          </cell>
          <cell r="F1459" t="str">
            <v>GA-213</v>
          </cell>
          <cell r="G1459" t="str">
            <v xml:space="preserve">Housing Authority of the City of Canton                     </v>
          </cell>
        </row>
        <row r="1460">
          <cell r="D1460" t="str">
            <v>GA - Housing Authority of the City of Ellaville</v>
          </cell>
          <cell r="E1460">
            <v>643</v>
          </cell>
          <cell r="F1460" t="str">
            <v>GA-214</v>
          </cell>
          <cell r="G1460" t="str">
            <v>Housing Authority of the City of Ellaville</v>
          </cell>
        </row>
        <row r="1461">
          <cell r="D1461" t="str">
            <v>GA - Housing Authority of the City of Ringgold</v>
          </cell>
          <cell r="E1461">
            <v>644</v>
          </cell>
          <cell r="F1461" t="str">
            <v>GA-216</v>
          </cell>
          <cell r="G1461" t="str">
            <v>Housing Authority of the City of Ringgold</v>
          </cell>
        </row>
        <row r="1462">
          <cell r="D1462" t="str">
            <v>GA - Housing Authority of the City of Unadilla</v>
          </cell>
          <cell r="E1462">
            <v>645</v>
          </cell>
          <cell r="F1462" t="str">
            <v>GA-217</v>
          </cell>
          <cell r="G1462" t="str">
            <v>Housing Authority of the City of Unadilla</v>
          </cell>
        </row>
        <row r="1463">
          <cell r="D1463" t="str">
            <v>GA - Housing Authority of the City of Grantville</v>
          </cell>
          <cell r="E1463">
            <v>646</v>
          </cell>
          <cell r="F1463" t="str">
            <v>GA-218</v>
          </cell>
          <cell r="G1463" t="str">
            <v>Housing Authority of the City of Grantville</v>
          </cell>
        </row>
        <row r="1464">
          <cell r="D1464" t="str">
            <v>GA - Housing Authority of the City of Reidsville</v>
          </cell>
          <cell r="E1464">
            <v>647</v>
          </cell>
          <cell r="F1464" t="str">
            <v>GA-220</v>
          </cell>
          <cell r="G1464" t="str">
            <v>Housing Authority of the City of Reidsville</v>
          </cell>
        </row>
        <row r="1465">
          <cell r="D1465" t="str">
            <v>GA - Housing Authority of the City of Hinesville</v>
          </cell>
          <cell r="E1465">
            <v>648</v>
          </cell>
          <cell r="F1465" t="str">
            <v>GA-221</v>
          </cell>
          <cell r="G1465" t="str">
            <v>Housing Authority of the City of Hinesville</v>
          </cell>
        </row>
        <row r="1466">
          <cell r="D1466" t="str">
            <v>GA - Housing Authority of the City of Roberta</v>
          </cell>
          <cell r="E1466">
            <v>649</v>
          </cell>
          <cell r="F1466" t="str">
            <v>GA-223</v>
          </cell>
          <cell r="G1466" t="str">
            <v>Housing Authority of the City of Roberta</v>
          </cell>
        </row>
        <row r="1467">
          <cell r="D1467" t="str">
            <v>GA - Housing Authority of the City of Greenville</v>
          </cell>
          <cell r="E1467">
            <v>650</v>
          </cell>
          <cell r="F1467" t="str">
            <v>GA-224</v>
          </cell>
          <cell r="G1467" t="str">
            <v>Housing Authority of the City of Greenville</v>
          </cell>
        </row>
        <row r="1468">
          <cell r="D1468" t="str">
            <v>GA - Housing Authority of the City of Cuthbert</v>
          </cell>
          <cell r="E1468">
            <v>651</v>
          </cell>
          <cell r="F1468" t="str">
            <v>GA-226</v>
          </cell>
          <cell r="G1468" t="str">
            <v>Housing Authority of the City of Cuthbert</v>
          </cell>
        </row>
        <row r="1469">
          <cell r="D1469" t="str">
            <v xml:space="preserve">GA - Housing Authority of the City of Jonesboro                  </v>
          </cell>
          <cell r="E1469">
            <v>652</v>
          </cell>
          <cell r="F1469" t="str">
            <v>GA-228</v>
          </cell>
          <cell r="G1469" t="str">
            <v xml:space="preserve">Housing Authority of the City of Jonesboro                  </v>
          </cell>
        </row>
        <row r="1470">
          <cell r="D1470" t="str">
            <v>GA - Housing Authority of the City of Shellman</v>
          </cell>
          <cell r="E1470">
            <v>653</v>
          </cell>
          <cell r="F1470" t="str">
            <v>GA-229</v>
          </cell>
          <cell r="G1470" t="str">
            <v>Housing Authority of the City of Shellman</v>
          </cell>
        </row>
        <row r="1471">
          <cell r="D1471" t="str">
            <v xml:space="preserve">GA - Housing Authority of the City of Woodbury                   </v>
          </cell>
          <cell r="E1471">
            <v>654</v>
          </cell>
          <cell r="F1471" t="str">
            <v>GA-230</v>
          </cell>
          <cell r="G1471" t="str">
            <v xml:space="preserve">Housing Authority of the City of Woodbury                   </v>
          </cell>
        </row>
        <row r="1472">
          <cell r="D1472" t="str">
            <v>GA - Housing Authority of the City of College Park</v>
          </cell>
          <cell r="E1472">
            <v>655</v>
          </cell>
          <cell r="F1472" t="str">
            <v>GA-232</v>
          </cell>
          <cell r="G1472" t="str">
            <v>Housing Authority of the City of College Park</v>
          </cell>
        </row>
        <row r="1473">
          <cell r="D1473" t="str">
            <v>GA - Housing Authority of the City of Franklin</v>
          </cell>
          <cell r="E1473">
            <v>656</v>
          </cell>
          <cell r="F1473" t="str">
            <v>GA-233</v>
          </cell>
          <cell r="G1473" t="str">
            <v>Housing Authority of the City of Franklin</v>
          </cell>
        </row>
        <row r="1474">
          <cell r="D1474" t="str">
            <v>GA - Housing Authority of the County of Dekalb, GA</v>
          </cell>
          <cell r="E1474">
            <v>657</v>
          </cell>
          <cell r="F1474" t="str">
            <v>GA-237</v>
          </cell>
          <cell r="G1474" t="str">
            <v>Housing Authority of the County of Dekalb, GA</v>
          </cell>
        </row>
        <row r="1475">
          <cell r="D1475" t="str">
            <v>GA - Housing Authority of the City of Mount Vernon</v>
          </cell>
          <cell r="E1475">
            <v>658</v>
          </cell>
          <cell r="F1475" t="str">
            <v>GA-238</v>
          </cell>
          <cell r="G1475" t="str">
            <v>Housing Authority of the City of Mount Vernon</v>
          </cell>
        </row>
        <row r="1476">
          <cell r="D1476" t="str">
            <v>GA - Housing Authority of the City of Soperton</v>
          </cell>
          <cell r="E1476">
            <v>659</v>
          </cell>
          <cell r="F1476" t="str">
            <v>GA-239</v>
          </cell>
          <cell r="G1476" t="str">
            <v>Housing Authority of the City of Soperton</v>
          </cell>
        </row>
        <row r="1477">
          <cell r="D1477" t="str">
            <v>GA - Housing Authority of the City of McCaysville</v>
          </cell>
          <cell r="E1477">
            <v>660</v>
          </cell>
          <cell r="F1477" t="str">
            <v>GA-241</v>
          </cell>
          <cell r="G1477" t="str">
            <v>Housing Authority of the City of McCaysville</v>
          </cell>
        </row>
        <row r="1478">
          <cell r="D1478" t="str">
            <v>GA - Housing Authority of the City of Byron</v>
          </cell>
          <cell r="E1478">
            <v>661</v>
          </cell>
          <cell r="F1478" t="str">
            <v>GA-243</v>
          </cell>
          <cell r="G1478" t="str">
            <v>Housing Authority of the City of Byron</v>
          </cell>
        </row>
        <row r="1479">
          <cell r="D1479" t="str">
            <v>GA - Housing Authority of the City of Menlo</v>
          </cell>
          <cell r="E1479">
            <v>662</v>
          </cell>
          <cell r="F1479" t="str">
            <v>GA-244</v>
          </cell>
          <cell r="G1479" t="str">
            <v>Housing Authority of the City of Menlo</v>
          </cell>
        </row>
        <row r="1480">
          <cell r="D1480" t="str">
            <v>GA - Housing Authority of the City of Covington</v>
          </cell>
          <cell r="E1480">
            <v>663</v>
          </cell>
          <cell r="F1480" t="str">
            <v>GA-245</v>
          </cell>
          <cell r="G1480" t="str">
            <v>Housing Authority of the City of Covington</v>
          </cell>
        </row>
        <row r="1481">
          <cell r="D1481" t="str">
            <v>GA - Housing Authority of the City of Fort Oglethorpe</v>
          </cell>
          <cell r="E1481">
            <v>664</v>
          </cell>
          <cell r="F1481" t="str">
            <v>GA-246</v>
          </cell>
          <cell r="G1481" t="str">
            <v>Housing Authority of the City of Fort Oglethorpe</v>
          </cell>
        </row>
        <row r="1482">
          <cell r="D1482" t="str">
            <v>GA - Housing Authority of the City of Thomaston</v>
          </cell>
          <cell r="E1482">
            <v>665</v>
          </cell>
          <cell r="F1482" t="str">
            <v>GA-247</v>
          </cell>
          <cell r="G1482" t="str">
            <v>Housing Authority of the City of Thomaston</v>
          </cell>
        </row>
        <row r="1483">
          <cell r="D1483" t="str">
            <v>GA - Housing Authority of the City of Perry</v>
          </cell>
          <cell r="E1483">
            <v>666</v>
          </cell>
          <cell r="F1483" t="str">
            <v>GA-252</v>
          </cell>
          <cell r="G1483" t="str">
            <v>Housing Authority of the City of Perry</v>
          </cell>
        </row>
        <row r="1484">
          <cell r="D1484" t="str">
            <v>GA - Housing Authority of the City of Bremen</v>
          </cell>
          <cell r="E1484">
            <v>667</v>
          </cell>
          <cell r="F1484" t="str">
            <v>GA-254</v>
          </cell>
          <cell r="G1484" t="str">
            <v>Housing Authority of the City of Bremen</v>
          </cell>
        </row>
        <row r="1485">
          <cell r="D1485" t="str">
            <v>GA - Housing Authority of the City of Nahunta</v>
          </cell>
          <cell r="E1485">
            <v>668</v>
          </cell>
          <cell r="F1485" t="str">
            <v>GA-263</v>
          </cell>
          <cell r="G1485" t="str">
            <v>Housing Authority of the City of Nahunta</v>
          </cell>
        </row>
        <row r="1486">
          <cell r="D1486" t="str">
            <v>GA - Housing Authority of Fulton County</v>
          </cell>
          <cell r="E1486">
            <v>669</v>
          </cell>
          <cell r="F1486" t="str">
            <v>GA-264</v>
          </cell>
          <cell r="G1486" t="str">
            <v>Housing Authority of Fulton County</v>
          </cell>
        </row>
        <row r="1487">
          <cell r="D1487" t="str">
            <v>GA - Housing Authority of the County of Houston</v>
          </cell>
          <cell r="E1487">
            <v>670</v>
          </cell>
          <cell r="F1487" t="str">
            <v>GA-268</v>
          </cell>
          <cell r="G1487" t="str">
            <v>Housing Authority of the County of Houston</v>
          </cell>
        </row>
        <row r="1488">
          <cell r="D1488" t="str">
            <v>GA - FLINT AREA CONSOLIDATED</v>
          </cell>
          <cell r="E1488">
            <v>671</v>
          </cell>
          <cell r="F1488" t="str">
            <v>GA-280</v>
          </cell>
          <cell r="G1488" t="str">
            <v>FLINT AREA CONSOLIDATED</v>
          </cell>
        </row>
        <row r="1489">
          <cell r="D1489" t="str">
            <v>GA - ETOWAH AREA CONSOLIDATED</v>
          </cell>
          <cell r="E1489">
            <v>672</v>
          </cell>
          <cell r="F1489" t="str">
            <v>GA-281</v>
          </cell>
          <cell r="G1489" t="str">
            <v>ETOWAH AREA CONSOLIDATED</v>
          </cell>
        </row>
        <row r="1490">
          <cell r="D1490" t="str">
            <v>GA - SOUTHEAST GEORGIA CONSOLIDATED HOUSING AUTHOR</v>
          </cell>
          <cell r="E1490">
            <v>673</v>
          </cell>
          <cell r="F1490" t="str">
            <v>GA-282</v>
          </cell>
          <cell r="G1490" t="str">
            <v>SOUTHEAST GEORGIA CONSOLIDATED HOUSING AUTHOR</v>
          </cell>
        </row>
        <row r="1491">
          <cell r="D1491" t="str">
            <v>GA - TRI-CITY HOUSING AUTHORITY</v>
          </cell>
          <cell r="E1491">
            <v>674</v>
          </cell>
          <cell r="F1491" t="str">
            <v>GA-283</v>
          </cell>
          <cell r="G1491" t="str">
            <v>TRI-CITY HOUSING AUTHORITY</v>
          </cell>
        </row>
        <row r="1492">
          <cell r="D1492" t="str">
            <v>GA - Northeast Georgia Housing Authority</v>
          </cell>
          <cell r="E1492">
            <v>675</v>
          </cell>
          <cell r="F1492" t="str">
            <v>GA-284</v>
          </cell>
          <cell r="G1492" t="str">
            <v>Northeast Georgia Housing Authority</v>
          </cell>
        </row>
        <row r="1493">
          <cell r="D1493" t="str">
            <v>GA - NORTHWEST GA HOUSING AUTHORITY</v>
          </cell>
          <cell r="E1493">
            <v>676</v>
          </cell>
          <cell r="F1493" t="str">
            <v>GA-285</v>
          </cell>
          <cell r="G1493" t="str">
            <v>NORTHWEST GA HOUSING AUTHORITY</v>
          </cell>
        </row>
        <row r="1494">
          <cell r="D1494" t="str">
            <v>GQ - Guam Housing &amp; Urban Renewal Authority</v>
          </cell>
          <cell r="E1494">
            <v>677</v>
          </cell>
          <cell r="F1494" t="str">
            <v>GQ-001</v>
          </cell>
          <cell r="G1494" t="str">
            <v>Guam Housing &amp; Urban Renewal Authority</v>
          </cell>
        </row>
        <row r="1495">
          <cell r="D1495" t="str">
            <v>HI - Hawaii Public Housing Authority</v>
          </cell>
          <cell r="E1495">
            <v>678</v>
          </cell>
          <cell r="F1495" t="str">
            <v>HI-001</v>
          </cell>
          <cell r="G1495" t="str">
            <v>Hawaii Public Housing Authority</v>
          </cell>
        </row>
        <row r="1496">
          <cell r="D1496" t="str">
            <v>IA - Corning Housing Commission</v>
          </cell>
          <cell r="E1496">
            <v>679</v>
          </cell>
          <cell r="F1496" t="str">
            <v>IA-001</v>
          </cell>
          <cell r="G1496" t="str">
            <v>Corning Housing Commission</v>
          </cell>
        </row>
        <row r="1497">
          <cell r="D1497" t="str">
            <v>IA - Charles City Hsg and Redev Authority</v>
          </cell>
          <cell r="E1497">
            <v>680</v>
          </cell>
          <cell r="F1497" t="str">
            <v>IA-002</v>
          </cell>
          <cell r="G1497" t="str">
            <v>Charles City Hsg and Redev Authority</v>
          </cell>
        </row>
        <row r="1498">
          <cell r="D1498" t="str">
            <v>IA - Afton Housing Commission</v>
          </cell>
          <cell r="E1498">
            <v>681</v>
          </cell>
          <cell r="F1498" t="str">
            <v>IA-003</v>
          </cell>
          <cell r="G1498" t="str">
            <v>Afton Housing Commission</v>
          </cell>
        </row>
        <row r="1499">
          <cell r="D1499" t="str">
            <v>IA - Ottumwa Housing Authority</v>
          </cell>
          <cell r="E1499">
            <v>682</v>
          </cell>
          <cell r="F1499" t="str">
            <v>IA-004</v>
          </cell>
          <cell r="G1499" t="str">
            <v>Ottumwa Housing Authority</v>
          </cell>
        </row>
        <row r="1500">
          <cell r="D1500" t="str">
            <v>IA - Stanton Housing Commission</v>
          </cell>
          <cell r="E1500">
            <v>683</v>
          </cell>
          <cell r="F1500" t="str">
            <v>IA-005</v>
          </cell>
          <cell r="G1500" t="str">
            <v>Stanton Housing Commission</v>
          </cell>
        </row>
        <row r="1501">
          <cell r="D1501" t="str">
            <v>IA - Lone Tree Housing Commission</v>
          </cell>
          <cell r="E1501">
            <v>684</v>
          </cell>
          <cell r="F1501" t="str">
            <v>IA-006</v>
          </cell>
          <cell r="G1501" t="str">
            <v>Lone Tree Housing Commission</v>
          </cell>
        </row>
        <row r="1502">
          <cell r="D1502" t="str">
            <v>IA - Low Rent Housing Agency Of Hamburg</v>
          </cell>
          <cell r="E1502">
            <v>685</v>
          </cell>
          <cell r="F1502" t="str">
            <v>IA-007</v>
          </cell>
          <cell r="G1502" t="str">
            <v>Low Rent Housing Agency Of Hamburg</v>
          </cell>
        </row>
        <row r="1503">
          <cell r="D1503" t="str">
            <v>IA - Low Rent Housing Agency Of Sidney</v>
          </cell>
          <cell r="E1503">
            <v>686</v>
          </cell>
          <cell r="F1503" t="str">
            <v>IA-008</v>
          </cell>
          <cell r="G1503" t="str">
            <v>Low Rent Housing Agency Of Sidney</v>
          </cell>
        </row>
        <row r="1504">
          <cell r="D1504" t="str">
            <v>IA - Malvern Low Rent Housing Agency</v>
          </cell>
          <cell r="E1504">
            <v>687</v>
          </cell>
          <cell r="F1504" t="str">
            <v>IA-009</v>
          </cell>
          <cell r="G1504" t="str">
            <v>Malvern Low Rent Housing Agency</v>
          </cell>
        </row>
        <row r="1505">
          <cell r="D1505" t="str">
            <v>IA - Low Rent Housing Agency Of Farragut</v>
          </cell>
          <cell r="E1505">
            <v>688</v>
          </cell>
          <cell r="F1505" t="str">
            <v>IA-010</v>
          </cell>
          <cell r="G1505" t="str">
            <v>Low Rent Housing Agency Of Farragut</v>
          </cell>
        </row>
        <row r="1506">
          <cell r="D1506" t="str">
            <v>IA - Low Rent Housing Agency Of Sioux Center</v>
          </cell>
          <cell r="E1506">
            <v>689</v>
          </cell>
          <cell r="F1506" t="str">
            <v>IA-011</v>
          </cell>
          <cell r="G1506" t="str">
            <v>Low Rent Housing Agency Of Sioux Center</v>
          </cell>
        </row>
        <row r="1507">
          <cell r="D1507" t="str">
            <v>IA - Tabor Low Rent Housing Agency</v>
          </cell>
          <cell r="E1507">
            <v>690</v>
          </cell>
          <cell r="F1507" t="str">
            <v>IA-012</v>
          </cell>
          <cell r="G1507" t="str">
            <v>Tabor Low Rent Housing Agency</v>
          </cell>
        </row>
        <row r="1508">
          <cell r="D1508" t="str">
            <v>IA - Low Rent Housing Agency Of Waverly</v>
          </cell>
          <cell r="E1508">
            <v>691</v>
          </cell>
          <cell r="F1508" t="str">
            <v>IA-013</v>
          </cell>
          <cell r="G1508" t="str">
            <v>Low Rent Housing Agency Of Waverly</v>
          </cell>
        </row>
        <row r="1509">
          <cell r="D1509" t="str">
            <v>IA - Low Rent Housing Agency Of Onawa</v>
          </cell>
          <cell r="E1509">
            <v>692</v>
          </cell>
          <cell r="F1509" t="str">
            <v>IA-014</v>
          </cell>
          <cell r="G1509" t="str">
            <v>Low Rent Housing Agency Of Onawa</v>
          </cell>
        </row>
        <row r="1510">
          <cell r="D1510" t="str">
            <v>IA - Low Rent Housing Agency of Burlington</v>
          </cell>
          <cell r="E1510">
            <v>693</v>
          </cell>
          <cell r="F1510" t="str">
            <v>IA-015</v>
          </cell>
          <cell r="G1510" t="str">
            <v>Low Rent Housing Agency of Burlington</v>
          </cell>
        </row>
        <row r="1511">
          <cell r="D1511" t="str">
            <v>IA - Chariton Housing Authority</v>
          </cell>
          <cell r="E1511">
            <v>694</v>
          </cell>
          <cell r="F1511" t="str">
            <v>IA-016</v>
          </cell>
          <cell r="G1511" t="str">
            <v>Chariton Housing Authority</v>
          </cell>
        </row>
        <row r="1512">
          <cell r="D1512" t="str">
            <v>IA - Low Rent Housing Agency Of Winterset</v>
          </cell>
          <cell r="E1512">
            <v>695</v>
          </cell>
          <cell r="F1512" t="str">
            <v>IA-017</v>
          </cell>
          <cell r="G1512" t="str">
            <v>Low Rent Housing Agency Of Winterset</v>
          </cell>
        </row>
        <row r="1513">
          <cell r="D1513" t="str">
            <v>IA - City of Sioux City Housing Authority</v>
          </cell>
          <cell r="E1513">
            <v>696</v>
          </cell>
          <cell r="F1513" t="str">
            <v>IA-018</v>
          </cell>
          <cell r="G1513" t="str">
            <v>City of Sioux City Housing Authority</v>
          </cell>
        </row>
        <row r="1514">
          <cell r="D1514" t="str">
            <v>IA - Shenandoah Low Rent Housing Agency</v>
          </cell>
          <cell r="E1514">
            <v>697</v>
          </cell>
          <cell r="F1514" t="str">
            <v>IA-019</v>
          </cell>
          <cell r="G1514" t="str">
            <v>Shenandoah Low Rent Housing Agency</v>
          </cell>
        </row>
        <row r="1515">
          <cell r="D1515" t="str">
            <v>IA - Des Moines Municipal Housing Agency</v>
          </cell>
          <cell r="E1515">
            <v>698</v>
          </cell>
          <cell r="F1515" t="str">
            <v>IA-020</v>
          </cell>
          <cell r="G1515" t="str">
            <v>Des Moines Municipal Housing Agency</v>
          </cell>
        </row>
        <row r="1516">
          <cell r="D1516" t="str">
            <v>IA - Municipal Housing Agency Of Manning</v>
          </cell>
          <cell r="E1516">
            <v>699</v>
          </cell>
          <cell r="F1516" t="str">
            <v>IA-021</v>
          </cell>
          <cell r="G1516" t="str">
            <v>Municipal Housing Agency Of Manning</v>
          </cell>
        </row>
        <row r="1517">
          <cell r="D1517" t="str">
            <v>IA - City of Iowa City Housing Authority</v>
          </cell>
          <cell r="E1517">
            <v>700</v>
          </cell>
          <cell r="F1517" t="str">
            <v>IA-022</v>
          </cell>
          <cell r="G1517" t="str">
            <v>City of Iowa City Housing Authority</v>
          </cell>
        </row>
        <row r="1518">
          <cell r="D1518" t="str">
            <v>IA - Municipal Housing Agency of Council Bluffs</v>
          </cell>
          <cell r="E1518">
            <v>701</v>
          </cell>
          <cell r="F1518" t="str">
            <v>IA-023</v>
          </cell>
          <cell r="G1518" t="str">
            <v>Municipal Housing Agency of Council Bluffs</v>
          </cell>
        </row>
        <row r="1519">
          <cell r="D1519" t="str">
            <v>IA - Essex Low Rent Housing Agency</v>
          </cell>
          <cell r="E1519">
            <v>702</v>
          </cell>
          <cell r="F1519" t="str">
            <v>IA-025</v>
          </cell>
          <cell r="G1519" t="str">
            <v>Essex Low Rent Housing Agency</v>
          </cell>
        </row>
        <row r="1520">
          <cell r="D1520" t="str">
            <v>IA - Low Rent Housing Agency Of Mount Ayr</v>
          </cell>
          <cell r="E1520">
            <v>703</v>
          </cell>
          <cell r="F1520" t="str">
            <v>IA-026</v>
          </cell>
          <cell r="G1520" t="str">
            <v>Low Rent Housing Agency Of Mount Ayr</v>
          </cell>
        </row>
        <row r="1521">
          <cell r="D1521" t="str">
            <v>IA - Low Rent Housing Agency Of Leon</v>
          </cell>
          <cell r="E1521">
            <v>704</v>
          </cell>
          <cell r="F1521" t="str">
            <v>IA-027</v>
          </cell>
          <cell r="G1521" t="str">
            <v>Low Rent Housing Agency Of Leon</v>
          </cell>
        </row>
        <row r="1522">
          <cell r="D1522" t="str">
            <v>IA - Low Rent Housing Agency Of Bancroft</v>
          </cell>
          <cell r="E1522">
            <v>705</v>
          </cell>
          <cell r="F1522" t="str">
            <v>IA-028</v>
          </cell>
          <cell r="G1522" t="str">
            <v>Low Rent Housing Agency Of Bancroft</v>
          </cell>
        </row>
        <row r="1523">
          <cell r="D1523" t="str">
            <v>IA - Low Rent Housing Agency Of Missouri Valley</v>
          </cell>
          <cell r="E1523">
            <v>706</v>
          </cell>
          <cell r="F1523" t="str">
            <v>IA-029</v>
          </cell>
          <cell r="G1523" t="str">
            <v>Low Rent Housing Agency Of Missouri Valley</v>
          </cell>
        </row>
        <row r="1524">
          <cell r="D1524" t="str">
            <v>IA - Keokuk Housing Authority</v>
          </cell>
          <cell r="E1524">
            <v>707</v>
          </cell>
          <cell r="F1524" t="str">
            <v>IA-030</v>
          </cell>
          <cell r="G1524" t="str">
            <v>Keokuk Housing Authority</v>
          </cell>
        </row>
        <row r="1525">
          <cell r="D1525" t="str">
            <v>IA - Lenox Low Rent Housing Agency</v>
          </cell>
          <cell r="E1525">
            <v>708</v>
          </cell>
          <cell r="F1525" t="str">
            <v>IA-032</v>
          </cell>
          <cell r="G1525" t="str">
            <v>Lenox Low Rent Housing Agency</v>
          </cell>
        </row>
        <row r="1526">
          <cell r="D1526" t="str">
            <v>IA - Clarinda Low Rent Housing Agency</v>
          </cell>
          <cell r="E1526">
            <v>709</v>
          </cell>
          <cell r="F1526" t="str">
            <v>IA-034</v>
          </cell>
          <cell r="G1526" t="str">
            <v>Clarinda Low Rent Housing Agency</v>
          </cell>
        </row>
        <row r="1527">
          <cell r="D1527" t="str">
            <v>IA - Evansdale Municipal Housing Authority</v>
          </cell>
          <cell r="E1527">
            <v>710</v>
          </cell>
          <cell r="F1527" t="str">
            <v>IA-038</v>
          </cell>
          <cell r="G1527" t="str">
            <v>Evansdale Municipal Housing Authority</v>
          </cell>
        </row>
        <row r="1528">
          <cell r="D1528" t="str">
            <v>IA - Centerville Municipal Housing Agency</v>
          </cell>
          <cell r="E1528">
            <v>711</v>
          </cell>
          <cell r="F1528" t="str">
            <v>IA-042</v>
          </cell>
          <cell r="G1528" t="str">
            <v>Centerville Municipal Housing Agency</v>
          </cell>
        </row>
        <row r="1529">
          <cell r="D1529" t="str">
            <v>IA - Low Rent Housing Agency Of Red Oak</v>
          </cell>
          <cell r="E1529">
            <v>712</v>
          </cell>
          <cell r="F1529" t="str">
            <v>IA-044</v>
          </cell>
          <cell r="G1529" t="str">
            <v>Low Rent Housing Agency Of Red Oak</v>
          </cell>
        </row>
        <row r="1530">
          <cell r="D1530" t="str">
            <v>IA - Davenport Housing Commission</v>
          </cell>
          <cell r="E1530">
            <v>713</v>
          </cell>
          <cell r="F1530" t="str">
            <v>IA-045</v>
          </cell>
          <cell r="G1530" t="str">
            <v>Davenport Housing Commission</v>
          </cell>
        </row>
        <row r="1531">
          <cell r="D1531" t="str">
            <v>IA - Rock Rapids Municipal Housing Agency</v>
          </cell>
          <cell r="E1531">
            <v>714</v>
          </cell>
          <cell r="F1531" t="str">
            <v>IA-046</v>
          </cell>
          <cell r="G1531" t="str">
            <v>Rock Rapids Municipal Housing Agency</v>
          </cell>
        </row>
        <row r="1532">
          <cell r="D1532" t="str">
            <v>IA - Fort Madison Housing Authority</v>
          </cell>
          <cell r="E1532">
            <v>715</v>
          </cell>
          <cell r="F1532" t="str">
            <v>IA-047</v>
          </cell>
          <cell r="G1532" t="str">
            <v>Fort Madison Housing Authority</v>
          </cell>
        </row>
        <row r="1533">
          <cell r="D1533" t="str">
            <v>IA - Muscatine Municipal Housing Agency</v>
          </cell>
          <cell r="E1533">
            <v>716</v>
          </cell>
          <cell r="F1533" t="str">
            <v>IA-049</v>
          </cell>
          <cell r="G1533" t="str">
            <v>Muscatine Municipal Housing Agency</v>
          </cell>
        </row>
        <row r="1534">
          <cell r="D1534" t="str">
            <v>IA - Waterloo Housing Authority</v>
          </cell>
          <cell r="E1534">
            <v>717</v>
          </cell>
          <cell r="F1534" t="str">
            <v>IA-050</v>
          </cell>
          <cell r="G1534" t="str">
            <v>Waterloo Housing Authority</v>
          </cell>
        </row>
        <row r="1535">
          <cell r="D1535" t="str">
            <v>IA - Villisca Low Rent Housing Agency</v>
          </cell>
          <cell r="E1535">
            <v>718</v>
          </cell>
          <cell r="F1535" t="str">
            <v>IA-079</v>
          </cell>
          <cell r="G1535" t="str">
            <v>Villisca Low Rent Housing Agency</v>
          </cell>
        </row>
        <row r="1536">
          <cell r="D1536" t="str">
            <v>IA - Low Rent Housing Agency of Clinton</v>
          </cell>
          <cell r="E1536">
            <v>719</v>
          </cell>
          <cell r="F1536" t="str">
            <v>IA-098</v>
          </cell>
          <cell r="G1536" t="str">
            <v>Low Rent Housing Agency of Clinton</v>
          </cell>
        </row>
        <row r="1537">
          <cell r="D1537" t="str">
            <v>IA - Fort Dodge Municipal Housing Agency</v>
          </cell>
          <cell r="E1537">
            <v>720</v>
          </cell>
          <cell r="F1537" t="str">
            <v>IA-107</v>
          </cell>
          <cell r="G1537" t="str">
            <v>Fort Dodge Municipal Housing Agency</v>
          </cell>
        </row>
        <row r="1538">
          <cell r="D1538" t="str">
            <v>IA - Albia Housing Agency</v>
          </cell>
          <cell r="E1538">
            <v>721</v>
          </cell>
          <cell r="F1538" t="str">
            <v>IA-114</v>
          </cell>
          <cell r="G1538" t="str">
            <v>Albia Housing Agency</v>
          </cell>
        </row>
        <row r="1539">
          <cell r="D1539" t="str">
            <v>IA - Southern Iowa Regional Housing Authority</v>
          </cell>
          <cell r="E1539">
            <v>722</v>
          </cell>
          <cell r="F1539" t="str">
            <v>IA-117</v>
          </cell>
          <cell r="G1539" t="str">
            <v>Southern Iowa Regional Housing Authority</v>
          </cell>
        </row>
        <row r="1540">
          <cell r="D1540" t="str">
            <v>IA - Low Rent Housing Agency of Knoxville</v>
          </cell>
          <cell r="E1540">
            <v>723</v>
          </cell>
          <cell r="F1540" t="str">
            <v>IA-119</v>
          </cell>
          <cell r="G1540" t="str">
            <v>Low Rent Housing Agency of Knoxville</v>
          </cell>
        </row>
        <row r="1541">
          <cell r="D1541" t="str">
            <v>IA - Area XV Multi-County Housing Agency</v>
          </cell>
          <cell r="E1541">
            <v>724</v>
          </cell>
          <cell r="F1541" t="str">
            <v>IA-124</v>
          </cell>
          <cell r="G1541" t="str">
            <v>Area XV Multi-County Housing Agency</v>
          </cell>
        </row>
        <row r="1542">
          <cell r="D1542" t="str">
            <v>IA - Eastern Iowa Regional Housing Authority</v>
          </cell>
          <cell r="E1542">
            <v>725</v>
          </cell>
          <cell r="F1542" t="str">
            <v>IA-126</v>
          </cell>
          <cell r="G1542" t="str">
            <v>Eastern Iowa Regional Housing Authority</v>
          </cell>
        </row>
        <row r="1543">
          <cell r="D1543" t="str">
            <v>IA - North Iowa Regional Housing Authority</v>
          </cell>
          <cell r="E1543">
            <v>726</v>
          </cell>
          <cell r="F1543" t="str">
            <v>IA-127</v>
          </cell>
          <cell r="G1543" t="str">
            <v>North Iowa Regional Housing Authority</v>
          </cell>
        </row>
        <row r="1544">
          <cell r="D1544" t="str">
            <v>IA - Central Iowa Regional Housing Authority</v>
          </cell>
          <cell r="E1544">
            <v>727</v>
          </cell>
          <cell r="F1544" t="str">
            <v>IA-131</v>
          </cell>
          <cell r="G1544" t="str">
            <v>Central Iowa Regional Housing Authority</v>
          </cell>
        </row>
        <row r="1545">
          <cell r="D1545" t="str">
            <v>ID - Twin Falls Housing Authority</v>
          </cell>
          <cell r="E1545">
            <v>728</v>
          </cell>
          <cell r="F1545" t="str">
            <v>ID-001</v>
          </cell>
          <cell r="G1545" t="str">
            <v>Twin Falls Housing Authority</v>
          </cell>
        </row>
        <row r="1546">
          <cell r="D1546" t="str">
            <v>ID - Nampa Housing Authority</v>
          </cell>
          <cell r="E1546">
            <v>729</v>
          </cell>
          <cell r="F1546" t="str">
            <v>ID-002</v>
          </cell>
          <cell r="G1546" t="str">
            <v>Nampa Housing Authority</v>
          </cell>
        </row>
        <row r="1547">
          <cell r="D1547" t="str">
            <v>ID - Housing Authority of the City of Pocatello</v>
          </cell>
          <cell r="E1547">
            <v>730</v>
          </cell>
          <cell r="F1547" t="str">
            <v>ID-005</v>
          </cell>
          <cell r="G1547" t="str">
            <v>Housing Authority of the City of Pocatello</v>
          </cell>
        </row>
        <row r="1548">
          <cell r="D1548" t="str">
            <v>ID - Housing Authority of the City of Buhl</v>
          </cell>
          <cell r="E1548">
            <v>731</v>
          </cell>
          <cell r="F1548" t="str">
            <v>ID-010</v>
          </cell>
          <cell r="G1548" t="str">
            <v>Housing Authority of the City of Buhl</v>
          </cell>
        </row>
        <row r="1549">
          <cell r="D1549" t="str">
            <v>ID - Housing Authority of the City Jerome</v>
          </cell>
          <cell r="E1549">
            <v>732</v>
          </cell>
          <cell r="F1549" t="str">
            <v>ID-011</v>
          </cell>
          <cell r="G1549" t="str">
            <v>Housing Authority of the City Jerome</v>
          </cell>
        </row>
        <row r="1550">
          <cell r="D1550" t="str">
            <v>ID - Housing Authority of the City of American Falls</v>
          </cell>
          <cell r="E1550">
            <v>733</v>
          </cell>
          <cell r="F1550" t="str">
            <v>ID-012</v>
          </cell>
          <cell r="G1550" t="str">
            <v>Housing Authority of the City of American Falls</v>
          </cell>
        </row>
        <row r="1551">
          <cell r="D1551" t="str">
            <v>ID - Boise City Housing Authority</v>
          </cell>
          <cell r="E1551">
            <v>734</v>
          </cell>
          <cell r="F1551" t="str">
            <v>ID-013</v>
          </cell>
          <cell r="G1551" t="str">
            <v>Boise City Housing Authority</v>
          </cell>
        </row>
        <row r="1552">
          <cell r="D1552" t="str">
            <v>ID - Southwestern Idaho Cooperative Housing Authority</v>
          </cell>
          <cell r="E1552">
            <v>735</v>
          </cell>
          <cell r="F1552" t="str">
            <v>ID-016</v>
          </cell>
          <cell r="G1552" t="str">
            <v>Southwestern Idaho Cooperative Housing Authority</v>
          </cell>
        </row>
        <row r="1553">
          <cell r="D1553" t="str">
            <v>ID - Idaho Housing and Finance Association</v>
          </cell>
          <cell r="E1553">
            <v>736</v>
          </cell>
          <cell r="F1553" t="str">
            <v>ID-020</v>
          </cell>
          <cell r="G1553" t="str">
            <v>Idaho Housing and Finance Association</v>
          </cell>
        </row>
        <row r="1554">
          <cell r="D1554" t="str">
            <v>ID - Ada County Housing Authority</v>
          </cell>
          <cell r="E1554">
            <v>737</v>
          </cell>
          <cell r="F1554" t="str">
            <v>ID-021</v>
          </cell>
          <cell r="G1554" t="str">
            <v>Ada County Housing Authority</v>
          </cell>
        </row>
        <row r="1555">
          <cell r="D1555" t="str">
            <v>IL - The Housing Authority of City of East St. Louis</v>
          </cell>
          <cell r="E1555">
            <v>738</v>
          </cell>
          <cell r="F1555" t="str">
            <v>IL-001</v>
          </cell>
          <cell r="G1555" t="str">
            <v>The Housing Authority of City of East St. Louis</v>
          </cell>
        </row>
        <row r="1556">
          <cell r="D1556" t="str">
            <v>IL - Chicago Housing Authority</v>
          </cell>
          <cell r="E1556">
            <v>739</v>
          </cell>
          <cell r="F1556" t="str">
            <v>IL-002</v>
          </cell>
          <cell r="G1556" t="str">
            <v>Chicago Housing Authority</v>
          </cell>
        </row>
        <row r="1557">
          <cell r="D1557" t="str">
            <v>IL - Peoria Housing Authority</v>
          </cell>
          <cell r="E1557">
            <v>740</v>
          </cell>
          <cell r="F1557" t="str">
            <v>IL-003</v>
          </cell>
          <cell r="G1557" t="str">
            <v>Peoria Housing Authority</v>
          </cell>
        </row>
        <row r="1558">
          <cell r="D1558" t="str">
            <v>IL - Springfield Housing Authority</v>
          </cell>
          <cell r="E1558">
            <v>741</v>
          </cell>
          <cell r="F1558" t="str">
            <v>IL-004</v>
          </cell>
          <cell r="G1558" t="str">
            <v>Springfield Housing Authority</v>
          </cell>
        </row>
        <row r="1559">
          <cell r="D1559" t="str">
            <v>IL - Granite City Housing Authority</v>
          </cell>
          <cell r="E1559">
            <v>742</v>
          </cell>
          <cell r="F1559" t="str">
            <v>IL-005</v>
          </cell>
          <cell r="G1559" t="str">
            <v>Granite City Housing Authority</v>
          </cell>
        </row>
        <row r="1560">
          <cell r="D1560" t="str">
            <v>IL - Housing Authority of Champaign County</v>
          </cell>
          <cell r="E1560">
            <v>743</v>
          </cell>
          <cell r="F1560" t="str">
            <v>IL-006</v>
          </cell>
          <cell r="G1560" t="str">
            <v>Housing Authority of Champaign County</v>
          </cell>
        </row>
        <row r="1561">
          <cell r="D1561" t="str">
            <v>IL - Alexander County Housing Authority</v>
          </cell>
          <cell r="E1561">
            <v>744</v>
          </cell>
          <cell r="F1561" t="str">
            <v>IL-007</v>
          </cell>
          <cell r="G1561" t="str">
            <v>Alexander County Housing Authority</v>
          </cell>
        </row>
        <row r="1562">
          <cell r="D1562" t="str">
            <v>IL - The Housing Authority of Henry County</v>
          </cell>
          <cell r="E1562">
            <v>745</v>
          </cell>
          <cell r="F1562" t="str">
            <v>IL-009</v>
          </cell>
          <cell r="G1562" t="str">
            <v>The Housing Authority of Henry County</v>
          </cell>
        </row>
        <row r="1563">
          <cell r="D1563" t="str">
            <v>IL - Grtr Metro. Area Hsng Auth of Rock Island County</v>
          </cell>
          <cell r="E1563">
            <v>746</v>
          </cell>
          <cell r="F1563" t="str">
            <v>IL-010</v>
          </cell>
          <cell r="G1563" t="str">
            <v>Grtr Metro. Area Hsng Auth of Rock Island County</v>
          </cell>
        </row>
        <row r="1564">
          <cell r="D1564" t="str">
            <v>IL - The Housing Authority Of The City Of Danville, IL</v>
          </cell>
          <cell r="E1564">
            <v>747</v>
          </cell>
          <cell r="F1564" t="str">
            <v>IL-011</v>
          </cell>
          <cell r="G1564" t="str">
            <v>The Housing Authority Of The City Of Danville, IL</v>
          </cell>
        </row>
        <row r="1565">
          <cell r="D1565" t="str">
            <v>IL - Decatur Housing Authority</v>
          </cell>
          <cell r="E1565">
            <v>748</v>
          </cell>
          <cell r="F1565" t="str">
            <v>IL-012</v>
          </cell>
          <cell r="G1565" t="str">
            <v>Decatur Housing Authority</v>
          </cell>
        </row>
        <row r="1566">
          <cell r="D1566" t="str">
            <v>IL - Housing Authority for LaSalle County</v>
          </cell>
          <cell r="E1566">
            <v>749</v>
          </cell>
          <cell r="F1566" t="str">
            <v>IL-014</v>
          </cell>
          <cell r="G1566" t="str">
            <v>Housing Authority for LaSalle County</v>
          </cell>
        </row>
        <row r="1567">
          <cell r="D1567" t="str">
            <v>IL - Madison County Housing Authority</v>
          </cell>
          <cell r="E1567">
            <v>750</v>
          </cell>
          <cell r="F1567" t="str">
            <v>IL-015</v>
          </cell>
          <cell r="G1567" t="str">
            <v>Madison County Housing Authority</v>
          </cell>
        </row>
        <row r="1568">
          <cell r="D1568" t="str">
            <v>IL - Quincy Housing Authority</v>
          </cell>
          <cell r="E1568">
            <v>751</v>
          </cell>
          <cell r="F1568" t="str">
            <v>IL-016</v>
          </cell>
          <cell r="G1568" t="str">
            <v>Quincy Housing Authority</v>
          </cell>
        </row>
        <row r="1569">
          <cell r="D1569" t="str">
            <v>IL - Housing Authority of the City of Rock Island</v>
          </cell>
          <cell r="E1569">
            <v>752</v>
          </cell>
          <cell r="F1569" t="str">
            <v>IL-018</v>
          </cell>
          <cell r="G1569" t="str">
            <v>Housing Authority of the City of Rock Island</v>
          </cell>
        </row>
        <row r="1570">
          <cell r="D1570" t="str">
            <v>IL - Moline Housing Authority</v>
          </cell>
          <cell r="E1570">
            <v>753</v>
          </cell>
          <cell r="F1570" t="str">
            <v>IL-020</v>
          </cell>
          <cell r="G1570" t="str">
            <v>Moline Housing Authority</v>
          </cell>
        </row>
        <row r="1571">
          <cell r="D1571" t="str">
            <v>IL - Rockford Housing Authority</v>
          </cell>
          <cell r="E1571">
            <v>754</v>
          </cell>
          <cell r="F1571" t="str">
            <v>IL-022</v>
          </cell>
          <cell r="G1571" t="str">
            <v>Rockford Housing Authority</v>
          </cell>
        </row>
        <row r="1572">
          <cell r="D1572" t="str">
            <v>IL - Housing Authority of Joliet</v>
          </cell>
          <cell r="E1572">
            <v>755</v>
          </cell>
          <cell r="F1572" t="str">
            <v>IL-024</v>
          </cell>
          <cell r="G1572" t="str">
            <v>Housing Authority of Joliet</v>
          </cell>
        </row>
        <row r="1573">
          <cell r="D1573" t="str">
            <v>IL - Housing Authority of the County of Cook</v>
          </cell>
          <cell r="E1573">
            <v>756</v>
          </cell>
          <cell r="F1573" t="str">
            <v>IL-025</v>
          </cell>
          <cell r="G1573" t="str">
            <v>Housing Authority of the County of Cook</v>
          </cell>
        </row>
        <row r="1574">
          <cell r="D1574" t="str">
            <v>IL - Housing Authority of the City of Waukegan</v>
          </cell>
          <cell r="E1574">
            <v>757</v>
          </cell>
          <cell r="F1574" t="str">
            <v>IL-026</v>
          </cell>
          <cell r="G1574" t="str">
            <v>Housing Authority of the City of Waukegan</v>
          </cell>
        </row>
        <row r="1575">
          <cell r="D1575" t="str">
            <v>IL - Grundy County Housing Authority</v>
          </cell>
          <cell r="E1575">
            <v>758</v>
          </cell>
          <cell r="F1575" t="str">
            <v>IL-027</v>
          </cell>
          <cell r="G1575" t="str">
            <v>Grundy County Housing Authority</v>
          </cell>
        </row>
        <row r="1576">
          <cell r="D1576" t="str">
            <v>IL - Menard County Housing Authority</v>
          </cell>
          <cell r="E1576">
            <v>759</v>
          </cell>
          <cell r="F1576" t="str">
            <v>IL-028</v>
          </cell>
          <cell r="G1576" t="str">
            <v>Menard County Housing Authority</v>
          </cell>
        </row>
        <row r="1577">
          <cell r="D1577" t="str">
            <v>IL - Housing Authority of the City of Freeport</v>
          </cell>
          <cell r="E1577">
            <v>760</v>
          </cell>
          <cell r="F1577" t="str">
            <v>IL-029</v>
          </cell>
          <cell r="G1577" t="str">
            <v>Housing Authority of the City of Freeport</v>
          </cell>
        </row>
        <row r="1578">
          <cell r="D1578" t="str">
            <v>IL - St. Clair County Housing Authority</v>
          </cell>
          <cell r="E1578">
            <v>761</v>
          </cell>
          <cell r="F1578" t="str">
            <v>IL-030</v>
          </cell>
          <cell r="G1578" t="str">
            <v>St. Clair County Housing Authority</v>
          </cell>
        </row>
        <row r="1579">
          <cell r="D1579" t="str">
            <v>IL - DeWitt County Housing Authority</v>
          </cell>
          <cell r="E1579">
            <v>762</v>
          </cell>
          <cell r="F1579" t="str">
            <v>IL-031</v>
          </cell>
          <cell r="G1579" t="str">
            <v>DeWitt County Housing Authority</v>
          </cell>
        </row>
        <row r="1580">
          <cell r="D1580" t="str">
            <v>IL - Whiteside County Housing Authority</v>
          </cell>
          <cell r="E1580">
            <v>763</v>
          </cell>
          <cell r="F1580" t="str">
            <v>IL-032</v>
          </cell>
          <cell r="G1580" t="str">
            <v>Whiteside County Housing Authority</v>
          </cell>
        </row>
        <row r="1581">
          <cell r="D1581" t="str">
            <v>IL - Housing Authority of the County of Ford</v>
          </cell>
          <cell r="E1581">
            <v>764</v>
          </cell>
          <cell r="F1581" t="str">
            <v>IL-034</v>
          </cell>
          <cell r="G1581" t="str">
            <v>Housing Authority of the County of Ford</v>
          </cell>
        </row>
        <row r="1582">
          <cell r="D1582" t="str">
            <v>IL - Lee County Housing Authority</v>
          </cell>
          <cell r="E1582">
            <v>765</v>
          </cell>
          <cell r="F1582" t="str">
            <v>IL-035</v>
          </cell>
          <cell r="G1582" t="str">
            <v>Lee County Housing Authority</v>
          </cell>
        </row>
        <row r="1583">
          <cell r="D1583" t="str">
            <v>IL - Housing Authority of the County of Vermilion, Ill.</v>
          </cell>
          <cell r="E1583">
            <v>766</v>
          </cell>
          <cell r="F1583" t="str">
            <v>IL-036</v>
          </cell>
          <cell r="G1583" t="str">
            <v>Housing Authority of the County of Vermilion, Ill.</v>
          </cell>
        </row>
        <row r="1584">
          <cell r="D1584" t="str">
            <v>IL - Montgomery County Housing Authority</v>
          </cell>
          <cell r="E1584">
            <v>767</v>
          </cell>
          <cell r="F1584" t="str">
            <v>IL-037</v>
          </cell>
          <cell r="G1584" t="str">
            <v>Montgomery County Housing Authority</v>
          </cell>
        </row>
        <row r="1585">
          <cell r="D1585" t="str">
            <v>IL - Housing Authority of Christian County, Illinois</v>
          </cell>
          <cell r="E1585">
            <v>768</v>
          </cell>
          <cell r="F1585" t="str">
            <v>IL-038</v>
          </cell>
          <cell r="G1585" t="str">
            <v>Housing Authority of Christian County, Illinois</v>
          </cell>
        </row>
        <row r="1586">
          <cell r="D1586" t="str">
            <v>IL - Kankakee County Housing Authority</v>
          </cell>
          <cell r="E1586">
            <v>769</v>
          </cell>
          <cell r="F1586" t="str">
            <v>IL-039</v>
          </cell>
          <cell r="G1586" t="str">
            <v>Kankakee County Housing Authority</v>
          </cell>
        </row>
        <row r="1587">
          <cell r="D1587" t="str">
            <v>IL - Logan County Housing Authority</v>
          </cell>
          <cell r="E1587">
            <v>770</v>
          </cell>
          <cell r="F1587" t="str">
            <v>IL-040</v>
          </cell>
          <cell r="G1587" t="str">
            <v>Logan County Housing Authority</v>
          </cell>
        </row>
        <row r="1588">
          <cell r="D1588" t="str">
            <v>IL - Massac County Housing Authority</v>
          </cell>
          <cell r="E1588">
            <v>771</v>
          </cell>
          <cell r="F1588" t="str">
            <v>IL-041</v>
          </cell>
          <cell r="G1588" t="str">
            <v>Massac County Housing Authority</v>
          </cell>
        </row>
        <row r="1589">
          <cell r="D1589" t="str">
            <v>IL - Mason County Housing Authority</v>
          </cell>
          <cell r="E1589">
            <v>772</v>
          </cell>
          <cell r="F1589" t="str">
            <v>IL-042</v>
          </cell>
          <cell r="G1589" t="str">
            <v>Mason County Housing Authority</v>
          </cell>
        </row>
        <row r="1590">
          <cell r="D1590" t="str">
            <v>IL - Housing Authority - County of Saline</v>
          </cell>
          <cell r="E1590">
            <v>773</v>
          </cell>
          <cell r="F1590" t="str">
            <v>IL-043</v>
          </cell>
          <cell r="G1590" t="str">
            <v>Housing Authority - County of Saline</v>
          </cell>
        </row>
        <row r="1591">
          <cell r="D1591" t="str">
            <v>IL - Housing Authority of the City of Pekin</v>
          </cell>
          <cell r="E1591">
            <v>774</v>
          </cell>
          <cell r="F1591" t="str">
            <v>IL-044</v>
          </cell>
          <cell r="G1591" t="str">
            <v>Housing Authority of the City of Pekin</v>
          </cell>
        </row>
        <row r="1592">
          <cell r="D1592" t="str">
            <v>IL - Housing Authority of Pulaski County</v>
          </cell>
          <cell r="E1592">
            <v>775</v>
          </cell>
          <cell r="F1592" t="str">
            <v>IL-045</v>
          </cell>
          <cell r="G1592" t="str">
            <v>Housing Authority of Pulaski County</v>
          </cell>
        </row>
        <row r="1593">
          <cell r="D1593" t="str">
            <v>IL - Housing Authority of Adams County</v>
          </cell>
          <cell r="E1593">
            <v>776</v>
          </cell>
          <cell r="F1593" t="str">
            <v>IL-046</v>
          </cell>
          <cell r="G1593" t="str">
            <v>Housing Authority of Adams County</v>
          </cell>
        </row>
        <row r="1594">
          <cell r="D1594" t="str">
            <v>IL - Macoupin County Housing Authority</v>
          </cell>
          <cell r="E1594">
            <v>777</v>
          </cell>
          <cell r="F1594" t="str">
            <v>IL-047</v>
          </cell>
          <cell r="G1594" t="str">
            <v>Macoupin County Housing Authority</v>
          </cell>
        </row>
        <row r="1595">
          <cell r="D1595" t="str">
            <v>IL - Perry County Housing Authority</v>
          </cell>
          <cell r="E1595">
            <v>778</v>
          </cell>
          <cell r="F1595" t="str">
            <v>IL-048</v>
          </cell>
          <cell r="G1595" t="str">
            <v>Perry County Housing Authority</v>
          </cell>
        </row>
        <row r="1596">
          <cell r="D1596" t="str">
            <v>IL - Housing Authority of Calhoun County</v>
          </cell>
          <cell r="E1596">
            <v>779</v>
          </cell>
          <cell r="F1596" t="str">
            <v>IL-049</v>
          </cell>
          <cell r="G1596" t="str">
            <v>Housing Authority of Calhoun County</v>
          </cell>
        </row>
        <row r="1597">
          <cell r="D1597" t="str">
            <v>IL - Housing Authority of the County of Williamson</v>
          </cell>
          <cell r="E1597">
            <v>780</v>
          </cell>
          <cell r="F1597" t="str">
            <v>IL-050</v>
          </cell>
          <cell r="G1597" t="str">
            <v>Housing Authority of the County of Williamson</v>
          </cell>
        </row>
        <row r="1598">
          <cell r="D1598" t="str">
            <v>IL - Housing Authority of the City of Bloomington, IL</v>
          </cell>
          <cell r="E1598">
            <v>781</v>
          </cell>
          <cell r="F1598" t="str">
            <v>IL-051</v>
          </cell>
          <cell r="G1598" t="str">
            <v>Housing Authority of the City of Bloomington, IL</v>
          </cell>
        </row>
        <row r="1599">
          <cell r="D1599" t="str">
            <v>IL - Randolph County Housing Authority</v>
          </cell>
          <cell r="E1599">
            <v>782</v>
          </cell>
          <cell r="F1599" t="str">
            <v>IL-052</v>
          </cell>
          <cell r="G1599" t="str">
            <v>Randolph County Housing Authority</v>
          </cell>
        </row>
        <row r="1600">
          <cell r="D1600" t="str">
            <v>IL - Housing Authority of the County of Jackson, IL.</v>
          </cell>
          <cell r="E1600">
            <v>783</v>
          </cell>
          <cell r="F1600" t="str">
            <v>IL-053</v>
          </cell>
          <cell r="G1600" t="str">
            <v>Housing Authority of the County of Jackson, IL.</v>
          </cell>
        </row>
        <row r="1601">
          <cell r="D1601" t="str">
            <v>IL - Housing Authority - City of Alton</v>
          </cell>
          <cell r="E1601">
            <v>784</v>
          </cell>
          <cell r="F1601" t="str">
            <v>IL-055</v>
          </cell>
          <cell r="G1601" t="str">
            <v>Housing Authority - City of Alton</v>
          </cell>
        </row>
        <row r="1602">
          <cell r="D1602" t="str">
            <v>IL - Housing Authority of the County of Lake, IL.</v>
          </cell>
          <cell r="E1602">
            <v>785</v>
          </cell>
          <cell r="F1602" t="str">
            <v>IL-056</v>
          </cell>
          <cell r="G1602" t="str">
            <v>Housing Authority of the County of Lake, IL.</v>
          </cell>
        </row>
        <row r="1603">
          <cell r="D1603" t="str">
            <v>IL - Housing Authority of Marion County</v>
          </cell>
          <cell r="E1603">
            <v>786</v>
          </cell>
          <cell r="F1603" t="str">
            <v>IL-057</v>
          </cell>
          <cell r="G1603" t="str">
            <v>Housing Authority of Marion County</v>
          </cell>
        </row>
        <row r="1604">
          <cell r="D1604" t="str">
            <v>IL - Housing Authority of Pope County</v>
          </cell>
          <cell r="E1604">
            <v>787</v>
          </cell>
          <cell r="F1604" t="str">
            <v>IL-058</v>
          </cell>
          <cell r="G1604" t="str">
            <v>Housing Authority of Pope County</v>
          </cell>
        </row>
        <row r="1605">
          <cell r="D1605" t="str">
            <v>IL - Housing Authority of Jefferson County</v>
          </cell>
          <cell r="E1605">
            <v>788</v>
          </cell>
          <cell r="F1605" t="str">
            <v>IL-059</v>
          </cell>
          <cell r="G1605" t="str">
            <v>Housing Authority of Jefferson County</v>
          </cell>
        </row>
        <row r="1606">
          <cell r="D1606" t="str">
            <v>IL - Housing Authority of Gallatin County</v>
          </cell>
          <cell r="E1606">
            <v>789</v>
          </cell>
          <cell r="F1606" t="str">
            <v>IL-060</v>
          </cell>
          <cell r="G1606" t="str">
            <v>Housing Authority of Gallatin County</v>
          </cell>
        </row>
        <row r="1607">
          <cell r="D1607" t="str">
            <v>IL - Housing Authority of the County of Franklin</v>
          </cell>
          <cell r="E1607">
            <v>790</v>
          </cell>
          <cell r="F1607" t="str">
            <v>IL-061</v>
          </cell>
          <cell r="G1607" t="str">
            <v>Housing Authority of the County of Franklin</v>
          </cell>
        </row>
        <row r="1608">
          <cell r="D1608" t="str">
            <v>IL - Effingham County Housing Authority</v>
          </cell>
          <cell r="E1608">
            <v>791</v>
          </cell>
          <cell r="F1608" t="str">
            <v>IL-062</v>
          </cell>
          <cell r="G1608" t="str">
            <v>Effingham County Housing Authority</v>
          </cell>
        </row>
        <row r="1609">
          <cell r="D1609" t="str">
            <v>IL - Housing Authority of Johnson County</v>
          </cell>
          <cell r="E1609">
            <v>792</v>
          </cell>
          <cell r="F1609" t="str">
            <v>IL-063</v>
          </cell>
          <cell r="G1609" t="str">
            <v>Housing Authority of Johnson County</v>
          </cell>
        </row>
        <row r="1610">
          <cell r="D1610" t="str">
            <v>IL - Clay County Housing Authority</v>
          </cell>
          <cell r="E1610">
            <v>793</v>
          </cell>
          <cell r="F1610" t="str">
            <v>IL-065</v>
          </cell>
          <cell r="G1610" t="str">
            <v>Clay County Housing Authority</v>
          </cell>
        </row>
        <row r="1611">
          <cell r="D1611" t="str">
            <v>IL - Housing Authority of the County of Hardin</v>
          </cell>
          <cell r="E1611">
            <v>794</v>
          </cell>
          <cell r="F1611" t="str">
            <v>IL-066</v>
          </cell>
          <cell r="G1611" t="str">
            <v>Housing Authority of the County of Hardin</v>
          </cell>
        </row>
        <row r="1612">
          <cell r="D1612" t="str">
            <v>IL - Housing Authority of the County of Union</v>
          </cell>
          <cell r="E1612">
            <v>795</v>
          </cell>
          <cell r="F1612" t="str">
            <v>IL-067</v>
          </cell>
          <cell r="G1612" t="str">
            <v>Housing Authority of the County of Union</v>
          </cell>
        </row>
        <row r="1613">
          <cell r="D1613" t="str">
            <v>IL - White County Housing Authority</v>
          </cell>
          <cell r="E1613">
            <v>796</v>
          </cell>
          <cell r="F1613" t="str">
            <v>IL-068</v>
          </cell>
          <cell r="G1613" t="str">
            <v>White County Housing Authority</v>
          </cell>
        </row>
        <row r="1614">
          <cell r="D1614" t="str">
            <v>IL - Housing Authority of the County of Clark, IL.</v>
          </cell>
          <cell r="E1614">
            <v>797</v>
          </cell>
          <cell r="F1614" t="str">
            <v>IL-069</v>
          </cell>
          <cell r="G1614" t="str">
            <v>Housing Authority of the County of Clark, IL.</v>
          </cell>
        </row>
        <row r="1615">
          <cell r="D1615" t="str">
            <v>IL - Housing Authority of the County of Cumberland, IL.</v>
          </cell>
          <cell r="E1615">
            <v>798</v>
          </cell>
          <cell r="F1615" t="str">
            <v>IL-070</v>
          </cell>
          <cell r="G1615" t="str">
            <v>Housing Authority of the County of Cumberland, IL.</v>
          </cell>
        </row>
        <row r="1616">
          <cell r="D1616" t="str">
            <v>IL - Pike County Housing Authority</v>
          </cell>
          <cell r="E1616">
            <v>799</v>
          </cell>
          <cell r="F1616" t="str">
            <v>IL-071</v>
          </cell>
          <cell r="G1616" t="str">
            <v>Pike County Housing Authority</v>
          </cell>
        </row>
        <row r="1617">
          <cell r="D1617" t="str">
            <v>IL - Housing Authority of Greene County</v>
          </cell>
          <cell r="E1617">
            <v>800</v>
          </cell>
          <cell r="F1617" t="str">
            <v>IL-072</v>
          </cell>
          <cell r="G1617" t="str">
            <v>Housing Authority of Greene County</v>
          </cell>
        </row>
        <row r="1618">
          <cell r="D1618" t="str">
            <v>IL - Scott County Housing Authority</v>
          </cell>
          <cell r="E1618">
            <v>801</v>
          </cell>
          <cell r="F1618" t="str">
            <v>IL-073</v>
          </cell>
          <cell r="G1618" t="str">
            <v>Scott County Housing Authority</v>
          </cell>
        </row>
        <row r="1619">
          <cell r="D1619" t="str">
            <v>IL - Housing Authority of the County of Jersey</v>
          </cell>
          <cell r="E1619">
            <v>802</v>
          </cell>
          <cell r="F1619" t="str">
            <v>IL-074</v>
          </cell>
          <cell r="G1619" t="str">
            <v>Housing Authority of the County of Jersey</v>
          </cell>
        </row>
        <row r="1620">
          <cell r="D1620" t="str">
            <v>IL - Housing Authority of the County of McDonough</v>
          </cell>
          <cell r="E1620">
            <v>803</v>
          </cell>
          <cell r="F1620" t="str">
            <v>IL-076</v>
          </cell>
          <cell r="G1620" t="str">
            <v>Housing Authority of the County of McDonough</v>
          </cell>
        </row>
        <row r="1621">
          <cell r="D1621" t="str">
            <v>IL - Housing Authority of the County of Bond</v>
          </cell>
          <cell r="E1621">
            <v>804</v>
          </cell>
          <cell r="F1621" t="str">
            <v>IL-078</v>
          </cell>
          <cell r="G1621" t="str">
            <v>Housing Authority of the County of Bond</v>
          </cell>
        </row>
        <row r="1622">
          <cell r="D1622" t="str">
            <v>IL - Morgan County Housing Authority</v>
          </cell>
          <cell r="E1622">
            <v>805</v>
          </cell>
          <cell r="F1622" t="str">
            <v>IL-079</v>
          </cell>
          <cell r="G1622" t="str">
            <v>Morgan County Housing Authority</v>
          </cell>
        </row>
        <row r="1623">
          <cell r="D1623" t="str">
            <v>IL - Edwards County Housing Authority</v>
          </cell>
          <cell r="E1623">
            <v>806</v>
          </cell>
          <cell r="F1623" t="str">
            <v>IL-080</v>
          </cell>
          <cell r="G1623" t="str">
            <v>Edwards County Housing Authority</v>
          </cell>
        </row>
        <row r="1624">
          <cell r="D1624" t="str">
            <v>IL - Carroll County Housing Authority</v>
          </cell>
          <cell r="E1624">
            <v>807</v>
          </cell>
          <cell r="F1624" t="str">
            <v>IL-081</v>
          </cell>
          <cell r="G1624" t="str">
            <v>Carroll County Housing Authority</v>
          </cell>
        </row>
        <row r="1625">
          <cell r="D1625" t="str">
            <v>IL - Housing Authority of the County of JoDaviess</v>
          </cell>
          <cell r="E1625">
            <v>808</v>
          </cell>
          <cell r="F1625" t="str">
            <v>IL-082</v>
          </cell>
          <cell r="G1625" t="str">
            <v>Housing Authority of the County of JoDaviess</v>
          </cell>
        </row>
        <row r="1626">
          <cell r="D1626" t="str">
            <v>IL - Winnebago County Housing Authority</v>
          </cell>
          <cell r="E1626">
            <v>809</v>
          </cell>
          <cell r="F1626" t="str">
            <v>IL-083</v>
          </cell>
          <cell r="G1626" t="str">
            <v>Winnebago County Housing Authority</v>
          </cell>
        </row>
        <row r="1627">
          <cell r="D1627" t="str">
            <v>IL - Fulton County Housing Authority</v>
          </cell>
          <cell r="E1627">
            <v>810</v>
          </cell>
          <cell r="F1627" t="str">
            <v>IL-084</v>
          </cell>
          <cell r="G1627" t="str">
            <v>Fulton County Housing Authority</v>
          </cell>
        </row>
        <row r="1628">
          <cell r="D1628" t="str">
            <v>IL - Knox County Housing Authority</v>
          </cell>
          <cell r="E1628">
            <v>811</v>
          </cell>
          <cell r="F1628" t="str">
            <v>IL-085</v>
          </cell>
          <cell r="G1628" t="str">
            <v>Knox County Housing Authority</v>
          </cell>
        </row>
        <row r="1629">
          <cell r="D1629" t="str">
            <v>IL - Bureau County Housing Authority</v>
          </cell>
          <cell r="E1629">
            <v>812</v>
          </cell>
          <cell r="F1629" t="str">
            <v>IL-086</v>
          </cell>
          <cell r="G1629" t="str">
            <v>Bureau County Housing Authority</v>
          </cell>
        </row>
        <row r="1630">
          <cell r="D1630" t="str">
            <v>IL - Housing Authority of the County of Shelby, IL.</v>
          </cell>
          <cell r="E1630">
            <v>813</v>
          </cell>
          <cell r="F1630" t="str">
            <v>IL-087</v>
          </cell>
          <cell r="G1630" t="str">
            <v>Housing Authority of the County of Shelby, IL.</v>
          </cell>
        </row>
        <row r="1631">
          <cell r="D1631" t="str">
            <v>IL - Housing Authority Of The County of Wayne, Illinois</v>
          </cell>
          <cell r="E1631">
            <v>814</v>
          </cell>
          <cell r="F1631" t="str">
            <v>IL-088</v>
          </cell>
          <cell r="G1631" t="str">
            <v>Housing Authority Of The County of Wayne, Illinois</v>
          </cell>
        </row>
        <row r="1632">
          <cell r="D1632" t="str">
            <v>IL - Housing Authority Of The County Of DeKalb</v>
          </cell>
          <cell r="E1632">
            <v>815</v>
          </cell>
          <cell r="F1632" t="str">
            <v>IL-089</v>
          </cell>
          <cell r="G1632" t="str">
            <v>Housing Authority Of The County Of DeKalb</v>
          </cell>
        </row>
        <row r="1633">
          <cell r="D1633" t="str">
            <v>IL - Aurora Housing Authority ofthe City of Aurora</v>
          </cell>
          <cell r="E1633">
            <v>816</v>
          </cell>
          <cell r="F1633" t="str">
            <v>IL-090</v>
          </cell>
          <cell r="G1633" t="str">
            <v>Aurora Housing Authority ofthe City of Aurora</v>
          </cell>
        </row>
        <row r="1634">
          <cell r="D1634" t="str">
            <v>IL - Warren County Housing Authority</v>
          </cell>
          <cell r="E1634">
            <v>817</v>
          </cell>
          <cell r="F1634" t="str">
            <v>IL-091</v>
          </cell>
          <cell r="G1634" t="str">
            <v>Warren County Housing Authority</v>
          </cell>
        </row>
        <row r="1635">
          <cell r="D1635" t="str">
            <v>IL - Housing Authority of Elgin</v>
          </cell>
          <cell r="E1635">
            <v>818</v>
          </cell>
          <cell r="F1635" t="str">
            <v>IL-092</v>
          </cell>
          <cell r="G1635" t="str">
            <v>Housing Authority of Elgin</v>
          </cell>
        </row>
        <row r="1636">
          <cell r="D1636" t="str">
            <v>IL - Housing Authority Of The County Of Wabash, IL.</v>
          </cell>
          <cell r="E1636">
            <v>819</v>
          </cell>
          <cell r="F1636" t="str">
            <v>IL-093</v>
          </cell>
          <cell r="G1636" t="str">
            <v>Housing Authority Of The County Of Wabash, IL.</v>
          </cell>
        </row>
        <row r="1637">
          <cell r="D1637" t="str">
            <v>IL - Livingston County Housing Authority</v>
          </cell>
          <cell r="E1637">
            <v>820</v>
          </cell>
          <cell r="F1637" t="str">
            <v>IL-094</v>
          </cell>
          <cell r="G1637" t="str">
            <v>Livingston County Housing Authority</v>
          </cell>
        </row>
        <row r="1638">
          <cell r="D1638" t="str">
            <v>IL - Ogle County Housing Authority</v>
          </cell>
          <cell r="E1638">
            <v>821</v>
          </cell>
          <cell r="F1638" t="str">
            <v>IL-095</v>
          </cell>
          <cell r="G1638" t="str">
            <v>Ogle County Housing Authority</v>
          </cell>
        </row>
        <row r="1639">
          <cell r="D1639" t="str">
            <v>IL - Housing Authority of the County of Richland</v>
          </cell>
          <cell r="E1639">
            <v>822</v>
          </cell>
          <cell r="F1639" t="str">
            <v>IL-096</v>
          </cell>
          <cell r="G1639" t="str">
            <v>Housing Authority of the County of Richland</v>
          </cell>
        </row>
        <row r="1640">
          <cell r="D1640" t="str">
            <v>IL - Hancock County Housing Authority</v>
          </cell>
          <cell r="E1640">
            <v>823</v>
          </cell>
          <cell r="F1640" t="str">
            <v>IL-097</v>
          </cell>
          <cell r="G1640" t="str">
            <v>Hancock County Housing Authority</v>
          </cell>
        </row>
        <row r="1641">
          <cell r="D1641" t="str">
            <v>IL - Housing Authority of the County of Brown</v>
          </cell>
          <cell r="E1641">
            <v>824</v>
          </cell>
          <cell r="F1641" t="str">
            <v>IL-099</v>
          </cell>
          <cell r="G1641" t="str">
            <v>Housing Authority of the County of Brown</v>
          </cell>
        </row>
        <row r="1642">
          <cell r="D1642" t="str">
            <v>IL - Housing Authority County of Coles</v>
          </cell>
          <cell r="E1642">
            <v>825</v>
          </cell>
          <cell r="F1642" t="str">
            <v>IL-100</v>
          </cell>
          <cell r="G1642" t="str">
            <v>Housing Authority County of Coles</v>
          </cell>
        </row>
        <row r="1643">
          <cell r="D1643" t="str">
            <v>IL - The Housing Authority of the County of Cass IL.</v>
          </cell>
          <cell r="E1643">
            <v>826</v>
          </cell>
          <cell r="F1643" t="str">
            <v>IL-102</v>
          </cell>
          <cell r="G1643" t="str">
            <v>The Housing Authority of the County of Cass IL.</v>
          </cell>
        </row>
        <row r="1644">
          <cell r="D1644" t="str">
            <v>IL - Housing Authority of the Village of Oak Park</v>
          </cell>
          <cell r="E1644">
            <v>827</v>
          </cell>
          <cell r="F1644" t="str">
            <v>IL-103</v>
          </cell>
          <cell r="G1644" t="str">
            <v>Housing Authority of the Village of Oak Park</v>
          </cell>
        </row>
        <row r="1645">
          <cell r="D1645" t="str">
            <v>IL - Woodford County Housing Authority</v>
          </cell>
          <cell r="E1645">
            <v>828</v>
          </cell>
          <cell r="F1645" t="str">
            <v>IL-104</v>
          </cell>
          <cell r="G1645" t="str">
            <v>Woodford County Housing Authority</v>
          </cell>
        </row>
        <row r="1646">
          <cell r="D1646" t="str">
            <v>IL - Housing Authority of the City of North Chicago, IL</v>
          </cell>
          <cell r="E1646">
            <v>829</v>
          </cell>
          <cell r="F1646" t="str">
            <v>IL-107</v>
          </cell>
          <cell r="G1646" t="str">
            <v>Housing Authority of the City of North Chicago, IL</v>
          </cell>
        </row>
        <row r="1647">
          <cell r="D1647" t="str">
            <v>IL - Housing Authority of the County of Lawrence, IL.</v>
          </cell>
          <cell r="E1647">
            <v>830</v>
          </cell>
          <cell r="F1647" t="str">
            <v>IL-108</v>
          </cell>
          <cell r="G1647" t="str">
            <v>Housing Authority of the County of Lawrence, IL.</v>
          </cell>
        </row>
        <row r="1648">
          <cell r="D1648" t="str">
            <v>IL - McHenry County Housing Authority</v>
          </cell>
          <cell r="E1648">
            <v>831</v>
          </cell>
          <cell r="F1648" t="str">
            <v>IL-116</v>
          </cell>
          <cell r="G1648" t="str">
            <v>McHenry County Housing Authority</v>
          </cell>
        </row>
        <row r="1649">
          <cell r="D1649" t="str">
            <v>IL - Hamilton County Housing Authority</v>
          </cell>
          <cell r="E1649">
            <v>832</v>
          </cell>
          <cell r="F1649" t="str">
            <v>IL-118</v>
          </cell>
          <cell r="G1649" t="str">
            <v>Hamilton County Housing Authority</v>
          </cell>
        </row>
        <row r="1650">
          <cell r="D1650" t="str">
            <v>IL - Housing Authority of Edgar County</v>
          </cell>
          <cell r="E1650">
            <v>833</v>
          </cell>
          <cell r="F1650" t="str">
            <v>IL-120</v>
          </cell>
          <cell r="G1650" t="str">
            <v>Housing Authority of Edgar County</v>
          </cell>
        </row>
        <row r="1651">
          <cell r="D1651" t="str">
            <v>IL - Housing Authority of the City of Marion, Illinois</v>
          </cell>
          <cell r="E1651">
            <v>834</v>
          </cell>
          <cell r="F1651" t="str">
            <v>IL-126</v>
          </cell>
          <cell r="G1651" t="str">
            <v>Housing Authority of the City of Marion, Illinois</v>
          </cell>
        </row>
        <row r="1652">
          <cell r="D1652" t="str">
            <v>IL - Housing Authority of Piatt County</v>
          </cell>
          <cell r="E1652">
            <v>835</v>
          </cell>
          <cell r="F1652" t="str">
            <v>IL-128</v>
          </cell>
          <cell r="G1652" t="str">
            <v>Housing Authority of Piatt County</v>
          </cell>
        </row>
        <row r="1653">
          <cell r="D1653" t="str">
            <v>IL - Mercer County Housing Authority</v>
          </cell>
          <cell r="E1653">
            <v>836</v>
          </cell>
          <cell r="F1653" t="str">
            <v>IL-131</v>
          </cell>
          <cell r="G1653" t="str">
            <v>Mercer County Housing Authority</v>
          </cell>
        </row>
        <row r="1654">
          <cell r="D1654" t="str">
            <v>IN - Vincennes Housing Authority</v>
          </cell>
          <cell r="E1654">
            <v>837</v>
          </cell>
          <cell r="F1654" t="str">
            <v>IN-002</v>
          </cell>
          <cell r="G1654" t="str">
            <v>Vincennes Housing Authority</v>
          </cell>
        </row>
        <row r="1655">
          <cell r="D1655" t="str">
            <v>IN - Fort Wayne Housing Authority</v>
          </cell>
          <cell r="E1655">
            <v>838</v>
          </cell>
          <cell r="F1655" t="str">
            <v>IN-003</v>
          </cell>
          <cell r="G1655" t="str">
            <v>Fort Wayne Housing Authority</v>
          </cell>
        </row>
        <row r="1656">
          <cell r="D1656" t="str">
            <v>IN - Delaware County Housing Authority</v>
          </cell>
          <cell r="E1656">
            <v>839</v>
          </cell>
          <cell r="F1656" t="str">
            <v>IN-004</v>
          </cell>
          <cell r="G1656" t="str">
            <v>Delaware County Housing Authority</v>
          </cell>
        </row>
        <row r="1657">
          <cell r="D1657" t="str">
            <v>IN - Housing Authority of the City of Muncie</v>
          </cell>
          <cell r="E1657">
            <v>840</v>
          </cell>
          <cell r="F1657" t="str">
            <v>IN-005</v>
          </cell>
          <cell r="G1657" t="str">
            <v>Housing Authority of the City of Muncie</v>
          </cell>
        </row>
        <row r="1658">
          <cell r="D1658" t="str">
            <v>IN - Housing Authority of the City of Anderson</v>
          </cell>
          <cell r="E1658">
            <v>841</v>
          </cell>
          <cell r="F1658" t="str">
            <v>IN-006</v>
          </cell>
          <cell r="G1658" t="str">
            <v>Housing Authority of the City of Anderson</v>
          </cell>
        </row>
        <row r="1659">
          <cell r="D1659" t="str">
            <v>IN - Kokomo Housing Authority</v>
          </cell>
          <cell r="E1659">
            <v>842</v>
          </cell>
          <cell r="F1659" t="str">
            <v>IN-007</v>
          </cell>
          <cell r="G1659" t="str">
            <v>Kokomo Housing Authority</v>
          </cell>
        </row>
        <row r="1660">
          <cell r="D1660" t="str">
            <v>IN - Housing Authority of the City of Richmond</v>
          </cell>
          <cell r="E1660">
            <v>843</v>
          </cell>
          <cell r="F1660" t="str">
            <v>IN-009</v>
          </cell>
          <cell r="G1660" t="str">
            <v>Housing Authority of the City of Richmond</v>
          </cell>
        </row>
        <row r="1661">
          <cell r="D1661" t="str">
            <v>IN - Housing Authority of the City of Hammond</v>
          </cell>
          <cell r="E1661">
            <v>844</v>
          </cell>
          <cell r="F1661" t="str">
            <v>IN-010</v>
          </cell>
          <cell r="G1661" t="str">
            <v>Housing Authority of the City of Hammond</v>
          </cell>
        </row>
        <row r="1662">
          <cell r="D1662" t="str">
            <v>IN - Housing Authority of the City of Gary</v>
          </cell>
          <cell r="E1662">
            <v>845</v>
          </cell>
          <cell r="F1662" t="str">
            <v>IN-011</v>
          </cell>
          <cell r="G1662" t="str">
            <v>Housing Authority of the City of Gary</v>
          </cell>
        </row>
        <row r="1663">
          <cell r="D1663" t="str">
            <v>IN - Housing Authority of the City of New Albany</v>
          </cell>
          <cell r="E1663">
            <v>846</v>
          </cell>
          <cell r="F1663" t="str">
            <v>IN-012</v>
          </cell>
          <cell r="G1663" t="str">
            <v>Housing Authority of the City of New Albany</v>
          </cell>
        </row>
        <row r="1664">
          <cell r="D1664" t="str">
            <v>IN - Housing Authority of South Bend</v>
          </cell>
          <cell r="E1664">
            <v>847</v>
          </cell>
          <cell r="F1664" t="str">
            <v>IN-015</v>
          </cell>
          <cell r="G1664" t="str">
            <v>Housing Authority of South Bend</v>
          </cell>
        </row>
        <row r="1665">
          <cell r="D1665" t="str">
            <v>IN - Housing Authority of the City of Evansville</v>
          </cell>
          <cell r="E1665">
            <v>848</v>
          </cell>
          <cell r="F1665" t="str">
            <v>IN-016</v>
          </cell>
          <cell r="G1665" t="str">
            <v>Housing Authority of the City of Evansville</v>
          </cell>
        </row>
        <row r="1666">
          <cell r="D1666" t="str">
            <v>IN - Indianapolis Housing Agency</v>
          </cell>
          <cell r="E1666">
            <v>849</v>
          </cell>
          <cell r="F1666" t="str">
            <v>IN-017</v>
          </cell>
          <cell r="G1666" t="str">
            <v>Indianapolis Housing Agency</v>
          </cell>
        </row>
        <row r="1667">
          <cell r="D1667" t="str">
            <v>IN - Housing Authority of the City of Tell City</v>
          </cell>
          <cell r="E1667">
            <v>850</v>
          </cell>
          <cell r="F1667" t="str">
            <v>IN-018</v>
          </cell>
          <cell r="G1667" t="str">
            <v>Housing Authority of the City of Tell City</v>
          </cell>
        </row>
        <row r="1668">
          <cell r="D1668" t="str">
            <v>IN - Housing Authority of the City of Michigan City</v>
          </cell>
          <cell r="E1668">
            <v>851</v>
          </cell>
          <cell r="F1668" t="str">
            <v>IN-019</v>
          </cell>
          <cell r="G1668" t="str">
            <v>Housing Authority of the City of Michigan City</v>
          </cell>
        </row>
        <row r="1669">
          <cell r="D1669" t="str">
            <v>IN - Housing Authority of the City of Mishawaka</v>
          </cell>
          <cell r="E1669">
            <v>852</v>
          </cell>
          <cell r="F1669" t="str">
            <v>IN-020</v>
          </cell>
          <cell r="G1669" t="str">
            <v>Housing Authority of the City of Mishawaka</v>
          </cell>
        </row>
        <row r="1670">
          <cell r="D1670" t="str">
            <v>IN - Housing Authority of the City of Terre Haute</v>
          </cell>
          <cell r="E1670">
            <v>853</v>
          </cell>
          <cell r="F1670" t="str">
            <v>IN-021</v>
          </cell>
          <cell r="G1670" t="str">
            <v>Housing Authority of the City of Terre Haute</v>
          </cell>
        </row>
        <row r="1671">
          <cell r="D1671" t="str">
            <v>IN - Housing Authority of the City of Bloomington</v>
          </cell>
          <cell r="E1671">
            <v>854</v>
          </cell>
          <cell r="F1671" t="str">
            <v>IN-022</v>
          </cell>
          <cell r="G1671" t="str">
            <v>Housing Authority of the City of Bloomington</v>
          </cell>
        </row>
        <row r="1672">
          <cell r="D1672" t="str">
            <v>IN - Housing Authority of the City of Jeffersonville</v>
          </cell>
          <cell r="E1672">
            <v>855</v>
          </cell>
          <cell r="F1672" t="str">
            <v>IN-023</v>
          </cell>
          <cell r="G1672" t="str">
            <v>Housing Authority of the City of Jeffersonville</v>
          </cell>
        </row>
        <row r="1673">
          <cell r="D1673" t="str">
            <v>IN - Rockport Housing Authority</v>
          </cell>
          <cell r="E1673">
            <v>856</v>
          </cell>
          <cell r="F1673" t="str">
            <v>IN-024</v>
          </cell>
          <cell r="G1673" t="str">
            <v>Rockport Housing Authority</v>
          </cell>
        </row>
        <row r="1674">
          <cell r="D1674" t="str">
            <v>IN - Housing Authority of the City of Charlestown</v>
          </cell>
          <cell r="E1674">
            <v>857</v>
          </cell>
          <cell r="F1674" t="str">
            <v>IN-025</v>
          </cell>
          <cell r="G1674" t="str">
            <v>Housing Authority of the City of Charlestown</v>
          </cell>
        </row>
        <row r="1675">
          <cell r="D1675" t="str">
            <v>IN - Housing Authority of the City of Elkhart</v>
          </cell>
          <cell r="E1675">
            <v>858</v>
          </cell>
          <cell r="F1675" t="str">
            <v>IN-026</v>
          </cell>
          <cell r="G1675" t="str">
            <v>Housing Authority of the City of Elkhart</v>
          </cell>
        </row>
        <row r="1676">
          <cell r="D1676" t="str">
            <v>IN - Housing Authority of the City of Huntingburg</v>
          </cell>
          <cell r="E1676">
            <v>859</v>
          </cell>
          <cell r="F1676" t="str">
            <v>IN-028</v>
          </cell>
          <cell r="G1676" t="str">
            <v>Housing Authority of the City of Huntingburg</v>
          </cell>
        </row>
        <row r="1677">
          <cell r="D1677" t="str">
            <v>IN - Housing Authority of the City of East Chicago</v>
          </cell>
          <cell r="E1677">
            <v>860</v>
          </cell>
          <cell r="F1677" t="str">
            <v>IN-029</v>
          </cell>
          <cell r="G1677" t="str">
            <v>Housing Authority of the City of East Chicago</v>
          </cell>
        </row>
        <row r="1678">
          <cell r="D1678" t="str">
            <v>IN - Washington Housing Authority</v>
          </cell>
          <cell r="E1678">
            <v>861</v>
          </cell>
          <cell r="F1678" t="str">
            <v>IN-030</v>
          </cell>
          <cell r="G1678" t="str">
            <v>Washington Housing Authority</v>
          </cell>
        </row>
        <row r="1679">
          <cell r="D1679" t="str">
            <v>IN - Housing Authority of the City of Bedford</v>
          </cell>
          <cell r="E1679">
            <v>862</v>
          </cell>
          <cell r="F1679" t="str">
            <v>IN-031</v>
          </cell>
          <cell r="G1679" t="str">
            <v>Housing Authority of the City of Bedford</v>
          </cell>
        </row>
        <row r="1680">
          <cell r="D1680" t="str">
            <v>IN - Bloomfield Housing Authority</v>
          </cell>
          <cell r="E1680">
            <v>863</v>
          </cell>
          <cell r="F1680" t="str">
            <v>IN-032</v>
          </cell>
          <cell r="G1680" t="str">
            <v>Bloomfield Housing Authority</v>
          </cell>
        </row>
        <row r="1681">
          <cell r="D1681" t="str">
            <v>IN - Sullivan Housing Authority</v>
          </cell>
          <cell r="E1681">
            <v>864</v>
          </cell>
          <cell r="F1681" t="str">
            <v>IN-034</v>
          </cell>
          <cell r="G1681" t="str">
            <v>Sullivan Housing Authority</v>
          </cell>
        </row>
        <row r="1682">
          <cell r="D1682" t="str">
            <v>IN - Brazil Housing Authority</v>
          </cell>
          <cell r="E1682">
            <v>865</v>
          </cell>
          <cell r="F1682" t="str">
            <v>IN-035</v>
          </cell>
          <cell r="G1682" t="str">
            <v>Brazil Housing Authority</v>
          </cell>
        </row>
        <row r="1683">
          <cell r="D1683" t="str">
            <v>IN - Housing Authority of the City of Kendallville</v>
          </cell>
          <cell r="E1683">
            <v>866</v>
          </cell>
          <cell r="F1683" t="str">
            <v>IN-036</v>
          </cell>
          <cell r="G1683" t="str">
            <v>Housing Authority of the City of Kendallville</v>
          </cell>
        </row>
        <row r="1684">
          <cell r="D1684" t="str">
            <v>IN - Mount Vernon Housing Authority</v>
          </cell>
          <cell r="E1684">
            <v>867</v>
          </cell>
          <cell r="F1684" t="str">
            <v>IN-037</v>
          </cell>
          <cell r="G1684" t="str">
            <v>Mount Vernon Housing Authority</v>
          </cell>
        </row>
        <row r="1685">
          <cell r="D1685" t="str">
            <v>IN - Housing Authority of the City of Angola</v>
          </cell>
          <cell r="E1685">
            <v>868</v>
          </cell>
          <cell r="F1685" t="str">
            <v>IN-039</v>
          </cell>
          <cell r="G1685" t="str">
            <v>Housing Authority of the City of Angola</v>
          </cell>
        </row>
        <row r="1686">
          <cell r="D1686" t="str">
            <v>IN - Housing Authority of the City of Marion, IN</v>
          </cell>
          <cell r="E1686">
            <v>869</v>
          </cell>
          <cell r="F1686" t="str">
            <v>IN-041</v>
          </cell>
          <cell r="G1686" t="str">
            <v>Housing Authority of the City of Marion, IN</v>
          </cell>
        </row>
        <row r="1687">
          <cell r="D1687" t="str">
            <v>IN - New Castle Housing Authority</v>
          </cell>
          <cell r="E1687">
            <v>870</v>
          </cell>
          <cell r="F1687" t="str">
            <v>IN-050</v>
          </cell>
          <cell r="G1687" t="str">
            <v>New Castle Housing Authority</v>
          </cell>
        </row>
        <row r="1688">
          <cell r="D1688" t="str">
            <v>IN - Linton Housing Authority</v>
          </cell>
          <cell r="E1688">
            <v>871</v>
          </cell>
          <cell r="F1688" t="str">
            <v>IN-055</v>
          </cell>
          <cell r="G1688" t="str">
            <v>Linton Housing Authority</v>
          </cell>
        </row>
        <row r="1689">
          <cell r="D1689" t="str">
            <v>IN - Columbus Housing Authority</v>
          </cell>
          <cell r="E1689">
            <v>872</v>
          </cell>
          <cell r="F1689" t="str">
            <v>IN-058</v>
          </cell>
          <cell r="G1689" t="str">
            <v>Columbus Housing Authority</v>
          </cell>
        </row>
        <row r="1690">
          <cell r="D1690" t="str">
            <v>IN - Knox County Housing Authority</v>
          </cell>
          <cell r="E1690">
            <v>873</v>
          </cell>
          <cell r="F1690" t="str">
            <v>IN-067</v>
          </cell>
          <cell r="G1690" t="str">
            <v>Knox County Housing Authority</v>
          </cell>
        </row>
        <row r="1691">
          <cell r="D1691" t="str">
            <v>IN - Fremont Housing Authority</v>
          </cell>
          <cell r="E1691">
            <v>874</v>
          </cell>
          <cell r="F1691" t="str">
            <v>IN-085</v>
          </cell>
          <cell r="G1691" t="str">
            <v>Fremont Housing Authority</v>
          </cell>
        </row>
        <row r="1692">
          <cell r="D1692" t="str">
            <v>IN - Housing Authority of the City of Rome City</v>
          </cell>
          <cell r="E1692">
            <v>875</v>
          </cell>
          <cell r="F1692" t="str">
            <v>IN-089</v>
          </cell>
          <cell r="G1692" t="str">
            <v>Housing Authority of the City of Rome City</v>
          </cell>
        </row>
        <row r="1693">
          <cell r="D1693" t="str">
            <v>IN - Greendale Housing Authority</v>
          </cell>
          <cell r="E1693">
            <v>876</v>
          </cell>
          <cell r="F1693" t="str">
            <v>IN-090</v>
          </cell>
          <cell r="G1693" t="str">
            <v>Greendale Housing Authority</v>
          </cell>
        </row>
        <row r="1694">
          <cell r="D1694" t="str">
            <v>IN - Housing Authority of the City of Peru</v>
          </cell>
          <cell r="E1694">
            <v>877</v>
          </cell>
          <cell r="F1694" t="str">
            <v>IN-091</v>
          </cell>
          <cell r="G1694" t="str">
            <v>Housing Authority of the City of Peru</v>
          </cell>
        </row>
        <row r="1695">
          <cell r="D1695" t="str">
            <v>KS - Kansas City, KS Housing Authority</v>
          </cell>
          <cell r="E1695">
            <v>878</v>
          </cell>
          <cell r="F1695" t="str">
            <v>KS-001</v>
          </cell>
          <cell r="G1695" t="str">
            <v>Kansas City, KS Housing Authority</v>
          </cell>
        </row>
        <row r="1696">
          <cell r="D1696" t="str">
            <v>KS - Topeka Housing Authority</v>
          </cell>
          <cell r="E1696">
            <v>879</v>
          </cell>
          <cell r="F1696" t="str">
            <v>KS-002</v>
          </cell>
          <cell r="G1696" t="str">
            <v>Topeka Housing Authority</v>
          </cell>
        </row>
        <row r="1697">
          <cell r="D1697" t="str">
            <v>KS - Bird City Housing Authority</v>
          </cell>
          <cell r="E1697">
            <v>880</v>
          </cell>
          <cell r="F1697" t="str">
            <v>KS-003</v>
          </cell>
          <cell r="G1697" t="str">
            <v>Bird City Housing Authority</v>
          </cell>
        </row>
        <row r="1698">
          <cell r="D1698" t="str">
            <v>KS - Wichita Housing Authority</v>
          </cell>
          <cell r="E1698">
            <v>881</v>
          </cell>
          <cell r="F1698" t="str">
            <v>KS-004</v>
          </cell>
          <cell r="G1698" t="str">
            <v>Wichita Housing Authority</v>
          </cell>
        </row>
        <row r="1699">
          <cell r="D1699" t="str">
            <v>KS - Housing Authority of the City of Colby</v>
          </cell>
          <cell r="E1699">
            <v>882</v>
          </cell>
          <cell r="F1699" t="str">
            <v>KS-005</v>
          </cell>
          <cell r="G1699" t="str">
            <v>Housing Authority of the City of Colby</v>
          </cell>
        </row>
        <row r="1700">
          <cell r="D1700" t="str">
            <v>KS - Dodge City Housing Authority</v>
          </cell>
          <cell r="E1700">
            <v>883</v>
          </cell>
          <cell r="F1700" t="str">
            <v>KS-006</v>
          </cell>
          <cell r="G1700" t="str">
            <v>Dodge City Housing Authority</v>
          </cell>
        </row>
        <row r="1701">
          <cell r="D1701" t="str">
            <v>KS - Washington Housing Authority</v>
          </cell>
          <cell r="E1701">
            <v>884</v>
          </cell>
          <cell r="F1701" t="str">
            <v>KS-007</v>
          </cell>
          <cell r="G1701" t="str">
            <v>Washington Housing Authority</v>
          </cell>
        </row>
        <row r="1702">
          <cell r="D1702" t="str">
            <v>KS - Holton Housing Authority</v>
          </cell>
          <cell r="E1702">
            <v>885</v>
          </cell>
          <cell r="F1702" t="str">
            <v>KS-008</v>
          </cell>
          <cell r="G1702" t="str">
            <v>Holton Housing Authority</v>
          </cell>
        </row>
        <row r="1703">
          <cell r="D1703" t="str">
            <v>KS - Bonner Springs Housing Authority</v>
          </cell>
          <cell r="E1703">
            <v>886</v>
          </cell>
          <cell r="F1703" t="str">
            <v>KS-009</v>
          </cell>
          <cell r="G1703" t="str">
            <v>Bonner Springs Housing Authority</v>
          </cell>
        </row>
        <row r="1704">
          <cell r="D1704" t="str">
            <v>KS - Seneca Housing Authority</v>
          </cell>
          <cell r="E1704">
            <v>887</v>
          </cell>
          <cell r="F1704" t="str">
            <v>KS-010</v>
          </cell>
          <cell r="G1704" t="str">
            <v>Seneca Housing Authority</v>
          </cell>
        </row>
        <row r="1705">
          <cell r="D1705" t="str">
            <v>KS - Horton Housing Authority</v>
          </cell>
          <cell r="E1705">
            <v>888</v>
          </cell>
          <cell r="F1705" t="str">
            <v>KS-011</v>
          </cell>
          <cell r="G1705" t="str">
            <v>Horton Housing Authority</v>
          </cell>
        </row>
        <row r="1706">
          <cell r="D1706" t="str">
            <v>KS - Oberlin Housing Authority</v>
          </cell>
          <cell r="E1706">
            <v>889</v>
          </cell>
          <cell r="F1706" t="str">
            <v>KS-012</v>
          </cell>
          <cell r="G1706" t="str">
            <v>Oberlin Housing Authority</v>
          </cell>
        </row>
        <row r="1707">
          <cell r="D1707" t="str">
            <v>KS - Hanover Housing Authority</v>
          </cell>
          <cell r="E1707">
            <v>890</v>
          </cell>
          <cell r="F1707" t="str">
            <v>KS-013</v>
          </cell>
          <cell r="G1707" t="str">
            <v>Hanover Housing Authority</v>
          </cell>
        </row>
        <row r="1708">
          <cell r="D1708" t="str">
            <v>KS - Linn Housing Authority</v>
          </cell>
          <cell r="E1708">
            <v>891</v>
          </cell>
          <cell r="F1708" t="str">
            <v>KS-014</v>
          </cell>
          <cell r="G1708" t="str">
            <v>Linn Housing Authority</v>
          </cell>
        </row>
        <row r="1709">
          <cell r="D1709" t="str">
            <v>KS - North Newton Housing Authority</v>
          </cell>
          <cell r="E1709">
            <v>892</v>
          </cell>
          <cell r="F1709" t="str">
            <v>KS-015</v>
          </cell>
          <cell r="G1709" t="str">
            <v>North Newton Housing Authority</v>
          </cell>
        </row>
        <row r="1710">
          <cell r="D1710" t="str">
            <v>KS - South Hutchinson Housing Authority</v>
          </cell>
          <cell r="E1710">
            <v>893</v>
          </cell>
          <cell r="F1710" t="str">
            <v>KS-016</v>
          </cell>
          <cell r="G1710" t="str">
            <v>South Hutchinson Housing Authority</v>
          </cell>
        </row>
        <row r="1711">
          <cell r="D1711" t="str">
            <v>KS - Atchison Housing Authority</v>
          </cell>
          <cell r="E1711">
            <v>894</v>
          </cell>
          <cell r="F1711" t="str">
            <v>KS-017</v>
          </cell>
          <cell r="G1711" t="str">
            <v>Atchison Housing Authority</v>
          </cell>
        </row>
        <row r="1712">
          <cell r="D1712" t="str">
            <v>KS - Anthony Housing Authority</v>
          </cell>
          <cell r="E1712">
            <v>895</v>
          </cell>
          <cell r="F1712" t="str">
            <v>KS-018</v>
          </cell>
          <cell r="G1712" t="str">
            <v>Anthony Housing Authority</v>
          </cell>
        </row>
        <row r="1713">
          <cell r="D1713" t="str">
            <v>KS - Beloit Housing Authority</v>
          </cell>
          <cell r="E1713">
            <v>896</v>
          </cell>
          <cell r="F1713" t="str">
            <v>KS-019</v>
          </cell>
          <cell r="G1713" t="str">
            <v>Beloit Housing Authority</v>
          </cell>
        </row>
        <row r="1714">
          <cell r="D1714" t="str">
            <v>KS - Osborne Housing Authority</v>
          </cell>
          <cell r="E1714">
            <v>897</v>
          </cell>
          <cell r="F1714" t="str">
            <v>KS-020</v>
          </cell>
          <cell r="G1714" t="str">
            <v>Osborne Housing Authority</v>
          </cell>
        </row>
        <row r="1715">
          <cell r="D1715" t="str">
            <v>KS - Oakley Housing Authority</v>
          </cell>
          <cell r="E1715">
            <v>898</v>
          </cell>
          <cell r="F1715" t="str">
            <v>KS-021</v>
          </cell>
          <cell r="G1715" t="str">
            <v>Oakley Housing Authority</v>
          </cell>
        </row>
        <row r="1716">
          <cell r="D1716" t="str">
            <v>KS - Atwood Housing Authority</v>
          </cell>
          <cell r="E1716">
            <v>899</v>
          </cell>
          <cell r="F1716" t="str">
            <v>KS-022</v>
          </cell>
          <cell r="G1716" t="str">
            <v>Atwood Housing Authority</v>
          </cell>
        </row>
        <row r="1717">
          <cell r="D1717" t="str">
            <v>KS - Kinsley Housing Authority</v>
          </cell>
          <cell r="E1717">
            <v>900</v>
          </cell>
          <cell r="F1717" t="str">
            <v>KS-023</v>
          </cell>
          <cell r="G1717" t="str">
            <v>Kinsley Housing Authority</v>
          </cell>
        </row>
        <row r="1718">
          <cell r="D1718" t="str">
            <v>KS - Lyons Housing Authority</v>
          </cell>
          <cell r="E1718">
            <v>901</v>
          </cell>
          <cell r="F1718" t="str">
            <v>KS-025</v>
          </cell>
          <cell r="G1718" t="str">
            <v>Lyons Housing Authority</v>
          </cell>
        </row>
        <row r="1719">
          <cell r="D1719" t="str">
            <v>KS - Luray Housing Authority</v>
          </cell>
          <cell r="E1719">
            <v>902</v>
          </cell>
          <cell r="F1719" t="str">
            <v>KS-026</v>
          </cell>
          <cell r="G1719" t="str">
            <v>Luray Housing Authority</v>
          </cell>
        </row>
        <row r="1720">
          <cell r="D1720" t="str">
            <v>KS - Russell Housing Authority</v>
          </cell>
          <cell r="E1720">
            <v>903</v>
          </cell>
          <cell r="F1720" t="str">
            <v>KS-027</v>
          </cell>
          <cell r="G1720" t="str">
            <v>Russell Housing Authority</v>
          </cell>
        </row>
        <row r="1721">
          <cell r="D1721" t="str">
            <v>KS - Sterling Housing Authority</v>
          </cell>
          <cell r="E1721">
            <v>904</v>
          </cell>
          <cell r="F1721" t="str">
            <v>KS-028</v>
          </cell>
          <cell r="G1721" t="str">
            <v>Sterling Housing Authority</v>
          </cell>
        </row>
        <row r="1722">
          <cell r="D1722" t="str">
            <v>KS - Augusta Housing Authority</v>
          </cell>
          <cell r="E1722">
            <v>905</v>
          </cell>
          <cell r="F1722" t="str">
            <v>KS-029</v>
          </cell>
          <cell r="G1722" t="str">
            <v>Augusta Housing Authority</v>
          </cell>
        </row>
        <row r="1723">
          <cell r="D1723" t="str">
            <v>KS - Blue Rapids Housing Authority</v>
          </cell>
          <cell r="E1723">
            <v>906</v>
          </cell>
          <cell r="F1723" t="str">
            <v>KS-030</v>
          </cell>
          <cell r="G1723" t="str">
            <v>Blue Rapids Housing Authority</v>
          </cell>
        </row>
        <row r="1724">
          <cell r="D1724" t="str">
            <v>KS - City of Clay Center</v>
          </cell>
          <cell r="E1724">
            <v>907</v>
          </cell>
          <cell r="F1724" t="str">
            <v>KS-031</v>
          </cell>
          <cell r="G1724" t="str">
            <v>City of Clay Center</v>
          </cell>
        </row>
        <row r="1725">
          <cell r="D1725" t="str">
            <v>KS - Marion Housing Authority</v>
          </cell>
          <cell r="E1725">
            <v>908</v>
          </cell>
          <cell r="F1725" t="str">
            <v>KS-032</v>
          </cell>
          <cell r="G1725" t="str">
            <v>Marion Housing Authority</v>
          </cell>
        </row>
        <row r="1726">
          <cell r="D1726" t="str">
            <v>KS - Minneapolis Housing Authority</v>
          </cell>
          <cell r="E1726">
            <v>909</v>
          </cell>
          <cell r="F1726" t="str">
            <v>KS-033</v>
          </cell>
          <cell r="G1726" t="str">
            <v>Minneapolis Housing Authority</v>
          </cell>
        </row>
        <row r="1727">
          <cell r="D1727" t="str">
            <v>KS - Norton Housing Authority</v>
          </cell>
          <cell r="E1727">
            <v>910</v>
          </cell>
          <cell r="F1727" t="str">
            <v>KS-034</v>
          </cell>
          <cell r="G1727" t="str">
            <v>Norton Housing Authority</v>
          </cell>
        </row>
        <row r="1728">
          <cell r="D1728" t="str">
            <v>KS - Phillipsburg Housing Authority</v>
          </cell>
          <cell r="E1728">
            <v>911</v>
          </cell>
          <cell r="F1728" t="str">
            <v>KS-036</v>
          </cell>
          <cell r="G1728" t="str">
            <v>Phillipsburg Housing Authority</v>
          </cell>
        </row>
        <row r="1729">
          <cell r="D1729" t="str">
            <v>KS - Wellington Housing Authority</v>
          </cell>
          <cell r="E1729">
            <v>912</v>
          </cell>
          <cell r="F1729" t="str">
            <v>KS-037</v>
          </cell>
          <cell r="G1729" t="str">
            <v>Wellington Housing Authority</v>
          </cell>
        </row>
        <row r="1730">
          <cell r="D1730" t="str">
            <v>KS - Salina Housing Authority</v>
          </cell>
          <cell r="E1730">
            <v>913</v>
          </cell>
          <cell r="F1730" t="str">
            <v>KS-038</v>
          </cell>
          <cell r="G1730" t="str">
            <v>Salina Housing Authority</v>
          </cell>
        </row>
        <row r="1731">
          <cell r="D1731" t="str">
            <v>KS - Paola Housing Authority</v>
          </cell>
          <cell r="E1731">
            <v>914</v>
          </cell>
          <cell r="F1731" t="str">
            <v>KS-039</v>
          </cell>
          <cell r="G1731" t="str">
            <v>Paola Housing Authority</v>
          </cell>
        </row>
        <row r="1732">
          <cell r="D1732" t="str">
            <v>KS - Fort Scott Housing Authority</v>
          </cell>
          <cell r="E1732">
            <v>915</v>
          </cell>
          <cell r="F1732" t="str">
            <v>KS-040</v>
          </cell>
          <cell r="G1732" t="str">
            <v>Fort Scott Housing Authority</v>
          </cell>
        </row>
        <row r="1733">
          <cell r="D1733" t="str">
            <v>KS - Great Bend Housing Authority</v>
          </cell>
          <cell r="E1733">
            <v>916</v>
          </cell>
          <cell r="F1733" t="str">
            <v>KS-041</v>
          </cell>
          <cell r="G1733" t="str">
            <v>Great Bend Housing Authority</v>
          </cell>
        </row>
        <row r="1734">
          <cell r="D1734" t="str">
            <v>KS - Wamego Housing Authority</v>
          </cell>
          <cell r="E1734">
            <v>917</v>
          </cell>
          <cell r="F1734" t="str">
            <v>KS-042</v>
          </cell>
          <cell r="G1734" t="str">
            <v>Wamego Housing Authority</v>
          </cell>
        </row>
        <row r="1735">
          <cell r="D1735" t="str">
            <v>KS - Olathe Housing Authority</v>
          </cell>
          <cell r="E1735">
            <v>918</v>
          </cell>
          <cell r="F1735" t="str">
            <v>KS-043</v>
          </cell>
          <cell r="G1735" t="str">
            <v>Olathe Housing Authority</v>
          </cell>
        </row>
        <row r="1736">
          <cell r="D1736" t="str">
            <v>KS - Parsons Housing Authority</v>
          </cell>
          <cell r="E1736">
            <v>919</v>
          </cell>
          <cell r="F1736" t="str">
            <v>KS-044</v>
          </cell>
          <cell r="G1736" t="str">
            <v>Parsons Housing Authority</v>
          </cell>
        </row>
        <row r="1737">
          <cell r="D1737" t="str">
            <v>KS - Galena Housing Authority</v>
          </cell>
          <cell r="E1737">
            <v>920</v>
          </cell>
          <cell r="F1737" t="str">
            <v>KS-045</v>
          </cell>
          <cell r="G1737" t="str">
            <v>Galena Housing Authority</v>
          </cell>
        </row>
        <row r="1738">
          <cell r="D1738" t="str">
            <v>KS - Jetmore Housing Authority</v>
          </cell>
          <cell r="E1738">
            <v>921</v>
          </cell>
          <cell r="F1738" t="str">
            <v>KS-047</v>
          </cell>
          <cell r="G1738" t="str">
            <v>Jetmore Housing Authority</v>
          </cell>
        </row>
        <row r="1739">
          <cell r="D1739" t="str">
            <v>KS - Iola Housing Authority</v>
          </cell>
          <cell r="E1739">
            <v>922</v>
          </cell>
          <cell r="F1739" t="str">
            <v>KS-049</v>
          </cell>
          <cell r="G1739" t="str">
            <v>Iola Housing Authority</v>
          </cell>
        </row>
        <row r="1740">
          <cell r="D1740" t="str">
            <v>KS - Agra Housing Authority</v>
          </cell>
          <cell r="E1740">
            <v>923</v>
          </cell>
          <cell r="F1740" t="str">
            <v>KS-050</v>
          </cell>
          <cell r="G1740" t="str">
            <v>Agra Housing Authority</v>
          </cell>
        </row>
        <row r="1741">
          <cell r="D1741" t="str">
            <v>KS - Gaylord Housing Authority</v>
          </cell>
          <cell r="E1741">
            <v>924</v>
          </cell>
          <cell r="F1741" t="str">
            <v>KS-051</v>
          </cell>
          <cell r="G1741" t="str">
            <v>Gaylord Housing Authority</v>
          </cell>
        </row>
        <row r="1742">
          <cell r="D1742" t="str">
            <v>KS - Pleasanton Housing Authority</v>
          </cell>
          <cell r="E1742">
            <v>925</v>
          </cell>
          <cell r="F1742" t="str">
            <v>KS-052</v>
          </cell>
          <cell r="G1742" t="str">
            <v>Pleasanton Housing Authority</v>
          </cell>
        </row>
        <row r="1743">
          <cell r="D1743" t="str">
            <v>KS - Lawrence/Douglas County Housing Authority</v>
          </cell>
          <cell r="E1743">
            <v>926</v>
          </cell>
          <cell r="F1743" t="str">
            <v>KS-053</v>
          </cell>
          <cell r="G1743" t="str">
            <v>Lawrence/Douglas County Housing Authority</v>
          </cell>
        </row>
        <row r="1744">
          <cell r="D1744" t="str">
            <v>KS - Sabetha Housing Authority</v>
          </cell>
          <cell r="E1744">
            <v>927</v>
          </cell>
          <cell r="F1744" t="str">
            <v>KS-054</v>
          </cell>
          <cell r="G1744" t="str">
            <v>Sabetha Housing Authority</v>
          </cell>
        </row>
        <row r="1745">
          <cell r="D1745" t="str">
            <v>KS - Housing Authority of the City of Goodland</v>
          </cell>
          <cell r="E1745">
            <v>928</v>
          </cell>
          <cell r="F1745" t="str">
            <v>KS-055</v>
          </cell>
          <cell r="G1745" t="str">
            <v>Housing Authority of the City of Goodland</v>
          </cell>
        </row>
        <row r="1746">
          <cell r="D1746" t="str">
            <v>KS - Valley Falls Housing Authority</v>
          </cell>
          <cell r="E1746">
            <v>929</v>
          </cell>
          <cell r="F1746" t="str">
            <v>KS-056</v>
          </cell>
          <cell r="G1746" t="str">
            <v>Valley Falls Housing Authority</v>
          </cell>
        </row>
        <row r="1747">
          <cell r="D1747" t="str">
            <v>KS - Housing Authority of Medicine Lodge</v>
          </cell>
          <cell r="E1747">
            <v>930</v>
          </cell>
          <cell r="F1747" t="str">
            <v>KS-057</v>
          </cell>
          <cell r="G1747" t="str">
            <v>Housing Authority of Medicine Lodge</v>
          </cell>
        </row>
        <row r="1748">
          <cell r="D1748" t="str">
            <v>KS - Ulysses Housing Authority</v>
          </cell>
          <cell r="E1748">
            <v>931</v>
          </cell>
          <cell r="F1748" t="str">
            <v>KS-058</v>
          </cell>
          <cell r="G1748" t="str">
            <v>Ulysses Housing Authority</v>
          </cell>
        </row>
        <row r="1749">
          <cell r="D1749" t="str">
            <v>KS - Moundridge Housing Authority</v>
          </cell>
          <cell r="E1749">
            <v>932</v>
          </cell>
          <cell r="F1749" t="str">
            <v>KS-059</v>
          </cell>
          <cell r="G1749" t="str">
            <v>Moundridge Housing Authority</v>
          </cell>
        </row>
        <row r="1750">
          <cell r="D1750" t="str">
            <v>KS - Waterville Housing Authority</v>
          </cell>
          <cell r="E1750">
            <v>933</v>
          </cell>
          <cell r="F1750" t="str">
            <v>KS-060</v>
          </cell>
          <cell r="G1750" t="str">
            <v>Waterville Housing Authority</v>
          </cell>
        </row>
        <row r="1751">
          <cell r="D1751" t="str">
            <v>KS - Humboldt Housing Authority</v>
          </cell>
          <cell r="E1751">
            <v>934</v>
          </cell>
          <cell r="F1751" t="str">
            <v>KS-061</v>
          </cell>
          <cell r="G1751" t="str">
            <v>Humboldt Housing Authority</v>
          </cell>
        </row>
        <row r="1752">
          <cell r="D1752" t="str">
            <v>KS - Chanute Housing Authority</v>
          </cell>
          <cell r="E1752">
            <v>935</v>
          </cell>
          <cell r="F1752" t="str">
            <v>KS-062</v>
          </cell>
          <cell r="G1752" t="str">
            <v>Chanute Housing Authority</v>
          </cell>
        </row>
        <row r="1753">
          <cell r="D1753" t="str">
            <v>KS - Manhattan Housing Authority</v>
          </cell>
          <cell r="E1753">
            <v>936</v>
          </cell>
          <cell r="F1753" t="str">
            <v>KS-063</v>
          </cell>
          <cell r="G1753" t="str">
            <v>Manhattan Housing Authority</v>
          </cell>
        </row>
        <row r="1754">
          <cell r="D1754" t="str">
            <v>KS - Lindsborg Housing Authority</v>
          </cell>
          <cell r="E1754">
            <v>937</v>
          </cell>
          <cell r="F1754" t="str">
            <v>KS-065</v>
          </cell>
          <cell r="G1754" t="str">
            <v>Lindsborg Housing Authority</v>
          </cell>
        </row>
        <row r="1755">
          <cell r="D1755" t="str">
            <v>KS - Sedgwick Housing Authority</v>
          </cell>
          <cell r="E1755">
            <v>938</v>
          </cell>
          <cell r="F1755" t="str">
            <v>KS-066</v>
          </cell>
          <cell r="G1755" t="str">
            <v>Sedgwick Housing Authority</v>
          </cell>
        </row>
        <row r="1756">
          <cell r="D1756" t="str">
            <v>KS - Leavenworth Housing Authority</v>
          </cell>
          <cell r="E1756">
            <v>939</v>
          </cell>
          <cell r="F1756" t="str">
            <v>KS-068</v>
          </cell>
          <cell r="G1756" t="str">
            <v>Leavenworth Housing Authority</v>
          </cell>
        </row>
        <row r="1757">
          <cell r="D1757" t="str">
            <v>KS - Neodesha Housing Authority</v>
          </cell>
          <cell r="E1757">
            <v>940</v>
          </cell>
          <cell r="F1757" t="str">
            <v>KS-069</v>
          </cell>
          <cell r="G1757" t="str">
            <v>Neodesha Housing Authority</v>
          </cell>
        </row>
        <row r="1758">
          <cell r="D1758" t="str">
            <v>KS - Strong City Housing Authority</v>
          </cell>
          <cell r="E1758">
            <v>941</v>
          </cell>
          <cell r="F1758" t="str">
            <v>KS-070</v>
          </cell>
          <cell r="G1758" t="str">
            <v>Strong City Housing Authority</v>
          </cell>
        </row>
        <row r="1759">
          <cell r="D1759" t="str">
            <v>KS - Garden City Housing Authority</v>
          </cell>
          <cell r="E1759">
            <v>942</v>
          </cell>
          <cell r="F1759" t="str">
            <v>KS-071</v>
          </cell>
          <cell r="G1759" t="str">
            <v>Garden City Housing Authority</v>
          </cell>
        </row>
        <row r="1760">
          <cell r="D1760" t="str">
            <v>KS - Liberal Housing Authority</v>
          </cell>
          <cell r="E1760">
            <v>943</v>
          </cell>
          <cell r="F1760" t="str">
            <v>KS-072</v>
          </cell>
          <cell r="G1760" t="str">
            <v>Liberal Housing Authority</v>
          </cell>
        </row>
        <row r="1761">
          <cell r="D1761" t="str">
            <v>KS - Newton Housing Authority</v>
          </cell>
          <cell r="E1761">
            <v>944</v>
          </cell>
          <cell r="F1761" t="str">
            <v>KS-073</v>
          </cell>
          <cell r="G1761" t="str">
            <v>Newton Housing Authority</v>
          </cell>
        </row>
        <row r="1762">
          <cell r="D1762" t="str">
            <v>KS - St. Francis Housing Authority</v>
          </cell>
          <cell r="E1762">
            <v>945</v>
          </cell>
          <cell r="F1762" t="str">
            <v>KS-076</v>
          </cell>
          <cell r="G1762" t="str">
            <v>St. Francis Housing Authority</v>
          </cell>
        </row>
        <row r="1763">
          <cell r="D1763" t="str">
            <v>KS - Girard Housing Authority</v>
          </cell>
          <cell r="E1763">
            <v>946</v>
          </cell>
          <cell r="F1763" t="str">
            <v>KS-077</v>
          </cell>
          <cell r="G1763" t="str">
            <v>Girard Housing Authority</v>
          </cell>
        </row>
        <row r="1764">
          <cell r="D1764" t="str">
            <v>KS - Burrton Housing Authority</v>
          </cell>
          <cell r="E1764">
            <v>947</v>
          </cell>
          <cell r="F1764" t="str">
            <v>KS-078</v>
          </cell>
          <cell r="G1764" t="str">
            <v>Burrton Housing Authority</v>
          </cell>
        </row>
        <row r="1765">
          <cell r="D1765" t="str">
            <v>KS - Howard Housing Authority</v>
          </cell>
          <cell r="E1765">
            <v>948</v>
          </cell>
          <cell r="F1765" t="str">
            <v>KS-079</v>
          </cell>
          <cell r="G1765" t="str">
            <v>Howard Housing Authority</v>
          </cell>
        </row>
        <row r="1766">
          <cell r="D1766" t="str">
            <v>KS - Housing Authority of the City of Hoxie</v>
          </cell>
          <cell r="E1766">
            <v>949</v>
          </cell>
          <cell r="F1766" t="str">
            <v>KS-080</v>
          </cell>
          <cell r="G1766" t="str">
            <v>Housing Authority of the City of Hoxie</v>
          </cell>
        </row>
        <row r="1767">
          <cell r="D1767" t="str">
            <v>KS - Nicodemus Housing Authority</v>
          </cell>
          <cell r="E1767">
            <v>950</v>
          </cell>
          <cell r="F1767" t="str">
            <v>KS-081</v>
          </cell>
          <cell r="G1767" t="str">
            <v>Nicodemus Housing Authority</v>
          </cell>
        </row>
        <row r="1768">
          <cell r="D1768" t="str">
            <v>KS - Hill City Housing Authority</v>
          </cell>
          <cell r="E1768">
            <v>951</v>
          </cell>
          <cell r="F1768" t="str">
            <v>KS-082</v>
          </cell>
          <cell r="G1768" t="str">
            <v>Hill City Housing Authority</v>
          </cell>
        </row>
        <row r="1769">
          <cell r="D1769" t="str">
            <v>KS - Greenleaf Housing Authority</v>
          </cell>
          <cell r="E1769">
            <v>952</v>
          </cell>
          <cell r="F1769" t="str">
            <v>KS-083</v>
          </cell>
          <cell r="G1769" t="str">
            <v>Greenleaf Housing Authority</v>
          </cell>
        </row>
        <row r="1770">
          <cell r="D1770" t="str">
            <v>KS - Downs Housing Authority</v>
          </cell>
          <cell r="E1770">
            <v>953</v>
          </cell>
          <cell r="F1770" t="str">
            <v>KS-086</v>
          </cell>
          <cell r="G1770" t="str">
            <v>Downs Housing Authority</v>
          </cell>
        </row>
        <row r="1771">
          <cell r="D1771" t="str">
            <v>KS - Hays Housing Authority</v>
          </cell>
          <cell r="E1771">
            <v>954</v>
          </cell>
          <cell r="F1771" t="str">
            <v>KS-091</v>
          </cell>
          <cell r="G1771" t="str">
            <v>Hays Housing Authority</v>
          </cell>
        </row>
        <row r="1772">
          <cell r="D1772" t="str">
            <v>KS - Florence Housing Authority</v>
          </cell>
          <cell r="E1772">
            <v>955</v>
          </cell>
          <cell r="F1772" t="str">
            <v>KS-094</v>
          </cell>
          <cell r="G1772" t="str">
            <v>Florence Housing Authority</v>
          </cell>
        </row>
        <row r="1773">
          <cell r="D1773" t="str">
            <v>KS - Belleville Housing Authority</v>
          </cell>
          <cell r="E1773">
            <v>956</v>
          </cell>
          <cell r="F1773" t="str">
            <v>KS-095</v>
          </cell>
          <cell r="G1773" t="str">
            <v>Belleville Housing Authority</v>
          </cell>
        </row>
        <row r="1774">
          <cell r="D1774" t="str">
            <v>KS - Hillsboro Housing Authority</v>
          </cell>
          <cell r="E1774">
            <v>957</v>
          </cell>
          <cell r="F1774" t="str">
            <v>KS-096</v>
          </cell>
          <cell r="G1774" t="str">
            <v>Hillsboro Housing Authority</v>
          </cell>
        </row>
        <row r="1775">
          <cell r="D1775" t="str">
            <v>KS - Housing Authority of the City of Herington KS</v>
          </cell>
          <cell r="E1775">
            <v>958</v>
          </cell>
          <cell r="F1775" t="str">
            <v>KS-100</v>
          </cell>
          <cell r="G1775" t="str">
            <v>Housing Authority of the City of Herington KS</v>
          </cell>
        </row>
        <row r="1776">
          <cell r="D1776" t="str">
            <v>KS - Junction City Housing Authority</v>
          </cell>
          <cell r="E1776">
            <v>959</v>
          </cell>
          <cell r="F1776" t="str">
            <v>KS-105</v>
          </cell>
          <cell r="G1776" t="str">
            <v>Junction City Housing Authority</v>
          </cell>
        </row>
        <row r="1777">
          <cell r="D1777" t="str">
            <v>KS - Halstead Housing Authority</v>
          </cell>
          <cell r="E1777">
            <v>960</v>
          </cell>
          <cell r="F1777" t="str">
            <v>KS-112</v>
          </cell>
          <cell r="G1777" t="str">
            <v>Halstead Housing Authority</v>
          </cell>
        </row>
        <row r="1778">
          <cell r="D1778" t="str">
            <v>KS - Cawker City Housing Authority</v>
          </cell>
          <cell r="E1778">
            <v>961</v>
          </cell>
          <cell r="F1778" t="str">
            <v>KS-113</v>
          </cell>
          <cell r="G1778" t="str">
            <v>Cawker City Housing Authority</v>
          </cell>
        </row>
        <row r="1779">
          <cell r="D1779" t="str">
            <v>KS - Lincoln Housing Authority</v>
          </cell>
          <cell r="E1779">
            <v>962</v>
          </cell>
          <cell r="F1779" t="str">
            <v>KS-121</v>
          </cell>
          <cell r="G1779" t="str">
            <v>Lincoln Housing Authority</v>
          </cell>
        </row>
        <row r="1780">
          <cell r="D1780" t="str">
            <v>KS - Frontenac Housing Authority</v>
          </cell>
          <cell r="E1780">
            <v>963</v>
          </cell>
          <cell r="F1780" t="str">
            <v>KS-131</v>
          </cell>
          <cell r="G1780" t="str">
            <v>Frontenac Housing Authority</v>
          </cell>
        </row>
        <row r="1781">
          <cell r="D1781" t="str">
            <v>KS - Winfield Housing Authority</v>
          </cell>
          <cell r="E1781">
            <v>964</v>
          </cell>
          <cell r="F1781" t="str">
            <v>KS-132</v>
          </cell>
          <cell r="G1781" t="str">
            <v>Winfield Housing Authority</v>
          </cell>
        </row>
        <row r="1782">
          <cell r="D1782" t="str">
            <v>KS - Mankato Housing Authority</v>
          </cell>
          <cell r="E1782">
            <v>965</v>
          </cell>
          <cell r="F1782" t="str">
            <v>KS-141</v>
          </cell>
          <cell r="G1782" t="str">
            <v>Mankato Housing Authority</v>
          </cell>
        </row>
        <row r="1783">
          <cell r="D1783" t="str">
            <v>KS - Stafford Housing Authority</v>
          </cell>
          <cell r="E1783">
            <v>966</v>
          </cell>
          <cell r="F1783" t="str">
            <v>KS-142</v>
          </cell>
          <cell r="G1783" t="str">
            <v>Stafford Housing Authority</v>
          </cell>
        </row>
        <row r="1784">
          <cell r="D1784" t="str">
            <v>KS - Columbus Housing Authority</v>
          </cell>
          <cell r="E1784">
            <v>967</v>
          </cell>
          <cell r="F1784" t="str">
            <v>KS-143</v>
          </cell>
          <cell r="G1784" t="str">
            <v>Columbus Housing Authority</v>
          </cell>
        </row>
        <row r="1785">
          <cell r="D1785" t="str">
            <v>KS - Chapman Housing Authority</v>
          </cell>
          <cell r="E1785">
            <v>968</v>
          </cell>
          <cell r="F1785" t="str">
            <v>KS-147</v>
          </cell>
          <cell r="G1785" t="str">
            <v>Chapman Housing Authority</v>
          </cell>
        </row>
        <row r="1786">
          <cell r="D1786" t="str">
            <v>KS - Solomon Housing Authority</v>
          </cell>
          <cell r="E1786">
            <v>969</v>
          </cell>
          <cell r="F1786" t="str">
            <v>KS-152</v>
          </cell>
          <cell r="G1786" t="str">
            <v>Solomon Housing Authority</v>
          </cell>
        </row>
        <row r="1787">
          <cell r="D1787" t="str">
            <v>KS - Cherryvale Housing Authority</v>
          </cell>
          <cell r="E1787">
            <v>970</v>
          </cell>
          <cell r="F1787" t="str">
            <v>KS-155</v>
          </cell>
          <cell r="G1787" t="str">
            <v>Cherryvale Housing Authority</v>
          </cell>
        </row>
        <row r="1788">
          <cell r="D1788" t="str">
            <v>KS - Victoria Housing Authority</v>
          </cell>
          <cell r="E1788">
            <v>971</v>
          </cell>
          <cell r="F1788" t="str">
            <v>KS-158</v>
          </cell>
          <cell r="G1788" t="str">
            <v>Victoria Housing Authority</v>
          </cell>
        </row>
        <row r="1789">
          <cell r="D1789" t="str">
            <v>KY - Louisville Metro Housing Authority</v>
          </cell>
          <cell r="E1789">
            <v>972</v>
          </cell>
          <cell r="F1789" t="str">
            <v>KY-001</v>
          </cell>
          <cell r="G1789" t="str">
            <v>Louisville Metro Housing Authority</v>
          </cell>
        </row>
        <row r="1790">
          <cell r="D1790" t="str">
            <v>KY - Housing Authority of Covington</v>
          </cell>
          <cell r="E1790">
            <v>973</v>
          </cell>
          <cell r="F1790" t="str">
            <v>KY-002</v>
          </cell>
          <cell r="G1790" t="str">
            <v>Housing Authority of Covington</v>
          </cell>
        </row>
        <row r="1791">
          <cell r="D1791" t="str">
            <v>KY - Housing Authority of Frankfort</v>
          </cell>
          <cell r="E1791">
            <v>974</v>
          </cell>
          <cell r="F1791" t="str">
            <v>KY-003</v>
          </cell>
          <cell r="G1791" t="str">
            <v>Housing Authority of Frankfort</v>
          </cell>
        </row>
        <row r="1792">
          <cell r="D1792" t="str">
            <v>KY - Housing Authority of Lexington</v>
          </cell>
          <cell r="E1792">
            <v>975</v>
          </cell>
          <cell r="F1792" t="str">
            <v>KY-004</v>
          </cell>
          <cell r="G1792" t="str">
            <v>Housing Authority of Lexington</v>
          </cell>
        </row>
        <row r="1793">
          <cell r="D1793" t="str">
            <v>KY - Housing Authority of Paducah</v>
          </cell>
          <cell r="E1793">
            <v>976</v>
          </cell>
          <cell r="F1793" t="str">
            <v>KY-006</v>
          </cell>
          <cell r="G1793" t="str">
            <v>Housing Authority of Paducah</v>
          </cell>
        </row>
        <row r="1794">
          <cell r="D1794" t="str">
            <v>KY - Housing Authority of Madisonville</v>
          </cell>
          <cell r="E1794">
            <v>977</v>
          </cell>
          <cell r="F1794" t="str">
            <v>KY-007</v>
          </cell>
          <cell r="G1794" t="str">
            <v>Housing Authority of Madisonville</v>
          </cell>
        </row>
        <row r="1795">
          <cell r="D1795" t="str">
            <v>KY - Housing Authority of Somerset</v>
          </cell>
          <cell r="E1795">
            <v>978</v>
          </cell>
          <cell r="F1795" t="str">
            <v>KY-008</v>
          </cell>
          <cell r="G1795" t="str">
            <v>Housing Authority of Somerset</v>
          </cell>
        </row>
        <row r="1796">
          <cell r="D1796" t="str">
            <v>KY - Housing Authority of Owensboro</v>
          </cell>
          <cell r="E1796">
            <v>979</v>
          </cell>
          <cell r="F1796" t="str">
            <v>KY-009</v>
          </cell>
          <cell r="G1796" t="str">
            <v>Housing Authority of Owensboro</v>
          </cell>
        </row>
        <row r="1797">
          <cell r="D1797" t="str">
            <v>KY - Housing Authority of Corbin</v>
          </cell>
          <cell r="E1797">
            <v>980</v>
          </cell>
          <cell r="F1797" t="str">
            <v>KY-010</v>
          </cell>
          <cell r="G1797" t="str">
            <v>Housing Authority of Corbin</v>
          </cell>
        </row>
        <row r="1798">
          <cell r="D1798" t="str">
            <v>KY - Housing Authority of Hopkinsville</v>
          </cell>
          <cell r="E1798">
            <v>981</v>
          </cell>
          <cell r="F1798" t="str">
            <v>KY-011</v>
          </cell>
          <cell r="G1798" t="str">
            <v>Housing Authority of Hopkinsville</v>
          </cell>
        </row>
        <row r="1799">
          <cell r="D1799" t="str">
            <v>KY - Housing Authority of Henderson</v>
          </cell>
          <cell r="E1799">
            <v>982</v>
          </cell>
          <cell r="F1799" t="str">
            <v>KY-012</v>
          </cell>
          <cell r="G1799" t="str">
            <v>Housing Authority of Henderson</v>
          </cell>
        </row>
        <row r="1800">
          <cell r="D1800" t="str">
            <v>KY - Housing Authority of Paris</v>
          </cell>
          <cell r="E1800">
            <v>983</v>
          </cell>
          <cell r="F1800" t="str">
            <v>KY-013</v>
          </cell>
          <cell r="G1800" t="str">
            <v>Housing Authority of Paris</v>
          </cell>
        </row>
        <row r="1801">
          <cell r="D1801" t="str">
            <v>KY - Housing Authority of Danville</v>
          </cell>
          <cell r="E1801">
            <v>984</v>
          </cell>
          <cell r="F1801" t="str">
            <v>KY-014</v>
          </cell>
          <cell r="G1801" t="str">
            <v>Housing Authority of Danville</v>
          </cell>
        </row>
        <row r="1802">
          <cell r="D1802" t="str">
            <v>KY - Housing Authority of Newport</v>
          </cell>
          <cell r="E1802">
            <v>985</v>
          </cell>
          <cell r="F1802" t="str">
            <v>KY-015</v>
          </cell>
          <cell r="G1802" t="str">
            <v>Housing Authority of Newport</v>
          </cell>
        </row>
        <row r="1803">
          <cell r="D1803" t="str">
            <v>KY - Housing Authority of Richmond</v>
          </cell>
          <cell r="E1803">
            <v>986</v>
          </cell>
          <cell r="F1803" t="str">
            <v>KY-016</v>
          </cell>
          <cell r="G1803" t="str">
            <v>Housing Authority of Richmond</v>
          </cell>
        </row>
        <row r="1804">
          <cell r="D1804" t="str">
            <v>KY - Housing Authority of Maysville</v>
          </cell>
          <cell r="E1804">
            <v>987</v>
          </cell>
          <cell r="F1804" t="str">
            <v>KY-017</v>
          </cell>
          <cell r="G1804" t="str">
            <v>Housing Authority of Maysville</v>
          </cell>
        </row>
        <row r="1805">
          <cell r="D1805" t="str">
            <v>KY - Housing Authority of Winchester</v>
          </cell>
          <cell r="E1805">
            <v>988</v>
          </cell>
          <cell r="F1805" t="str">
            <v>KY-018</v>
          </cell>
          <cell r="G1805" t="str">
            <v>Housing Authority of Winchester</v>
          </cell>
        </row>
        <row r="1806">
          <cell r="D1806" t="str">
            <v>KY - Housing Authority of Middlesborough</v>
          </cell>
          <cell r="E1806">
            <v>989</v>
          </cell>
          <cell r="F1806" t="str">
            <v>KY-019</v>
          </cell>
          <cell r="G1806" t="str">
            <v>Housing Authority of Middlesborough</v>
          </cell>
        </row>
        <row r="1807">
          <cell r="D1807" t="str">
            <v>KY - Housing Authority of Mount Sterling</v>
          </cell>
          <cell r="E1807">
            <v>990</v>
          </cell>
          <cell r="F1807" t="str">
            <v>KY-020</v>
          </cell>
          <cell r="G1807" t="str">
            <v>Housing Authority of Mount Sterling</v>
          </cell>
        </row>
        <row r="1808">
          <cell r="D1808" t="str">
            <v>KY - Housing Authority of Cynthiana</v>
          </cell>
          <cell r="E1808">
            <v>991</v>
          </cell>
          <cell r="F1808" t="str">
            <v>KY-021</v>
          </cell>
          <cell r="G1808" t="str">
            <v>Housing Authority of Cynthiana</v>
          </cell>
        </row>
        <row r="1809">
          <cell r="D1809" t="str">
            <v>KY - Housing Authority of Lebanon</v>
          </cell>
          <cell r="E1809">
            <v>992</v>
          </cell>
          <cell r="F1809" t="str">
            <v>KY-022</v>
          </cell>
          <cell r="G1809" t="str">
            <v>Housing Authority of Lebanon</v>
          </cell>
        </row>
        <row r="1810">
          <cell r="D1810" t="str">
            <v>KY - Housing Authority of Russellville</v>
          </cell>
          <cell r="E1810">
            <v>993</v>
          </cell>
          <cell r="F1810" t="str">
            <v>KY-023</v>
          </cell>
          <cell r="G1810" t="str">
            <v>Housing Authority of Russellville</v>
          </cell>
        </row>
        <row r="1811">
          <cell r="D1811" t="str">
            <v>KY - Housing Authority of Hazard</v>
          </cell>
          <cell r="E1811">
            <v>994</v>
          </cell>
          <cell r="F1811" t="str">
            <v>KY-024</v>
          </cell>
          <cell r="G1811" t="str">
            <v>Housing Authority of Hazard</v>
          </cell>
        </row>
        <row r="1812">
          <cell r="D1812" t="str">
            <v>KY - Housing Authority of Lyon County</v>
          </cell>
          <cell r="E1812">
            <v>995</v>
          </cell>
          <cell r="F1812" t="str">
            <v>KY-025</v>
          </cell>
          <cell r="G1812" t="str">
            <v>Housing Authority of Lyon County</v>
          </cell>
        </row>
        <row r="1813">
          <cell r="D1813" t="str">
            <v>KY - Housing Authority of Glasgow</v>
          </cell>
          <cell r="E1813">
            <v>996</v>
          </cell>
          <cell r="F1813" t="str">
            <v>KY-026</v>
          </cell>
          <cell r="G1813" t="str">
            <v>Housing Authority of Glasgow</v>
          </cell>
        </row>
        <row r="1814">
          <cell r="D1814" t="str">
            <v>KY - Housing Authority of Paintsville</v>
          </cell>
          <cell r="E1814">
            <v>997</v>
          </cell>
          <cell r="F1814" t="str">
            <v>KY-027</v>
          </cell>
          <cell r="G1814" t="str">
            <v>Housing Authority of Paintsville</v>
          </cell>
        </row>
        <row r="1815">
          <cell r="D1815" t="str">
            <v>KY - Housing Authority of Barbourville</v>
          </cell>
          <cell r="E1815">
            <v>998</v>
          </cell>
          <cell r="F1815" t="str">
            <v>KY-028</v>
          </cell>
          <cell r="G1815" t="str">
            <v>Housing Authority of Barbourville</v>
          </cell>
        </row>
        <row r="1816">
          <cell r="D1816" t="str">
            <v>KY - Housing Authority of Cumberland</v>
          </cell>
          <cell r="E1816">
            <v>999</v>
          </cell>
          <cell r="F1816" t="str">
            <v>KY-029</v>
          </cell>
          <cell r="G1816" t="str">
            <v>Housing Authority of Cumberland</v>
          </cell>
        </row>
        <row r="1817">
          <cell r="D1817" t="str">
            <v>KY - Housing Authority of Murray</v>
          </cell>
          <cell r="E1817">
            <v>1000</v>
          </cell>
          <cell r="F1817" t="str">
            <v>KY-030</v>
          </cell>
          <cell r="G1817" t="str">
            <v>Housing Authority of Murray</v>
          </cell>
        </row>
        <row r="1818">
          <cell r="D1818" t="str">
            <v>KY - Housing Authority of Williamsburg</v>
          </cell>
          <cell r="E1818">
            <v>1001</v>
          </cell>
          <cell r="F1818" t="str">
            <v>KY-031</v>
          </cell>
          <cell r="G1818" t="str">
            <v>Housing Authority of Williamsburg</v>
          </cell>
        </row>
        <row r="1819">
          <cell r="D1819" t="str">
            <v>KY - Housing Authority of Morehead</v>
          </cell>
          <cell r="E1819">
            <v>1002</v>
          </cell>
          <cell r="F1819" t="str">
            <v>KY-032</v>
          </cell>
          <cell r="G1819" t="str">
            <v>Housing Authority of Morehead</v>
          </cell>
        </row>
        <row r="1820">
          <cell r="D1820" t="str">
            <v>KY - Housing Authority of Catlettsburg</v>
          </cell>
          <cell r="E1820">
            <v>1003</v>
          </cell>
          <cell r="F1820" t="str">
            <v>KY-033</v>
          </cell>
          <cell r="G1820" t="str">
            <v>Housing Authority of Catlettsburg</v>
          </cell>
        </row>
        <row r="1821">
          <cell r="D1821" t="str">
            <v>KY - Housing Authority of Nicholasville</v>
          </cell>
          <cell r="E1821">
            <v>1004</v>
          </cell>
          <cell r="F1821" t="str">
            <v>KY-034</v>
          </cell>
          <cell r="G1821" t="str">
            <v>Housing Authority of Nicholasville</v>
          </cell>
        </row>
        <row r="1822">
          <cell r="D1822" t="str">
            <v>KY - Housing Authority of Prestonsburg</v>
          </cell>
          <cell r="E1822">
            <v>1005</v>
          </cell>
          <cell r="F1822" t="str">
            <v>KY-035</v>
          </cell>
          <cell r="G1822" t="str">
            <v>Housing Authority of Prestonsburg</v>
          </cell>
        </row>
        <row r="1823">
          <cell r="D1823" t="str">
            <v>KY - Housing Authority of Irvine</v>
          </cell>
          <cell r="E1823">
            <v>1006</v>
          </cell>
          <cell r="F1823" t="str">
            <v>KY-036</v>
          </cell>
          <cell r="G1823" t="str">
            <v>Housing Authority of Irvine</v>
          </cell>
        </row>
        <row r="1824">
          <cell r="D1824" t="str">
            <v>KY - Housing Authority of Hickman</v>
          </cell>
          <cell r="E1824">
            <v>1007</v>
          </cell>
          <cell r="F1824" t="str">
            <v>KY-037</v>
          </cell>
          <cell r="G1824" t="str">
            <v>Housing Authority of Hickman</v>
          </cell>
        </row>
        <row r="1825">
          <cell r="D1825" t="str">
            <v>KY - Housing Authority of Martin</v>
          </cell>
          <cell r="E1825">
            <v>1008</v>
          </cell>
          <cell r="F1825" t="str">
            <v>KY-038</v>
          </cell>
          <cell r="G1825" t="str">
            <v>Housing Authority of Martin</v>
          </cell>
        </row>
        <row r="1826">
          <cell r="D1826" t="str">
            <v>KY - Housing Authority of Pineville</v>
          </cell>
          <cell r="E1826">
            <v>1009</v>
          </cell>
          <cell r="F1826" t="str">
            <v>KY-039</v>
          </cell>
          <cell r="G1826" t="str">
            <v>Housing Authority of Pineville</v>
          </cell>
        </row>
        <row r="1827">
          <cell r="D1827" t="str">
            <v>KY - Housing Authority of Mayfield</v>
          </cell>
          <cell r="E1827">
            <v>1010</v>
          </cell>
          <cell r="F1827" t="str">
            <v>KY-040</v>
          </cell>
          <cell r="G1827" t="str">
            <v>Housing Authority of Mayfield</v>
          </cell>
        </row>
        <row r="1828">
          <cell r="D1828" t="str">
            <v>KY - Housing Authority of Morgantown</v>
          </cell>
          <cell r="E1828">
            <v>1011</v>
          </cell>
          <cell r="F1828" t="str">
            <v>KY-041</v>
          </cell>
          <cell r="G1828" t="str">
            <v>Housing Authority of Morgantown</v>
          </cell>
        </row>
        <row r="1829">
          <cell r="D1829" t="str">
            <v>KY - Housing Authority of Cadiz</v>
          </cell>
          <cell r="E1829">
            <v>1012</v>
          </cell>
          <cell r="F1829" t="str">
            <v>KY-042</v>
          </cell>
          <cell r="G1829" t="str">
            <v>Housing Authority of Cadiz</v>
          </cell>
        </row>
        <row r="1830">
          <cell r="D1830" t="str">
            <v>KY - Housing Authority of Fulton</v>
          </cell>
          <cell r="E1830">
            <v>1013</v>
          </cell>
          <cell r="F1830" t="str">
            <v>KY-043</v>
          </cell>
          <cell r="G1830" t="str">
            <v>Housing Authority of Fulton</v>
          </cell>
        </row>
        <row r="1831">
          <cell r="D1831" t="str">
            <v>KY - Housing Authority of Whitesburg</v>
          </cell>
          <cell r="E1831">
            <v>1014</v>
          </cell>
          <cell r="F1831" t="str">
            <v>KY-044</v>
          </cell>
          <cell r="G1831" t="str">
            <v>Housing Authority of Whitesburg</v>
          </cell>
        </row>
        <row r="1832">
          <cell r="D1832" t="str">
            <v>KY - Housing Authority of Jackson</v>
          </cell>
          <cell r="E1832">
            <v>1015</v>
          </cell>
          <cell r="F1832" t="str">
            <v>KY-045</v>
          </cell>
          <cell r="G1832" t="str">
            <v>Housing Authority of Jackson</v>
          </cell>
        </row>
        <row r="1833">
          <cell r="D1833" t="str">
            <v>KY - Housing Authority of Albany</v>
          </cell>
          <cell r="E1833">
            <v>1016</v>
          </cell>
          <cell r="F1833" t="str">
            <v>KY-046</v>
          </cell>
          <cell r="G1833" t="str">
            <v>Housing Authority of Albany</v>
          </cell>
        </row>
        <row r="1834">
          <cell r="D1834" t="str">
            <v>KY - Campbellsville Housing and Redevelopment Authority</v>
          </cell>
          <cell r="E1834">
            <v>1017</v>
          </cell>
          <cell r="F1834" t="str">
            <v>KY-047</v>
          </cell>
          <cell r="G1834" t="str">
            <v>Campbellsville Housing and Redevelopment Authority</v>
          </cell>
        </row>
        <row r="1835">
          <cell r="D1835" t="str">
            <v>KY - Housing Authority of Monticello</v>
          </cell>
          <cell r="E1835">
            <v>1018</v>
          </cell>
          <cell r="F1835" t="str">
            <v>KY-048</v>
          </cell>
          <cell r="G1835" t="str">
            <v>Housing Authority of Monticello</v>
          </cell>
        </row>
        <row r="1836">
          <cell r="D1836" t="str">
            <v>KY - Housing Authority of Versailles</v>
          </cell>
          <cell r="E1836">
            <v>1019</v>
          </cell>
          <cell r="F1836" t="str">
            <v>KY-049</v>
          </cell>
          <cell r="G1836" t="str">
            <v>Housing Authority of Versailles</v>
          </cell>
        </row>
        <row r="1837">
          <cell r="D1837" t="str">
            <v>KY - Housing Authority of Tompkinsville</v>
          </cell>
          <cell r="E1837">
            <v>1020</v>
          </cell>
          <cell r="F1837" t="str">
            <v>KY-050</v>
          </cell>
          <cell r="G1837" t="str">
            <v>Housing Authority of Tompkinsville</v>
          </cell>
        </row>
        <row r="1838">
          <cell r="D1838" t="str">
            <v>KY - Housing Authority of Lancaster</v>
          </cell>
          <cell r="E1838">
            <v>1021</v>
          </cell>
          <cell r="F1838" t="str">
            <v>KY-052</v>
          </cell>
          <cell r="G1838" t="str">
            <v>Housing Authority of Lancaster</v>
          </cell>
        </row>
        <row r="1839">
          <cell r="D1839" t="str">
            <v>KY - Housing Authority of Greensburg</v>
          </cell>
          <cell r="E1839">
            <v>1022</v>
          </cell>
          <cell r="F1839" t="str">
            <v>KY-053</v>
          </cell>
          <cell r="G1839" t="str">
            <v>Housing Authority of Greensburg</v>
          </cell>
        </row>
        <row r="1840">
          <cell r="D1840" t="str">
            <v>KY - Housing Authority of Elizabethtown</v>
          </cell>
          <cell r="E1840">
            <v>1023</v>
          </cell>
          <cell r="F1840" t="str">
            <v>KY-054</v>
          </cell>
          <cell r="G1840" t="str">
            <v>Housing Authority of Elizabethtown</v>
          </cell>
        </row>
        <row r="1841">
          <cell r="D1841" t="str">
            <v>KY - Housing Authority of Burkesville</v>
          </cell>
          <cell r="E1841">
            <v>1024</v>
          </cell>
          <cell r="F1841" t="str">
            <v>KY-055</v>
          </cell>
          <cell r="G1841" t="str">
            <v>Housing Authority of Burkesville</v>
          </cell>
        </row>
        <row r="1842">
          <cell r="D1842" t="str">
            <v>KY - Housing Authority of Springfield</v>
          </cell>
          <cell r="E1842">
            <v>1025</v>
          </cell>
          <cell r="F1842" t="str">
            <v>KY-056</v>
          </cell>
          <cell r="G1842" t="str">
            <v>Housing Authority of Springfield</v>
          </cell>
        </row>
        <row r="1843">
          <cell r="D1843" t="str">
            <v>KY - Housing Authority of Carrollton</v>
          </cell>
          <cell r="E1843">
            <v>1026</v>
          </cell>
          <cell r="F1843" t="str">
            <v>KY-057</v>
          </cell>
          <cell r="G1843" t="str">
            <v>Housing Authority of Carrollton</v>
          </cell>
        </row>
        <row r="1844">
          <cell r="D1844" t="str">
            <v>KY - Housing Authority of Beattyville</v>
          </cell>
          <cell r="E1844">
            <v>1027</v>
          </cell>
          <cell r="F1844" t="str">
            <v>KY-058</v>
          </cell>
          <cell r="G1844" t="str">
            <v>Housing Authority of Beattyville</v>
          </cell>
        </row>
        <row r="1845">
          <cell r="D1845" t="str">
            <v>KY - Housing Authority of Falmouth</v>
          </cell>
          <cell r="E1845">
            <v>1028</v>
          </cell>
          <cell r="F1845" t="str">
            <v>KY-059</v>
          </cell>
          <cell r="G1845" t="str">
            <v>Housing Authority of Falmouth</v>
          </cell>
        </row>
        <row r="1846">
          <cell r="D1846" t="str">
            <v>KY - Housing Authority of Flemingsburg</v>
          </cell>
          <cell r="E1846">
            <v>1029</v>
          </cell>
          <cell r="F1846" t="str">
            <v>KY-060</v>
          </cell>
          <cell r="G1846" t="str">
            <v>Housing Authority of Flemingsburg</v>
          </cell>
        </row>
        <row r="1847">
          <cell r="D1847" t="str">
            <v>KY - Housing Authority of Georgetown</v>
          </cell>
          <cell r="E1847">
            <v>1030</v>
          </cell>
          <cell r="F1847" t="str">
            <v>KY-061</v>
          </cell>
          <cell r="G1847" t="str">
            <v>Housing Authority of Georgetown</v>
          </cell>
        </row>
        <row r="1848">
          <cell r="D1848" t="str">
            <v>KY - Housing Authority of Harrodsburg</v>
          </cell>
          <cell r="E1848">
            <v>1031</v>
          </cell>
          <cell r="F1848" t="str">
            <v>KY-062</v>
          </cell>
          <cell r="G1848" t="str">
            <v>Housing Authority of Harrodsburg</v>
          </cell>
        </row>
        <row r="1849">
          <cell r="D1849" t="str">
            <v>KY - Housing Authority of Bowling Green</v>
          </cell>
          <cell r="E1849">
            <v>1032</v>
          </cell>
          <cell r="F1849" t="str">
            <v>KY-063</v>
          </cell>
          <cell r="G1849" t="str">
            <v>Housing Authority of Bowling Green</v>
          </cell>
        </row>
        <row r="1850">
          <cell r="D1850" t="str">
            <v>KY - Housing Authority of Columbia</v>
          </cell>
          <cell r="E1850">
            <v>1033</v>
          </cell>
          <cell r="F1850" t="str">
            <v>KY-064</v>
          </cell>
          <cell r="G1850" t="str">
            <v>Housing Authority of Columbia</v>
          </cell>
        </row>
        <row r="1851">
          <cell r="D1851" t="str">
            <v>KY - Housing Authority of London</v>
          </cell>
          <cell r="E1851">
            <v>1034</v>
          </cell>
          <cell r="F1851" t="str">
            <v>KY-065</v>
          </cell>
          <cell r="G1851" t="str">
            <v>Housing Authority of London</v>
          </cell>
        </row>
        <row r="1852">
          <cell r="D1852" t="str">
            <v>KY - Housing Authority of Manchester</v>
          </cell>
          <cell r="E1852">
            <v>1035</v>
          </cell>
          <cell r="F1852" t="str">
            <v>KY-066</v>
          </cell>
          <cell r="G1852" t="str">
            <v>Housing Authority of Manchester</v>
          </cell>
        </row>
        <row r="1853">
          <cell r="D1853" t="str">
            <v>KY - Housing Authority of Horse Cave</v>
          </cell>
          <cell r="E1853">
            <v>1036</v>
          </cell>
          <cell r="F1853" t="str">
            <v>KY-067</v>
          </cell>
          <cell r="G1853" t="str">
            <v>Housing Authority of Horse Cave</v>
          </cell>
        </row>
        <row r="1854">
          <cell r="D1854" t="str">
            <v>KY - Housing Authority of Williamstown</v>
          </cell>
          <cell r="E1854">
            <v>1037</v>
          </cell>
          <cell r="F1854" t="str">
            <v>KY-069</v>
          </cell>
          <cell r="G1854" t="str">
            <v>Housing Authority of Williamstown</v>
          </cell>
        </row>
        <row r="1855">
          <cell r="D1855" t="str">
            <v>KY - Housing Authority of Central City</v>
          </cell>
          <cell r="E1855">
            <v>1038</v>
          </cell>
          <cell r="F1855" t="str">
            <v>KY-070</v>
          </cell>
          <cell r="G1855" t="str">
            <v>Housing Authority of Central City</v>
          </cell>
        </row>
        <row r="1856">
          <cell r="D1856" t="str">
            <v>KY - Housing Authority of Bardstown</v>
          </cell>
          <cell r="E1856">
            <v>1039</v>
          </cell>
          <cell r="F1856" t="str">
            <v>KY-071</v>
          </cell>
          <cell r="G1856" t="str">
            <v>Housing Authority of Bardstown</v>
          </cell>
        </row>
        <row r="1857">
          <cell r="D1857" t="str">
            <v>KY - Housing Authority of Princeton</v>
          </cell>
          <cell r="E1857">
            <v>1040</v>
          </cell>
          <cell r="F1857" t="str">
            <v>KY-072</v>
          </cell>
          <cell r="G1857" t="str">
            <v>Housing Authority of Princeton</v>
          </cell>
        </row>
        <row r="1858">
          <cell r="D1858" t="str">
            <v>KY - Housing Authority of Liberty</v>
          </cell>
          <cell r="E1858">
            <v>1041</v>
          </cell>
          <cell r="F1858" t="str">
            <v>KY-073</v>
          </cell>
          <cell r="G1858" t="str">
            <v>Housing Authority of Liberty</v>
          </cell>
        </row>
        <row r="1859">
          <cell r="D1859" t="str">
            <v>KY - Housing Authority of Ashland</v>
          </cell>
          <cell r="E1859">
            <v>1042</v>
          </cell>
          <cell r="F1859" t="str">
            <v>KY-074</v>
          </cell>
          <cell r="G1859" t="str">
            <v>Housing Authority of Ashland</v>
          </cell>
        </row>
        <row r="1860">
          <cell r="D1860" t="str">
            <v>KY - Housing Authority of Dawson Springs</v>
          </cell>
          <cell r="E1860">
            <v>1043</v>
          </cell>
          <cell r="F1860" t="str">
            <v>KY-075</v>
          </cell>
          <cell r="G1860" t="str">
            <v>Housing Authority of Dawson Springs</v>
          </cell>
        </row>
        <row r="1861">
          <cell r="D1861" t="str">
            <v>KY - Housing Authority of Harlan</v>
          </cell>
          <cell r="E1861">
            <v>1044</v>
          </cell>
          <cell r="F1861" t="str">
            <v>KY-077</v>
          </cell>
          <cell r="G1861" t="str">
            <v>Housing Authority of Harlan</v>
          </cell>
        </row>
        <row r="1862">
          <cell r="D1862" t="str">
            <v>KY - Housing Authority of Eminence</v>
          </cell>
          <cell r="E1862">
            <v>1045</v>
          </cell>
          <cell r="F1862" t="str">
            <v>KY-078</v>
          </cell>
          <cell r="G1862" t="str">
            <v>Housing Authority of Eminence</v>
          </cell>
        </row>
        <row r="1863">
          <cell r="D1863" t="str">
            <v>KY - Housing Authority of Stanford</v>
          </cell>
          <cell r="E1863">
            <v>1046</v>
          </cell>
          <cell r="F1863" t="str">
            <v>KY-079</v>
          </cell>
          <cell r="G1863" t="str">
            <v>Housing Authority of Stanford</v>
          </cell>
        </row>
        <row r="1864">
          <cell r="D1864" t="str">
            <v>KY - Housing Authority of Stanton</v>
          </cell>
          <cell r="E1864">
            <v>1047</v>
          </cell>
          <cell r="F1864" t="str">
            <v>KY-080</v>
          </cell>
          <cell r="G1864" t="str">
            <v>Housing Authority of Stanton</v>
          </cell>
        </row>
        <row r="1865">
          <cell r="D1865" t="str">
            <v>KY - Housing Authority of McCreary County</v>
          </cell>
          <cell r="E1865">
            <v>1048</v>
          </cell>
          <cell r="F1865" t="str">
            <v>KY-081</v>
          </cell>
          <cell r="G1865" t="str">
            <v>Housing Authority of McCreary County</v>
          </cell>
        </row>
        <row r="1866">
          <cell r="D1866" t="str">
            <v>KY - Housing Authority of Hodgenville</v>
          </cell>
          <cell r="E1866">
            <v>1049</v>
          </cell>
          <cell r="F1866" t="str">
            <v>KY-083</v>
          </cell>
          <cell r="G1866" t="str">
            <v>Housing Authority of Hodgenville</v>
          </cell>
        </row>
        <row r="1867">
          <cell r="D1867" t="str">
            <v>KY - Housing Authority Vanceburg</v>
          </cell>
          <cell r="E1867">
            <v>1050</v>
          </cell>
          <cell r="F1867" t="str">
            <v>KY-084</v>
          </cell>
          <cell r="G1867" t="str">
            <v>Housing Authority Vanceburg</v>
          </cell>
        </row>
        <row r="1868">
          <cell r="D1868" t="str">
            <v>KY - Housing Authority of Providence</v>
          </cell>
          <cell r="E1868">
            <v>1051</v>
          </cell>
          <cell r="F1868" t="str">
            <v>KY-085</v>
          </cell>
          <cell r="G1868" t="str">
            <v>Housing Authority of Providence</v>
          </cell>
        </row>
        <row r="1869">
          <cell r="D1869" t="str">
            <v>KY - HA of Lawrence County</v>
          </cell>
          <cell r="E1869">
            <v>1052</v>
          </cell>
          <cell r="F1869" t="str">
            <v>KY-086</v>
          </cell>
          <cell r="G1869" t="str">
            <v>HA of Lawrence County</v>
          </cell>
        </row>
        <row r="1870">
          <cell r="D1870" t="str">
            <v>KY - Housing Authority of Radcliff</v>
          </cell>
          <cell r="E1870">
            <v>1053</v>
          </cell>
          <cell r="F1870" t="str">
            <v>KY-087</v>
          </cell>
          <cell r="G1870" t="str">
            <v>Housing Authority of Radcliff</v>
          </cell>
        </row>
        <row r="1871">
          <cell r="D1871" t="str">
            <v>KY - Housing Authority of Shelbyville</v>
          </cell>
          <cell r="E1871">
            <v>1054</v>
          </cell>
          <cell r="F1871" t="str">
            <v>KY-089</v>
          </cell>
          <cell r="G1871" t="str">
            <v>Housing Authority of Shelbyville</v>
          </cell>
        </row>
        <row r="1872">
          <cell r="D1872" t="str">
            <v>KY - Housing Authority of Berea</v>
          </cell>
          <cell r="E1872">
            <v>1055</v>
          </cell>
          <cell r="F1872" t="str">
            <v>KY-090</v>
          </cell>
          <cell r="G1872" t="str">
            <v>Housing Authority of Berea</v>
          </cell>
        </row>
        <row r="1873">
          <cell r="D1873" t="str">
            <v>KY - Housing Authority of Benton</v>
          </cell>
          <cell r="E1873">
            <v>1056</v>
          </cell>
          <cell r="F1873" t="str">
            <v>KY-091</v>
          </cell>
          <cell r="G1873" t="str">
            <v>Housing Authority of Benton</v>
          </cell>
        </row>
        <row r="1874">
          <cell r="D1874" t="str">
            <v>KY - Housing Authority of Olive Hill</v>
          </cell>
          <cell r="E1874">
            <v>1057</v>
          </cell>
          <cell r="F1874" t="str">
            <v>KY-092</v>
          </cell>
          <cell r="G1874" t="str">
            <v>Housing Authority of Olive Hill</v>
          </cell>
        </row>
        <row r="1875">
          <cell r="D1875" t="str">
            <v>KY - Housing Authority of Morganfield</v>
          </cell>
          <cell r="E1875">
            <v>1058</v>
          </cell>
          <cell r="F1875" t="str">
            <v>KY-093</v>
          </cell>
          <cell r="G1875" t="str">
            <v>Housing Authority of Morganfield</v>
          </cell>
        </row>
        <row r="1876">
          <cell r="D1876" t="str">
            <v>KY - Housing Authority of Sturgis</v>
          </cell>
          <cell r="E1876">
            <v>1059</v>
          </cell>
          <cell r="F1876" t="str">
            <v>KY-094</v>
          </cell>
          <cell r="G1876" t="str">
            <v>Housing Authority of Sturgis</v>
          </cell>
        </row>
        <row r="1877">
          <cell r="D1877" t="str">
            <v>KY - Housing Authority of Knott County</v>
          </cell>
          <cell r="E1877">
            <v>1060</v>
          </cell>
          <cell r="F1877" t="str">
            <v>KY-096</v>
          </cell>
          <cell r="G1877" t="str">
            <v>Housing Authority of Knott County</v>
          </cell>
        </row>
        <row r="1878">
          <cell r="D1878" t="str">
            <v>KY - Housing Authority of Mount Vernon</v>
          </cell>
          <cell r="E1878">
            <v>1061</v>
          </cell>
          <cell r="F1878" t="str">
            <v>KY-097</v>
          </cell>
          <cell r="G1878" t="str">
            <v>Housing Authority of Mount Vernon</v>
          </cell>
        </row>
        <row r="1879">
          <cell r="D1879" t="str">
            <v>KY - Housing Authority of Owenton</v>
          </cell>
          <cell r="E1879">
            <v>1062</v>
          </cell>
          <cell r="F1879" t="str">
            <v>KY-098</v>
          </cell>
          <cell r="G1879" t="str">
            <v>Housing Authority of Owenton</v>
          </cell>
        </row>
        <row r="1880">
          <cell r="D1880" t="str">
            <v>KY - Housing Authority of Franklin</v>
          </cell>
          <cell r="E1880">
            <v>1063</v>
          </cell>
          <cell r="F1880" t="str">
            <v>KY-099</v>
          </cell>
          <cell r="G1880" t="str">
            <v>Housing Authority of Franklin</v>
          </cell>
        </row>
        <row r="1881">
          <cell r="D1881" t="str">
            <v>KY - Housing Authority of Greenville</v>
          </cell>
          <cell r="E1881">
            <v>1064</v>
          </cell>
          <cell r="F1881" t="str">
            <v>KY-100</v>
          </cell>
          <cell r="G1881" t="str">
            <v>Housing Authority of Greenville</v>
          </cell>
        </row>
        <row r="1882">
          <cell r="D1882" t="str">
            <v>KY - Housing Authority of Irvington</v>
          </cell>
          <cell r="E1882">
            <v>1065</v>
          </cell>
          <cell r="F1882" t="str">
            <v>KY-101</v>
          </cell>
          <cell r="G1882" t="str">
            <v>Housing Authority of Irvington</v>
          </cell>
        </row>
        <row r="1883">
          <cell r="D1883" t="str">
            <v>KY - Housing Authority of Scottsville</v>
          </cell>
          <cell r="E1883">
            <v>1066</v>
          </cell>
          <cell r="F1883" t="str">
            <v>KY-104</v>
          </cell>
          <cell r="G1883" t="str">
            <v>Housing Authority of Scottsville</v>
          </cell>
        </row>
        <row r="1884">
          <cell r="D1884" t="str">
            <v>KY - Housing Authority of Owingsville</v>
          </cell>
          <cell r="E1884">
            <v>1067</v>
          </cell>
          <cell r="F1884" t="str">
            <v>KY-106</v>
          </cell>
          <cell r="G1884" t="str">
            <v>Housing Authority of Owingsville</v>
          </cell>
        </row>
        <row r="1885">
          <cell r="D1885" t="str">
            <v>KY - Housing Authority of Pikeville</v>
          </cell>
          <cell r="E1885">
            <v>1068</v>
          </cell>
          <cell r="F1885" t="str">
            <v>KY-107</v>
          </cell>
          <cell r="G1885" t="str">
            <v>Housing Authority of Pikeville</v>
          </cell>
        </row>
        <row r="1886">
          <cell r="D1886" t="str">
            <v>KY - Housing Authority of Beaver Dam</v>
          </cell>
          <cell r="E1886">
            <v>1069</v>
          </cell>
          <cell r="F1886" t="str">
            <v>KY-122</v>
          </cell>
          <cell r="G1886" t="str">
            <v>Housing Authority of Beaver Dam</v>
          </cell>
        </row>
        <row r="1887">
          <cell r="D1887" t="str">
            <v>KY - Housing Authority of Dayton</v>
          </cell>
          <cell r="E1887">
            <v>1070</v>
          </cell>
          <cell r="F1887" t="str">
            <v>KY-129</v>
          </cell>
          <cell r="G1887" t="str">
            <v>Housing Authority of Dayton</v>
          </cell>
        </row>
        <row r="1888">
          <cell r="D1888" t="str">
            <v>KY - Housing Authority of McKee</v>
          </cell>
          <cell r="E1888">
            <v>1071</v>
          </cell>
          <cell r="F1888" t="str">
            <v>KY-147</v>
          </cell>
          <cell r="G1888" t="str">
            <v>Housing Authority of McKee</v>
          </cell>
        </row>
        <row r="1889">
          <cell r="D1889" t="str">
            <v>KY - Housing Authority of Martin County</v>
          </cell>
          <cell r="E1889">
            <v>1072</v>
          </cell>
          <cell r="F1889" t="str">
            <v>KY-149</v>
          </cell>
          <cell r="G1889" t="str">
            <v>Housing Authority of Martin County</v>
          </cell>
        </row>
        <row r="1890">
          <cell r="D1890" t="str">
            <v>KY - Housing Authority of Floyd County</v>
          </cell>
          <cell r="E1890">
            <v>1073</v>
          </cell>
          <cell r="F1890" t="str">
            <v>KY-157</v>
          </cell>
          <cell r="G1890" t="str">
            <v>Housing Authority of Floyd County</v>
          </cell>
        </row>
        <row r="1891">
          <cell r="D1891" t="str">
            <v>KY - Housing Authority of Dry Ridge</v>
          </cell>
          <cell r="E1891">
            <v>1074</v>
          </cell>
          <cell r="F1891" t="str">
            <v>KY-158</v>
          </cell>
          <cell r="G1891" t="str">
            <v>Housing Authority of Dry Ridge</v>
          </cell>
        </row>
        <row r="1892">
          <cell r="D1892" t="str">
            <v>KY - Housing Authority of Todd County</v>
          </cell>
          <cell r="E1892">
            <v>1075</v>
          </cell>
          <cell r="F1892" t="str">
            <v>KY-170</v>
          </cell>
          <cell r="G1892" t="str">
            <v>Housing Authority of Todd County</v>
          </cell>
        </row>
        <row r="1893">
          <cell r="D1893" t="str">
            <v>KY - Housing Authority of Salyersville/Magoffin Co.</v>
          </cell>
          <cell r="E1893">
            <v>1076</v>
          </cell>
          <cell r="F1893" t="str">
            <v>KY-177</v>
          </cell>
          <cell r="G1893" t="str">
            <v>Housing Authority of Salyersville/Magoffin Co.</v>
          </cell>
        </row>
        <row r="1894">
          <cell r="D1894" t="str">
            <v>LA - Housing Authority of New Orleans</v>
          </cell>
          <cell r="E1894">
            <v>1077</v>
          </cell>
          <cell r="F1894" t="str">
            <v>LA-001</v>
          </cell>
          <cell r="G1894" t="str">
            <v>Housing Authority of New Orleans</v>
          </cell>
        </row>
        <row r="1895">
          <cell r="D1895" t="str">
            <v>LA - HOUSING AUTHORITY OF SHREVEPORT</v>
          </cell>
          <cell r="E1895">
            <v>1078</v>
          </cell>
          <cell r="F1895" t="str">
            <v>LA-002</v>
          </cell>
          <cell r="G1895" t="str">
            <v>HOUSING AUTHORITY OF SHREVEPORT</v>
          </cell>
        </row>
        <row r="1896">
          <cell r="D1896" t="str">
            <v>LA - Housing Authority of East Baton Rouge</v>
          </cell>
          <cell r="E1896">
            <v>1079</v>
          </cell>
          <cell r="F1896" t="str">
            <v>LA-003</v>
          </cell>
          <cell r="G1896" t="str">
            <v>Housing Authority of East Baton Rouge</v>
          </cell>
        </row>
        <row r="1897">
          <cell r="D1897" t="str">
            <v>LA - HOUSING AUTHORITY OF LAKE CHARLES</v>
          </cell>
          <cell r="E1897">
            <v>1080</v>
          </cell>
          <cell r="F1897" t="str">
            <v>LA-004</v>
          </cell>
          <cell r="G1897" t="str">
            <v>HOUSING AUTHORITY OF LAKE CHARLES</v>
          </cell>
        </row>
        <row r="1898">
          <cell r="D1898" t="str">
            <v>LA - Housing Authority of the City of Lafayette</v>
          </cell>
          <cell r="E1898">
            <v>1081</v>
          </cell>
          <cell r="F1898" t="str">
            <v>LA-005</v>
          </cell>
          <cell r="G1898" t="str">
            <v>Housing Authority of the City of Lafayette</v>
          </cell>
        </row>
        <row r="1899">
          <cell r="D1899" t="str">
            <v>LA - Housing Authority of Monroe</v>
          </cell>
          <cell r="E1899">
            <v>1082</v>
          </cell>
          <cell r="F1899" t="str">
            <v>LA-006</v>
          </cell>
          <cell r="G1899" t="str">
            <v>Housing Authority of Monroe</v>
          </cell>
        </row>
        <row r="1900">
          <cell r="D1900" t="str">
            <v>LA - Housing Authority of Westwego</v>
          </cell>
          <cell r="E1900">
            <v>1083</v>
          </cell>
          <cell r="F1900" t="str">
            <v>LA-011</v>
          </cell>
          <cell r="G1900" t="str">
            <v>Housing Authority of Westwego</v>
          </cell>
        </row>
        <row r="1901">
          <cell r="D1901" t="str">
            <v>LA - Housing Authority of the City of Kenner</v>
          </cell>
          <cell r="E1901">
            <v>1084</v>
          </cell>
          <cell r="F1901" t="str">
            <v>LA-012</v>
          </cell>
          <cell r="G1901" t="str">
            <v>Housing Authority of the City of Kenner</v>
          </cell>
        </row>
        <row r="1902">
          <cell r="D1902" t="str">
            <v>LA - Housing Authority of Jefferson Parish</v>
          </cell>
          <cell r="E1902">
            <v>1085</v>
          </cell>
          <cell r="F1902" t="str">
            <v>LA-013</v>
          </cell>
          <cell r="G1902" t="str">
            <v>Housing Authority of Jefferson Parish</v>
          </cell>
        </row>
        <row r="1903">
          <cell r="D1903" t="str">
            <v>LA - Housing Authority of the City of Alexandria</v>
          </cell>
          <cell r="E1903">
            <v>1086</v>
          </cell>
          <cell r="F1903" t="str">
            <v>LA-023</v>
          </cell>
          <cell r="G1903" t="str">
            <v>Housing Authority of the City of Alexandria</v>
          </cell>
        </row>
        <row r="1904">
          <cell r="D1904" t="str">
            <v xml:space="preserve">LA - Bogalusa Housing Authority                                  </v>
          </cell>
          <cell r="E1904">
            <v>1087</v>
          </cell>
          <cell r="F1904" t="str">
            <v>LA-024</v>
          </cell>
          <cell r="G1904" t="str">
            <v xml:space="preserve">Bogalusa Housing Authority                                  </v>
          </cell>
        </row>
        <row r="1905">
          <cell r="D1905" t="str">
            <v>LA - Housing Authority of the City of Eunice</v>
          </cell>
          <cell r="E1905">
            <v>1088</v>
          </cell>
          <cell r="F1905" t="str">
            <v>LA-025</v>
          </cell>
          <cell r="G1905" t="str">
            <v>Housing Authority of the City of Eunice</v>
          </cell>
        </row>
        <row r="1906">
          <cell r="D1906" t="str">
            <v>LA - Housing Authority of Kaplan</v>
          </cell>
          <cell r="E1906">
            <v>1089</v>
          </cell>
          <cell r="F1906" t="str">
            <v>LA-026</v>
          </cell>
          <cell r="G1906" t="str">
            <v>Housing Authority of Kaplan</v>
          </cell>
        </row>
        <row r="1907">
          <cell r="D1907" t="str">
            <v>LA - Housing Authority of New Iberia</v>
          </cell>
          <cell r="E1907">
            <v>1090</v>
          </cell>
          <cell r="F1907" t="str">
            <v>LA-027</v>
          </cell>
          <cell r="G1907" t="str">
            <v>Housing Authority of New Iberia</v>
          </cell>
        </row>
        <row r="1908">
          <cell r="D1908" t="str">
            <v>LA - Housing Authority of Rayne</v>
          </cell>
          <cell r="E1908">
            <v>1091</v>
          </cell>
          <cell r="F1908" t="str">
            <v>LA-028</v>
          </cell>
          <cell r="G1908" t="str">
            <v>Housing Authority of Rayne</v>
          </cell>
        </row>
        <row r="1909">
          <cell r="D1909" t="str">
            <v>LA - Housing Authority of Crowley</v>
          </cell>
          <cell r="E1909">
            <v>1092</v>
          </cell>
          <cell r="F1909" t="str">
            <v>LA-029</v>
          </cell>
          <cell r="G1909" t="str">
            <v>Housing Authority of Crowley</v>
          </cell>
        </row>
        <row r="1910">
          <cell r="D1910" t="str">
            <v>LA - Housing Authority of Ville Platte</v>
          </cell>
          <cell r="E1910">
            <v>1093</v>
          </cell>
          <cell r="F1910" t="str">
            <v>LA-030</v>
          </cell>
          <cell r="G1910" t="str">
            <v>Housing Authority of Ville Platte</v>
          </cell>
        </row>
        <row r="1911">
          <cell r="D1911" t="str">
            <v>LA - Housing Authority of the Town of Mamou</v>
          </cell>
          <cell r="E1911">
            <v>1094</v>
          </cell>
          <cell r="F1911" t="str">
            <v>LA-031</v>
          </cell>
          <cell r="G1911" t="str">
            <v>Housing Authority of the Town of Mamou</v>
          </cell>
        </row>
        <row r="1912">
          <cell r="D1912" t="str">
            <v>LA - Housing Authority of the Town of Church Point</v>
          </cell>
          <cell r="E1912">
            <v>1095</v>
          </cell>
          <cell r="F1912" t="str">
            <v>LA-032</v>
          </cell>
          <cell r="G1912" t="str">
            <v>Housing Authority of the Town of Church Point</v>
          </cell>
        </row>
        <row r="1913">
          <cell r="D1913" t="str">
            <v>LA - Housing Authority of Oakdale</v>
          </cell>
          <cell r="E1913">
            <v>1096</v>
          </cell>
          <cell r="F1913" t="str">
            <v>LA-033</v>
          </cell>
          <cell r="G1913" t="str">
            <v>Housing Authority of Oakdale</v>
          </cell>
        </row>
        <row r="1914">
          <cell r="D1914" t="str">
            <v>LA - Housing Authority of the City of Abbeville</v>
          </cell>
          <cell r="E1914">
            <v>1097</v>
          </cell>
          <cell r="F1914" t="str">
            <v>LA-034</v>
          </cell>
          <cell r="G1914" t="str">
            <v>Housing Authority of the City of Abbeville</v>
          </cell>
        </row>
        <row r="1915">
          <cell r="D1915" t="str">
            <v>LA - Housing Authority of the Town of Gueydan</v>
          </cell>
          <cell r="E1915">
            <v>1098</v>
          </cell>
          <cell r="F1915" t="str">
            <v>LA-035</v>
          </cell>
          <cell r="G1915" t="str">
            <v>Housing Authority of the Town of Gueydan</v>
          </cell>
        </row>
        <row r="1916">
          <cell r="D1916" t="str">
            <v>LA - Housing Authority of the City of Morgan City</v>
          </cell>
          <cell r="E1916">
            <v>1099</v>
          </cell>
          <cell r="F1916" t="str">
            <v>LA-036</v>
          </cell>
          <cell r="G1916" t="str">
            <v>Housing Authority of the City of Morgan City</v>
          </cell>
        </row>
        <row r="1917">
          <cell r="D1917" t="str">
            <v>LA - Housing Authority of the City of Minden</v>
          </cell>
          <cell r="E1917">
            <v>1100</v>
          </cell>
          <cell r="F1917" t="str">
            <v>LA-037</v>
          </cell>
          <cell r="G1917" t="str">
            <v>Housing Authority of the City of Minden</v>
          </cell>
        </row>
        <row r="1918">
          <cell r="D1918" t="str">
            <v>LA - Housing Authority of the Town of Marksville</v>
          </cell>
          <cell r="E1918">
            <v>1101</v>
          </cell>
          <cell r="F1918" t="str">
            <v>LA-038</v>
          </cell>
          <cell r="G1918" t="str">
            <v>Housing Authority of the Town of Marksville</v>
          </cell>
        </row>
        <row r="1919">
          <cell r="D1919" t="str">
            <v>LA - Housing Authority of the Town of Welsh</v>
          </cell>
          <cell r="E1919">
            <v>1102</v>
          </cell>
          <cell r="F1919" t="str">
            <v>LA-039</v>
          </cell>
          <cell r="G1919" t="str">
            <v>Housing Authority of the Town of Welsh</v>
          </cell>
        </row>
        <row r="1920">
          <cell r="D1920" t="str">
            <v>LA - Housing Auth. of The Town of St. Martinville</v>
          </cell>
          <cell r="E1920">
            <v>1103</v>
          </cell>
          <cell r="F1920" t="str">
            <v>LA-040</v>
          </cell>
          <cell r="G1920" t="str">
            <v>Housing Auth. of The Town of St. Martinville</v>
          </cell>
        </row>
        <row r="1921">
          <cell r="D1921" t="str">
            <v>LA - Housing Authority of the Town of Lake Arthur</v>
          </cell>
          <cell r="E1921">
            <v>1104</v>
          </cell>
          <cell r="F1921" t="str">
            <v>LA-041</v>
          </cell>
          <cell r="G1921" t="str">
            <v>Housing Authority of the Town of Lake Arthur</v>
          </cell>
        </row>
        <row r="1922">
          <cell r="D1922" t="str">
            <v>LA - Housing Authority of the City of Bossier City</v>
          </cell>
          <cell r="E1922">
            <v>1105</v>
          </cell>
          <cell r="F1922" t="str">
            <v>LA-042</v>
          </cell>
          <cell r="G1922" t="str">
            <v>Housing Authority of the City of Bossier City</v>
          </cell>
        </row>
        <row r="1923">
          <cell r="D1923" t="str">
            <v>LA - Housing Authority of the City of Donaldsonville</v>
          </cell>
          <cell r="E1923">
            <v>1106</v>
          </cell>
          <cell r="F1923" t="str">
            <v>LA-043</v>
          </cell>
          <cell r="G1923" t="str">
            <v>Housing Authority of the City of Donaldsonville</v>
          </cell>
        </row>
        <row r="1924">
          <cell r="D1924" t="str">
            <v>LA - Housing Authority of the City of Thibodaux</v>
          </cell>
          <cell r="E1924">
            <v>1107</v>
          </cell>
          <cell r="F1924" t="str">
            <v>LA-044</v>
          </cell>
          <cell r="G1924" t="str">
            <v>Housing Authority of the City of Thibodaux</v>
          </cell>
        </row>
        <row r="1925">
          <cell r="D1925" t="str">
            <v>LA - Housing Authority of the Town of Arcadia</v>
          </cell>
          <cell r="E1925">
            <v>1108</v>
          </cell>
          <cell r="F1925" t="str">
            <v>LA-045</v>
          </cell>
          <cell r="G1925" t="str">
            <v>Housing Authority of the Town of Arcadia</v>
          </cell>
        </row>
        <row r="1926">
          <cell r="D1926" t="str">
            <v>LA - Housing Authority of the Town of Vinton</v>
          </cell>
          <cell r="E1926">
            <v>1109</v>
          </cell>
          <cell r="F1926" t="str">
            <v>LA-046</v>
          </cell>
          <cell r="G1926" t="str">
            <v>Housing Authority of the Town of Vinton</v>
          </cell>
        </row>
        <row r="1927">
          <cell r="D1927" t="str">
            <v>LA - Housing Authority of the Town of Erath</v>
          </cell>
          <cell r="E1927">
            <v>1110</v>
          </cell>
          <cell r="F1927" t="str">
            <v>LA-047</v>
          </cell>
          <cell r="G1927" t="str">
            <v>Housing Authority of the Town of Erath</v>
          </cell>
        </row>
        <row r="1928">
          <cell r="D1928" t="str">
            <v xml:space="preserve">LA - Housing Authority of Farmerville                            </v>
          </cell>
          <cell r="E1928">
            <v>1111</v>
          </cell>
          <cell r="F1928" t="str">
            <v>LA-052</v>
          </cell>
          <cell r="G1928" t="str">
            <v xml:space="preserve">Housing Authority of Farmerville                            </v>
          </cell>
        </row>
        <row r="1929">
          <cell r="D1929" t="str">
            <v>LA - Housing Authority of Ruston</v>
          </cell>
          <cell r="E1929">
            <v>1112</v>
          </cell>
          <cell r="F1929" t="str">
            <v>LA-054</v>
          </cell>
          <cell r="G1929" t="str">
            <v>Housing Authority of Ruston</v>
          </cell>
        </row>
        <row r="1930">
          <cell r="D1930" t="str">
            <v>LA - Housing Authority of City of Opelousas</v>
          </cell>
          <cell r="E1930">
            <v>1113</v>
          </cell>
          <cell r="F1930" t="str">
            <v>LA-055</v>
          </cell>
          <cell r="G1930" t="str">
            <v>Housing Authority of City of Opelousas</v>
          </cell>
        </row>
        <row r="1931">
          <cell r="D1931" t="str">
            <v>LA - Housing Authority of the Town of Berwick</v>
          </cell>
          <cell r="E1931">
            <v>1114</v>
          </cell>
          <cell r="F1931" t="str">
            <v>LA-056</v>
          </cell>
          <cell r="G1931" t="str">
            <v>Housing Authority of the Town of Berwick</v>
          </cell>
        </row>
        <row r="1932">
          <cell r="D1932" t="str">
            <v>LA - Pineville Housing Authority</v>
          </cell>
          <cell r="E1932">
            <v>1115</v>
          </cell>
          <cell r="F1932" t="str">
            <v>LA-057</v>
          </cell>
          <cell r="G1932" t="str">
            <v>Pineville Housing Authority</v>
          </cell>
        </row>
        <row r="1933">
          <cell r="D1933" t="str">
            <v xml:space="preserve">LA - Housing Authority of the Town of Basile                     </v>
          </cell>
          <cell r="E1933">
            <v>1116</v>
          </cell>
          <cell r="F1933" t="str">
            <v>LA-058</v>
          </cell>
          <cell r="G1933" t="str">
            <v xml:space="preserve">Housing Authority of the Town of Basile                     </v>
          </cell>
        </row>
        <row r="1934">
          <cell r="D1934" t="str">
            <v>LA - Housing Authority of the City of Breaux Bridge</v>
          </cell>
          <cell r="E1934">
            <v>1117</v>
          </cell>
          <cell r="F1934" t="str">
            <v>LA-059</v>
          </cell>
          <cell r="G1934" t="str">
            <v>Housing Authority of the City of Breaux Bridge</v>
          </cell>
        </row>
        <row r="1935">
          <cell r="D1935" t="str">
            <v>LA - Housing Authority of the Town of Jonesboro</v>
          </cell>
          <cell r="E1935">
            <v>1118</v>
          </cell>
          <cell r="F1935" t="str">
            <v>LA-061</v>
          </cell>
          <cell r="G1935" t="str">
            <v>Housing Authority of the Town of Jonesboro</v>
          </cell>
        </row>
        <row r="1936">
          <cell r="D1936" t="str">
            <v>LA - Housing Authority of the Town of Bunkie</v>
          </cell>
          <cell r="E1936">
            <v>1119</v>
          </cell>
          <cell r="F1936" t="str">
            <v>LA-062</v>
          </cell>
          <cell r="G1936" t="str">
            <v>Housing Authority of the Town of Bunkie</v>
          </cell>
        </row>
        <row r="1937">
          <cell r="D1937" t="str">
            <v>LA - Housing Authority of the City of Sulphur</v>
          </cell>
          <cell r="E1937">
            <v>1120</v>
          </cell>
          <cell r="F1937" t="str">
            <v>LA-063</v>
          </cell>
          <cell r="G1937" t="str">
            <v>Housing Authority of the City of Sulphur</v>
          </cell>
        </row>
        <row r="1938">
          <cell r="D1938" t="str">
            <v>LA - Housing Authority of the Town of Delcambre</v>
          </cell>
          <cell r="E1938">
            <v>1121</v>
          </cell>
          <cell r="F1938" t="str">
            <v>LA-065</v>
          </cell>
          <cell r="G1938" t="str">
            <v>Housing Authority of the Town of Delcambre</v>
          </cell>
        </row>
        <row r="1939">
          <cell r="D1939" t="str">
            <v>LA - Housing Authority of the Town of Elton</v>
          </cell>
          <cell r="E1939">
            <v>1122</v>
          </cell>
          <cell r="F1939" t="str">
            <v>LA-066</v>
          </cell>
          <cell r="G1939" t="str">
            <v>Housing Authority of the Town of Elton</v>
          </cell>
        </row>
        <row r="1940">
          <cell r="D1940" t="str">
            <v>LA - Housing Authority of the Parish of St. Landry</v>
          </cell>
          <cell r="E1940">
            <v>1123</v>
          </cell>
          <cell r="F1940" t="str">
            <v>LA-067</v>
          </cell>
          <cell r="G1940" t="str">
            <v>Housing Authority of the Parish of St. Landry</v>
          </cell>
        </row>
        <row r="1941">
          <cell r="D1941" t="str">
            <v>LA - Housing Authority of the Town of Oberlin</v>
          </cell>
          <cell r="E1941">
            <v>1124</v>
          </cell>
          <cell r="F1941" t="str">
            <v>LA-068</v>
          </cell>
          <cell r="G1941" t="str">
            <v>Housing Authority of the Town of Oberlin</v>
          </cell>
        </row>
        <row r="1942">
          <cell r="D1942" t="str">
            <v>LA - Housing Authority of the Town of Kinder</v>
          </cell>
          <cell r="E1942">
            <v>1125</v>
          </cell>
          <cell r="F1942" t="str">
            <v>LA-069</v>
          </cell>
          <cell r="G1942" t="str">
            <v>Housing Authority of the Town of Kinder</v>
          </cell>
        </row>
        <row r="1943">
          <cell r="D1943" t="str">
            <v>LA - Housing Authority of the Town of Patterson</v>
          </cell>
          <cell r="E1943">
            <v>1126</v>
          </cell>
          <cell r="F1943" t="str">
            <v>LA-070</v>
          </cell>
          <cell r="G1943" t="str">
            <v>Housing Authority of the Town of Patterson</v>
          </cell>
        </row>
        <row r="1944">
          <cell r="D1944" t="str">
            <v>LA - Housing Authority of the Town of Cottonport</v>
          </cell>
          <cell r="E1944">
            <v>1127</v>
          </cell>
          <cell r="F1944" t="str">
            <v>LA-071</v>
          </cell>
          <cell r="G1944" t="str">
            <v>Housing Authority of the Town of Cottonport</v>
          </cell>
        </row>
        <row r="1945">
          <cell r="D1945" t="str">
            <v>LA - Housing Authority of the Town of Simmesport</v>
          </cell>
          <cell r="E1945">
            <v>1128</v>
          </cell>
          <cell r="F1945" t="str">
            <v>LA-072</v>
          </cell>
          <cell r="G1945" t="str">
            <v>Housing Authority of the Town of Simmesport</v>
          </cell>
        </row>
        <row r="1946">
          <cell r="D1946" t="str">
            <v>LA - Housing Authority of South Landry</v>
          </cell>
          <cell r="E1946">
            <v>1129</v>
          </cell>
          <cell r="F1946" t="str">
            <v>LA-073</v>
          </cell>
          <cell r="G1946" t="str">
            <v>Housing Authority of South Landry</v>
          </cell>
        </row>
        <row r="1947">
          <cell r="D1947" t="str">
            <v>LA - Housing Authority of Sabine Parish</v>
          </cell>
          <cell r="E1947">
            <v>1130</v>
          </cell>
          <cell r="F1947" t="str">
            <v>LA-074</v>
          </cell>
          <cell r="G1947" t="str">
            <v>Housing Authority of Sabine Parish</v>
          </cell>
        </row>
        <row r="1948">
          <cell r="D1948" t="str">
            <v>LA - Housing Authority of the Town of Pontchatoula</v>
          </cell>
          <cell r="E1948">
            <v>1131</v>
          </cell>
          <cell r="F1948" t="str">
            <v>LA-075</v>
          </cell>
          <cell r="G1948" t="str">
            <v>Housing Authority of the Town of Pontchatoula</v>
          </cell>
        </row>
        <row r="1949">
          <cell r="D1949" t="str">
            <v>LA - Housing Authority of Ferriday</v>
          </cell>
          <cell r="E1949">
            <v>1132</v>
          </cell>
          <cell r="F1949" t="str">
            <v>LA-076</v>
          </cell>
          <cell r="G1949" t="str">
            <v>Housing Authority of Ferriday</v>
          </cell>
        </row>
        <row r="1950">
          <cell r="D1950" t="str">
            <v>LA - Housing Authority of the Town of Logansport</v>
          </cell>
          <cell r="E1950">
            <v>1133</v>
          </cell>
          <cell r="F1950" t="str">
            <v>LA-077</v>
          </cell>
          <cell r="G1950" t="str">
            <v>Housing Authority of the Town of Logansport</v>
          </cell>
        </row>
        <row r="1951">
          <cell r="D1951" t="str">
            <v>LA - Housing Authority of Lafourche Parish</v>
          </cell>
          <cell r="E1951">
            <v>1134</v>
          </cell>
          <cell r="F1951" t="str">
            <v>LA-080</v>
          </cell>
          <cell r="G1951" t="str">
            <v>Housing Authority of Lafourche Parish</v>
          </cell>
        </row>
        <row r="1952">
          <cell r="D1952" t="str">
            <v>LA - Housing Authority of the Town of Merryville</v>
          </cell>
          <cell r="E1952">
            <v>1135</v>
          </cell>
          <cell r="F1952" t="str">
            <v>LA-082</v>
          </cell>
          <cell r="G1952" t="str">
            <v>Housing Authority of the Town of Merryville</v>
          </cell>
        </row>
        <row r="1953">
          <cell r="D1953" t="str">
            <v>LA - Housing Authority of the Village of Parks</v>
          </cell>
          <cell r="E1953">
            <v>1136</v>
          </cell>
          <cell r="F1953" t="str">
            <v>LA-084</v>
          </cell>
          <cell r="G1953" t="str">
            <v>Housing Authority of the Village of Parks</v>
          </cell>
        </row>
        <row r="1954">
          <cell r="D1954" t="str">
            <v>LA - Housing Authority of the City of DeRidder</v>
          </cell>
          <cell r="E1954">
            <v>1137</v>
          </cell>
          <cell r="F1954" t="str">
            <v>LA-086</v>
          </cell>
          <cell r="G1954" t="str">
            <v>Housing Authority of the City of DeRidder</v>
          </cell>
        </row>
        <row r="1955">
          <cell r="D1955" t="str">
            <v>LA - Housing Authority of Vivian</v>
          </cell>
          <cell r="E1955">
            <v>1138</v>
          </cell>
          <cell r="F1955" t="str">
            <v>LA-088</v>
          </cell>
          <cell r="G1955" t="str">
            <v>Housing Authority of Vivian</v>
          </cell>
        </row>
        <row r="1956">
          <cell r="D1956" t="str">
            <v>LA - Housing Authority of Homer</v>
          </cell>
          <cell r="E1956">
            <v>1139</v>
          </cell>
          <cell r="F1956" t="str">
            <v>LA-089</v>
          </cell>
          <cell r="G1956" t="str">
            <v>Housing Authority of Homer</v>
          </cell>
        </row>
        <row r="1957">
          <cell r="D1957" t="str">
            <v>LA - Housing Authority of the City of Houma</v>
          </cell>
          <cell r="E1957">
            <v>1140</v>
          </cell>
          <cell r="F1957" t="str">
            <v>LA-090</v>
          </cell>
          <cell r="G1957" t="str">
            <v>Housing Authority of the City of Houma</v>
          </cell>
        </row>
        <row r="1958">
          <cell r="D1958" t="str">
            <v>LA - Southwest Acadia Consolidated Housing Authority</v>
          </cell>
          <cell r="E1958">
            <v>1141</v>
          </cell>
          <cell r="F1958" t="str">
            <v>LA-091</v>
          </cell>
          <cell r="G1958" t="str">
            <v>Southwest Acadia Consolidated Housing Authority</v>
          </cell>
        </row>
        <row r="1959">
          <cell r="D1959" t="str">
            <v>LA - Housing Authority of St. James Parish</v>
          </cell>
          <cell r="E1959">
            <v>1142</v>
          </cell>
          <cell r="F1959" t="str">
            <v>LA-092</v>
          </cell>
          <cell r="G1959" t="str">
            <v>Housing Authority of St. James Parish</v>
          </cell>
        </row>
        <row r="1960">
          <cell r="D1960" t="str">
            <v>LA - Housing Authority of the Town of White Castle</v>
          </cell>
          <cell r="E1960">
            <v>1143</v>
          </cell>
          <cell r="F1960" t="str">
            <v>LA-093</v>
          </cell>
          <cell r="G1960" t="str">
            <v>Housing Authority of the Town of White Castle</v>
          </cell>
        </row>
        <row r="1961">
          <cell r="D1961" t="str">
            <v>LA - Housing Authority of St. Charles Parish</v>
          </cell>
          <cell r="E1961">
            <v>1144</v>
          </cell>
          <cell r="F1961" t="str">
            <v>LA-094</v>
          </cell>
          <cell r="G1961" t="str">
            <v>Housing Authority of St. Charles Parish</v>
          </cell>
        </row>
        <row r="1962">
          <cell r="D1962" t="str">
            <v>LA - Housing Authority of St. John the Baptist Parish</v>
          </cell>
          <cell r="E1962">
            <v>1145</v>
          </cell>
          <cell r="F1962" t="str">
            <v>LA-095</v>
          </cell>
          <cell r="G1962" t="str">
            <v>Housing Authority of St. John the Baptist Parish</v>
          </cell>
        </row>
        <row r="1963">
          <cell r="D1963" t="str">
            <v>LA - Housing Authority of the Town of Haynesville</v>
          </cell>
          <cell r="E1963">
            <v>1146</v>
          </cell>
          <cell r="F1963" t="str">
            <v>LA-096</v>
          </cell>
          <cell r="G1963" t="str">
            <v>Housing Authority of the Town of Haynesville</v>
          </cell>
        </row>
        <row r="1964">
          <cell r="D1964" t="str">
            <v>LA - Housing Authority of the Town of Grambling</v>
          </cell>
          <cell r="E1964">
            <v>1147</v>
          </cell>
          <cell r="F1964" t="str">
            <v>LA-097</v>
          </cell>
          <cell r="G1964" t="str">
            <v>Housing Authority of the Town of Grambling</v>
          </cell>
        </row>
        <row r="1965">
          <cell r="D1965" t="str">
            <v>LA - Housing Authority of Gibsland</v>
          </cell>
          <cell r="E1965">
            <v>1148</v>
          </cell>
          <cell r="F1965" t="str">
            <v>LA-098</v>
          </cell>
          <cell r="G1965" t="str">
            <v>Housing Authority of Gibsland</v>
          </cell>
        </row>
        <row r="1966">
          <cell r="D1966" t="str">
            <v>LA - Town of Independence HA</v>
          </cell>
          <cell r="E1966">
            <v>1149</v>
          </cell>
          <cell r="F1966" t="str">
            <v>LA-099</v>
          </cell>
          <cell r="G1966" t="str">
            <v>Town of Independence HA</v>
          </cell>
        </row>
        <row r="1967">
          <cell r="D1967" t="str">
            <v>LA - Housing Authority of the Town of Youngsville</v>
          </cell>
          <cell r="E1967">
            <v>1150</v>
          </cell>
          <cell r="F1967" t="str">
            <v>LA-100</v>
          </cell>
          <cell r="G1967" t="str">
            <v>Housing Authority of the Town of Youngsville</v>
          </cell>
        </row>
        <row r="1968">
          <cell r="D1968" t="str">
            <v>LA - Housing Authority of the City of Denham Springs</v>
          </cell>
          <cell r="E1968">
            <v>1151</v>
          </cell>
          <cell r="F1968" t="str">
            <v>LA-101</v>
          </cell>
          <cell r="G1968" t="str">
            <v>Housing Authority of the City of Denham Springs</v>
          </cell>
        </row>
        <row r="1969">
          <cell r="D1969" t="str">
            <v>LA - Housing Authority of the Town of Lake Providence</v>
          </cell>
          <cell r="E1969">
            <v>1152</v>
          </cell>
          <cell r="F1969" t="str">
            <v>LA-102</v>
          </cell>
          <cell r="G1969" t="str">
            <v>Housing Authority of the Town of Lake Providence</v>
          </cell>
        </row>
        <row r="1970">
          <cell r="D1970" t="str">
            <v>LA - Housing Authority of City of Slidell</v>
          </cell>
          <cell r="E1970">
            <v>1153</v>
          </cell>
          <cell r="F1970" t="str">
            <v>LA-103</v>
          </cell>
          <cell r="G1970" t="str">
            <v>Housing Authority of City of Slidell</v>
          </cell>
        </row>
        <row r="1971">
          <cell r="D1971" t="str">
            <v>LA - Housing Authority of the Town of Rayville</v>
          </cell>
          <cell r="E1971">
            <v>1154</v>
          </cell>
          <cell r="F1971" t="str">
            <v>LA-105</v>
          </cell>
          <cell r="G1971" t="str">
            <v>Housing Authority of the Town of Rayville</v>
          </cell>
        </row>
        <row r="1972">
          <cell r="D1972" t="str">
            <v>LA - Housing Authority of the City of DeQuincy</v>
          </cell>
          <cell r="E1972">
            <v>1155</v>
          </cell>
          <cell r="F1972" t="str">
            <v>LA-106</v>
          </cell>
          <cell r="G1972" t="str">
            <v>Housing Authority of the City of DeQuincy</v>
          </cell>
        </row>
        <row r="1973">
          <cell r="D1973" t="str">
            <v>LA - Housing Authority of the Town of Oil City</v>
          </cell>
          <cell r="E1973">
            <v>1156</v>
          </cell>
          <cell r="F1973" t="str">
            <v>LA-108</v>
          </cell>
          <cell r="G1973" t="str">
            <v>Housing Authority of the Town of Oil City</v>
          </cell>
        </row>
        <row r="1974">
          <cell r="D1974" t="str">
            <v>LA - Housing Authority of the Town of Winnsboro</v>
          </cell>
          <cell r="E1974">
            <v>1157</v>
          </cell>
          <cell r="F1974" t="str">
            <v>LA-109</v>
          </cell>
          <cell r="G1974" t="str">
            <v>Housing Authority of the Town of Winnsboro</v>
          </cell>
        </row>
        <row r="1975">
          <cell r="D1975" t="str">
            <v>LA - Housing Authority of the City of Leesville</v>
          </cell>
          <cell r="E1975">
            <v>1158</v>
          </cell>
          <cell r="F1975" t="str">
            <v>LA-111</v>
          </cell>
          <cell r="G1975" t="str">
            <v>Housing Authority of the City of Leesville</v>
          </cell>
        </row>
        <row r="1976">
          <cell r="D1976" t="str">
            <v>LA - Housing Authority of the Town of Mansfield</v>
          </cell>
          <cell r="E1976">
            <v>1159</v>
          </cell>
          <cell r="F1976" t="str">
            <v>LA-112</v>
          </cell>
          <cell r="G1976" t="str">
            <v>Housing Authority of the Town of Mansfield</v>
          </cell>
        </row>
        <row r="1977">
          <cell r="D1977" t="str">
            <v>LA - Housing Authority of the Town of New Roads</v>
          </cell>
          <cell r="E1977">
            <v>1160</v>
          </cell>
          <cell r="F1977" t="str">
            <v>LA-113</v>
          </cell>
          <cell r="G1977" t="str">
            <v>Housing Authority of the Town of New Roads</v>
          </cell>
        </row>
        <row r="1978">
          <cell r="D1978" t="str">
            <v>LA - Housing Authority of the City of Natchitoches</v>
          </cell>
          <cell r="E1978">
            <v>1161</v>
          </cell>
          <cell r="F1978" t="str">
            <v>LA-115</v>
          </cell>
          <cell r="G1978" t="str">
            <v>Housing Authority of the City of Natchitoches</v>
          </cell>
        </row>
        <row r="1979">
          <cell r="D1979" t="str">
            <v>LA - Housing Authority of the Town of Cotton Valley</v>
          </cell>
          <cell r="E1979">
            <v>1162</v>
          </cell>
          <cell r="F1979" t="str">
            <v>LA-117</v>
          </cell>
          <cell r="G1979" t="str">
            <v>Housing Authority of the Town of Cotton Valley</v>
          </cell>
        </row>
        <row r="1980">
          <cell r="D1980" t="str">
            <v>LA - Housing Authority of the City of Jennings</v>
          </cell>
          <cell r="E1980">
            <v>1163</v>
          </cell>
          <cell r="F1980" t="str">
            <v>LA-118</v>
          </cell>
          <cell r="G1980" t="str">
            <v>Housing Authority of the City of Jennings</v>
          </cell>
        </row>
        <row r="1981">
          <cell r="D1981" t="str">
            <v>LA - Housing Authority of Grant Parish</v>
          </cell>
          <cell r="E1981">
            <v>1164</v>
          </cell>
          <cell r="F1981" t="str">
            <v>LA-120</v>
          </cell>
          <cell r="G1981" t="str">
            <v>Housing Authority of Grant Parish</v>
          </cell>
        </row>
        <row r="1982">
          <cell r="D1982" t="str">
            <v>LA - HOUSING AUTHORITY OF THE TOWN OF COLFAX</v>
          </cell>
          <cell r="E1982">
            <v>1165</v>
          </cell>
          <cell r="F1982" t="str">
            <v>LA-122</v>
          </cell>
          <cell r="G1982" t="str">
            <v>HOUSING AUTHORITY OF THE TOWN OF COLFAX</v>
          </cell>
        </row>
        <row r="1983">
          <cell r="D1983" t="str">
            <v>LA - Housing Authority of Winnfield</v>
          </cell>
          <cell r="E1983">
            <v>1166</v>
          </cell>
          <cell r="F1983" t="str">
            <v>LA-123</v>
          </cell>
          <cell r="G1983" t="str">
            <v>Housing Authority of Winnfield</v>
          </cell>
        </row>
        <row r="1984">
          <cell r="D1984" t="str">
            <v>LA - Housing Authority of the Town of Olla</v>
          </cell>
          <cell r="E1984">
            <v>1167</v>
          </cell>
          <cell r="F1984" t="str">
            <v>LA-124</v>
          </cell>
          <cell r="G1984" t="str">
            <v>Housing Authority of the Town of Olla</v>
          </cell>
        </row>
        <row r="1985">
          <cell r="D1985" t="str">
            <v>LA - Housing Authority of the Parish of Caldwell</v>
          </cell>
          <cell r="E1985">
            <v>1168</v>
          </cell>
          <cell r="F1985" t="str">
            <v>LA-125</v>
          </cell>
          <cell r="G1985" t="str">
            <v>Housing Authority of the Parish of Caldwell</v>
          </cell>
        </row>
        <row r="1986">
          <cell r="D1986" t="str">
            <v>LA - Housing Authority of the Town of East Hodge</v>
          </cell>
          <cell r="E1986">
            <v>1169</v>
          </cell>
          <cell r="F1986" t="str">
            <v>LA-127</v>
          </cell>
          <cell r="G1986" t="str">
            <v>Housing Authority of the Town of East Hodge</v>
          </cell>
        </row>
        <row r="1987">
          <cell r="D1987" t="str">
            <v>LA - Housing Authority of Vernon Parish</v>
          </cell>
          <cell r="E1987">
            <v>1170</v>
          </cell>
          <cell r="F1987" t="str">
            <v>LA-128</v>
          </cell>
          <cell r="G1987" t="str">
            <v>Housing Authority of Vernon Parish</v>
          </cell>
        </row>
        <row r="1988">
          <cell r="D1988" t="str">
            <v>LA - Housing Authority of Rapides Parish</v>
          </cell>
          <cell r="E1988">
            <v>1171</v>
          </cell>
          <cell r="F1988" t="str">
            <v>LA-129</v>
          </cell>
          <cell r="G1988" t="str">
            <v>Housing Authority of Rapides Parish</v>
          </cell>
        </row>
        <row r="1989">
          <cell r="D1989" t="str">
            <v>LA - Housing Authority of Duson</v>
          </cell>
          <cell r="E1989">
            <v>1172</v>
          </cell>
          <cell r="F1989" t="str">
            <v>LA-130</v>
          </cell>
          <cell r="G1989" t="str">
            <v>Housing Authority of Duson</v>
          </cell>
        </row>
        <row r="1990">
          <cell r="D1990" t="str">
            <v>LA - Housing Authority of Jena</v>
          </cell>
          <cell r="E1990">
            <v>1173</v>
          </cell>
          <cell r="F1990" t="str">
            <v>LA-142</v>
          </cell>
          <cell r="G1990" t="str">
            <v>Housing Authority of Jena</v>
          </cell>
        </row>
        <row r="1991">
          <cell r="D1991" t="str">
            <v>LA - Housing Authority of Natchitoches Parish</v>
          </cell>
          <cell r="E1991">
            <v>1174</v>
          </cell>
          <cell r="F1991" t="str">
            <v>LA-166</v>
          </cell>
          <cell r="G1991" t="str">
            <v>Housing Authority of Natchitoches Parish</v>
          </cell>
        </row>
        <row r="1992">
          <cell r="D1992" t="str">
            <v>LA - Housing Authority of the Town of Iowa</v>
          </cell>
          <cell r="E1992">
            <v>1175</v>
          </cell>
          <cell r="F1992" t="str">
            <v>LA-231</v>
          </cell>
          <cell r="G1992" t="str">
            <v>Housing Authority of the Town of Iowa</v>
          </cell>
        </row>
        <row r="1993">
          <cell r="D1993" t="str">
            <v>LA - Housing Authority of City of Covington</v>
          </cell>
          <cell r="E1993">
            <v>1176</v>
          </cell>
          <cell r="F1993" t="str">
            <v>LA-238</v>
          </cell>
          <cell r="G1993" t="str">
            <v>Housing Authority of City of Covington</v>
          </cell>
        </row>
        <row r="1994">
          <cell r="D1994" t="str">
            <v xml:space="preserve">LA - Village of Fenton Housing Authority                         </v>
          </cell>
          <cell r="E1994">
            <v>1177</v>
          </cell>
          <cell r="F1994" t="str">
            <v>LA-261</v>
          </cell>
          <cell r="G1994" t="str">
            <v xml:space="preserve">Village of Fenton Housing Authority                         </v>
          </cell>
        </row>
        <row r="1995">
          <cell r="D1995" t="str">
            <v>LA - East Carroll Parish Housing Authority</v>
          </cell>
          <cell r="E1995">
            <v>1178</v>
          </cell>
          <cell r="F1995" t="str">
            <v>LA-262</v>
          </cell>
          <cell r="G1995" t="str">
            <v>East Carroll Parish Housing Authority</v>
          </cell>
        </row>
        <row r="1996">
          <cell r="D1996" t="str">
            <v>MA - Lowell Housing Authority</v>
          </cell>
          <cell r="E1996">
            <v>1179</v>
          </cell>
          <cell r="F1996" t="str">
            <v>MA-001</v>
          </cell>
          <cell r="G1996" t="str">
            <v>Lowell Housing Authority</v>
          </cell>
        </row>
        <row r="1997">
          <cell r="D1997" t="str">
            <v>MA - Boston Housing Authority</v>
          </cell>
          <cell r="E1997">
            <v>1180</v>
          </cell>
          <cell r="F1997" t="str">
            <v>MA-002</v>
          </cell>
          <cell r="G1997" t="str">
            <v>Boston Housing Authority</v>
          </cell>
        </row>
        <row r="1998">
          <cell r="D1998" t="str">
            <v>MA - Cambridge Housing Authority</v>
          </cell>
          <cell r="E1998">
            <v>1181</v>
          </cell>
          <cell r="F1998" t="str">
            <v>MA-003</v>
          </cell>
          <cell r="G1998" t="str">
            <v>Cambridge Housing Authority</v>
          </cell>
        </row>
        <row r="1999">
          <cell r="D1999" t="str">
            <v>MA - Holyoke Housing Authority</v>
          </cell>
          <cell r="E1999">
            <v>1182</v>
          </cell>
          <cell r="F1999" t="str">
            <v>MA-005</v>
          </cell>
          <cell r="G1999" t="str">
            <v>Holyoke Housing Authority</v>
          </cell>
        </row>
        <row r="2000">
          <cell r="D2000" t="str">
            <v>MA - Fall River Housing Authority</v>
          </cell>
          <cell r="E2000">
            <v>1183</v>
          </cell>
          <cell r="F2000" t="str">
            <v>MA-006</v>
          </cell>
          <cell r="G2000" t="str">
            <v>Fall River Housing Authority</v>
          </cell>
        </row>
        <row r="2001">
          <cell r="D2001" t="str">
            <v>MA - New Bedford Housing Authority</v>
          </cell>
          <cell r="E2001">
            <v>1184</v>
          </cell>
          <cell r="F2001" t="str">
            <v>MA-007</v>
          </cell>
          <cell r="G2001" t="str">
            <v>New Bedford Housing Authority</v>
          </cell>
        </row>
        <row r="2002">
          <cell r="D2002" t="str">
            <v>MA - Chicopee Housing Authority</v>
          </cell>
          <cell r="E2002">
            <v>1185</v>
          </cell>
          <cell r="F2002" t="str">
            <v>MA-008</v>
          </cell>
          <cell r="G2002" t="str">
            <v>Chicopee Housing Authority</v>
          </cell>
        </row>
        <row r="2003">
          <cell r="D2003" t="str">
            <v>MA - Lawrence Housing Authority</v>
          </cell>
          <cell r="E2003">
            <v>1186</v>
          </cell>
          <cell r="F2003" t="str">
            <v>MA-010</v>
          </cell>
          <cell r="G2003" t="str">
            <v>Lawrence Housing Authority</v>
          </cell>
        </row>
        <row r="2004">
          <cell r="D2004" t="str">
            <v>MA - Worcester Housing Authority</v>
          </cell>
          <cell r="E2004">
            <v>1187</v>
          </cell>
          <cell r="F2004" t="str">
            <v>MA-012</v>
          </cell>
          <cell r="G2004" t="str">
            <v>Worcester Housing Authority</v>
          </cell>
        </row>
        <row r="2005">
          <cell r="D2005" t="str">
            <v>MA - Waltham Housing Authority</v>
          </cell>
          <cell r="E2005">
            <v>1188</v>
          </cell>
          <cell r="F2005" t="str">
            <v>MA-013</v>
          </cell>
          <cell r="G2005" t="str">
            <v>Waltham Housing Authority</v>
          </cell>
        </row>
        <row r="2006">
          <cell r="D2006" t="str">
            <v>MA - Revere Housing Authority</v>
          </cell>
          <cell r="E2006">
            <v>1189</v>
          </cell>
          <cell r="F2006" t="str">
            <v>MA-014</v>
          </cell>
          <cell r="G2006" t="str">
            <v>Revere Housing Authority</v>
          </cell>
        </row>
        <row r="2007">
          <cell r="D2007" t="str">
            <v>MA - Medford Housing Authority</v>
          </cell>
          <cell r="E2007">
            <v>1190</v>
          </cell>
          <cell r="F2007" t="str">
            <v>MA-015</v>
          </cell>
          <cell r="G2007" t="str">
            <v>Medford Housing Authority</v>
          </cell>
        </row>
        <row r="2008">
          <cell r="D2008" t="str">
            <v>MA - Chelsea Housing Authority</v>
          </cell>
          <cell r="E2008">
            <v>1191</v>
          </cell>
          <cell r="F2008" t="str">
            <v>MA-016</v>
          </cell>
          <cell r="G2008" t="str">
            <v>Chelsea Housing Authority</v>
          </cell>
        </row>
        <row r="2009">
          <cell r="D2009" t="str">
            <v>MA - Taunton Housing Authority</v>
          </cell>
          <cell r="E2009">
            <v>1192</v>
          </cell>
          <cell r="F2009" t="str">
            <v>MA-017</v>
          </cell>
          <cell r="G2009" t="str">
            <v>Taunton Housing Authority</v>
          </cell>
        </row>
        <row r="2010">
          <cell r="D2010" t="str">
            <v>MA - Woburn Housing Authority</v>
          </cell>
          <cell r="E2010">
            <v>1193</v>
          </cell>
          <cell r="F2010" t="str">
            <v>MA-019</v>
          </cell>
          <cell r="G2010" t="str">
            <v>Woburn Housing Authority</v>
          </cell>
        </row>
        <row r="2011">
          <cell r="D2011" t="str">
            <v>MA - Quincy Housing Authority</v>
          </cell>
          <cell r="E2011">
            <v>1194</v>
          </cell>
          <cell r="F2011" t="str">
            <v>MA-020</v>
          </cell>
          <cell r="G2011" t="str">
            <v>Quincy Housing Authority</v>
          </cell>
        </row>
        <row r="2012">
          <cell r="D2012" t="str">
            <v>MA - Clinton Housing Authority</v>
          </cell>
          <cell r="E2012">
            <v>1195</v>
          </cell>
          <cell r="F2012" t="str">
            <v>MA-021</v>
          </cell>
          <cell r="G2012" t="str">
            <v>Clinton Housing Authority</v>
          </cell>
        </row>
        <row r="2013">
          <cell r="D2013" t="str">
            <v>MA - Malden Housing Authority</v>
          </cell>
          <cell r="E2013">
            <v>1196</v>
          </cell>
          <cell r="F2013" t="str">
            <v>MA-022</v>
          </cell>
          <cell r="G2013" t="str">
            <v>Malden Housing Authority</v>
          </cell>
        </row>
        <row r="2014">
          <cell r="D2014" t="str">
            <v>MA - Lynn Housing Authority</v>
          </cell>
          <cell r="E2014">
            <v>1197</v>
          </cell>
          <cell r="F2014" t="str">
            <v>MA-023</v>
          </cell>
          <cell r="G2014" t="str">
            <v>Lynn Housing Authority</v>
          </cell>
        </row>
        <row r="2015">
          <cell r="D2015" t="str">
            <v>MA - Brockton Housing Authority</v>
          </cell>
          <cell r="E2015">
            <v>1198</v>
          </cell>
          <cell r="F2015" t="str">
            <v>MA-024</v>
          </cell>
          <cell r="G2015" t="str">
            <v>Brockton Housing Authority</v>
          </cell>
        </row>
        <row r="2016">
          <cell r="D2016" t="str">
            <v>MA - Gloucester Housing Authority</v>
          </cell>
          <cell r="E2016">
            <v>1199</v>
          </cell>
          <cell r="F2016" t="str">
            <v>MA-025</v>
          </cell>
          <cell r="G2016" t="str">
            <v>Gloucester Housing Authority</v>
          </cell>
        </row>
        <row r="2017">
          <cell r="D2017" t="str">
            <v>MA - Northampton Housing Authority</v>
          </cell>
          <cell r="E2017">
            <v>1200</v>
          </cell>
          <cell r="F2017" t="str">
            <v>MA-026</v>
          </cell>
          <cell r="G2017" t="str">
            <v>Northampton Housing Authority</v>
          </cell>
        </row>
        <row r="2018">
          <cell r="D2018" t="str">
            <v>MA - Framingham Housing Authority</v>
          </cell>
          <cell r="E2018">
            <v>1201</v>
          </cell>
          <cell r="F2018" t="str">
            <v>MA-028</v>
          </cell>
          <cell r="G2018" t="str">
            <v>Framingham Housing Authority</v>
          </cell>
        </row>
        <row r="2019">
          <cell r="D2019" t="str">
            <v>MA - Pittsfield Housing Authority</v>
          </cell>
          <cell r="E2019">
            <v>1202</v>
          </cell>
          <cell r="F2019" t="str">
            <v>MA-029</v>
          </cell>
          <cell r="G2019" t="str">
            <v>Pittsfield Housing Authority</v>
          </cell>
        </row>
        <row r="2020">
          <cell r="D2020" t="str">
            <v>MA - Somerville Housing Authority</v>
          </cell>
          <cell r="E2020">
            <v>1203</v>
          </cell>
          <cell r="F2020" t="str">
            <v>MA-031</v>
          </cell>
          <cell r="G2020" t="str">
            <v>Somerville Housing Authority</v>
          </cell>
        </row>
        <row r="2021">
          <cell r="D2021" t="str">
            <v>MA - Newburyport Housing Authority</v>
          </cell>
          <cell r="E2021">
            <v>1204</v>
          </cell>
          <cell r="F2021" t="str">
            <v>MA-032</v>
          </cell>
          <cell r="G2021" t="str">
            <v>Newburyport Housing Authority</v>
          </cell>
        </row>
        <row r="2022">
          <cell r="D2022" t="str">
            <v>MA - Brookline Housing Authority</v>
          </cell>
          <cell r="E2022">
            <v>1205</v>
          </cell>
          <cell r="F2022" t="str">
            <v>MA-033</v>
          </cell>
          <cell r="G2022" t="str">
            <v>Brookline Housing Authority</v>
          </cell>
        </row>
        <row r="2023">
          <cell r="D2023" t="str">
            <v>MA - North Adams Housing Authority</v>
          </cell>
          <cell r="E2023">
            <v>1206</v>
          </cell>
          <cell r="F2023" t="str">
            <v>MA-034</v>
          </cell>
          <cell r="G2023" t="str">
            <v>North Adams Housing Authority</v>
          </cell>
        </row>
        <row r="2024">
          <cell r="D2024" t="str">
            <v>MA - Springfield Housing Authority</v>
          </cell>
          <cell r="E2024">
            <v>1207</v>
          </cell>
          <cell r="F2024" t="str">
            <v>MA-035</v>
          </cell>
          <cell r="G2024" t="str">
            <v>Springfield Housing Authority</v>
          </cell>
        </row>
        <row r="2025">
          <cell r="D2025" t="str">
            <v>MA - Newton Housing Authority</v>
          </cell>
          <cell r="E2025">
            <v>1208</v>
          </cell>
          <cell r="F2025" t="str">
            <v>MA-036</v>
          </cell>
          <cell r="G2025" t="str">
            <v>Newton Housing Authority</v>
          </cell>
        </row>
        <row r="2026">
          <cell r="D2026" t="str">
            <v>MA - Fitchburg Housing Authority</v>
          </cell>
          <cell r="E2026">
            <v>1209</v>
          </cell>
          <cell r="F2026" t="str">
            <v>MA-037</v>
          </cell>
          <cell r="G2026" t="str">
            <v>Fitchburg Housing Authority</v>
          </cell>
        </row>
        <row r="2027">
          <cell r="D2027" t="str">
            <v>MA - Winchendon Housing Authority</v>
          </cell>
          <cell r="E2027">
            <v>1210</v>
          </cell>
          <cell r="F2027" t="str">
            <v>MA-039</v>
          </cell>
          <cell r="G2027" t="str">
            <v>Winchendon Housing Authority</v>
          </cell>
        </row>
        <row r="2028">
          <cell r="D2028" t="str">
            <v>MA - Dedham Housing Authority</v>
          </cell>
          <cell r="E2028">
            <v>1211</v>
          </cell>
          <cell r="F2028" t="str">
            <v>MA-040</v>
          </cell>
          <cell r="G2028" t="str">
            <v>Dedham Housing Authority</v>
          </cell>
        </row>
        <row r="2029">
          <cell r="D2029" t="str">
            <v>MA - Shrewsbury Housing Authority</v>
          </cell>
          <cell r="E2029">
            <v>1212</v>
          </cell>
          <cell r="F2029" t="str">
            <v>MA-041</v>
          </cell>
          <cell r="G2029" t="str">
            <v>Shrewsbury Housing Authority</v>
          </cell>
        </row>
        <row r="2030">
          <cell r="D2030" t="str">
            <v>MA - Dracut Housing Authority</v>
          </cell>
          <cell r="E2030">
            <v>1213</v>
          </cell>
          <cell r="F2030" t="str">
            <v>MA-043</v>
          </cell>
          <cell r="G2030" t="str">
            <v>Dracut Housing Authority</v>
          </cell>
        </row>
        <row r="2031">
          <cell r="D2031" t="str">
            <v>MA - Beverly Housing Authority</v>
          </cell>
          <cell r="E2031">
            <v>1214</v>
          </cell>
          <cell r="F2031" t="str">
            <v>MA-044</v>
          </cell>
          <cell r="G2031" t="str">
            <v>Beverly Housing Authority</v>
          </cell>
        </row>
        <row r="2032">
          <cell r="D2032" t="str">
            <v>MA - Weymouth Housing Authority</v>
          </cell>
          <cell r="E2032">
            <v>1215</v>
          </cell>
          <cell r="F2032" t="str">
            <v>MA-045</v>
          </cell>
          <cell r="G2032" t="str">
            <v>Weymouth Housing Authority</v>
          </cell>
        </row>
        <row r="2033">
          <cell r="D2033" t="str">
            <v>MA - Barnstable Housing Authority</v>
          </cell>
          <cell r="E2033">
            <v>1216</v>
          </cell>
          <cell r="F2033" t="str">
            <v>MA-046</v>
          </cell>
          <cell r="G2033" t="str">
            <v>Barnstable Housing Authority</v>
          </cell>
        </row>
        <row r="2034">
          <cell r="D2034" t="str">
            <v>MA - Falmouth Housing Authority</v>
          </cell>
          <cell r="E2034">
            <v>1217</v>
          </cell>
          <cell r="F2034" t="str">
            <v>MA-047</v>
          </cell>
          <cell r="G2034" t="str">
            <v>Falmouth Housing Authority</v>
          </cell>
        </row>
        <row r="2035">
          <cell r="D2035" t="str">
            <v>MA - Scituate Housing Authority</v>
          </cell>
          <cell r="E2035">
            <v>1218</v>
          </cell>
          <cell r="F2035" t="str">
            <v>MA-049</v>
          </cell>
          <cell r="G2035" t="str">
            <v>Scituate Housing Authority</v>
          </cell>
        </row>
        <row r="2036">
          <cell r="D2036" t="str">
            <v>MA - Salem Housing Authority</v>
          </cell>
          <cell r="E2036">
            <v>1219</v>
          </cell>
          <cell r="F2036" t="str">
            <v>MA-055</v>
          </cell>
          <cell r="G2036" t="str">
            <v>Salem Housing Authority</v>
          </cell>
        </row>
        <row r="2037">
          <cell r="D2037" t="str">
            <v>MA - Plymouth Housing Authority</v>
          </cell>
          <cell r="E2037">
            <v>1220</v>
          </cell>
          <cell r="F2037" t="str">
            <v>MA-059</v>
          </cell>
          <cell r="G2037" t="str">
            <v>Plymouth Housing Authority</v>
          </cell>
        </row>
        <row r="2038">
          <cell r="D2038" t="str">
            <v>MA - Needham Housing Authority</v>
          </cell>
          <cell r="E2038">
            <v>1221</v>
          </cell>
          <cell r="F2038" t="str">
            <v>MA-065</v>
          </cell>
          <cell r="G2038" t="str">
            <v>Needham Housing Authority</v>
          </cell>
        </row>
        <row r="2039">
          <cell r="D2039" t="str">
            <v>MA - Lexington Housing Authority</v>
          </cell>
          <cell r="E2039">
            <v>1222</v>
          </cell>
          <cell r="F2039" t="str">
            <v>MA-067</v>
          </cell>
          <cell r="G2039" t="str">
            <v>Lexington Housing Authority</v>
          </cell>
        </row>
        <row r="2040">
          <cell r="D2040" t="str">
            <v>MA - Milford Housing Authority</v>
          </cell>
          <cell r="E2040">
            <v>1223</v>
          </cell>
          <cell r="F2040" t="str">
            <v>MA-069</v>
          </cell>
          <cell r="G2040" t="str">
            <v>Milford Housing Authority</v>
          </cell>
        </row>
        <row r="2041">
          <cell r="D2041" t="str">
            <v>MA - Wakefield Housing Authority</v>
          </cell>
          <cell r="E2041">
            <v>1224</v>
          </cell>
          <cell r="F2041" t="str">
            <v>MA-074</v>
          </cell>
          <cell r="G2041" t="str">
            <v>Wakefield Housing Authority</v>
          </cell>
        </row>
        <row r="2042">
          <cell r="D2042" t="str">
            <v>MA - Methuen Housing Authority</v>
          </cell>
          <cell r="E2042">
            <v>1225</v>
          </cell>
          <cell r="F2042" t="str">
            <v>MA-081</v>
          </cell>
          <cell r="G2042" t="str">
            <v>Methuen Housing Authority</v>
          </cell>
        </row>
        <row r="2043">
          <cell r="D2043" t="str">
            <v>MA - Amherst Housing Authority</v>
          </cell>
          <cell r="E2043">
            <v>1226</v>
          </cell>
          <cell r="F2043" t="str">
            <v>MA-085</v>
          </cell>
          <cell r="G2043" t="str">
            <v>Amherst Housing Authority</v>
          </cell>
        </row>
        <row r="2044">
          <cell r="D2044" t="str">
            <v>MA - Hudson Housing Authority</v>
          </cell>
          <cell r="E2044">
            <v>1227</v>
          </cell>
          <cell r="F2044" t="str">
            <v>MA-091</v>
          </cell>
          <cell r="G2044" t="str">
            <v>Hudson Housing Authority</v>
          </cell>
        </row>
        <row r="2045">
          <cell r="D2045" t="str">
            <v>MA - Watertown Housing Authority</v>
          </cell>
          <cell r="E2045">
            <v>1228</v>
          </cell>
          <cell r="F2045" t="str">
            <v>MA-093</v>
          </cell>
          <cell r="G2045" t="str">
            <v>Watertown Housing Authority</v>
          </cell>
        </row>
        <row r="2046">
          <cell r="D2046" t="str">
            <v>MA - Concord Housing Authority</v>
          </cell>
          <cell r="E2046">
            <v>1229</v>
          </cell>
          <cell r="F2046" t="str">
            <v>MA-098</v>
          </cell>
          <cell r="G2046" t="str">
            <v>Concord Housing Authority</v>
          </cell>
        </row>
        <row r="2047">
          <cell r="D2047" t="str">
            <v>MA - Saugus Housing Authority</v>
          </cell>
          <cell r="E2047">
            <v>1230</v>
          </cell>
          <cell r="F2047" t="str">
            <v>MA-099</v>
          </cell>
          <cell r="G2047" t="str">
            <v>Saugus Housing Authority</v>
          </cell>
        </row>
        <row r="2048">
          <cell r="D2048" t="str">
            <v>MA - Wayland Housing Authority</v>
          </cell>
          <cell r="E2048">
            <v>1231</v>
          </cell>
          <cell r="F2048" t="str">
            <v>MA-101</v>
          </cell>
          <cell r="G2048" t="str">
            <v>Wayland Housing Authority</v>
          </cell>
        </row>
        <row r="2049">
          <cell r="D2049" t="str">
            <v>MA - North Andover Housing Authority</v>
          </cell>
          <cell r="E2049">
            <v>1232</v>
          </cell>
          <cell r="F2049" t="str">
            <v>MA-107</v>
          </cell>
          <cell r="G2049" t="str">
            <v>North Andover Housing Authority</v>
          </cell>
        </row>
        <row r="2050">
          <cell r="D2050" t="str">
            <v>MA - Norwood Housing Authority</v>
          </cell>
          <cell r="E2050">
            <v>1233</v>
          </cell>
          <cell r="F2050" t="str">
            <v>MA-109</v>
          </cell>
          <cell r="G2050" t="str">
            <v>Norwood Housing Authority</v>
          </cell>
        </row>
        <row r="2051">
          <cell r="D2051" t="str">
            <v>MA - Bourne Housing Authority</v>
          </cell>
          <cell r="E2051">
            <v>1234</v>
          </cell>
          <cell r="F2051" t="str">
            <v>MA-110</v>
          </cell>
          <cell r="G2051" t="str">
            <v>Bourne Housing Authority</v>
          </cell>
        </row>
        <row r="2052">
          <cell r="D2052" t="str">
            <v>MA - Pembroke Housing Authority</v>
          </cell>
          <cell r="E2052">
            <v>1235</v>
          </cell>
          <cell r="F2052" t="str">
            <v>MA-111</v>
          </cell>
          <cell r="G2052" t="str">
            <v>Pembroke Housing Authority</v>
          </cell>
        </row>
        <row r="2053">
          <cell r="D2053" t="str">
            <v>MA - Stoughton Housing Authority</v>
          </cell>
          <cell r="E2053">
            <v>1236</v>
          </cell>
          <cell r="F2053" t="str">
            <v>MA-117</v>
          </cell>
          <cell r="G2053" t="str">
            <v>Stoughton Housing Authority</v>
          </cell>
        </row>
        <row r="2054">
          <cell r="D2054" t="str">
            <v>MA - Danvers Housing Authority</v>
          </cell>
          <cell r="E2054">
            <v>1237</v>
          </cell>
          <cell r="F2054" t="str">
            <v>MA-118</v>
          </cell>
          <cell r="G2054" t="str">
            <v>Danvers Housing Authority</v>
          </cell>
        </row>
        <row r="2055">
          <cell r="D2055" t="str">
            <v>MA - Webster Housing Authority</v>
          </cell>
          <cell r="E2055">
            <v>1238</v>
          </cell>
          <cell r="F2055" t="str">
            <v>MA-123</v>
          </cell>
          <cell r="G2055" t="str">
            <v>Webster Housing Authority</v>
          </cell>
        </row>
        <row r="2056">
          <cell r="D2056" t="str">
            <v>MA - Groveland Housing Authority</v>
          </cell>
          <cell r="E2056">
            <v>1239</v>
          </cell>
          <cell r="F2056" t="str">
            <v>MA-132</v>
          </cell>
          <cell r="G2056" t="str">
            <v>Groveland Housing Authority</v>
          </cell>
        </row>
        <row r="2057">
          <cell r="D2057" t="str">
            <v>MA - Rockland Housing Authority</v>
          </cell>
          <cell r="E2057">
            <v>1240</v>
          </cell>
          <cell r="F2057" t="str">
            <v>MA-133</v>
          </cell>
          <cell r="G2057" t="str">
            <v>Rockland Housing Authority</v>
          </cell>
        </row>
        <row r="2058">
          <cell r="D2058" t="str">
            <v>MA - Maynard Housing Authority</v>
          </cell>
          <cell r="E2058">
            <v>1241</v>
          </cell>
          <cell r="F2058" t="str">
            <v>MA-137</v>
          </cell>
          <cell r="G2058" t="str">
            <v>Maynard Housing Authority</v>
          </cell>
        </row>
        <row r="2059">
          <cell r="D2059" t="str">
            <v>MA - Tewksbury Housing Authority</v>
          </cell>
          <cell r="E2059">
            <v>1242</v>
          </cell>
          <cell r="F2059" t="str">
            <v>MA-139</v>
          </cell>
          <cell r="G2059" t="str">
            <v>Tewksbury Housing Authority</v>
          </cell>
        </row>
        <row r="2060">
          <cell r="D2060" t="str">
            <v>MA - Hanson Housing Authority</v>
          </cell>
          <cell r="E2060">
            <v>1243</v>
          </cell>
          <cell r="F2060" t="str">
            <v>MA-155</v>
          </cell>
          <cell r="G2060" t="str">
            <v>Hanson Housing Authority</v>
          </cell>
        </row>
        <row r="2061">
          <cell r="D2061" t="str">
            <v>MA - Medway Housing Authority</v>
          </cell>
          <cell r="E2061">
            <v>1244</v>
          </cell>
          <cell r="F2061" t="str">
            <v>MA-157</v>
          </cell>
          <cell r="G2061" t="str">
            <v>Medway Housing Authority</v>
          </cell>
        </row>
        <row r="2062">
          <cell r="D2062" t="str">
            <v>MA - Auburn Housing Authority</v>
          </cell>
          <cell r="E2062">
            <v>1245</v>
          </cell>
          <cell r="F2062" t="str">
            <v>MA-159</v>
          </cell>
          <cell r="G2062" t="str">
            <v>Auburn Housing Authority</v>
          </cell>
        </row>
        <row r="2063">
          <cell r="D2063" t="str">
            <v>MA - Swansea Housing Authority</v>
          </cell>
          <cell r="E2063">
            <v>1246</v>
          </cell>
          <cell r="F2063" t="str">
            <v>MA-169</v>
          </cell>
          <cell r="G2063" t="str">
            <v>Swansea Housing Authority</v>
          </cell>
        </row>
        <row r="2064">
          <cell r="D2064" t="str">
            <v>MD - HOUSING AUTHORITY OF THE CITY OF ANNAPOLIS</v>
          </cell>
          <cell r="E2064">
            <v>1247</v>
          </cell>
          <cell r="F2064" t="str">
            <v>MD-001</v>
          </cell>
          <cell r="G2064" t="str">
            <v>HOUSING AUTHORITY OF THE CITY OF ANNAPOLIS</v>
          </cell>
        </row>
        <row r="2065">
          <cell r="D2065" t="str">
            <v>MD - Housing Authority Of Baltimore City</v>
          </cell>
          <cell r="E2065">
            <v>1248</v>
          </cell>
          <cell r="F2065" t="str">
            <v>MD-002</v>
          </cell>
          <cell r="G2065" t="str">
            <v>Housing Authority Of Baltimore City</v>
          </cell>
        </row>
        <row r="2066">
          <cell r="D2066" t="str">
            <v>MD - Frederick Housing Authority</v>
          </cell>
          <cell r="E2066">
            <v>1249</v>
          </cell>
          <cell r="F2066" t="str">
            <v>MD-003</v>
          </cell>
          <cell r="G2066" t="str">
            <v>Frederick Housing Authority</v>
          </cell>
        </row>
        <row r="2067">
          <cell r="D2067" t="str">
            <v>MD - HOUSING OPPRTY COM OF MONTGOMERY CO</v>
          </cell>
          <cell r="E2067">
            <v>1250</v>
          </cell>
          <cell r="F2067" t="str">
            <v>MD-004</v>
          </cell>
          <cell r="G2067" t="str">
            <v>HOUSING OPPRTY COM OF MONTGOMERY CO</v>
          </cell>
        </row>
        <row r="2068">
          <cell r="D2068" t="str">
            <v>MD - Housing Authority of the City of Cumberland</v>
          </cell>
          <cell r="E2068">
            <v>1251</v>
          </cell>
          <cell r="F2068" t="str">
            <v>MD-005</v>
          </cell>
          <cell r="G2068" t="str">
            <v>Housing Authority of the City of Cumberland</v>
          </cell>
        </row>
        <row r="2069">
          <cell r="D2069" t="str">
            <v>MD - Hagerstown Housing Authority</v>
          </cell>
          <cell r="E2069">
            <v>1252</v>
          </cell>
          <cell r="F2069" t="str">
            <v>MD-006</v>
          </cell>
          <cell r="G2069" t="str">
            <v>Hagerstown Housing Authority</v>
          </cell>
        </row>
        <row r="2070">
          <cell r="D2070" t="str">
            <v>MD - Rockville Housing Enterprises</v>
          </cell>
          <cell r="E2070">
            <v>1253</v>
          </cell>
          <cell r="F2070" t="str">
            <v>MD-007</v>
          </cell>
          <cell r="G2070" t="str">
            <v>Rockville Housing Enterprises</v>
          </cell>
        </row>
        <row r="2071">
          <cell r="D2071" t="str">
            <v>MD - Housing Authority of the City of Frostburg</v>
          </cell>
          <cell r="E2071">
            <v>1254</v>
          </cell>
          <cell r="F2071" t="str">
            <v>MD-008</v>
          </cell>
          <cell r="G2071" t="str">
            <v>Housing Authority of the City of Frostburg</v>
          </cell>
        </row>
        <row r="2072">
          <cell r="D2072" t="str">
            <v>MD - Housing Authority Of Crisfield</v>
          </cell>
          <cell r="E2072">
            <v>1255</v>
          </cell>
          <cell r="F2072" t="str">
            <v>MD-009</v>
          </cell>
          <cell r="G2072" t="str">
            <v>Housing Authority Of Crisfield</v>
          </cell>
        </row>
        <row r="2073">
          <cell r="D2073" t="str">
            <v>MD - Housing Authority of Cambridge</v>
          </cell>
          <cell r="E2073">
            <v>1256</v>
          </cell>
          <cell r="F2073" t="str">
            <v>MD-010</v>
          </cell>
          <cell r="G2073" t="str">
            <v>Housing Authority of Cambridge</v>
          </cell>
        </row>
        <row r="2074">
          <cell r="D2074" t="str">
            <v>MD - Glenarden Housing Authority</v>
          </cell>
          <cell r="E2074">
            <v>1257</v>
          </cell>
          <cell r="F2074" t="str">
            <v>MD-011</v>
          </cell>
          <cell r="G2074" t="str">
            <v>Glenarden Housing Authority</v>
          </cell>
        </row>
        <row r="2075">
          <cell r="D2075" t="str">
            <v>MD - Havre de Grace Housing Authority</v>
          </cell>
          <cell r="E2075">
            <v>1258</v>
          </cell>
          <cell r="F2075" t="str">
            <v>MD-012</v>
          </cell>
          <cell r="G2075" t="str">
            <v>Havre de Grace Housing Authority</v>
          </cell>
        </row>
        <row r="2076">
          <cell r="D2076" t="str">
            <v>MD - ST. Michaels Housing Authority</v>
          </cell>
          <cell r="E2076">
            <v>1259</v>
          </cell>
          <cell r="F2076" t="str">
            <v>MD-013</v>
          </cell>
          <cell r="G2076" t="str">
            <v>ST. Michaels Housing Authority</v>
          </cell>
        </row>
        <row r="2077">
          <cell r="D2077" t="str">
            <v>MD - Wicomico County Housing Authority</v>
          </cell>
          <cell r="E2077">
            <v>1260</v>
          </cell>
          <cell r="F2077" t="str">
            <v>MD-014</v>
          </cell>
          <cell r="G2077" t="str">
            <v>Wicomico County Housing Authority</v>
          </cell>
        </row>
        <row r="2078">
          <cell r="D2078" t="str">
            <v>MD - Housing Authority of Prince Georges County</v>
          </cell>
          <cell r="E2078">
            <v>1261</v>
          </cell>
          <cell r="F2078" t="str">
            <v>MD-015</v>
          </cell>
          <cell r="G2078" t="str">
            <v>Housing Authority of Prince Georges County</v>
          </cell>
        </row>
        <row r="2079">
          <cell r="D2079" t="str">
            <v>MD - Elkton Housing Authority</v>
          </cell>
          <cell r="E2079">
            <v>1262</v>
          </cell>
          <cell r="F2079" t="str">
            <v>MD-016</v>
          </cell>
          <cell r="G2079" t="str">
            <v>Elkton Housing Authority</v>
          </cell>
        </row>
        <row r="2080">
          <cell r="D2080" t="str">
            <v>MD - College Park Housing Authority</v>
          </cell>
          <cell r="E2080">
            <v>1263</v>
          </cell>
          <cell r="F2080" t="str">
            <v>MD-017</v>
          </cell>
          <cell r="G2080" t="str">
            <v>College Park Housing Authority</v>
          </cell>
        </row>
        <row r="2081">
          <cell r="D2081" t="str">
            <v>MD - Housing Commisson Of Anne Arundel County</v>
          </cell>
          <cell r="E2081">
            <v>1264</v>
          </cell>
          <cell r="F2081" t="str">
            <v>MD-018</v>
          </cell>
          <cell r="G2081" t="str">
            <v>Housing Commisson Of Anne Arundel County</v>
          </cell>
        </row>
        <row r="2082">
          <cell r="D2082" t="str">
            <v>MD - Housing Authority of the Town of Easton</v>
          </cell>
          <cell r="E2082">
            <v>1265</v>
          </cell>
          <cell r="F2082" t="str">
            <v>MD-019</v>
          </cell>
          <cell r="G2082" t="str">
            <v>Housing Authority of the Town of Easton</v>
          </cell>
        </row>
        <row r="2083">
          <cell r="D2083" t="str">
            <v>MD - Housing Authority of St. Mary's County, MD</v>
          </cell>
          <cell r="E2083">
            <v>1266</v>
          </cell>
          <cell r="F2083" t="str">
            <v>MD-021</v>
          </cell>
          <cell r="G2083" t="str">
            <v>Housing Authority of St. Mary's County, MD</v>
          </cell>
        </row>
        <row r="2084">
          <cell r="D2084" t="str">
            <v>MD - Housing Authority of Calvert County</v>
          </cell>
          <cell r="E2084">
            <v>1267</v>
          </cell>
          <cell r="F2084" t="str">
            <v>MD-022</v>
          </cell>
          <cell r="G2084" t="str">
            <v>Housing Authority of Calvert County</v>
          </cell>
        </row>
        <row r="2085">
          <cell r="D2085" t="str">
            <v>MD - Howard County Housing Commission</v>
          </cell>
          <cell r="E2085">
            <v>1268</v>
          </cell>
          <cell r="F2085" t="str">
            <v>MD-023</v>
          </cell>
          <cell r="G2085" t="str">
            <v>Howard County Housing Commission</v>
          </cell>
        </row>
        <row r="2086">
          <cell r="D2086" t="str">
            <v>MD - Housing Authority of Washington County</v>
          </cell>
          <cell r="E2086">
            <v>1269</v>
          </cell>
          <cell r="F2086" t="str">
            <v>MD-028</v>
          </cell>
          <cell r="G2086" t="str">
            <v>Housing Authority of Washington County</v>
          </cell>
        </row>
        <row r="2087">
          <cell r="D2087" t="str">
            <v>MD - Housing Authority Of Allegany County</v>
          </cell>
          <cell r="E2087">
            <v>1270</v>
          </cell>
          <cell r="F2087" t="str">
            <v>MD-030</v>
          </cell>
          <cell r="G2087" t="str">
            <v>Housing Authority Of Allegany County</v>
          </cell>
        </row>
        <row r="2088">
          <cell r="D2088" t="str">
            <v>MD - Queen Anne's County Housing Authority</v>
          </cell>
          <cell r="E2088">
            <v>1271</v>
          </cell>
          <cell r="F2088" t="str">
            <v>MD-034</v>
          </cell>
          <cell r="G2088" t="str">
            <v>Queen Anne's County Housing Authority</v>
          </cell>
        </row>
        <row r="2089">
          <cell r="D2089" t="str">
            <v>ME - Van Buren Housing Authority</v>
          </cell>
          <cell r="E2089">
            <v>1272</v>
          </cell>
          <cell r="F2089" t="str">
            <v>ME-001</v>
          </cell>
          <cell r="G2089" t="str">
            <v>Van Buren Housing Authority</v>
          </cell>
        </row>
        <row r="2090">
          <cell r="D2090" t="str">
            <v>ME - Fort Fairfield Housing Authority</v>
          </cell>
          <cell r="E2090">
            <v>1273</v>
          </cell>
          <cell r="F2090" t="str">
            <v>ME-002</v>
          </cell>
          <cell r="G2090" t="str">
            <v>Fort Fairfield Housing Authority</v>
          </cell>
        </row>
        <row r="2091">
          <cell r="D2091" t="str">
            <v>ME - Portland Housing Authority</v>
          </cell>
          <cell r="E2091">
            <v>1274</v>
          </cell>
          <cell r="F2091" t="str">
            <v>ME-003</v>
          </cell>
          <cell r="G2091" t="str">
            <v>Portland Housing Authority</v>
          </cell>
        </row>
        <row r="2092">
          <cell r="D2092" t="str">
            <v>ME - Presque Isle Housing Authority</v>
          </cell>
          <cell r="E2092">
            <v>1275</v>
          </cell>
          <cell r="F2092" t="str">
            <v>ME-004</v>
          </cell>
          <cell r="G2092" t="str">
            <v>Presque Isle Housing Authority</v>
          </cell>
        </row>
        <row r="2093">
          <cell r="D2093" t="str">
            <v>ME - Lewiston Housing Authority</v>
          </cell>
          <cell r="E2093">
            <v>1276</v>
          </cell>
          <cell r="F2093" t="str">
            <v>ME-005</v>
          </cell>
          <cell r="G2093" t="str">
            <v>Lewiston Housing Authority</v>
          </cell>
        </row>
        <row r="2094">
          <cell r="D2094" t="str">
            <v>ME - Brunswick Housing Authority</v>
          </cell>
          <cell r="E2094">
            <v>1277</v>
          </cell>
          <cell r="F2094" t="str">
            <v>ME-006</v>
          </cell>
          <cell r="G2094" t="str">
            <v>Brunswick Housing Authority</v>
          </cell>
        </row>
        <row r="2095">
          <cell r="D2095" t="str">
            <v>ME - Auburn Housing Authority</v>
          </cell>
          <cell r="E2095">
            <v>1278</v>
          </cell>
          <cell r="F2095" t="str">
            <v>ME-007</v>
          </cell>
          <cell r="G2095" t="str">
            <v>Auburn Housing Authority</v>
          </cell>
        </row>
        <row r="2096">
          <cell r="D2096" t="str">
            <v>ME - Waterville Housing Authority</v>
          </cell>
          <cell r="E2096">
            <v>1279</v>
          </cell>
          <cell r="F2096" t="str">
            <v>ME-008</v>
          </cell>
          <cell r="G2096" t="str">
            <v>Waterville Housing Authority</v>
          </cell>
        </row>
        <row r="2097">
          <cell r="D2097" t="str">
            <v>ME - Housing Authority City of Bangor</v>
          </cell>
          <cell r="E2097">
            <v>1280</v>
          </cell>
          <cell r="F2097" t="str">
            <v>ME-009</v>
          </cell>
          <cell r="G2097" t="str">
            <v>Housing Authority City of Bangor</v>
          </cell>
        </row>
        <row r="2098">
          <cell r="D2098" t="str">
            <v>ME - Sanford Housing Authority</v>
          </cell>
          <cell r="E2098">
            <v>1281</v>
          </cell>
          <cell r="F2098" t="str">
            <v>ME-011</v>
          </cell>
          <cell r="G2098" t="str">
            <v>Sanford Housing Authority</v>
          </cell>
        </row>
        <row r="2099">
          <cell r="D2099" t="str">
            <v>ME - The Housing Authority of the City of Westbrook</v>
          </cell>
          <cell r="E2099">
            <v>1282</v>
          </cell>
          <cell r="F2099" t="str">
            <v>ME-015</v>
          </cell>
          <cell r="G2099" t="str">
            <v>The Housing Authority of the City of Westbrook</v>
          </cell>
        </row>
        <row r="2100">
          <cell r="D2100" t="str">
            <v>ME - Old Town Housing Authority</v>
          </cell>
          <cell r="E2100">
            <v>1283</v>
          </cell>
          <cell r="F2100" t="str">
            <v>ME-018</v>
          </cell>
          <cell r="G2100" t="str">
            <v>Old Town Housing Authority</v>
          </cell>
        </row>
        <row r="2101">
          <cell r="D2101" t="str">
            <v>ME - Bath Housing Authority</v>
          </cell>
          <cell r="E2101">
            <v>1284</v>
          </cell>
          <cell r="F2101" t="str">
            <v>ME-019</v>
          </cell>
          <cell r="G2101" t="str">
            <v>Bath Housing Authority</v>
          </cell>
        </row>
        <row r="2102">
          <cell r="D2102" t="str">
            <v>ME - South Portland Housing Authority</v>
          </cell>
          <cell r="E2102">
            <v>1285</v>
          </cell>
          <cell r="F2102" t="str">
            <v>ME-020</v>
          </cell>
          <cell r="G2102" t="str">
            <v>South Portland Housing Authority</v>
          </cell>
        </row>
        <row r="2103">
          <cell r="D2103" t="str">
            <v>ME - Brewer Housing Authority</v>
          </cell>
          <cell r="E2103">
            <v>1286</v>
          </cell>
          <cell r="F2103" t="str">
            <v>ME-021</v>
          </cell>
          <cell r="G2103" t="str">
            <v>Brewer Housing Authority</v>
          </cell>
        </row>
        <row r="2104">
          <cell r="D2104" t="str">
            <v>ME - Southwest Harbor Housing Authority</v>
          </cell>
          <cell r="E2104">
            <v>1287</v>
          </cell>
          <cell r="F2104" t="str">
            <v>ME-022</v>
          </cell>
          <cell r="G2104" t="str">
            <v>Southwest Harbor Housing Authority</v>
          </cell>
        </row>
        <row r="2105">
          <cell r="D2105" t="str">
            <v>ME - Bar Harbor Housing Authority</v>
          </cell>
          <cell r="E2105">
            <v>1288</v>
          </cell>
          <cell r="F2105" t="str">
            <v>ME-023</v>
          </cell>
          <cell r="G2105" t="str">
            <v>Bar Harbor Housing Authority</v>
          </cell>
        </row>
        <row r="2106">
          <cell r="D2106" t="str">
            <v>ME - Mount Desert Housing Authority</v>
          </cell>
          <cell r="E2106">
            <v>1289</v>
          </cell>
          <cell r="F2106" t="str">
            <v>ME-024</v>
          </cell>
          <cell r="G2106" t="str">
            <v>Mount Desert Housing Authority</v>
          </cell>
        </row>
        <row r="2107">
          <cell r="D2107" t="str">
            <v>ME - Tremont Housing Authority</v>
          </cell>
          <cell r="E2107">
            <v>1290</v>
          </cell>
          <cell r="F2107" t="str">
            <v>ME-026</v>
          </cell>
          <cell r="G2107" t="str">
            <v>Tremont Housing Authority</v>
          </cell>
        </row>
        <row r="2108">
          <cell r="D2108" t="str">
            <v>ME - Ellsworth Housing Authority</v>
          </cell>
          <cell r="E2108">
            <v>1291</v>
          </cell>
          <cell r="F2108" t="str">
            <v>ME-027</v>
          </cell>
          <cell r="G2108" t="str">
            <v>Ellsworth Housing Authority</v>
          </cell>
        </row>
        <row r="2109">
          <cell r="D2109" t="str">
            <v>MI - Detroit Housing Commission</v>
          </cell>
          <cell r="E2109">
            <v>1292</v>
          </cell>
          <cell r="F2109" t="str">
            <v>MI-001</v>
          </cell>
          <cell r="G2109" t="str">
            <v>Detroit Housing Commission</v>
          </cell>
        </row>
        <row r="2110">
          <cell r="D2110" t="str">
            <v>MI - Dearborn Housing Commission</v>
          </cell>
          <cell r="E2110">
            <v>1293</v>
          </cell>
          <cell r="F2110" t="str">
            <v>MI-003</v>
          </cell>
          <cell r="G2110" t="str">
            <v>Dearborn Housing Commission</v>
          </cell>
        </row>
        <row r="2111">
          <cell r="D2111" t="str">
            <v>MI - Hamtramck Housing Commission</v>
          </cell>
          <cell r="E2111">
            <v>1294</v>
          </cell>
          <cell r="F2111" t="str">
            <v>MI-004</v>
          </cell>
          <cell r="G2111" t="str">
            <v>Hamtramck Housing Commission</v>
          </cell>
        </row>
        <row r="2112">
          <cell r="D2112" t="str">
            <v>MI - Pontiac Housing Commission</v>
          </cell>
          <cell r="E2112">
            <v>1295</v>
          </cell>
          <cell r="F2112" t="str">
            <v>MI-005</v>
          </cell>
          <cell r="G2112" t="str">
            <v>Pontiac Housing Commission</v>
          </cell>
        </row>
        <row r="2113">
          <cell r="D2113" t="str">
            <v>MI - Saginaw Housing Commission</v>
          </cell>
          <cell r="E2113">
            <v>1296</v>
          </cell>
          <cell r="F2113" t="str">
            <v>MI-006</v>
          </cell>
          <cell r="G2113" t="str">
            <v>Saginaw Housing Commission</v>
          </cell>
        </row>
        <row r="2114">
          <cell r="D2114" t="str">
            <v>MI - Ecorse Housing Commission</v>
          </cell>
          <cell r="E2114">
            <v>1297</v>
          </cell>
          <cell r="F2114" t="str">
            <v>MI-007</v>
          </cell>
          <cell r="G2114" t="str">
            <v>Ecorse Housing Commission</v>
          </cell>
        </row>
        <row r="2115">
          <cell r="D2115" t="str">
            <v>MI - River Rouge Housing Commission</v>
          </cell>
          <cell r="E2115">
            <v>1298</v>
          </cell>
          <cell r="F2115" t="str">
            <v>MI-008</v>
          </cell>
          <cell r="G2115" t="str">
            <v>River Rouge Housing Commission</v>
          </cell>
        </row>
        <row r="2116">
          <cell r="D2116" t="str">
            <v>MI - Flint Housing Commission</v>
          </cell>
          <cell r="E2116">
            <v>1299</v>
          </cell>
          <cell r="F2116" t="str">
            <v>MI-009</v>
          </cell>
          <cell r="G2116" t="str">
            <v>Flint Housing Commission</v>
          </cell>
        </row>
        <row r="2117">
          <cell r="D2117" t="str">
            <v>MI - Benton Harbor Housing Commission</v>
          </cell>
          <cell r="E2117">
            <v>1300</v>
          </cell>
          <cell r="F2117" t="str">
            <v>MI-010</v>
          </cell>
          <cell r="G2117" t="str">
            <v>Benton Harbor Housing Commission</v>
          </cell>
        </row>
        <row r="2118">
          <cell r="D2118" t="str">
            <v>MI - Monroe Housing Commission</v>
          </cell>
          <cell r="E2118">
            <v>1301</v>
          </cell>
          <cell r="F2118" t="str">
            <v>MI-011</v>
          </cell>
          <cell r="G2118" t="str">
            <v>Monroe Housing Commission</v>
          </cell>
        </row>
        <row r="2119">
          <cell r="D2119" t="str">
            <v>MI - Bessemer Housing Commission</v>
          </cell>
          <cell r="E2119">
            <v>1302</v>
          </cell>
          <cell r="F2119" t="str">
            <v>MI-012</v>
          </cell>
          <cell r="G2119" t="str">
            <v>Bessemer Housing Commission</v>
          </cell>
        </row>
        <row r="2120">
          <cell r="D2120" t="str">
            <v>MI - Iron Mountain Housing Commission</v>
          </cell>
          <cell r="E2120">
            <v>1303</v>
          </cell>
          <cell r="F2120" t="str">
            <v>MI-013</v>
          </cell>
          <cell r="G2120" t="str">
            <v>Iron Mountain Housing Commission</v>
          </cell>
        </row>
        <row r="2121">
          <cell r="D2121" t="str">
            <v>MI - Albion Housing Commission</v>
          </cell>
          <cell r="E2121">
            <v>1304</v>
          </cell>
          <cell r="F2121" t="str">
            <v>MI-014</v>
          </cell>
          <cell r="G2121" t="str">
            <v>Albion Housing Commission</v>
          </cell>
        </row>
        <row r="2122">
          <cell r="D2122" t="str">
            <v>MI - Wakefield Housing Commission</v>
          </cell>
          <cell r="E2122">
            <v>1305</v>
          </cell>
          <cell r="F2122" t="str">
            <v>MI-015</v>
          </cell>
          <cell r="G2122" t="str">
            <v>Wakefield Housing Commission</v>
          </cell>
        </row>
        <row r="2123">
          <cell r="D2123" t="str">
            <v>MI - Bronson Housing Commission</v>
          </cell>
          <cell r="E2123">
            <v>1306</v>
          </cell>
          <cell r="F2123" t="str">
            <v>MI-016</v>
          </cell>
          <cell r="G2123" t="str">
            <v>Bronson Housing Commission</v>
          </cell>
        </row>
        <row r="2124">
          <cell r="D2124" t="str">
            <v>MI - Ironwood Housing Commission</v>
          </cell>
          <cell r="E2124">
            <v>1307</v>
          </cell>
          <cell r="F2124" t="str">
            <v>MI-018</v>
          </cell>
          <cell r="G2124" t="str">
            <v>Ironwood Housing Commission</v>
          </cell>
        </row>
        <row r="2125">
          <cell r="D2125" t="str">
            <v>MI - Baraga Housing Commission</v>
          </cell>
          <cell r="E2125">
            <v>1308</v>
          </cell>
          <cell r="F2125" t="str">
            <v>MI-019</v>
          </cell>
          <cell r="G2125" t="str">
            <v>Baraga Housing Commission</v>
          </cell>
        </row>
        <row r="2126">
          <cell r="D2126" t="str">
            <v>MI - Reed City Housing Commission</v>
          </cell>
          <cell r="E2126">
            <v>1309</v>
          </cell>
          <cell r="F2126" t="str">
            <v>MI-020</v>
          </cell>
          <cell r="G2126" t="str">
            <v>Reed City Housing Commission</v>
          </cell>
        </row>
        <row r="2127">
          <cell r="D2127" t="str">
            <v>MI - South Lyon Housing Commission</v>
          </cell>
          <cell r="E2127">
            <v>1310</v>
          </cell>
          <cell r="F2127" t="str">
            <v>MI-021</v>
          </cell>
          <cell r="G2127" t="str">
            <v>South Lyon Housing Commission</v>
          </cell>
        </row>
        <row r="2128">
          <cell r="D2128" t="str">
            <v>MI - Alpena Housing Commission</v>
          </cell>
          <cell r="E2128">
            <v>1311</v>
          </cell>
          <cell r="F2128" t="str">
            <v>MI-022</v>
          </cell>
          <cell r="G2128" t="str">
            <v>Alpena Housing Commission</v>
          </cell>
        </row>
        <row r="2129">
          <cell r="D2129" t="str">
            <v>MI - Greenville Housing Commission</v>
          </cell>
          <cell r="E2129">
            <v>1312</v>
          </cell>
          <cell r="F2129" t="str">
            <v>MI-023</v>
          </cell>
          <cell r="G2129" t="str">
            <v>Greenville Housing Commission</v>
          </cell>
        </row>
        <row r="2130">
          <cell r="D2130" t="str">
            <v>MI - Bay City Housing Commission</v>
          </cell>
          <cell r="E2130">
            <v>1313</v>
          </cell>
          <cell r="F2130" t="str">
            <v>MI-024</v>
          </cell>
          <cell r="G2130" t="str">
            <v>Bay City Housing Commission</v>
          </cell>
        </row>
        <row r="2131">
          <cell r="D2131" t="str">
            <v>MI - Belding Housing Commission</v>
          </cell>
          <cell r="E2131">
            <v>1314</v>
          </cell>
          <cell r="F2131" t="str">
            <v>MI-025</v>
          </cell>
          <cell r="G2131" t="str">
            <v>Belding Housing Commission</v>
          </cell>
        </row>
        <row r="2132">
          <cell r="D2132" t="str">
            <v>MI - Ypsilanti Housing Commission</v>
          </cell>
          <cell r="E2132">
            <v>1315</v>
          </cell>
          <cell r="F2132" t="str">
            <v>MI-026</v>
          </cell>
          <cell r="G2132" t="str">
            <v>Ypsilanti Housing Commission</v>
          </cell>
        </row>
        <row r="2133">
          <cell r="D2133" t="str">
            <v>MI - Inkster Housing Commission</v>
          </cell>
          <cell r="E2133">
            <v>1316</v>
          </cell>
          <cell r="F2133" t="str">
            <v>MI-027</v>
          </cell>
          <cell r="G2133" t="str">
            <v>Inkster Housing Commission</v>
          </cell>
        </row>
        <row r="2134">
          <cell r="D2134" t="str">
            <v>MI - Mount Clemens Housing Commission</v>
          </cell>
          <cell r="E2134">
            <v>1317</v>
          </cell>
          <cell r="F2134" t="str">
            <v>MI-028</v>
          </cell>
          <cell r="G2134" t="str">
            <v>Mount Clemens Housing Commission</v>
          </cell>
        </row>
        <row r="2135">
          <cell r="D2135" t="str">
            <v>MI - Wayne Housing Commission</v>
          </cell>
          <cell r="E2135">
            <v>1318</v>
          </cell>
          <cell r="F2135" t="str">
            <v>MI-029</v>
          </cell>
          <cell r="G2135" t="str">
            <v>Wayne Housing Commission</v>
          </cell>
        </row>
        <row r="2136">
          <cell r="D2136" t="str">
            <v>MI - Cheboygan Housing Commission</v>
          </cell>
          <cell r="E2136">
            <v>1319</v>
          </cell>
          <cell r="F2136" t="str">
            <v>MI-030</v>
          </cell>
          <cell r="G2136" t="str">
            <v>Cheboygan Housing Commission</v>
          </cell>
        </row>
        <row r="2137">
          <cell r="D2137" t="str">
            <v>MI - Muskegon Heights Housing Commission</v>
          </cell>
          <cell r="E2137">
            <v>1320</v>
          </cell>
          <cell r="F2137" t="str">
            <v>MI-031</v>
          </cell>
          <cell r="G2137" t="str">
            <v>Muskegon Heights Housing Commission</v>
          </cell>
        </row>
        <row r="2138">
          <cell r="D2138" t="str">
            <v>MI - Benton Township Housing Commission</v>
          </cell>
          <cell r="E2138">
            <v>1321</v>
          </cell>
          <cell r="F2138" t="str">
            <v>MI-032</v>
          </cell>
          <cell r="G2138" t="str">
            <v>Benton Township Housing Commission</v>
          </cell>
        </row>
        <row r="2139">
          <cell r="D2139" t="str">
            <v>MI - Royal Oak Township Housing Commission</v>
          </cell>
          <cell r="E2139">
            <v>1322</v>
          </cell>
          <cell r="F2139" t="str">
            <v>MI-033</v>
          </cell>
          <cell r="G2139" t="str">
            <v>Royal Oak Township Housing Commission</v>
          </cell>
        </row>
        <row r="2140">
          <cell r="D2140" t="str">
            <v>MI - Battle Creek Housing Commission</v>
          </cell>
          <cell r="E2140">
            <v>1323</v>
          </cell>
          <cell r="F2140" t="str">
            <v>MI-035</v>
          </cell>
          <cell r="G2140" t="str">
            <v>Battle Creek Housing Commission</v>
          </cell>
        </row>
        <row r="2141">
          <cell r="D2141" t="str">
            <v>MI - Sault Ste Marie Housing Commission</v>
          </cell>
          <cell r="E2141">
            <v>1324</v>
          </cell>
          <cell r="F2141" t="str">
            <v>MI-036</v>
          </cell>
          <cell r="G2141" t="str">
            <v>Sault Ste Marie Housing Commission</v>
          </cell>
        </row>
        <row r="2142">
          <cell r="D2142" t="str">
            <v>MI - Roseville Housing Commission</v>
          </cell>
          <cell r="E2142">
            <v>1325</v>
          </cell>
          <cell r="F2142" t="str">
            <v>MI-037</v>
          </cell>
          <cell r="G2142" t="str">
            <v>Roseville Housing Commission</v>
          </cell>
        </row>
        <row r="2143">
          <cell r="D2143" t="str">
            <v>MI - Jackson Housing Commission</v>
          </cell>
          <cell r="E2143">
            <v>1326</v>
          </cell>
          <cell r="F2143" t="str">
            <v>MI-038</v>
          </cell>
          <cell r="G2143" t="str">
            <v>Jackson Housing Commission</v>
          </cell>
        </row>
        <row r="2144">
          <cell r="D2144" t="str">
            <v>MI - Port Huron Housing Commission</v>
          </cell>
          <cell r="E2144">
            <v>1327</v>
          </cell>
          <cell r="F2144" t="str">
            <v>MI-039</v>
          </cell>
          <cell r="G2144" t="str">
            <v>Port Huron Housing Commission</v>
          </cell>
        </row>
        <row r="2145">
          <cell r="D2145" t="str">
            <v>MI - Clinton Township Housing Commission</v>
          </cell>
          <cell r="E2145">
            <v>1328</v>
          </cell>
          <cell r="F2145" t="str">
            <v>MI-040</v>
          </cell>
          <cell r="G2145" t="str">
            <v>Clinton Township Housing Commission</v>
          </cell>
        </row>
        <row r="2146">
          <cell r="D2146" t="str">
            <v>MI - Big Rapids Housing Commission</v>
          </cell>
          <cell r="E2146">
            <v>1329</v>
          </cell>
          <cell r="F2146" t="str">
            <v>MI-041</v>
          </cell>
          <cell r="G2146" t="str">
            <v>Big Rapids Housing Commission</v>
          </cell>
        </row>
        <row r="2147">
          <cell r="D2147" t="str">
            <v>MI - Ontonagon Housing Commission</v>
          </cell>
          <cell r="E2147">
            <v>1330</v>
          </cell>
          <cell r="F2147" t="str">
            <v>MI-042</v>
          </cell>
          <cell r="G2147" t="str">
            <v>Ontonagon Housing Commission</v>
          </cell>
        </row>
        <row r="2148">
          <cell r="D2148" t="str">
            <v>MI - Eastpointe Housing Commission</v>
          </cell>
          <cell r="E2148">
            <v>1331</v>
          </cell>
          <cell r="F2148" t="str">
            <v>MI-044</v>
          </cell>
          <cell r="G2148" t="str">
            <v>Eastpointe Housing Commission</v>
          </cell>
        </row>
        <row r="2149">
          <cell r="D2149" t="str">
            <v>MI - Plymouth Housing Commission</v>
          </cell>
          <cell r="E2149">
            <v>1332</v>
          </cell>
          <cell r="F2149" t="str">
            <v>MI-045</v>
          </cell>
          <cell r="G2149" t="str">
            <v>Plymouth Housing Commission</v>
          </cell>
        </row>
        <row r="2150">
          <cell r="D2150" t="str">
            <v>MI - Saint Joseph Housing Commission</v>
          </cell>
          <cell r="E2150">
            <v>1333</v>
          </cell>
          <cell r="F2150" t="str">
            <v>MI-046</v>
          </cell>
          <cell r="G2150" t="str">
            <v>Saint Joseph Housing Commission</v>
          </cell>
        </row>
        <row r="2151">
          <cell r="D2151" t="str">
            <v>MI - Grayling Housing Commission</v>
          </cell>
          <cell r="E2151">
            <v>1334</v>
          </cell>
          <cell r="F2151" t="str">
            <v>MI-047</v>
          </cell>
          <cell r="G2151" t="str">
            <v>Grayling Housing Commission</v>
          </cell>
        </row>
        <row r="2152">
          <cell r="D2152" t="str">
            <v>MI - Melvindale Housing Commission</v>
          </cell>
          <cell r="E2152">
            <v>1335</v>
          </cell>
          <cell r="F2152" t="str">
            <v>MI-048</v>
          </cell>
          <cell r="G2152" t="str">
            <v>Melvindale Housing Commission</v>
          </cell>
        </row>
        <row r="2153">
          <cell r="D2153" t="str">
            <v>MI - Manistique Housing Commission</v>
          </cell>
          <cell r="E2153">
            <v>1336</v>
          </cell>
          <cell r="F2153" t="str">
            <v>MI-049</v>
          </cell>
          <cell r="G2153" t="str">
            <v>Manistique Housing Commission</v>
          </cell>
        </row>
        <row r="2154">
          <cell r="D2154" t="str">
            <v>MI - Baldwin Housing Commission</v>
          </cell>
          <cell r="E2154">
            <v>1337</v>
          </cell>
          <cell r="F2154" t="str">
            <v>MI-050</v>
          </cell>
          <cell r="G2154" t="str">
            <v>Baldwin Housing Commission</v>
          </cell>
        </row>
        <row r="2155">
          <cell r="D2155" t="str">
            <v>MI - Lincoln Park Housing Commission</v>
          </cell>
          <cell r="E2155">
            <v>1338</v>
          </cell>
          <cell r="F2155" t="str">
            <v>MI-051</v>
          </cell>
          <cell r="G2155" t="str">
            <v>Lincoln Park Housing Commission</v>
          </cell>
        </row>
        <row r="2156">
          <cell r="D2156" t="str">
            <v>MI - Saint Clair Housing Commission</v>
          </cell>
          <cell r="E2156">
            <v>1339</v>
          </cell>
          <cell r="F2156" t="str">
            <v>MI-052</v>
          </cell>
          <cell r="G2156" t="str">
            <v>Saint Clair Housing Commission</v>
          </cell>
        </row>
        <row r="2157">
          <cell r="D2157" t="str">
            <v>MI - Allen Park Housing Commission</v>
          </cell>
          <cell r="E2157">
            <v>1340</v>
          </cell>
          <cell r="F2157" t="str">
            <v>MI-053</v>
          </cell>
          <cell r="G2157" t="str">
            <v>Allen Park Housing Commission</v>
          </cell>
        </row>
        <row r="2158">
          <cell r="D2158" t="str">
            <v>MI - Laurium Housing Commission</v>
          </cell>
          <cell r="E2158">
            <v>1341</v>
          </cell>
          <cell r="F2158" t="str">
            <v>MI-054</v>
          </cell>
          <cell r="G2158" t="str">
            <v>Laurium Housing Commission</v>
          </cell>
        </row>
        <row r="2159">
          <cell r="D2159" t="str">
            <v>MI - Livonia Housing Commission</v>
          </cell>
          <cell r="E2159">
            <v>1342</v>
          </cell>
          <cell r="F2159" t="str">
            <v>MI-055</v>
          </cell>
          <cell r="G2159" t="str">
            <v>Livonia Housing Commission</v>
          </cell>
        </row>
        <row r="2160">
          <cell r="D2160" t="str">
            <v>MI - Coldwater Housing Commission</v>
          </cell>
          <cell r="E2160">
            <v>1343</v>
          </cell>
          <cell r="F2160" t="str">
            <v>MI-056</v>
          </cell>
          <cell r="G2160" t="str">
            <v>Coldwater Housing Commission</v>
          </cell>
        </row>
        <row r="2161">
          <cell r="D2161" t="str">
            <v>MI - Calumet Housing Commission</v>
          </cell>
          <cell r="E2161">
            <v>1344</v>
          </cell>
          <cell r="F2161" t="str">
            <v>MI-057</v>
          </cell>
          <cell r="G2161" t="str">
            <v>Calumet Housing Commission</v>
          </cell>
        </row>
        <row r="2162">
          <cell r="D2162" t="str">
            <v>MI - Lansing Housing Commission</v>
          </cell>
          <cell r="E2162">
            <v>1345</v>
          </cell>
          <cell r="F2162" t="str">
            <v>MI-058</v>
          </cell>
          <cell r="G2162" t="str">
            <v>Lansing Housing Commission</v>
          </cell>
        </row>
        <row r="2163">
          <cell r="D2163" t="str">
            <v>MI - St Clair Shores Housing Commission</v>
          </cell>
          <cell r="E2163">
            <v>1346</v>
          </cell>
          <cell r="F2163" t="str">
            <v>MI-059</v>
          </cell>
          <cell r="G2163" t="str">
            <v>St Clair Shores Housing Commission</v>
          </cell>
        </row>
        <row r="2164">
          <cell r="D2164" t="str">
            <v>MI - Cadillac Housing Commission</v>
          </cell>
          <cell r="E2164">
            <v>1347</v>
          </cell>
          <cell r="F2164" t="str">
            <v>MI-060</v>
          </cell>
          <cell r="G2164" t="str">
            <v>Cadillac Housing Commission</v>
          </cell>
        </row>
        <row r="2165">
          <cell r="D2165" t="str">
            <v>MI - Saint Louis Housing Commission</v>
          </cell>
          <cell r="E2165">
            <v>1348</v>
          </cell>
          <cell r="F2165" t="str">
            <v>MI-061</v>
          </cell>
          <cell r="G2165" t="str">
            <v>Saint Louis Housing Commission</v>
          </cell>
        </row>
        <row r="2166">
          <cell r="D2166" t="str">
            <v>MI - Hancock Housing Commission</v>
          </cell>
          <cell r="E2166">
            <v>1349</v>
          </cell>
          <cell r="F2166" t="str">
            <v>MI-063</v>
          </cell>
          <cell r="G2166" t="str">
            <v>Hancock Housing Commission</v>
          </cell>
        </row>
        <row r="2167">
          <cell r="D2167" t="str">
            <v>MI - Ann Arbor Housing Commission</v>
          </cell>
          <cell r="E2167">
            <v>1350</v>
          </cell>
          <cell r="F2167" t="str">
            <v>MI-064</v>
          </cell>
          <cell r="G2167" t="str">
            <v>Ann Arbor Housing Commission</v>
          </cell>
        </row>
        <row r="2168">
          <cell r="D2168" t="str">
            <v>MI - Muskegon Housing Commission</v>
          </cell>
          <cell r="E2168">
            <v>1351</v>
          </cell>
          <cell r="F2168" t="str">
            <v>MI-066</v>
          </cell>
          <cell r="G2168" t="str">
            <v>Muskegon Housing Commission</v>
          </cell>
        </row>
        <row r="2169">
          <cell r="D2169" t="str">
            <v>MI - Negaunee Housing Commission</v>
          </cell>
          <cell r="E2169">
            <v>1352</v>
          </cell>
          <cell r="F2169" t="str">
            <v>MI-068</v>
          </cell>
          <cell r="G2169" t="str">
            <v>Negaunee Housing Commission</v>
          </cell>
        </row>
        <row r="2170">
          <cell r="D2170" t="str">
            <v>MI - Sturgis Housing Commission</v>
          </cell>
          <cell r="E2170">
            <v>1353</v>
          </cell>
          <cell r="F2170" t="str">
            <v>MI-069</v>
          </cell>
          <cell r="G2170" t="str">
            <v>Sturgis Housing Commission</v>
          </cell>
        </row>
        <row r="2171">
          <cell r="D2171" t="str">
            <v>MI - Marquette Housing Commission</v>
          </cell>
          <cell r="E2171">
            <v>1354</v>
          </cell>
          <cell r="F2171" t="str">
            <v>MI-070</v>
          </cell>
          <cell r="G2171" t="str">
            <v>Marquette Housing Commission</v>
          </cell>
        </row>
        <row r="2172">
          <cell r="D2172" t="str">
            <v>MI - Romulus Housing Commission</v>
          </cell>
          <cell r="E2172">
            <v>1355</v>
          </cell>
          <cell r="F2172" t="str">
            <v>MI-072</v>
          </cell>
          <cell r="G2172" t="str">
            <v>Romulus Housing Commission</v>
          </cell>
        </row>
        <row r="2173">
          <cell r="D2173" t="str">
            <v>MI - Grand Rapids Housing Commission</v>
          </cell>
          <cell r="E2173">
            <v>1356</v>
          </cell>
          <cell r="F2173" t="str">
            <v>MI-073</v>
          </cell>
          <cell r="G2173" t="str">
            <v>Grand Rapids Housing Commission</v>
          </cell>
        </row>
        <row r="2174">
          <cell r="D2174" t="str">
            <v>MI - Mount Pleasant Housing Commission</v>
          </cell>
          <cell r="E2174">
            <v>1357</v>
          </cell>
          <cell r="F2174" t="str">
            <v>MI-074</v>
          </cell>
          <cell r="G2174" t="str">
            <v>Mount Pleasant Housing Commission</v>
          </cell>
        </row>
        <row r="2175">
          <cell r="D2175" t="str">
            <v>MI - Niles Housing Commission</v>
          </cell>
          <cell r="E2175">
            <v>1358</v>
          </cell>
          <cell r="F2175" t="str">
            <v>MI-076</v>
          </cell>
          <cell r="G2175" t="str">
            <v>Niles Housing Commission</v>
          </cell>
        </row>
        <row r="2176">
          <cell r="D2176" t="str">
            <v>MI - Gladstone Housing Commission</v>
          </cell>
          <cell r="E2176">
            <v>1359</v>
          </cell>
          <cell r="F2176" t="str">
            <v>MI-077</v>
          </cell>
          <cell r="G2176" t="str">
            <v>Gladstone Housing Commission</v>
          </cell>
        </row>
        <row r="2177">
          <cell r="D2177" t="str">
            <v>MI - Manistee Housing Commission</v>
          </cell>
          <cell r="E2177">
            <v>1360</v>
          </cell>
          <cell r="F2177" t="str">
            <v>MI-078</v>
          </cell>
          <cell r="G2177" t="str">
            <v>Manistee Housing Commission</v>
          </cell>
        </row>
        <row r="2178">
          <cell r="D2178" t="str">
            <v>MI - Rogers City Housing Commission</v>
          </cell>
          <cell r="E2178">
            <v>1361</v>
          </cell>
          <cell r="F2178" t="str">
            <v>MI-079</v>
          </cell>
          <cell r="G2178" t="str">
            <v>Rogers City Housing Commission</v>
          </cell>
        </row>
        <row r="2179">
          <cell r="D2179" t="str">
            <v>MI - Traverse City Housing Commission</v>
          </cell>
          <cell r="E2179">
            <v>1362</v>
          </cell>
          <cell r="F2179" t="str">
            <v>MI-080</v>
          </cell>
          <cell r="G2179" t="str">
            <v>Traverse City Housing Commission</v>
          </cell>
        </row>
        <row r="2180">
          <cell r="D2180" t="str">
            <v>MI - Rockwood Housing Commission</v>
          </cell>
          <cell r="E2180">
            <v>1363</v>
          </cell>
          <cell r="F2180" t="str">
            <v>MI-081</v>
          </cell>
          <cell r="G2180" t="str">
            <v>Rockwood Housing Commission</v>
          </cell>
        </row>
        <row r="2181">
          <cell r="D2181" t="str">
            <v>MI - South Haven Housing Commission</v>
          </cell>
          <cell r="E2181">
            <v>1364</v>
          </cell>
          <cell r="F2181" t="str">
            <v>MI-082</v>
          </cell>
          <cell r="G2181" t="str">
            <v>South Haven Housing Commission</v>
          </cell>
        </row>
        <row r="2182">
          <cell r="D2182" t="str">
            <v>MI - Escanaba Housing Commission</v>
          </cell>
          <cell r="E2182">
            <v>1365</v>
          </cell>
          <cell r="F2182" t="str">
            <v>MI-083</v>
          </cell>
          <cell r="G2182" t="str">
            <v>Escanaba Housing Commission</v>
          </cell>
        </row>
        <row r="2183">
          <cell r="D2183" t="str">
            <v>MI - Boyne City Housing Commission</v>
          </cell>
          <cell r="E2183">
            <v>1366</v>
          </cell>
          <cell r="F2183" t="str">
            <v>MI-084</v>
          </cell>
          <cell r="G2183" t="str">
            <v>Boyne City Housing Commission</v>
          </cell>
        </row>
        <row r="2184">
          <cell r="D2184" t="str">
            <v>MI - Menominee Housing Commission</v>
          </cell>
          <cell r="E2184">
            <v>1367</v>
          </cell>
          <cell r="F2184" t="str">
            <v>MI-087</v>
          </cell>
          <cell r="G2184" t="str">
            <v>Menominee Housing Commission</v>
          </cell>
        </row>
        <row r="2185">
          <cell r="D2185" t="str">
            <v>MI - Paw Paw Housing Commission</v>
          </cell>
          <cell r="E2185">
            <v>1368</v>
          </cell>
          <cell r="F2185" t="str">
            <v>MI-088</v>
          </cell>
          <cell r="G2185" t="str">
            <v>Paw Paw Housing Commission</v>
          </cell>
        </row>
        <row r="2186">
          <cell r="D2186" t="str">
            <v>MI - Taylor Housing Commission</v>
          </cell>
          <cell r="E2186">
            <v>1369</v>
          </cell>
          <cell r="F2186" t="str">
            <v>MI-089</v>
          </cell>
          <cell r="G2186" t="str">
            <v>Taylor Housing Commission</v>
          </cell>
        </row>
        <row r="2187">
          <cell r="D2187" t="str">
            <v>MI - Iron River Housing Commission</v>
          </cell>
          <cell r="E2187">
            <v>1370</v>
          </cell>
          <cell r="F2187" t="str">
            <v>MI-090</v>
          </cell>
          <cell r="G2187" t="str">
            <v>Iron River Housing Commission</v>
          </cell>
        </row>
        <row r="2188">
          <cell r="D2188" t="str">
            <v>MI - Kingsford Housing Commission</v>
          </cell>
          <cell r="E2188">
            <v>1371</v>
          </cell>
          <cell r="F2188" t="str">
            <v>MI-091</v>
          </cell>
          <cell r="G2188" t="str">
            <v>Kingsford Housing Commission</v>
          </cell>
        </row>
        <row r="2189">
          <cell r="D2189" t="str">
            <v>MI - Rockford Housing Commission</v>
          </cell>
          <cell r="E2189">
            <v>1372</v>
          </cell>
          <cell r="F2189" t="str">
            <v>MI-093</v>
          </cell>
          <cell r="G2189" t="str">
            <v>Rockford Housing Commission</v>
          </cell>
        </row>
        <row r="2190">
          <cell r="D2190" t="str">
            <v>MI - Munising Housing Commission</v>
          </cell>
          <cell r="E2190">
            <v>1373</v>
          </cell>
          <cell r="F2190" t="str">
            <v>MI-094</v>
          </cell>
          <cell r="G2190" t="str">
            <v>Munising Housing Commission</v>
          </cell>
        </row>
        <row r="2191">
          <cell r="D2191" t="str">
            <v>MI - Gladwin City Housing Commission</v>
          </cell>
          <cell r="E2191">
            <v>1374</v>
          </cell>
          <cell r="F2191" t="str">
            <v>MI-095</v>
          </cell>
          <cell r="G2191" t="str">
            <v>Gladwin City Housing Commission</v>
          </cell>
        </row>
        <row r="2192">
          <cell r="D2192" t="str">
            <v>MI - Ferndale Housing Commission</v>
          </cell>
          <cell r="E2192">
            <v>1375</v>
          </cell>
          <cell r="F2192" t="str">
            <v>MI-096</v>
          </cell>
          <cell r="G2192" t="str">
            <v>Ferndale Housing Commission</v>
          </cell>
        </row>
        <row r="2193">
          <cell r="D2193" t="str">
            <v>MI - Luna Pier Housing Commission</v>
          </cell>
          <cell r="E2193">
            <v>1376</v>
          </cell>
          <cell r="F2193" t="str">
            <v>MI-098</v>
          </cell>
          <cell r="G2193" t="str">
            <v>Luna Pier Housing Commission</v>
          </cell>
        </row>
        <row r="2194">
          <cell r="D2194" t="str">
            <v>MI - Lapeer Housing Commission</v>
          </cell>
          <cell r="E2194">
            <v>1377</v>
          </cell>
          <cell r="F2194" t="str">
            <v>MI-100</v>
          </cell>
          <cell r="G2194" t="str">
            <v>Lapeer Housing Commission</v>
          </cell>
        </row>
        <row r="2195">
          <cell r="D2195" t="str">
            <v>MI - Ishpeming Housing Commission</v>
          </cell>
          <cell r="E2195">
            <v>1378</v>
          </cell>
          <cell r="F2195" t="str">
            <v>MI-101</v>
          </cell>
          <cell r="G2195" t="str">
            <v>Ishpeming Housing Commission</v>
          </cell>
        </row>
        <row r="2196">
          <cell r="D2196" t="str">
            <v>MI - East Tawas Housing Commission</v>
          </cell>
          <cell r="E2196">
            <v>1379</v>
          </cell>
          <cell r="F2196" t="str">
            <v>MI-102</v>
          </cell>
          <cell r="G2196" t="str">
            <v>East Tawas Housing Commission</v>
          </cell>
        </row>
        <row r="2197">
          <cell r="D2197" t="str">
            <v>MI - Hillsdale Housing Commission</v>
          </cell>
          <cell r="E2197">
            <v>1380</v>
          </cell>
          <cell r="F2197" t="str">
            <v>MI-103</v>
          </cell>
          <cell r="G2197" t="str">
            <v>Hillsdale Housing Commission</v>
          </cell>
        </row>
        <row r="2198">
          <cell r="D2198" t="str">
            <v>MI - Lake Linden Housing Commission</v>
          </cell>
          <cell r="E2198">
            <v>1381</v>
          </cell>
          <cell r="F2198" t="str">
            <v>MI-104</v>
          </cell>
          <cell r="G2198" t="str">
            <v>Lake Linden Housing Commission</v>
          </cell>
        </row>
        <row r="2199">
          <cell r="D2199" t="str">
            <v>MI - Highland Park Housing Commission</v>
          </cell>
          <cell r="E2199">
            <v>1382</v>
          </cell>
          <cell r="F2199" t="str">
            <v>MI-105</v>
          </cell>
          <cell r="G2199" t="str">
            <v>Highland Park Housing Commission</v>
          </cell>
        </row>
        <row r="2200">
          <cell r="D2200" t="str">
            <v>MI - Houghton Housing Commission</v>
          </cell>
          <cell r="E2200">
            <v>1383</v>
          </cell>
          <cell r="F2200" t="str">
            <v>MI-107</v>
          </cell>
          <cell r="G2200" t="str">
            <v>Houghton Housing Commission</v>
          </cell>
        </row>
        <row r="2201">
          <cell r="D2201" t="str">
            <v>MI - L'Anse Housing Commission</v>
          </cell>
          <cell r="E2201">
            <v>1384</v>
          </cell>
          <cell r="F2201" t="str">
            <v>MI-108</v>
          </cell>
          <cell r="G2201" t="str">
            <v>L'Anse Housing Commission</v>
          </cell>
        </row>
        <row r="2202">
          <cell r="D2202" t="str">
            <v>MI - Evart Housing Commission</v>
          </cell>
          <cell r="E2202">
            <v>1385</v>
          </cell>
          <cell r="F2202" t="str">
            <v>MI-112</v>
          </cell>
          <cell r="G2202" t="str">
            <v>Evart Housing Commission</v>
          </cell>
        </row>
        <row r="2203">
          <cell r="D2203" t="str">
            <v>MI - Algonac Housing Commission</v>
          </cell>
          <cell r="E2203">
            <v>1386</v>
          </cell>
          <cell r="F2203" t="str">
            <v>MI-114</v>
          </cell>
          <cell r="G2203" t="str">
            <v>Algonac Housing Commission</v>
          </cell>
        </row>
        <row r="2204">
          <cell r="D2204" t="str">
            <v>MI - Wyoming Housing Commission</v>
          </cell>
          <cell r="E2204">
            <v>1387</v>
          </cell>
          <cell r="F2204" t="str">
            <v>MI-115</v>
          </cell>
          <cell r="G2204" t="str">
            <v>Wyoming Housing Commission</v>
          </cell>
        </row>
        <row r="2205">
          <cell r="D2205" t="str">
            <v>MI - Elk Rapids Housing Commission</v>
          </cell>
          <cell r="E2205">
            <v>1388</v>
          </cell>
          <cell r="F2205" t="str">
            <v>MI-116</v>
          </cell>
          <cell r="G2205" t="str">
            <v>Elk Rapids Housing Commission</v>
          </cell>
        </row>
        <row r="2206">
          <cell r="D2206" t="str">
            <v>MI - Ionia Housing Commission</v>
          </cell>
          <cell r="E2206">
            <v>1389</v>
          </cell>
          <cell r="F2206" t="str">
            <v>MI-117</v>
          </cell>
          <cell r="G2206" t="str">
            <v>Ionia Housing Commission</v>
          </cell>
        </row>
        <row r="2207">
          <cell r="D2207" t="str">
            <v>MI - East Jordan Housing Commission</v>
          </cell>
          <cell r="E2207">
            <v>1390</v>
          </cell>
          <cell r="F2207" t="str">
            <v>MI-118</v>
          </cell>
          <cell r="G2207" t="str">
            <v>East Jordan Housing Commission</v>
          </cell>
        </row>
        <row r="2208">
          <cell r="D2208" t="str">
            <v>MI - Iron County Housing Commission</v>
          </cell>
          <cell r="E2208">
            <v>1391</v>
          </cell>
          <cell r="F2208" t="str">
            <v>MI-119</v>
          </cell>
          <cell r="G2208" t="str">
            <v>Iron County Housing Commission</v>
          </cell>
        </row>
        <row r="2209">
          <cell r="D2209" t="str">
            <v>MI - Dowagiac Housing Commission</v>
          </cell>
          <cell r="E2209">
            <v>1392</v>
          </cell>
          <cell r="F2209" t="str">
            <v>MI-120</v>
          </cell>
          <cell r="G2209" t="str">
            <v>Dowagiac Housing Commission</v>
          </cell>
        </row>
        <row r="2210">
          <cell r="D2210" t="str">
            <v>MI - Alma Housing Commission</v>
          </cell>
          <cell r="E2210">
            <v>1393</v>
          </cell>
          <cell r="F2210" t="str">
            <v>MI-121</v>
          </cell>
          <cell r="G2210" t="str">
            <v>Alma Housing Commission</v>
          </cell>
        </row>
        <row r="2211">
          <cell r="D2211" t="str">
            <v>MI - Saranac Housing Commission</v>
          </cell>
          <cell r="E2211">
            <v>1394</v>
          </cell>
          <cell r="F2211" t="str">
            <v>MI-124</v>
          </cell>
          <cell r="G2211" t="str">
            <v>Saranac Housing Commission</v>
          </cell>
        </row>
        <row r="2212">
          <cell r="D2212" t="str">
            <v>MI - Dundee Housing Commission</v>
          </cell>
          <cell r="E2212">
            <v>1395</v>
          </cell>
          <cell r="F2212" t="str">
            <v>MI-142</v>
          </cell>
          <cell r="G2212" t="str">
            <v>Dundee Housing Commission</v>
          </cell>
        </row>
        <row r="2213">
          <cell r="D2213" t="str">
            <v>MI - Bedford Township Housing Commission</v>
          </cell>
          <cell r="E2213">
            <v>1396</v>
          </cell>
          <cell r="F2213" t="str">
            <v>MI-156</v>
          </cell>
          <cell r="G2213" t="str">
            <v>Bedford Township Housing Commission</v>
          </cell>
        </row>
        <row r="2214">
          <cell r="D2214" t="str">
            <v>MI - Sterling Heights Housing Commission</v>
          </cell>
          <cell r="E2214">
            <v>1397</v>
          </cell>
          <cell r="F2214" t="str">
            <v>MI-157</v>
          </cell>
          <cell r="G2214" t="str">
            <v>Sterling Heights Housing Commission</v>
          </cell>
        </row>
        <row r="2215">
          <cell r="D2215" t="str">
            <v>MI - Mackinac County Housing Commission</v>
          </cell>
          <cell r="E2215">
            <v>1398</v>
          </cell>
          <cell r="F2215" t="str">
            <v>MI-158</v>
          </cell>
          <cell r="G2215" t="str">
            <v>Mackinac County Housing Commission</v>
          </cell>
        </row>
        <row r="2216">
          <cell r="D2216" t="str">
            <v>MI - Marysville Housing Commission</v>
          </cell>
          <cell r="E2216">
            <v>1399</v>
          </cell>
          <cell r="F2216" t="str">
            <v>MI-161</v>
          </cell>
          <cell r="G2216" t="str">
            <v>Marysville Housing Commission</v>
          </cell>
        </row>
        <row r="2217">
          <cell r="D2217" t="str">
            <v>MI - Bay County Housing Department</v>
          </cell>
          <cell r="E2217">
            <v>1400</v>
          </cell>
          <cell r="F2217" t="str">
            <v>MI-166</v>
          </cell>
          <cell r="G2217" t="str">
            <v>Bay County Housing Department</v>
          </cell>
        </row>
        <row r="2218">
          <cell r="D2218" t="str">
            <v>MI - Potterville Housing Commission</v>
          </cell>
          <cell r="E2218">
            <v>1401</v>
          </cell>
          <cell r="F2218" t="str">
            <v>MI-167</v>
          </cell>
          <cell r="G2218" t="str">
            <v>Potterville Housing Commission</v>
          </cell>
        </row>
        <row r="2219">
          <cell r="D2219" t="str">
            <v>MI - Ingham County Housing Commission</v>
          </cell>
          <cell r="E2219">
            <v>1402</v>
          </cell>
          <cell r="F2219" t="str">
            <v>MI-168</v>
          </cell>
          <cell r="G2219" t="str">
            <v>Ingham County Housing Commission</v>
          </cell>
        </row>
        <row r="2220">
          <cell r="D2220" t="str">
            <v>MI - Schoolcraft County Housing Commission</v>
          </cell>
          <cell r="E2220">
            <v>1403</v>
          </cell>
          <cell r="F2220" t="str">
            <v>MI-178</v>
          </cell>
          <cell r="G2220" t="str">
            <v>Schoolcraft County Housing Commission</v>
          </cell>
        </row>
        <row r="2221">
          <cell r="D2221" t="str">
            <v>MI - New Haven Housing Commission</v>
          </cell>
          <cell r="E2221">
            <v>1404</v>
          </cell>
          <cell r="F2221" t="str">
            <v>MI-180</v>
          </cell>
          <cell r="G2221" t="str">
            <v>New Haven Housing Commission</v>
          </cell>
        </row>
        <row r="2222">
          <cell r="D2222" t="str">
            <v>MI - Bangor Housing Commission</v>
          </cell>
          <cell r="E2222">
            <v>1405</v>
          </cell>
          <cell r="F2222" t="str">
            <v>MI-181</v>
          </cell>
          <cell r="G2222" t="str">
            <v>Bangor Housing Commission</v>
          </cell>
        </row>
        <row r="2223">
          <cell r="D2223" t="str">
            <v>MI - Charlevoix Housing Commission</v>
          </cell>
          <cell r="E2223">
            <v>1406</v>
          </cell>
          <cell r="F2223" t="str">
            <v>MI-182</v>
          </cell>
          <cell r="G2223" t="str">
            <v>Charlevoix Housing Commission</v>
          </cell>
        </row>
        <row r="2224">
          <cell r="D2224" t="str">
            <v>MI - Middleville Housing Commission</v>
          </cell>
          <cell r="E2224">
            <v>1407</v>
          </cell>
          <cell r="F2224" t="str">
            <v>MI-183</v>
          </cell>
          <cell r="G2224" t="str">
            <v>Middleville Housing Commission</v>
          </cell>
        </row>
        <row r="2225">
          <cell r="D2225" t="str">
            <v>MI - Montcalm Housing Commission</v>
          </cell>
          <cell r="E2225">
            <v>1408</v>
          </cell>
          <cell r="F2225" t="str">
            <v>MI-186</v>
          </cell>
          <cell r="G2225" t="str">
            <v>Montcalm Housing Commission</v>
          </cell>
        </row>
        <row r="2226">
          <cell r="D2226" t="str">
            <v>MI - Rapid River Housing Commission</v>
          </cell>
          <cell r="E2226">
            <v>1409</v>
          </cell>
          <cell r="F2226" t="str">
            <v>MI-187</v>
          </cell>
          <cell r="G2226" t="str">
            <v>Rapid River Housing Commission</v>
          </cell>
        </row>
        <row r="2227">
          <cell r="D2227" t="str">
            <v>MI - Covert Public Housing Commission</v>
          </cell>
          <cell r="E2227">
            <v>1410</v>
          </cell>
          <cell r="F2227" t="str">
            <v>MI-189</v>
          </cell>
          <cell r="G2227" t="str">
            <v>Covert Public Housing Commission</v>
          </cell>
        </row>
        <row r="2228">
          <cell r="D2228" t="str">
            <v>MI - Caseville Housing Commission</v>
          </cell>
          <cell r="E2228">
            <v>1411</v>
          </cell>
          <cell r="F2228" t="str">
            <v>MI-191</v>
          </cell>
          <cell r="G2228" t="str">
            <v>Caseville Housing Commission</v>
          </cell>
        </row>
        <row r="2229">
          <cell r="D2229" t="str">
            <v>MI - Hermansville Housing Commission</v>
          </cell>
          <cell r="E2229">
            <v>1412</v>
          </cell>
          <cell r="F2229" t="str">
            <v>MI-192</v>
          </cell>
          <cell r="G2229" t="str">
            <v>Hermansville Housing Commission</v>
          </cell>
        </row>
        <row r="2230">
          <cell r="D2230" t="str">
            <v>MI - Bath Charter Township Housing Commission</v>
          </cell>
          <cell r="E2230">
            <v>1413</v>
          </cell>
          <cell r="F2230" t="str">
            <v>MI-194</v>
          </cell>
          <cell r="G2230" t="str">
            <v>Bath Charter Township Housing Commission</v>
          </cell>
        </row>
        <row r="2231">
          <cell r="D2231" t="str">
            <v>MN - Public Housing Agency of the City of St Paul</v>
          </cell>
          <cell r="E2231">
            <v>1414</v>
          </cell>
          <cell r="F2231" t="str">
            <v>MN-001</v>
          </cell>
          <cell r="G2231" t="str">
            <v>Public Housing Agency of the City of St Paul</v>
          </cell>
        </row>
        <row r="2232">
          <cell r="D2232" t="str">
            <v>MN - PHA in and for the City of Minneapolis</v>
          </cell>
          <cell r="E2232">
            <v>1415</v>
          </cell>
          <cell r="F2232" t="str">
            <v>MN-002</v>
          </cell>
          <cell r="G2232" t="str">
            <v>PHA in and for the City of Minneapolis</v>
          </cell>
        </row>
        <row r="2233">
          <cell r="D2233" t="str">
            <v>MN - HRA of DULUTH, MINNESOTA</v>
          </cell>
          <cell r="E2233">
            <v>1416</v>
          </cell>
          <cell r="F2233" t="str">
            <v>MN-003</v>
          </cell>
          <cell r="G2233" t="str">
            <v>HRA of DULUTH, MINNESOTA</v>
          </cell>
        </row>
        <row r="2234">
          <cell r="D2234" t="str">
            <v>MN - THE HRA OF HIBBING, MINNESOTA</v>
          </cell>
          <cell r="E2234">
            <v>1417</v>
          </cell>
          <cell r="F2234" t="str">
            <v>MN-004</v>
          </cell>
          <cell r="G2234" t="str">
            <v>THE HRA OF HIBBING, MINNESOTA</v>
          </cell>
        </row>
        <row r="2235">
          <cell r="D2235" t="str">
            <v xml:space="preserve">MN - HRA of CHISHOLM, MINNESOTA                                  </v>
          </cell>
          <cell r="E2235">
            <v>1418</v>
          </cell>
          <cell r="F2235" t="str">
            <v>MN-005</v>
          </cell>
          <cell r="G2235" t="str">
            <v xml:space="preserve">HRA of CHISHOLM, MINNESOTA                                  </v>
          </cell>
        </row>
        <row r="2236">
          <cell r="D2236" t="str">
            <v>MN - HRA of WINONA, MINNESOTA</v>
          </cell>
          <cell r="E2236">
            <v>1419</v>
          </cell>
          <cell r="F2236" t="str">
            <v>MN-006</v>
          </cell>
          <cell r="G2236" t="str">
            <v>HRA of WINONA, MINNESOTA</v>
          </cell>
        </row>
        <row r="2237">
          <cell r="D2237" t="str">
            <v>MN - HRA of VIRGINIA, MINNESOTA</v>
          </cell>
          <cell r="E2237">
            <v>1420</v>
          </cell>
          <cell r="F2237" t="str">
            <v>MN-007</v>
          </cell>
          <cell r="G2237" t="str">
            <v>HRA of VIRGINIA, MINNESOTA</v>
          </cell>
        </row>
        <row r="2238">
          <cell r="D2238" t="str">
            <v>MN - HRA of FERGUS FALLS, MINNESOTA</v>
          </cell>
          <cell r="E2238">
            <v>1421</v>
          </cell>
          <cell r="F2238" t="str">
            <v>MN-008</v>
          </cell>
          <cell r="G2238" t="str">
            <v>HRA of FERGUS FALLS, MINNESOTA</v>
          </cell>
        </row>
        <row r="2239">
          <cell r="D2239" t="str">
            <v>MN - HRA of BEMIDJI, MINNESOTA</v>
          </cell>
          <cell r="E2239">
            <v>1422</v>
          </cell>
          <cell r="F2239" t="str">
            <v>MN-009</v>
          </cell>
          <cell r="G2239" t="str">
            <v>HRA of BEMIDJI, MINNESOTA</v>
          </cell>
        </row>
        <row r="2240">
          <cell r="D2240" t="str">
            <v>MN - HRA OF THE CITY OF SOUTH ST PAUL, MINNESOTA</v>
          </cell>
          <cell r="E2240">
            <v>1423</v>
          </cell>
          <cell r="F2240" t="str">
            <v>MN-010</v>
          </cell>
          <cell r="G2240" t="str">
            <v>HRA OF THE CITY OF SOUTH ST PAUL, MINNESOTA</v>
          </cell>
        </row>
        <row r="2241">
          <cell r="D2241" t="str">
            <v>MN - HRA of EVELETH, MINNESOTA</v>
          </cell>
          <cell r="E2241">
            <v>1424</v>
          </cell>
          <cell r="F2241" t="str">
            <v>MN-011</v>
          </cell>
          <cell r="G2241" t="str">
            <v>HRA of EVELETH, MINNESOTA</v>
          </cell>
        </row>
        <row r="2242">
          <cell r="D2242" t="str">
            <v>MN - HRA of BENSON, MINNESOTA</v>
          </cell>
          <cell r="E2242">
            <v>1425</v>
          </cell>
          <cell r="F2242" t="str">
            <v>MN-014</v>
          </cell>
          <cell r="G2242" t="str">
            <v>HRA of BENSON, MINNESOTA</v>
          </cell>
        </row>
        <row r="2243">
          <cell r="D2243" t="str">
            <v>MN - MOORHEAD PUBLIC HOUSING AGENCY</v>
          </cell>
          <cell r="E2243">
            <v>1426</v>
          </cell>
          <cell r="F2243" t="str">
            <v>MN-017</v>
          </cell>
          <cell r="G2243" t="str">
            <v>MOORHEAD PUBLIC HOUSING AGENCY</v>
          </cell>
        </row>
        <row r="2244">
          <cell r="D2244" t="str">
            <v>MN - HRA of WADENA, MINNESOTA</v>
          </cell>
          <cell r="E2244">
            <v>1427</v>
          </cell>
          <cell r="F2244" t="str">
            <v>MN-018</v>
          </cell>
          <cell r="G2244" t="str">
            <v>HRA of WADENA, MINNESOTA</v>
          </cell>
        </row>
        <row r="2245">
          <cell r="D2245" t="str">
            <v>MN - North Mankato Housing and Redevelopment Autho</v>
          </cell>
          <cell r="E2245">
            <v>1428</v>
          </cell>
          <cell r="F2245" t="str">
            <v>MN-019</v>
          </cell>
          <cell r="G2245" t="str">
            <v>North Mankato Housing and Redevelopment Autho</v>
          </cell>
        </row>
        <row r="2246">
          <cell r="D2246" t="str">
            <v>MN - HRA of PERHAM, MINNESOTA</v>
          </cell>
          <cell r="E2246">
            <v>1429</v>
          </cell>
          <cell r="F2246" t="str">
            <v>MN-020</v>
          </cell>
          <cell r="G2246" t="str">
            <v>HRA of PERHAM, MINNESOTA</v>
          </cell>
        </row>
        <row r="2247">
          <cell r="D2247" t="str">
            <v>MN - CROOKSTON HOUSING AND EDA</v>
          </cell>
          <cell r="E2247">
            <v>1430</v>
          </cell>
          <cell r="F2247" t="str">
            <v>MN-021</v>
          </cell>
          <cell r="G2247" t="str">
            <v>CROOKSTON HOUSING AND EDA</v>
          </cell>
        </row>
        <row r="2248">
          <cell r="D2248" t="str">
            <v>MN - HRA OF THE CITY OF BLUE EARTH, MINNESOTA</v>
          </cell>
          <cell r="E2248">
            <v>1431</v>
          </cell>
          <cell r="F2248" t="str">
            <v>MN-022</v>
          </cell>
          <cell r="G2248" t="str">
            <v>HRA OF THE CITY OF BLUE EARTH, MINNESOTA</v>
          </cell>
        </row>
        <row r="2249">
          <cell r="D2249" t="str">
            <v>MN - HRA OF INTERNATIONAL FALLS, MINNESOTA</v>
          </cell>
          <cell r="E2249">
            <v>1432</v>
          </cell>
          <cell r="F2249" t="str">
            <v>MN-023</v>
          </cell>
          <cell r="G2249" t="str">
            <v>HRA OF INTERNATIONAL FALLS, MINNESOTA</v>
          </cell>
        </row>
        <row r="2250">
          <cell r="D2250" t="str">
            <v xml:space="preserve">MN - HRA of TWO HARBORS, MINNESOTA                               </v>
          </cell>
          <cell r="E2250">
            <v>1433</v>
          </cell>
          <cell r="F2250" t="str">
            <v>MN-024</v>
          </cell>
          <cell r="G2250" t="str">
            <v xml:space="preserve">HRA of TWO HARBORS, MINNESOTA                               </v>
          </cell>
        </row>
        <row r="2251">
          <cell r="D2251" t="str">
            <v xml:space="preserve">MN - HRA of WALKER, MINNESOTA                                    </v>
          </cell>
          <cell r="E2251">
            <v>1434</v>
          </cell>
          <cell r="F2251" t="str">
            <v>MN-025</v>
          </cell>
          <cell r="G2251" t="str">
            <v xml:space="preserve">HRA of WALKER, MINNESOTA                                    </v>
          </cell>
        </row>
        <row r="2252">
          <cell r="D2252" t="str">
            <v>MN - HRA of MONTEVIDEO, MINNESOTA</v>
          </cell>
          <cell r="E2252">
            <v>1435</v>
          </cell>
          <cell r="F2252" t="str">
            <v>MN-026</v>
          </cell>
          <cell r="G2252" t="str">
            <v>HRA of MONTEVIDEO, MINNESOTA</v>
          </cell>
        </row>
        <row r="2253">
          <cell r="D2253" t="str">
            <v>MN - THIEF RIVER FALLS HOUSING &amp; REDEVELOPMENT AUT</v>
          </cell>
          <cell r="E2253">
            <v>1436</v>
          </cell>
          <cell r="F2253" t="str">
            <v>MN-027</v>
          </cell>
          <cell r="G2253" t="str">
            <v>THIEF RIVER FALLS HOUSING &amp; REDEVELOPMENT AUT</v>
          </cell>
        </row>
        <row r="2254">
          <cell r="D2254" t="str">
            <v>MN - HRA of SAUK CENTRE, MINNESOTA</v>
          </cell>
          <cell r="E2254">
            <v>1437</v>
          </cell>
          <cell r="F2254" t="str">
            <v>MN-028</v>
          </cell>
          <cell r="G2254" t="str">
            <v>HRA of SAUK CENTRE, MINNESOTA</v>
          </cell>
        </row>
        <row r="2255">
          <cell r="D2255" t="str">
            <v>MN - HRA of MADISON, MINNESOTA</v>
          </cell>
          <cell r="E2255">
            <v>1438</v>
          </cell>
          <cell r="F2255" t="str">
            <v>MN-029</v>
          </cell>
          <cell r="G2255" t="str">
            <v>HRA of MADISON, MINNESOTA</v>
          </cell>
        </row>
        <row r="2256">
          <cell r="D2256" t="str">
            <v>MN - HRA of MORRIS, MINNESOTA</v>
          </cell>
          <cell r="E2256">
            <v>1439</v>
          </cell>
          <cell r="F2256" t="str">
            <v>MN-030</v>
          </cell>
          <cell r="G2256" t="str">
            <v>HRA of MORRIS, MINNESOTA</v>
          </cell>
        </row>
        <row r="2257">
          <cell r="D2257" t="str">
            <v>MN - HRA of ST. JAMES, MINNESOTA</v>
          </cell>
          <cell r="E2257">
            <v>1440</v>
          </cell>
          <cell r="F2257" t="str">
            <v>MN-031</v>
          </cell>
          <cell r="G2257" t="str">
            <v>HRA of ST. JAMES, MINNESOTA</v>
          </cell>
        </row>
        <row r="2258">
          <cell r="D2258" t="str">
            <v>MN - HRA IN AND FOR THE CITY OF BRAINERD, MINNESOTA</v>
          </cell>
          <cell r="E2258">
            <v>1441</v>
          </cell>
          <cell r="F2258" t="str">
            <v>MN-032</v>
          </cell>
          <cell r="G2258" t="str">
            <v>HRA IN AND FOR THE CITY OF BRAINERD, MINNESOTA</v>
          </cell>
        </row>
        <row r="2259">
          <cell r="D2259" t="str">
            <v>MN - HRA of MONTGOMERY, MINNESOTA</v>
          </cell>
          <cell r="E2259">
            <v>1442</v>
          </cell>
          <cell r="F2259" t="str">
            <v>MN-033</v>
          </cell>
          <cell r="G2259" t="str">
            <v>HRA of MONTGOMERY, MINNESOTA</v>
          </cell>
        </row>
        <row r="2260">
          <cell r="D2260" t="str">
            <v>MN - HRA of WORTHINGTON, MINNESOTA</v>
          </cell>
          <cell r="E2260">
            <v>1443</v>
          </cell>
          <cell r="F2260" t="str">
            <v>MN-034</v>
          </cell>
          <cell r="G2260" t="str">
            <v>HRA of WORTHINGTON, MINNESOTA</v>
          </cell>
        </row>
        <row r="2261">
          <cell r="D2261" t="str">
            <v>MN - HRA of ALEXANDRIA, MINNESOTA</v>
          </cell>
          <cell r="E2261">
            <v>1444</v>
          </cell>
          <cell r="F2261" t="str">
            <v>MN-035</v>
          </cell>
          <cell r="G2261" t="str">
            <v>HRA of ALEXANDRIA, MINNESOTA</v>
          </cell>
        </row>
        <row r="2262">
          <cell r="D2262" t="str">
            <v>MN - HRA of REDWOOD FALLS, MINNESOTA</v>
          </cell>
          <cell r="E2262">
            <v>1445</v>
          </cell>
          <cell r="F2262" t="str">
            <v>MN-036</v>
          </cell>
          <cell r="G2262" t="str">
            <v>HRA of REDWOOD FALLS, MINNESOTA</v>
          </cell>
        </row>
        <row r="2263">
          <cell r="D2263" t="str">
            <v>MN - HRA of AITKIN COUNTY, MINNESOTA</v>
          </cell>
          <cell r="E2263">
            <v>1446</v>
          </cell>
          <cell r="F2263" t="str">
            <v>MN-037</v>
          </cell>
          <cell r="G2263" t="str">
            <v>HRA of AITKIN COUNTY, MINNESOTA</v>
          </cell>
        </row>
        <row r="2264">
          <cell r="D2264" t="str">
            <v>MN - HRA of ST. CLOUD, MINNESOTA</v>
          </cell>
          <cell r="E2264">
            <v>1447</v>
          </cell>
          <cell r="F2264" t="str">
            <v>MN-038</v>
          </cell>
          <cell r="G2264" t="str">
            <v>HRA of ST. CLOUD, MINNESOTA</v>
          </cell>
        </row>
        <row r="2265">
          <cell r="D2265" t="str">
            <v>MN - HRA of LE SUEUR, MINNESOTA</v>
          </cell>
          <cell r="E2265">
            <v>1448</v>
          </cell>
          <cell r="F2265" t="str">
            <v>MN-039</v>
          </cell>
          <cell r="G2265" t="str">
            <v>HRA of LE SUEUR, MINNESOTA</v>
          </cell>
        </row>
        <row r="2266">
          <cell r="D2266" t="str">
            <v>MN - HRA of TRACY, MINNESOTA</v>
          </cell>
          <cell r="E2266">
            <v>1449</v>
          </cell>
          <cell r="F2266" t="str">
            <v>MN-040</v>
          </cell>
          <cell r="G2266" t="str">
            <v>HRA of TRACY, MINNESOTA</v>
          </cell>
        </row>
        <row r="2267">
          <cell r="D2267" t="str">
            <v xml:space="preserve">MN - PUBLIC HOUSING COMMISSION OF THE CITY OF MARSHALL           </v>
          </cell>
          <cell r="E2267">
            <v>1450</v>
          </cell>
          <cell r="F2267" t="str">
            <v>MN-041</v>
          </cell>
          <cell r="G2267" t="str">
            <v xml:space="preserve">PUBLIC HOUSING COMMISSION OF THE CITY OF MARSHALL           </v>
          </cell>
        </row>
        <row r="2268">
          <cell r="D2268" t="str">
            <v>MN - HRA of LITTLE FALLS, MINNESOTA</v>
          </cell>
          <cell r="E2268">
            <v>1451</v>
          </cell>
          <cell r="F2268" t="str">
            <v>MN-042</v>
          </cell>
          <cell r="G2268" t="str">
            <v>HRA of LITTLE FALLS, MINNESOTA</v>
          </cell>
        </row>
        <row r="2269">
          <cell r="D2269" t="str">
            <v>MN - HRA of PARK RAPIDS, MINNESOTA</v>
          </cell>
          <cell r="E2269">
            <v>1452</v>
          </cell>
          <cell r="F2269" t="str">
            <v>MN-043</v>
          </cell>
          <cell r="G2269" t="str">
            <v>HRA of PARK RAPIDS, MINNESOTA</v>
          </cell>
        </row>
        <row r="2270">
          <cell r="D2270" t="str">
            <v xml:space="preserve">MN - HRA of FOREST LAKE, MINNESOTA                               </v>
          </cell>
          <cell r="E2270">
            <v>1453</v>
          </cell>
          <cell r="F2270" t="str">
            <v>MN-044</v>
          </cell>
          <cell r="G2270" t="str">
            <v xml:space="preserve">HRA of FOREST LAKE, MINNESOTA                               </v>
          </cell>
        </row>
        <row r="2271">
          <cell r="D2271" t="str">
            <v>MN - EDHA of EAST GRAND FORKS</v>
          </cell>
          <cell r="E2271">
            <v>1454</v>
          </cell>
          <cell r="F2271" t="str">
            <v>MN-045</v>
          </cell>
          <cell r="G2271" t="str">
            <v>EDHA of EAST GRAND FORKS</v>
          </cell>
        </row>
        <row r="2272">
          <cell r="D2272" t="str">
            <v>MN - HRA of ST. PETER, MINNESOTA</v>
          </cell>
          <cell r="E2272">
            <v>1455</v>
          </cell>
          <cell r="F2272" t="str">
            <v>MN-046</v>
          </cell>
          <cell r="G2272" t="str">
            <v>HRA of ST. PETER, MINNESOTA</v>
          </cell>
        </row>
        <row r="2273">
          <cell r="D2273" t="str">
            <v>MN - HRA of BAGLEY, MINNESOTA</v>
          </cell>
          <cell r="E2273">
            <v>1456</v>
          </cell>
          <cell r="F2273" t="str">
            <v>MN-047</v>
          </cell>
          <cell r="G2273" t="str">
            <v>HRA of BAGLEY, MINNESOTA</v>
          </cell>
        </row>
        <row r="2274">
          <cell r="D2274" t="str">
            <v>MN - HRA of LUVERNE, MINNESOTA</v>
          </cell>
          <cell r="E2274">
            <v>1457</v>
          </cell>
          <cell r="F2274" t="str">
            <v>MN-048</v>
          </cell>
          <cell r="G2274" t="str">
            <v>HRA of LUVERNE, MINNESOTA</v>
          </cell>
        </row>
        <row r="2275">
          <cell r="D2275" t="str">
            <v>MN - HRA of PIPESTONE, MINNESOTA</v>
          </cell>
          <cell r="E2275">
            <v>1458</v>
          </cell>
          <cell r="F2275" t="str">
            <v>MN-049</v>
          </cell>
          <cell r="G2275" t="str">
            <v>HRA of PIPESTONE, MINNESOTA</v>
          </cell>
        </row>
        <row r="2276">
          <cell r="D2276" t="str">
            <v>MN - HRA IN AND FOR THE CITY OF WILLMAR, MINNESOTA</v>
          </cell>
          <cell r="E2276">
            <v>1459</v>
          </cell>
          <cell r="F2276" t="str">
            <v>MN-051</v>
          </cell>
          <cell r="G2276" t="str">
            <v>HRA IN AND FOR THE CITY OF WILLMAR, MINNESOTA</v>
          </cell>
        </row>
        <row r="2277">
          <cell r="D2277" t="str">
            <v>MN - HRA of BRAHAM, MINNESOTA</v>
          </cell>
          <cell r="E2277">
            <v>1460</v>
          </cell>
          <cell r="F2277" t="str">
            <v>MN-052</v>
          </cell>
          <cell r="G2277" t="str">
            <v>HRA of BRAHAM, MINNESOTA</v>
          </cell>
        </row>
        <row r="2278">
          <cell r="D2278" t="str">
            <v xml:space="preserve">MN - HRA of ELY, MINNESOTA                                       </v>
          </cell>
          <cell r="E2278">
            <v>1461</v>
          </cell>
          <cell r="F2278" t="str">
            <v>MN-053</v>
          </cell>
          <cell r="G2278" t="str">
            <v xml:space="preserve">HRA of ELY, MINNESOTA                                       </v>
          </cell>
        </row>
        <row r="2279">
          <cell r="D2279" t="str">
            <v>MN - HRA of FAIRMONT, MINNESOTA</v>
          </cell>
          <cell r="E2279">
            <v>1462</v>
          </cell>
          <cell r="F2279" t="str">
            <v>MN-054</v>
          </cell>
          <cell r="G2279" t="str">
            <v>HRA of FAIRMONT, MINNESOTA</v>
          </cell>
        </row>
        <row r="2280">
          <cell r="D2280" t="str">
            <v>MN - HRA of CARLTON, MINNESOTA</v>
          </cell>
          <cell r="E2280">
            <v>1463</v>
          </cell>
          <cell r="F2280" t="str">
            <v>MN-055</v>
          </cell>
          <cell r="G2280" t="str">
            <v>HRA of CARLTON, MINNESOTA</v>
          </cell>
        </row>
        <row r="2281">
          <cell r="D2281" t="str">
            <v>MN - HRA of GLENWOOD, MINNESOTA</v>
          </cell>
          <cell r="E2281">
            <v>1464</v>
          </cell>
          <cell r="F2281" t="str">
            <v>MN-056</v>
          </cell>
          <cell r="G2281" t="str">
            <v>HRA of GLENWOOD, MINNESOTA</v>
          </cell>
        </row>
        <row r="2282">
          <cell r="D2282" t="str">
            <v xml:space="preserve">MN - HRA of GRAND RAPIDS, MINNESOTA                              </v>
          </cell>
          <cell r="E2282">
            <v>1465</v>
          </cell>
          <cell r="F2282" t="str">
            <v>MN-057</v>
          </cell>
          <cell r="G2282" t="str">
            <v xml:space="preserve">HRA of GRAND RAPIDS, MINNESOTA                              </v>
          </cell>
        </row>
        <row r="2283">
          <cell r="D2283" t="str">
            <v>MN - HRA of MOUNTAIN LAKE, MINNESOTA</v>
          </cell>
          <cell r="E2283">
            <v>1466</v>
          </cell>
          <cell r="F2283" t="str">
            <v>MN-058</v>
          </cell>
          <cell r="G2283" t="str">
            <v>HRA of MOUNTAIN LAKE, MINNESOTA</v>
          </cell>
        </row>
        <row r="2284">
          <cell r="D2284" t="str">
            <v>MN - HRA of PINE CITY, MINNESOTA</v>
          </cell>
          <cell r="E2284">
            <v>1467</v>
          </cell>
          <cell r="F2284" t="str">
            <v>MN-059</v>
          </cell>
          <cell r="G2284" t="str">
            <v>HRA of PINE CITY, MINNESOTA</v>
          </cell>
        </row>
        <row r="2285">
          <cell r="D2285" t="str">
            <v>MN - HRA OF SLEEPY EYE, MINNESOTA</v>
          </cell>
          <cell r="E2285">
            <v>1468</v>
          </cell>
          <cell r="F2285" t="str">
            <v>MN-060</v>
          </cell>
          <cell r="G2285" t="str">
            <v>HRA OF SLEEPY EYE, MINNESOTA</v>
          </cell>
        </row>
        <row r="2286">
          <cell r="D2286" t="str">
            <v>MN - HRA OF WARROAD, MINNESOTA</v>
          </cell>
          <cell r="E2286">
            <v>1469</v>
          </cell>
          <cell r="F2286" t="str">
            <v>MN-061</v>
          </cell>
          <cell r="G2286" t="str">
            <v>HRA OF WARROAD, MINNESOTA</v>
          </cell>
        </row>
        <row r="2287">
          <cell r="D2287" t="str">
            <v>MN - HRA OF CITY OF DELANO, MINNESOTA</v>
          </cell>
          <cell r="E2287">
            <v>1470</v>
          </cell>
          <cell r="F2287" t="str">
            <v>MN-062</v>
          </cell>
          <cell r="G2287" t="str">
            <v>HRA OF CITY OF DELANO, MINNESOTA</v>
          </cell>
        </row>
        <row r="2288">
          <cell r="D2288" t="str">
            <v>MN - MANKATO EDA</v>
          </cell>
          <cell r="E2288">
            <v>1471</v>
          </cell>
          <cell r="F2288" t="str">
            <v>MN-063</v>
          </cell>
          <cell r="G2288" t="str">
            <v>MANKATO EDA</v>
          </cell>
        </row>
        <row r="2289">
          <cell r="D2289" t="str">
            <v>MN - HRA OF PRINCETON, MINNESOTA</v>
          </cell>
          <cell r="E2289">
            <v>1472</v>
          </cell>
          <cell r="F2289" t="str">
            <v>MN-064</v>
          </cell>
          <cell r="G2289" t="str">
            <v>HRA OF PRINCETON, MINNESOTA</v>
          </cell>
        </row>
        <row r="2290">
          <cell r="D2290" t="str">
            <v>MN - HRA OF CITY OF MELROSE, MINNESOTA</v>
          </cell>
          <cell r="E2290">
            <v>1473</v>
          </cell>
          <cell r="F2290" t="str">
            <v>MN-065</v>
          </cell>
          <cell r="G2290" t="str">
            <v>HRA OF CITY OF MELROSE, MINNESOTA</v>
          </cell>
        </row>
        <row r="2291">
          <cell r="D2291" t="str">
            <v>MN - Cambridge Economic Development Authority</v>
          </cell>
          <cell r="E2291">
            <v>1474</v>
          </cell>
          <cell r="F2291" t="str">
            <v>MN-067</v>
          </cell>
          <cell r="G2291" t="str">
            <v>Cambridge Economic Development Authority</v>
          </cell>
        </row>
        <row r="2292">
          <cell r="D2292" t="str">
            <v xml:space="preserve">MN - HRA OF BARNESVILLE, MINNESOTA                               </v>
          </cell>
          <cell r="E2292">
            <v>1475</v>
          </cell>
          <cell r="F2292" t="str">
            <v>MN-068</v>
          </cell>
          <cell r="G2292" t="str">
            <v xml:space="preserve">HRA OF BARNESVILLE, MINNESOTA                               </v>
          </cell>
        </row>
        <row r="2293">
          <cell r="D2293" t="str">
            <v>MN - HRA OF CLARKFIELD, MINNESOTA</v>
          </cell>
          <cell r="E2293">
            <v>1476</v>
          </cell>
          <cell r="F2293" t="str">
            <v>MN-069</v>
          </cell>
          <cell r="G2293" t="str">
            <v>HRA OF CLARKFIELD, MINNESOTA</v>
          </cell>
        </row>
        <row r="2294">
          <cell r="D2294" t="str">
            <v>MN - HRA OF LITCHFIELD, MINNESOTA</v>
          </cell>
          <cell r="E2294">
            <v>1477</v>
          </cell>
          <cell r="F2294" t="str">
            <v>MN-070</v>
          </cell>
          <cell r="G2294" t="str">
            <v>HRA OF LITCHFIELD, MINNESOTA</v>
          </cell>
        </row>
        <row r="2295">
          <cell r="D2295" t="str">
            <v>MN - HRA OF RED LAKE FALLS, MINNESOTA</v>
          </cell>
          <cell r="E2295">
            <v>1478</v>
          </cell>
          <cell r="F2295" t="str">
            <v>MN-071</v>
          </cell>
          <cell r="G2295" t="str">
            <v>HRA OF RED LAKE FALLS, MINNESOTA</v>
          </cell>
        </row>
        <row r="2296">
          <cell r="D2296" t="str">
            <v>MN - BRECKENRIDGE HRA OF BRECKENRIDGE, Minnesota</v>
          </cell>
          <cell r="E2296">
            <v>1479</v>
          </cell>
          <cell r="F2296" t="str">
            <v>MN-072</v>
          </cell>
          <cell r="G2296" t="str">
            <v>BRECKENRIDGE HRA OF BRECKENRIDGE, Minnesota</v>
          </cell>
        </row>
        <row r="2297">
          <cell r="D2297" t="str">
            <v>MN - HRA OF CLOQUET, MINNESOTA</v>
          </cell>
          <cell r="E2297">
            <v>1480</v>
          </cell>
          <cell r="F2297" t="str">
            <v>MN-073</v>
          </cell>
          <cell r="G2297" t="str">
            <v>HRA OF CLOQUET, MINNESOTA</v>
          </cell>
        </row>
        <row r="2298">
          <cell r="D2298" t="str">
            <v>MN - HRA OF THE CITY OF MOUND, MINNESOTA</v>
          </cell>
          <cell r="E2298">
            <v>1481</v>
          </cell>
          <cell r="F2298" t="str">
            <v>MN-074</v>
          </cell>
          <cell r="G2298" t="str">
            <v>HRA OF THE CITY OF MOUND, MINNESOTA</v>
          </cell>
        </row>
        <row r="2299">
          <cell r="D2299" t="str">
            <v>MN - HRA OF STAPLES</v>
          </cell>
          <cell r="E2299">
            <v>1482</v>
          </cell>
          <cell r="F2299" t="str">
            <v>MN-075</v>
          </cell>
          <cell r="G2299" t="str">
            <v>HRA OF STAPLES</v>
          </cell>
        </row>
        <row r="2300">
          <cell r="D2300" t="str">
            <v>MN - HRA OF WARREN, MINNESOTA</v>
          </cell>
          <cell r="E2300">
            <v>1483</v>
          </cell>
          <cell r="F2300" t="str">
            <v>MN-076</v>
          </cell>
          <cell r="G2300" t="str">
            <v>HRA OF WARREN, MINNESOTA</v>
          </cell>
        </row>
        <row r="2301">
          <cell r="D2301" t="str">
            <v>MN - HRA IN AND FOR THE CITY OF ALBERT LEA, MINNESOTA</v>
          </cell>
          <cell r="E2301">
            <v>1484</v>
          </cell>
          <cell r="F2301" t="str">
            <v>MN-077</v>
          </cell>
          <cell r="G2301" t="str">
            <v>HRA IN AND FOR THE CITY OF ALBERT LEA, MINNESOTA</v>
          </cell>
        </row>
        <row r="2302">
          <cell r="D2302" t="str">
            <v>MN - HRA OF HOPKINS, MINNESOTA</v>
          </cell>
          <cell r="E2302">
            <v>1485</v>
          </cell>
          <cell r="F2302" t="str">
            <v>MN-078</v>
          </cell>
          <cell r="G2302" t="str">
            <v>HRA OF HOPKINS, MINNESOTA</v>
          </cell>
        </row>
        <row r="2303">
          <cell r="D2303" t="str">
            <v>MN - HRA OF WINDOM, MINNESOTA</v>
          </cell>
          <cell r="E2303">
            <v>1486</v>
          </cell>
          <cell r="F2303" t="str">
            <v>MN-080</v>
          </cell>
          <cell r="G2303" t="str">
            <v>HRA OF WINDOM, MINNESOTA</v>
          </cell>
        </row>
        <row r="2304">
          <cell r="D2304" t="str">
            <v>MN - HRA OF CROSBY, MINNESOTA</v>
          </cell>
          <cell r="E2304">
            <v>1487</v>
          </cell>
          <cell r="F2304" t="str">
            <v>MN-082</v>
          </cell>
          <cell r="G2304" t="str">
            <v>HRA OF CROSBY, MINNESOTA</v>
          </cell>
        </row>
        <row r="2305">
          <cell r="D2305" t="str">
            <v>MN - HRA OF HENNING, MINNESOTA</v>
          </cell>
          <cell r="E2305">
            <v>1488</v>
          </cell>
          <cell r="F2305" t="str">
            <v>MN-083</v>
          </cell>
          <cell r="G2305" t="str">
            <v>HRA OF HENNING, MINNESOTA</v>
          </cell>
        </row>
        <row r="2306">
          <cell r="D2306" t="str">
            <v>MN - Housing &amp; Redevelopment Authority of Austin</v>
          </cell>
          <cell r="E2306">
            <v>1489</v>
          </cell>
          <cell r="F2306" t="str">
            <v>MN-085</v>
          </cell>
          <cell r="G2306" t="str">
            <v>Housing &amp; Redevelopment Authority of Austin</v>
          </cell>
        </row>
        <row r="2307">
          <cell r="D2307" t="str">
            <v>MN - HRA Of VILLAGE OF GREENBUSH, MINNESOTA</v>
          </cell>
          <cell r="E2307">
            <v>1490</v>
          </cell>
          <cell r="F2307" t="str">
            <v>MN-086</v>
          </cell>
          <cell r="G2307" t="str">
            <v>HRA Of VILLAGE OF GREENBUSH, MINNESOTA</v>
          </cell>
        </row>
        <row r="2308">
          <cell r="D2308" t="str">
            <v>MN - HRA OF WASECA, MINNESOTA</v>
          </cell>
          <cell r="E2308">
            <v>1491</v>
          </cell>
          <cell r="F2308" t="str">
            <v>MN-087</v>
          </cell>
          <cell r="G2308" t="str">
            <v>HRA OF WASECA, MINNESOTA</v>
          </cell>
        </row>
        <row r="2309">
          <cell r="D2309" t="str">
            <v>MN - HRA OF LONG PRAIRIE, MINNESOTA</v>
          </cell>
          <cell r="E2309">
            <v>1492</v>
          </cell>
          <cell r="F2309" t="str">
            <v>MN-088</v>
          </cell>
          <cell r="G2309" t="str">
            <v>HRA OF LONG PRAIRIE, MINNESOTA</v>
          </cell>
        </row>
        <row r="2310">
          <cell r="D2310" t="str">
            <v>MN - HRA OF JACKSON, MINNESOTA</v>
          </cell>
          <cell r="E2310">
            <v>1493</v>
          </cell>
          <cell r="F2310" t="str">
            <v>MN-089</v>
          </cell>
          <cell r="G2310" t="str">
            <v>HRA OF JACKSON, MINNESOTA</v>
          </cell>
        </row>
        <row r="2311">
          <cell r="D2311" t="str">
            <v>MN - HRA OF RED WING, MINNESOTA</v>
          </cell>
          <cell r="E2311">
            <v>1494</v>
          </cell>
          <cell r="F2311" t="str">
            <v>MN-090</v>
          </cell>
          <cell r="G2311" t="str">
            <v>HRA OF RED WING, MINNESOTA</v>
          </cell>
        </row>
        <row r="2312">
          <cell r="D2312" t="str">
            <v>MN - HRA OF MOOSE LAKE, MINNESOTA</v>
          </cell>
          <cell r="E2312">
            <v>1495</v>
          </cell>
          <cell r="F2312" t="str">
            <v>MN-091</v>
          </cell>
          <cell r="G2312" t="str">
            <v>HRA OF MOOSE LAKE, MINNESOTA</v>
          </cell>
        </row>
        <row r="2313">
          <cell r="D2313" t="str">
            <v>MN - HRA OF PINE RIVER, MINNESOTA</v>
          </cell>
          <cell r="E2313">
            <v>1496</v>
          </cell>
          <cell r="F2313" t="str">
            <v>MN-092</v>
          </cell>
          <cell r="G2313" t="str">
            <v>HRA OF PINE RIVER, MINNESOTA</v>
          </cell>
        </row>
        <row r="2314">
          <cell r="D2314" t="str">
            <v>MN - HRA OF PEQUOT LAKES, MINNESOTA</v>
          </cell>
          <cell r="E2314">
            <v>1497</v>
          </cell>
          <cell r="F2314" t="str">
            <v>MN-095</v>
          </cell>
          <cell r="G2314" t="str">
            <v>HRA OF PEQUOT LAKES, MINNESOTA</v>
          </cell>
        </row>
        <row r="2315">
          <cell r="D2315" t="str">
            <v>MN - HRA OF COOK, MINNESOTA</v>
          </cell>
          <cell r="E2315">
            <v>1498</v>
          </cell>
          <cell r="F2315" t="str">
            <v>MN-096</v>
          </cell>
          <cell r="G2315" t="str">
            <v>HRA OF COOK, MINNESOTA</v>
          </cell>
        </row>
        <row r="2316">
          <cell r="D2316" t="str">
            <v>MN - HRA OF NEW RICHLAND, MINNESOTA</v>
          </cell>
          <cell r="E2316">
            <v>1499</v>
          </cell>
          <cell r="F2316" t="str">
            <v>MN-097</v>
          </cell>
          <cell r="G2316" t="str">
            <v>HRA OF NEW RICHLAND, MINNESOTA</v>
          </cell>
        </row>
        <row r="2317">
          <cell r="D2317" t="str">
            <v>MN - HRA OF COTTONWOOD, MINNESOTA</v>
          </cell>
          <cell r="E2317">
            <v>1500</v>
          </cell>
          <cell r="F2317" t="str">
            <v>MN-098</v>
          </cell>
          <cell r="G2317" t="str">
            <v>HRA OF COTTONWOOD, MINNESOTA</v>
          </cell>
        </row>
        <row r="2318">
          <cell r="D2318" t="str">
            <v>MN - HRA OF CASS LAKE, MINNESOTA</v>
          </cell>
          <cell r="E2318">
            <v>1501</v>
          </cell>
          <cell r="F2318" t="str">
            <v>MN-100</v>
          </cell>
          <cell r="G2318" t="str">
            <v>HRA OF CASS LAKE, MINNESOTA</v>
          </cell>
        </row>
        <row r="2319">
          <cell r="D2319" t="str">
            <v>MN - HRA OF MORA, MINNESOTA</v>
          </cell>
          <cell r="E2319">
            <v>1502</v>
          </cell>
          <cell r="F2319" t="str">
            <v>MN-101</v>
          </cell>
          <cell r="G2319" t="str">
            <v>HRA OF MORA, MINNESOTA</v>
          </cell>
        </row>
        <row r="2320">
          <cell r="D2320" t="str">
            <v>MN - HRA OF LINDSTROM, MINNESOTA</v>
          </cell>
          <cell r="E2320">
            <v>1503</v>
          </cell>
          <cell r="F2320" t="str">
            <v>MN-102</v>
          </cell>
          <cell r="G2320" t="str">
            <v>HRA OF LINDSTROM, MINNESOTA</v>
          </cell>
        </row>
        <row r="2321">
          <cell r="D2321" t="str">
            <v xml:space="preserve">MN - HRA OF HUTCHINSON, MINNESOTA                                </v>
          </cell>
          <cell r="E2321">
            <v>1504</v>
          </cell>
          <cell r="F2321" t="str">
            <v>MN-103</v>
          </cell>
          <cell r="G2321" t="str">
            <v xml:space="preserve">HRA OF HUTCHINSON, MINNESOTA                                </v>
          </cell>
        </row>
        <row r="2322">
          <cell r="D2322" t="str">
            <v>MN - HRA OF COLUMBIA HEIGHTS</v>
          </cell>
          <cell r="E2322">
            <v>1505</v>
          </cell>
          <cell r="F2322" t="str">
            <v>MN-105</v>
          </cell>
          <cell r="G2322" t="str">
            <v>HRA OF COLUMBIA HEIGHTS</v>
          </cell>
        </row>
        <row r="2323">
          <cell r="D2323" t="str">
            <v>MN - HRA OF DETROIT LAKES, MINNESOTA</v>
          </cell>
          <cell r="E2323">
            <v>1506</v>
          </cell>
          <cell r="F2323" t="str">
            <v>MN-107</v>
          </cell>
          <cell r="G2323" t="str">
            <v>HRA OF DETROIT LAKES, MINNESOTA</v>
          </cell>
        </row>
        <row r="2324">
          <cell r="D2324" t="str">
            <v>MN - HRA OF LAKE BENTON, MINNESOTA</v>
          </cell>
          <cell r="E2324">
            <v>1507</v>
          </cell>
          <cell r="F2324" t="str">
            <v>MN-108</v>
          </cell>
          <cell r="G2324" t="str">
            <v>HRA OF LAKE BENTON, MINNESOTA</v>
          </cell>
        </row>
        <row r="2325">
          <cell r="D2325" t="str">
            <v xml:space="preserve">MN - HRA OF BAUDETTE, MINNESOTA                                  </v>
          </cell>
          <cell r="E2325">
            <v>1508</v>
          </cell>
          <cell r="F2325" t="str">
            <v>MN-113</v>
          </cell>
          <cell r="G2325" t="str">
            <v xml:space="preserve">HRA OF BAUDETTE, MINNESOTA                                  </v>
          </cell>
        </row>
        <row r="2326">
          <cell r="D2326" t="str">
            <v>MN - HRA OF GILBERT, MINNESOTA</v>
          </cell>
          <cell r="E2326">
            <v>1509</v>
          </cell>
          <cell r="F2326" t="str">
            <v>MN-117</v>
          </cell>
          <cell r="G2326" t="str">
            <v>HRA OF GILBERT, MINNESOTA</v>
          </cell>
        </row>
        <row r="2327">
          <cell r="D2327" t="str">
            <v>MN - NEW ULM EDA</v>
          </cell>
          <cell r="E2327">
            <v>1510</v>
          </cell>
          <cell r="F2327" t="str">
            <v>MN-128</v>
          </cell>
          <cell r="G2327" t="str">
            <v>NEW ULM EDA</v>
          </cell>
        </row>
        <row r="2328">
          <cell r="D2328" t="str">
            <v>MN - HOUSING AUTHORITY OF ST LOUIS PARK, MINNESOTA</v>
          </cell>
          <cell r="E2328">
            <v>1511</v>
          </cell>
          <cell r="F2328" t="str">
            <v>MN-144</v>
          </cell>
          <cell r="G2328" t="str">
            <v>HOUSING AUTHORITY OF ST LOUIS PARK, MINNESOTA</v>
          </cell>
        </row>
        <row r="2329">
          <cell r="D2329" t="str">
            <v>MN - DAKOTA COUNTY CDA</v>
          </cell>
          <cell r="E2329">
            <v>1512</v>
          </cell>
          <cell r="F2329" t="str">
            <v>MN-147</v>
          </cell>
          <cell r="G2329" t="str">
            <v>DAKOTA COUNTY CDA</v>
          </cell>
        </row>
        <row r="2330">
          <cell r="D2330" t="str">
            <v>MN - OLMSTED COUNTY HRA</v>
          </cell>
          <cell r="E2330">
            <v>1513</v>
          </cell>
          <cell r="F2330" t="str">
            <v>MN-151</v>
          </cell>
          <cell r="G2330" t="str">
            <v>OLMSTED COUNTY HRA</v>
          </cell>
        </row>
        <row r="2331">
          <cell r="D2331" t="str">
            <v>MN - HRA IN AND FOR THE CITY OF BLOOMINGTON</v>
          </cell>
          <cell r="E2331">
            <v>1514</v>
          </cell>
          <cell r="F2331" t="str">
            <v>MN-152</v>
          </cell>
          <cell r="G2331" t="str">
            <v>HRA IN AND FOR THE CITY OF BLOOMINGTON</v>
          </cell>
        </row>
        <row r="2332">
          <cell r="D2332" t="str">
            <v>MN - ITASCA COUNTY HRA</v>
          </cell>
          <cell r="E2332">
            <v>1515</v>
          </cell>
          <cell r="F2332" t="str">
            <v>MN-154</v>
          </cell>
          <cell r="G2332" t="str">
            <v>ITASCA COUNTY HRA</v>
          </cell>
        </row>
        <row r="2333">
          <cell r="D2333" t="str">
            <v>MN - Housing &amp; Redevelopment Authority Of Faribault</v>
          </cell>
          <cell r="E2333">
            <v>1516</v>
          </cell>
          <cell r="F2333" t="str">
            <v>MN-157</v>
          </cell>
          <cell r="G2333" t="str">
            <v>Housing &amp; Redevelopment Authority Of Faribault</v>
          </cell>
        </row>
        <row r="2334">
          <cell r="D2334" t="str">
            <v>MN - NW MN MULTI-COUNTY HRA</v>
          </cell>
          <cell r="E2334">
            <v>1517</v>
          </cell>
          <cell r="F2334" t="str">
            <v>MN-158</v>
          </cell>
          <cell r="G2334" t="str">
            <v>NW MN MULTI-COUNTY HRA</v>
          </cell>
        </row>
        <row r="2335">
          <cell r="D2335" t="str">
            <v>MN - RENVILLE COUNTY HRA</v>
          </cell>
          <cell r="E2335">
            <v>1518</v>
          </cell>
          <cell r="F2335" t="str">
            <v>MN-161</v>
          </cell>
          <cell r="G2335" t="str">
            <v>RENVILLE COUNTY HRA</v>
          </cell>
        </row>
        <row r="2336">
          <cell r="D2336" t="str">
            <v>MN - METROPOLITAN COUNCIL</v>
          </cell>
          <cell r="E2336">
            <v>1519</v>
          </cell>
          <cell r="F2336" t="str">
            <v>MN-163</v>
          </cell>
          <cell r="G2336" t="str">
            <v>METROPOLITAN COUNCIL</v>
          </cell>
        </row>
        <row r="2337">
          <cell r="D2337" t="str">
            <v>MN - CLAY COUNTY HRA</v>
          </cell>
          <cell r="E2337">
            <v>1520</v>
          </cell>
          <cell r="F2337" t="str">
            <v>MN-164</v>
          </cell>
          <cell r="G2337" t="str">
            <v>CLAY COUNTY HRA</v>
          </cell>
        </row>
        <row r="2338">
          <cell r="D2338" t="str">
            <v>MN - BLUE EARTH COUNTY EDA</v>
          </cell>
          <cell r="E2338">
            <v>1521</v>
          </cell>
          <cell r="F2338" t="str">
            <v>MN-167</v>
          </cell>
          <cell r="G2338" t="str">
            <v>BLUE EARTH COUNTY EDA</v>
          </cell>
        </row>
        <row r="2339">
          <cell r="D2339" t="str">
            <v>MN - GRANT COUNTY HRA</v>
          </cell>
          <cell r="E2339">
            <v>1522</v>
          </cell>
          <cell r="F2339" t="str">
            <v>MN-169</v>
          </cell>
          <cell r="G2339" t="str">
            <v>GRANT COUNTY HRA</v>
          </cell>
        </row>
        <row r="2340">
          <cell r="D2340" t="str">
            <v>MN - STEARNS COUNTY HRA</v>
          </cell>
          <cell r="E2340">
            <v>1523</v>
          </cell>
          <cell r="F2340" t="str">
            <v>MN-172</v>
          </cell>
          <cell r="G2340" t="str">
            <v>STEARNS COUNTY HRA</v>
          </cell>
        </row>
        <row r="2341">
          <cell r="D2341" t="str">
            <v>MN - BIG STONE COUNTY  HRA</v>
          </cell>
          <cell r="E2341">
            <v>1524</v>
          </cell>
          <cell r="F2341" t="str">
            <v>MN-176</v>
          </cell>
          <cell r="G2341" t="str">
            <v>BIG STONE COUNTY  HRA</v>
          </cell>
        </row>
        <row r="2342">
          <cell r="D2342" t="str">
            <v>MN - OTTER TAIL COUNTY HRA</v>
          </cell>
          <cell r="E2342">
            <v>1525</v>
          </cell>
          <cell r="F2342" t="str">
            <v>MN-177</v>
          </cell>
          <cell r="G2342" t="str">
            <v>OTTER TAIL COUNTY HRA</v>
          </cell>
        </row>
        <row r="2343">
          <cell r="D2343" t="str">
            <v>MN - MEEKER COUNTY HRA</v>
          </cell>
          <cell r="E2343">
            <v>1526</v>
          </cell>
          <cell r="F2343" t="str">
            <v>MN-178</v>
          </cell>
          <cell r="G2343" t="str">
            <v>MEEKER COUNTY HRA</v>
          </cell>
        </row>
        <row r="2344">
          <cell r="D2344" t="str">
            <v>MN - TODD COUNTY HRA</v>
          </cell>
          <cell r="E2344">
            <v>1527</v>
          </cell>
          <cell r="F2344" t="str">
            <v>MN-180</v>
          </cell>
          <cell r="G2344" t="str">
            <v>TODD COUNTY HRA</v>
          </cell>
        </row>
        <row r="2345">
          <cell r="D2345" t="str">
            <v>MN - Housing &amp; Redevelopment Authority Of Lincoln</v>
          </cell>
          <cell r="E2345">
            <v>1528</v>
          </cell>
          <cell r="F2345" t="str">
            <v>MN-183</v>
          </cell>
          <cell r="G2345" t="str">
            <v>Housing &amp; Redevelopment Authority Of Lincoln</v>
          </cell>
        </row>
        <row r="2346">
          <cell r="D2346" t="str">
            <v>MN - SCOTT COUNTY COMMUNITY DEVELOPMENT AGENCY</v>
          </cell>
          <cell r="E2346">
            <v>1529</v>
          </cell>
          <cell r="F2346" t="str">
            <v>MN-184</v>
          </cell>
          <cell r="G2346" t="str">
            <v>SCOTT COUNTY COMMUNITY DEVELOPMENT AGENCY</v>
          </cell>
        </row>
        <row r="2347">
          <cell r="D2347" t="str">
            <v>MN - CASS COUNTY HRA</v>
          </cell>
          <cell r="E2347">
            <v>1530</v>
          </cell>
          <cell r="F2347" t="str">
            <v>MN-188</v>
          </cell>
          <cell r="G2347" t="str">
            <v>CASS COUNTY HRA</v>
          </cell>
        </row>
        <row r="2348">
          <cell r="D2348" t="str">
            <v>MN - BECKER COUNTY ECONOMIC DEVELOPMENT AUTHORITY</v>
          </cell>
          <cell r="E2348">
            <v>1531</v>
          </cell>
          <cell r="F2348" t="str">
            <v>MN-190</v>
          </cell>
          <cell r="G2348" t="str">
            <v>BECKER COUNTY ECONOMIC DEVELOPMENT AUTHORITY</v>
          </cell>
        </row>
        <row r="2349">
          <cell r="D2349" t="str">
            <v>MN - MOWER COUNTY HRA</v>
          </cell>
          <cell r="E2349">
            <v>1532</v>
          </cell>
          <cell r="F2349" t="str">
            <v>MN-191</v>
          </cell>
          <cell r="G2349" t="str">
            <v>MOWER COUNTY HRA</v>
          </cell>
        </row>
        <row r="2350">
          <cell r="D2350" t="str">
            <v>MN - DOUGLAS COUNTY HRA</v>
          </cell>
          <cell r="E2350">
            <v>1533</v>
          </cell>
          <cell r="F2350" t="str">
            <v>MN-192</v>
          </cell>
          <cell r="G2350" t="str">
            <v>DOUGLAS COUNTY HRA</v>
          </cell>
        </row>
        <row r="2351">
          <cell r="D2351" t="str">
            <v>MN - SOUTHEAST MN MULTI-COUNTY HRA</v>
          </cell>
          <cell r="E2351">
            <v>1534</v>
          </cell>
          <cell r="F2351" t="str">
            <v>MN-197</v>
          </cell>
          <cell r="G2351" t="str">
            <v>SOUTHEAST MN MULTI-COUNTY HRA</v>
          </cell>
        </row>
        <row r="2352">
          <cell r="D2352" t="str">
            <v>MN - Housing &amp; Redevelopment Authority Of Dodge Center</v>
          </cell>
          <cell r="E2352">
            <v>1535</v>
          </cell>
          <cell r="F2352" t="str">
            <v>MN-206</v>
          </cell>
          <cell r="G2352" t="str">
            <v>Housing &amp; Redevelopment Authority Of Dodge Center</v>
          </cell>
        </row>
        <row r="2353">
          <cell r="D2353" t="str">
            <v>MN - Housing &amp; Redevelopment Authority Of Janesville</v>
          </cell>
          <cell r="E2353">
            <v>1536</v>
          </cell>
          <cell r="F2353" t="str">
            <v>MN-208</v>
          </cell>
          <cell r="G2353" t="str">
            <v>Housing &amp; Redevelopment Authority Of Janesville</v>
          </cell>
        </row>
        <row r="2354">
          <cell r="D2354" t="str">
            <v>MN - CARVER COUNTY HRA</v>
          </cell>
          <cell r="E2354">
            <v>1537</v>
          </cell>
          <cell r="F2354" t="str">
            <v>MN-211</v>
          </cell>
          <cell r="G2354" t="str">
            <v>CARVER COUNTY HRA</v>
          </cell>
        </row>
        <row r="2355">
          <cell r="D2355" t="str">
            <v>MN - WASHINGTON COUNTY HRA</v>
          </cell>
          <cell r="E2355">
            <v>1538</v>
          </cell>
          <cell r="F2355" t="str">
            <v>MN-212</v>
          </cell>
          <cell r="G2355" t="str">
            <v>WASHINGTON COUNTY HRA</v>
          </cell>
        </row>
        <row r="2356">
          <cell r="D2356" t="str">
            <v>MO - St. Louis Housing Authority</v>
          </cell>
          <cell r="E2356">
            <v>1539</v>
          </cell>
          <cell r="F2356" t="str">
            <v>MO-001</v>
          </cell>
          <cell r="G2356" t="str">
            <v>St. Louis Housing Authority</v>
          </cell>
        </row>
        <row r="2357">
          <cell r="D2357" t="str">
            <v>MO - Housing Authority of Kansas City, Missouri</v>
          </cell>
          <cell r="E2357">
            <v>1540</v>
          </cell>
          <cell r="F2357" t="str">
            <v>MO-002</v>
          </cell>
          <cell r="G2357" t="str">
            <v>Housing Authority of Kansas City, Missouri</v>
          </cell>
        </row>
        <row r="2358">
          <cell r="D2358" t="str">
            <v>MO - St. Joseph Housing Authority</v>
          </cell>
          <cell r="E2358">
            <v>1541</v>
          </cell>
          <cell r="F2358" t="str">
            <v>MO-003</v>
          </cell>
          <cell r="G2358" t="str">
            <v>St. Joseph Housing Authority</v>
          </cell>
        </row>
        <row r="2359">
          <cell r="D2359" t="str">
            <v>MO - Housing Authority of St. Louis County</v>
          </cell>
          <cell r="E2359">
            <v>1542</v>
          </cell>
          <cell r="F2359" t="str">
            <v>MO-004</v>
          </cell>
          <cell r="G2359" t="str">
            <v>Housing Authority of St. Louis County</v>
          </cell>
        </row>
        <row r="2360">
          <cell r="D2360" t="str">
            <v>MO - Housing Authority of the City of St. Charles</v>
          </cell>
          <cell r="E2360">
            <v>1543</v>
          </cell>
          <cell r="F2360" t="str">
            <v>MO-006</v>
          </cell>
          <cell r="G2360" t="str">
            <v>Housing Authority of the City of St. Charles</v>
          </cell>
        </row>
        <row r="2361">
          <cell r="D2361" t="str">
            <v>MO - Housing Authority of the City of Columbia, MO</v>
          </cell>
          <cell r="E2361">
            <v>1544</v>
          </cell>
          <cell r="F2361" t="str">
            <v>MO-007</v>
          </cell>
          <cell r="G2361" t="str">
            <v>Housing Authority of the City of Columbia, MO</v>
          </cell>
        </row>
        <row r="2362">
          <cell r="D2362" t="str">
            <v>MO - HOUSING AUTHORITY OF THE CITY OF SIKESTON</v>
          </cell>
          <cell r="E2362">
            <v>1545</v>
          </cell>
          <cell r="F2362" t="str">
            <v>MO-008</v>
          </cell>
          <cell r="G2362" t="str">
            <v>HOUSING AUTHORITY OF THE CITY OF SIKESTON</v>
          </cell>
        </row>
        <row r="2363">
          <cell r="D2363" t="str">
            <v>MO - Housing Authority of the City of Jefferson</v>
          </cell>
          <cell r="E2363">
            <v>1546</v>
          </cell>
          <cell r="F2363" t="str">
            <v>MO-009</v>
          </cell>
          <cell r="G2363" t="str">
            <v>Housing Authority of the City of Jefferson</v>
          </cell>
        </row>
        <row r="2364">
          <cell r="D2364" t="str">
            <v>MO - Housing Authority of the City of Mexico</v>
          </cell>
          <cell r="E2364">
            <v>1547</v>
          </cell>
          <cell r="F2364" t="str">
            <v>MO-010</v>
          </cell>
          <cell r="G2364" t="str">
            <v>Housing Authority of the City of Mexico</v>
          </cell>
        </row>
        <row r="2365">
          <cell r="D2365" t="str">
            <v>MO - Housing Authority of the City of Moberly</v>
          </cell>
          <cell r="E2365">
            <v>1548</v>
          </cell>
          <cell r="F2365" t="str">
            <v>MO-011</v>
          </cell>
          <cell r="G2365" t="str">
            <v>Housing Authority of the City of Moberly</v>
          </cell>
        </row>
        <row r="2366">
          <cell r="D2366" t="str">
            <v>MO - Housing Authority of the City of Charleston</v>
          </cell>
          <cell r="E2366">
            <v>1549</v>
          </cell>
          <cell r="F2366" t="str">
            <v>MO-012</v>
          </cell>
          <cell r="G2366" t="str">
            <v>Housing Authority of the City of Charleston</v>
          </cell>
        </row>
        <row r="2367">
          <cell r="D2367" t="str">
            <v>MO - Housing Authority of the City of Poplar Bluff</v>
          </cell>
          <cell r="E2367">
            <v>1550</v>
          </cell>
          <cell r="F2367" t="str">
            <v>MO-013</v>
          </cell>
          <cell r="G2367" t="str">
            <v>Housing Authority of the City of Poplar Bluff</v>
          </cell>
        </row>
        <row r="2368">
          <cell r="D2368" t="str">
            <v>MO - Housing Authority of the City of Fulton</v>
          </cell>
          <cell r="E2368">
            <v>1551</v>
          </cell>
          <cell r="F2368" t="str">
            <v>MO-014</v>
          </cell>
          <cell r="G2368" t="str">
            <v>Housing Authority of the City of Fulton</v>
          </cell>
        </row>
        <row r="2369">
          <cell r="D2369" t="str">
            <v>MO - Marshall Housing Authority</v>
          </cell>
          <cell r="E2369">
            <v>1552</v>
          </cell>
          <cell r="F2369" t="str">
            <v>MO-016</v>
          </cell>
          <cell r="G2369" t="str">
            <v>Marshall Housing Authority</v>
          </cell>
        </row>
        <row r="2370">
          <cell r="D2370" t="str">
            <v>MO - Independence Housing Authority</v>
          </cell>
          <cell r="E2370">
            <v>1553</v>
          </cell>
          <cell r="F2370" t="str">
            <v>MO-017</v>
          </cell>
          <cell r="G2370" t="str">
            <v>Independence Housing Authority</v>
          </cell>
        </row>
        <row r="2371">
          <cell r="D2371" t="str">
            <v>MO - Housing Authority of the City of Kennett</v>
          </cell>
          <cell r="E2371">
            <v>1554</v>
          </cell>
          <cell r="F2371" t="str">
            <v>MO-018</v>
          </cell>
          <cell r="G2371" t="str">
            <v>Housing Authority of the City of Kennett</v>
          </cell>
        </row>
        <row r="2372">
          <cell r="D2372" t="str">
            <v>MO - Housing Authority of the City of Bloomfield</v>
          </cell>
          <cell r="E2372">
            <v>1555</v>
          </cell>
          <cell r="F2372" t="str">
            <v>MO-019</v>
          </cell>
          <cell r="G2372" t="str">
            <v>Housing Authority of the City of Bloomfield</v>
          </cell>
        </row>
        <row r="2373">
          <cell r="D2373" t="str">
            <v>MO - Housing Authority of the City of Hayti</v>
          </cell>
          <cell r="E2373">
            <v>1556</v>
          </cell>
          <cell r="F2373" t="str">
            <v>MO-020</v>
          </cell>
          <cell r="G2373" t="str">
            <v>Housing Authority of the City of Hayti</v>
          </cell>
        </row>
        <row r="2374">
          <cell r="D2374" t="str">
            <v>MO - Housing Authority of the City of Potosi</v>
          </cell>
          <cell r="E2374">
            <v>1557</v>
          </cell>
          <cell r="F2374" t="str">
            <v>MO-021</v>
          </cell>
          <cell r="G2374" t="str">
            <v>Housing Authority of the City of Potosi</v>
          </cell>
        </row>
        <row r="2375">
          <cell r="D2375" t="str">
            <v>MO - Housing Authority of the City of Steele</v>
          </cell>
          <cell r="E2375">
            <v>1558</v>
          </cell>
          <cell r="F2375" t="str">
            <v>MO-022</v>
          </cell>
          <cell r="G2375" t="str">
            <v>Housing Authority of the City of Steele</v>
          </cell>
        </row>
        <row r="2376">
          <cell r="D2376" t="str">
            <v>MO - Housing Authority of the City of Senath</v>
          </cell>
          <cell r="E2376">
            <v>1559</v>
          </cell>
          <cell r="F2376" t="str">
            <v>MO-023</v>
          </cell>
          <cell r="G2376" t="str">
            <v>Housing Authority of the City of Senath</v>
          </cell>
        </row>
        <row r="2377">
          <cell r="D2377" t="str">
            <v>MO - Housing Authority of the City of Bernie</v>
          </cell>
          <cell r="E2377">
            <v>1560</v>
          </cell>
          <cell r="F2377" t="str">
            <v>MO-024</v>
          </cell>
          <cell r="G2377" t="str">
            <v>Housing Authority of the City of Bernie</v>
          </cell>
        </row>
        <row r="2378">
          <cell r="D2378" t="str">
            <v>MO - Housing Authority of the City of Clarkton</v>
          </cell>
          <cell r="E2378">
            <v>1561</v>
          </cell>
          <cell r="F2378" t="str">
            <v>MO-025</v>
          </cell>
          <cell r="G2378" t="str">
            <v>Housing Authority of the City of Clarkton</v>
          </cell>
        </row>
        <row r="2379">
          <cell r="D2379" t="str">
            <v>MO - Housing Authority of the City of Campbell</v>
          </cell>
          <cell r="E2379">
            <v>1562</v>
          </cell>
          <cell r="F2379" t="str">
            <v>MO-026</v>
          </cell>
          <cell r="G2379" t="str">
            <v>Housing Authority of the City of Campbell</v>
          </cell>
        </row>
        <row r="2380">
          <cell r="D2380" t="str">
            <v>MO - Housing Authority of the City of Cardwell</v>
          </cell>
          <cell r="E2380">
            <v>1563</v>
          </cell>
          <cell r="F2380" t="str">
            <v>MO-027</v>
          </cell>
          <cell r="G2380" t="str">
            <v>Housing Authority of the City of Cardwell</v>
          </cell>
        </row>
        <row r="2381">
          <cell r="D2381" t="str">
            <v>MO - Housing Authority of the City of Malden</v>
          </cell>
          <cell r="E2381">
            <v>1564</v>
          </cell>
          <cell r="F2381" t="str">
            <v>MO-028</v>
          </cell>
          <cell r="G2381" t="str">
            <v>Housing Authority of the City of Malden</v>
          </cell>
        </row>
        <row r="2382">
          <cell r="D2382" t="str">
            <v>MO - Housing Authority of the City of Hornersville</v>
          </cell>
          <cell r="E2382">
            <v>1565</v>
          </cell>
          <cell r="F2382" t="str">
            <v>MO-029</v>
          </cell>
          <cell r="G2382" t="str">
            <v>Housing Authority of the City of Hornersville</v>
          </cell>
        </row>
        <row r="2383">
          <cell r="D2383" t="str">
            <v>MO - Lee's Summit Housing Authority</v>
          </cell>
          <cell r="E2383">
            <v>1566</v>
          </cell>
          <cell r="F2383" t="str">
            <v>MO-030</v>
          </cell>
          <cell r="G2383" t="str">
            <v>Lee's Summit Housing Authority</v>
          </cell>
        </row>
        <row r="2384">
          <cell r="D2384" t="str">
            <v>MO - Clinton Housing Authority</v>
          </cell>
          <cell r="E2384">
            <v>1567</v>
          </cell>
          <cell r="F2384" t="str">
            <v>MO-031</v>
          </cell>
          <cell r="G2384" t="str">
            <v>Clinton Housing Authority</v>
          </cell>
        </row>
        <row r="2385">
          <cell r="D2385" t="str">
            <v>MO - Tarkio Housing Authority</v>
          </cell>
          <cell r="E2385">
            <v>1568</v>
          </cell>
          <cell r="F2385" t="str">
            <v>MO-032</v>
          </cell>
          <cell r="G2385" t="str">
            <v>Tarkio Housing Authority</v>
          </cell>
        </row>
        <row r="2386">
          <cell r="D2386" t="str">
            <v>MO - Mound City Housing Authority</v>
          </cell>
          <cell r="E2386">
            <v>1569</v>
          </cell>
          <cell r="F2386" t="str">
            <v>MO-033</v>
          </cell>
          <cell r="G2386" t="str">
            <v>Mound City Housing Authority</v>
          </cell>
        </row>
        <row r="2387">
          <cell r="D2387" t="str">
            <v>MO - Housing Authority of the City of Dexter</v>
          </cell>
          <cell r="E2387">
            <v>1570</v>
          </cell>
          <cell r="F2387" t="str">
            <v>MO-034</v>
          </cell>
          <cell r="G2387" t="str">
            <v>Housing Authority of the City of Dexter</v>
          </cell>
        </row>
        <row r="2388">
          <cell r="D2388" t="str">
            <v>MO - Housing Authority of the City of Holcomb</v>
          </cell>
          <cell r="E2388">
            <v>1571</v>
          </cell>
          <cell r="F2388" t="str">
            <v>MO-035</v>
          </cell>
          <cell r="G2388" t="str">
            <v>Housing Authority of the City of Holcomb</v>
          </cell>
        </row>
        <row r="2389">
          <cell r="D2389" t="str">
            <v>MO - Housing Authority of the City of Caruthersville</v>
          </cell>
          <cell r="E2389">
            <v>1572</v>
          </cell>
          <cell r="F2389" t="str">
            <v>MO-036</v>
          </cell>
          <cell r="G2389" t="str">
            <v>Housing Authority of the City of Caruthersville</v>
          </cell>
        </row>
        <row r="2390">
          <cell r="D2390" t="str">
            <v>MO - Housing Authority of the City of West Plains</v>
          </cell>
          <cell r="E2390">
            <v>1573</v>
          </cell>
          <cell r="F2390" t="str">
            <v>MO-037</v>
          </cell>
          <cell r="G2390" t="str">
            <v>Housing Authority of the City of West Plains</v>
          </cell>
        </row>
        <row r="2391">
          <cell r="D2391" t="str">
            <v>MO - Osceola Housing Authority</v>
          </cell>
          <cell r="E2391">
            <v>1574</v>
          </cell>
          <cell r="F2391" t="str">
            <v>MO-038</v>
          </cell>
          <cell r="G2391" t="str">
            <v>Osceola Housing Authority</v>
          </cell>
        </row>
        <row r="2392">
          <cell r="D2392" t="str">
            <v>MO - Housing Authority of the City of Glasgow</v>
          </cell>
          <cell r="E2392">
            <v>1575</v>
          </cell>
          <cell r="F2392" t="str">
            <v>MO-039</v>
          </cell>
          <cell r="G2392" t="str">
            <v>Housing Authority of the City of Glasgow</v>
          </cell>
        </row>
        <row r="2393">
          <cell r="D2393" t="str">
            <v>MO - Housing Authority of the City of Houston</v>
          </cell>
          <cell r="E2393">
            <v>1576</v>
          </cell>
          <cell r="F2393" t="str">
            <v>MO-040</v>
          </cell>
          <cell r="G2393" t="str">
            <v>Housing Authority of the City of Houston</v>
          </cell>
        </row>
        <row r="2394">
          <cell r="D2394" t="str">
            <v>MO - Smithville Housing Authority</v>
          </cell>
          <cell r="E2394">
            <v>1577</v>
          </cell>
          <cell r="F2394" t="str">
            <v>MO-041</v>
          </cell>
          <cell r="G2394" t="str">
            <v>Smithville Housing Authority</v>
          </cell>
        </row>
        <row r="2395">
          <cell r="D2395" t="str">
            <v>MO - Housing Authority of the City of Portageville</v>
          </cell>
          <cell r="E2395">
            <v>1578</v>
          </cell>
          <cell r="F2395" t="str">
            <v>MO-042</v>
          </cell>
          <cell r="G2395" t="str">
            <v>Housing Authority of the City of Portageville</v>
          </cell>
        </row>
        <row r="2396">
          <cell r="D2396" t="str">
            <v>MO - Plattsburg Housing Authority</v>
          </cell>
          <cell r="E2396">
            <v>1579</v>
          </cell>
          <cell r="F2396" t="str">
            <v>MO-043</v>
          </cell>
          <cell r="G2396" t="str">
            <v>Plattsburg Housing Authority</v>
          </cell>
        </row>
        <row r="2397">
          <cell r="D2397" t="str">
            <v>MO - Housing Authority of the City of Gideon</v>
          </cell>
          <cell r="E2397">
            <v>1580</v>
          </cell>
          <cell r="F2397" t="str">
            <v>MO-044</v>
          </cell>
          <cell r="G2397" t="str">
            <v>Housing Authority of the City of Gideon</v>
          </cell>
        </row>
        <row r="2398">
          <cell r="D2398" t="str">
            <v>MO - Branson Housing Authority</v>
          </cell>
          <cell r="E2398">
            <v>1581</v>
          </cell>
          <cell r="F2398" t="str">
            <v>MO-045</v>
          </cell>
          <cell r="G2398" t="str">
            <v>Branson Housing Authority</v>
          </cell>
        </row>
        <row r="2399">
          <cell r="D2399" t="str">
            <v>MO - Marceline Housing Authority</v>
          </cell>
          <cell r="E2399">
            <v>1582</v>
          </cell>
          <cell r="F2399" t="str">
            <v>MO-046</v>
          </cell>
          <cell r="G2399" t="str">
            <v>Marceline Housing Authority</v>
          </cell>
        </row>
        <row r="2400">
          <cell r="D2400" t="str">
            <v>MO - Anderson Housing Authority</v>
          </cell>
          <cell r="E2400">
            <v>1583</v>
          </cell>
          <cell r="F2400" t="str">
            <v>MO-047</v>
          </cell>
          <cell r="G2400" t="str">
            <v>Anderson Housing Authority</v>
          </cell>
        </row>
        <row r="2401">
          <cell r="D2401" t="str">
            <v>MO - Lanagan Housing Authority</v>
          </cell>
          <cell r="E2401">
            <v>1584</v>
          </cell>
          <cell r="F2401" t="str">
            <v>MO-048</v>
          </cell>
          <cell r="G2401" t="str">
            <v>Lanagan Housing Authority</v>
          </cell>
        </row>
        <row r="2402">
          <cell r="D2402" t="str">
            <v>MO - Noel Housing Authority</v>
          </cell>
          <cell r="E2402">
            <v>1585</v>
          </cell>
          <cell r="F2402" t="str">
            <v>MO-049</v>
          </cell>
          <cell r="G2402" t="str">
            <v>Noel Housing Authority</v>
          </cell>
        </row>
        <row r="2403">
          <cell r="D2403" t="str">
            <v>MO - Pineville Housing Authority</v>
          </cell>
          <cell r="E2403">
            <v>1586</v>
          </cell>
          <cell r="F2403" t="str">
            <v>MO-050</v>
          </cell>
          <cell r="G2403" t="str">
            <v>Pineville Housing Authority</v>
          </cell>
        </row>
        <row r="2404">
          <cell r="D2404" t="str">
            <v>MO - Housing Authority of Southwest  City</v>
          </cell>
          <cell r="E2404">
            <v>1587</v>
          </cell>
          <cell r="F2404" t="str">
            <v>MO-051</v>
          </cell>
          <cell r="G2404" t="str">
            <v>Housing Authority of Southwest  City</v>
          </cell>
        </row>
        <row r="2405">
          <cell r="D2405" t="str">
            <v>MO - Housing Authority of the City of Salem</v>
          </cell>
          <cell r="E2405">
            <v>1588</v>
          </cell>
          <cell r="F2405" t="str">
            <v>MO-052</v>
          </cell>
          <cell r="G2405" t="str">
            <v>Housing Authority of the City of Salem</v>
          </cell>
        </row>
        <row r="2406">
          <cell r="D2406" t="str">
            <v>MO - Excelsior Springs Housing Authority</v>
          </cell>
          <cell r="E2406">
            <v>1589</v>
          </cell>
          <cell r="F2406" t="str">
            <v>MO-053</v>
          </cell>
          <cell r="G2406" t="str">
            <v>Excelsior Springs Housing Authority</v>
          </cell>
        </row>
        <row r="2407">
          <cell r="D2407" t="str">
            <v>MO - Housing Authority of the City of Boonville</v>
          </cell>
          <cell r="E2407">
            <v>1590</v>
          </cell>
          <cell r="F2407" t="str">
            <v>MO-054</v>
          </cell>
          <cell r="G2407" t="str">
            <v>Housing Authority of the City of Boonville</v>
          </cell>
        </row>
        <row r="2408">
          <cell r="D2408" t="str">
            <v>MO - Housing Authority of the City of Fayette</v>
          </cell>
          <cell r="E2408">
            <v>1591</v>
          </cell>
          <cell r="F2408" t="str">
            <v>MO-056</v>
          </cell>
          <cell r="G2408" t="str">
            <v>Housing Authority of the City of Fayette</v>
          </cell>
        </row>
        <row r="2409">
          <cell r="D2409" t="str">
            <v>MO - Housing Authority of the City of Illmo</v>
          </cell>
          <cell r="E2409">
            <v>1592</v>
          </cell>
          <cell r="F2409" t="str">
            <v>MO-057</v>
          </cell>
          <cell r="G2409" t="str">
            <v>Housing Authority of the City of Illmo</v>
          </cell>
        </row>
        <row r="2410">
          <cell r="D2410" t="str">
            <v>MO - Springfield Housing Authority</v>
          </cell>
          <cell r="E2410">
            <v>1593</v>
          </cell>
          <cell r="F2410" t="str">
            <v>MO-058</v>
          </cell>
          <cell r="G2410" t="str">
            <v>Springfield Housing Authority</v>
          </cell>
        </row>
        <row r="2411">
          <cell r="D2411" t="str">
            <v>MO - Brunswick Housing Authority</v>
          </cell>
          <cell r="E2411">
            <v>1594</v>
          </cell>
          <cell r="F2411" t="str">
            <v>MO-059</v>
          </cell>
          <cell r="G2411" t="str">
            <v>Brunswick Housing Authority</v>
          </cell>
        </row>
        <row r="2412">
          <cell r="D2412" t="str">
            <v>MO - Housing Authority of the City of Mountain Grove</v>
          </cell>
          <cell r="E2412">
            <v>1595</v>
          </cell>
          <cell r="F2412" t="str">
            <v>MO-060</v>
          </cell>
          <cell r="G2412" t="str">
            <v>Housing Authority of the City of Mountain Grove</v>
          </cell>
        </row>
        <row r="2413">
          <cell r="D2413" t="str">
            <v>MO - Webb City Housing Authority</v>
          </cell>
          <cell r="E2413">
            <v>1596</v>
          </cell>
          <cell r="F2413" t="str">
            <v>MO-061</v>
          </cell>
          <cell r="G2413" t="str">
            <v>Webb City Housing Authority</v>
          </cell>
        </row>
        <row r="2414">
          <cell r="D2414" t="str">
            <v>MO - Neosho Housing Authority</v>
          </cell>
          <cell r="E2414">
            <v>1597</v>
          </cell>
          <cell r="F2414" t="str">
            <v>MO-062</v>
          </cell>
          <cell r="G2414" t="str">
            <v>Neosho Housing Authority</v>
          </cell>
        </row>
        <row r="2415">
          <cell r="D2415" t="str">
            <v>MO - Housing Authority of the City of Wardell</v>
          </cell>
          <cell r="E2415">
            <v>1598</v>
          </cell>
          <cell r="F2415" t="str">
            <v>MO-063</v>
          </cell>
          <cell r="G2415" t="str">
            <v>Housing Authority of the City of Wardell</v>
          </cell>
        </row>
        <row r="2416">
          <cell r="D2416" t="str">
            <v>MO - Housing Authority of the City of New Madrid</v>
          </cell>
          <cell r="E2416">
            <v>1599</v>
          </cell>
          <cell r="F2416" t="str">
            <v>MO-064</v>
          </cell>
          <cell r="G2416" t="str">
            <v>Housing Authority of the City of New Madrid</v>
          </cell>
        </row>
        <row r="2417">
          <cell r="D2417" t="str">
            <v>MO - Chillicothe Housing Authority</v>
          </cell>
          <cell r="E2417">
            <v>1600</v>
          </cell>
          <cell r="F2417" t="str">
            <v>MO-065</v>
          </cell>
          <cell r="G2417" t="str">
            <v>Chillicothe Housing Authority</v>
          </cell>
        </row>
        <row r="2418">
          <cell r="D2418" t="str">
            <v>MO - Housing Authority of the City of Chaffee</v>
          </cell>
          <cell r="E2418">
            <v>1601</v>
          </cell>
          <cell r="F2418" t="str">
            <v>MO-066</v>
          </cell>
          <cell r="G2418" t="str">
            <v>Housing Authority of the City of Chaffee</v>
          </cell>
        </row>
        <row r="2419">
          <cell r="D2419" t="str">
            <v>MO - Bethany Housing Authority</v>
          </cell>
          <cell r="E2419">
            <v>1602</v>
          </cell>
          <cell r="F2419" t="str">
            <v>MO-067</v>
          </cell>
          <cell r="G2419" t="str">
            <v>Bethany Housing Authority</v>
          </cell>
        </row>
        <row r="2420">
          <cell r="D2420" t="str">
            <v>MO - Richland Housing Authority</v>
          </cell>
          <cell r="E2420">
            <v>1603</v>
          </cell>
          <cell r="F2420" t="str">
            <v>MO-068</v>
          </cell>
          <cell r="G2420" t="str">
            <v>Richland Housing Authority</v>
          </cell>
        </row>
        <row r="2421">
          <cell r="D2421" t="str">
            <v>MO - Slater Housing Authority</v>
          </cell>
          <cell r="E2421">
            <v>1604</v>
          </cell>
          <cell r="F2421" t="str">
            <v>MO-069</v>
          </cell>
          <cell r="G2421" t="str">
            <v>Slater Housing Authority</v>
          </cell>
        </row>
        <row r="2422">
          <cell r="D2422" t="str">
            <v>MO - Richmond Housing Authority</v>
          </cell>
          <cell r="E2422">
            <v>1605</v>
          </cell>
          <cell r="F2422" t="str">
            <v>MO-070</v>
          </cell>
          <cell r="G2422" t="str">
            <v>Richmond Housing Authority</v>
          </cell>
        </row>
        <row r="2423">
          <cell r="D2423" t="str">
            <v>MO - Aurora Housing Authority</v>
          </cell>
          <cell r="E2423">
            <v>1606</v>
          </cell>
          <cell r="F2423" t="str">
            <v>MO-071</v>
          </cell>
          <cell r="G2423" t="str">
            <v>Aurora Housing Authority</v>
          </cell>
        </row>
        <row r="2424">
          <cell r="D2424" t="str">
            <v>MO - Maryville Housing Authority</v>
          </cell>
          <cell r="E2424">
            <v>1607</v>
          </cell>
          <cell r="F2424" t="str">
            <v>MO-072</v>
          </cell>
          <cell r="G2424" t="str">
            <v>Maryville Housing Authority</v>
          </cell>
        </row>
        <row r="2425">
          <cell r="D2425" t="str">
            <v>MO - Lawson Housing Authority</v>
          </cell>
          <cell r="E2425">
            <v>1608</v>
          </cell>
          <cell r="F2425" t="str">
            <v>MO-073</v>
          </cell>
          <cell r="G2425" t="str">
            <v>Lawson Housing Authority</v>
          </cell>
        </row>
        <row r="2426">
          <cell r="D2426" t="str">
            <v>MO - Housing Authority of the City of Sedalia, MO</v>
          </cell>
          <cell r="E2426">
            <v>1609</v>
          </cell>
          <cell r="F2426" t="str">
            <v>MO-074</v>
          </cell>
          <cell r="G2426" t="str">
            <v>Housing Authority of the City of Sedalia, MO</v>
          </cell>
        </row>
        <row r="2427">
          <cell r="D2427" t="str">
            <v>MO - Brookfield Housing Authority</v>
          </cell>
          <cell r="E2427">
            <v>1610</v>
          </cell>
          <cell r="F2427" t="str">
            <v>MO-075</v>
          </cell>
          <cell r="G2427" t="str">
            <v>Brookfield Housing Authority</v>
          </cell>
        </row>
        <row r="2428">
          <cell r="D2428" t="str">
            <v>MO - Housing Authority of the City of East Prairie</v>
          </cell>
          <cell r="E2428">
            <v>1611</v>
          </cell>
          <cell r="F2428" t="str">
            <v>MO-076</v>
          </cell>
          <cell r="G2428" t="str">
            <v>Housing Authority of the City of East Prairie</v>
          </cell>
        </row>
        <row r="2429">
          <cell r="D2429" t="str">
            <v>MO - Republic Housing Authority</v>
          </cell>
          <cell r="E2429">
            <v>1612</v>
          </cell>
          <cell r="F2429" t="str">
            <v>MO-077</v>
          </cell>
          <cell r="G2429" t="str">
            <v>Republic Housing Authority</v>
          </cell>
        </row>
        <row r="2430">
          <cell r="D2430" t="str">
            <v>MO - Housing Authority of the City of Cameron</v>
          </cell>
          <cell r="E2430">
            <v>1613</v>
          </cell>
          <cell r="F2430" t="str">
            <v>MO-078</v>
          </cell>
          <cell r="G2430" t="str">
            <v>Housing Authority of the City of Cameron</v>
          </cell>
        </row>
        <row r="2431">
          <cell r="D2431" t="str">
            <v>MO - Lebanon Housing Authority</v>
          </cell>
          <cell r="E2431">
            <v>1614</v>
          </cell>
          <cell r="F2431" t="str">
            <v>MO-079</v>
          </cell>
          <cell r="G2431" t="str">
            <v>Lebanon Housing Authority</v>
          </cell>
        </row>
        <row r="2432">
          <cell r="D2432" t="str">
            <v>MO - Marionville Housing Authority</v>
          </cell>
          <cell r="E2432">
            <v>1615</v>
          </cell>
          <cell r="F2432" t="str">
            <v>MO-081</v>
          </cell>
          <cell r="G2432" t="str">
            <v>Marionville Housing Authority</v>
          </cell>
        </row>
        <row r="2433">
          <cell r="D2433" t="str">
            <v>MO - Housing Authority of the City of Mansfield</v>
          </cell>
          <cell r="E2433">
            <v>1616</v>
          </cell>
          <cell r="F2433" t="str">
            <v>MO-090</v>
          </cell>
          <cell r="G2433" t="str">
            <v>Housing Authority of the City of Mansfield</v>
          </cell>
        </row>
        <row r="2434">
          <cell r="D2434" t="str">
            <v>MO - Housing Authority of the City of Morehouse</v>
          </cell>
          <cell r="E2434">
            <v>1617</v>
          </cell>
          <cell r="F2434" t="str">
            <v>MO-092</v>
          </cell>
          <cell r="G2434" t="str">
            <v>Housing Authority of the City of Morehouse</v>
          </cell>
        </row>
        <row r="2435">
          <cell r="D2435" t="str">
            <v>MO - Lexington Housing Authority</v>
          </cell>
          <cell r="E2435">
            <v>1618</v>
          </cell>
          <cell r="F2435" t="str">
            <v>MO-096</v>
          </cell>
          <cell r="G2435" t="str">
            <v>Lexington Housing Authority</v>
          </cell>
        </row>
        <row r="2436">
          <cell r="D2436" t="str">
            <v>MO - Housing Authority of the City of Thayer</v>
          </cell>
          <cell r="E2436">
            <v>1619</v>
          </cell>
          <cell r="F2436" t="str">
            <v>MO-098</v>
          </cell>
          <cell r="G2436" t="str">
            <v>Housing Authority of the City of Thayer</v>
          </cell>
        </row>
        <row r="2437">
          <cell r="D2437" t="str">
            <v>MO - Princeton Housing Authority</v>
          </cell>
          <cell r="E2437">
            <v>1620</v>
          </cell>
          <cell r="F2437" t="str">
            <v>MO-103</v>
          </cell>
          <cell r="G2437" t="str">
            <v>Princeton Housing Authority</v>
          </cell>
        </row>
        <row r="2438">
          <cell r="D2438" t="str">
            <v>MO - Carrollton Housing Authority</v>
          </cell>
          <cell r="E2438">
            <v>1621</v>
          </cell>
          <cell r="F2438" t="str">
            <v>MO-107</v>
          </cell>
          <cell r="G2438" t="str">
            <v>Carrollton Housing Authority</v>
          </cell>
        </row>
        <row r="2439">
          <cell r="D2439" t="str">
            <v>MO - Higginsville Housing Authority</v>
          </cell>
          <cell r="E2439">
            <v>1622</v>
          </cell>
          <cell r="F2439" t="str">
            <v>MO-110</v>
          </cell>
          <cell r="G2439" t="str">
            <v>Higginsville Housing Authority</v>
          </cell>
        </row>
        <row r="2440">
          <cell r="D2440" t="str">
            <v>MO - Housing Authority of the City of Macon</v>
          </cell>
          <cell r="E2440">
            <v>1623</v>
          </cell>
          <cell r="F2440" t="str">
            <v>MO-111</v>
          </cell>
          <cell r="G2440" t="str">
            <v>Housing Authority of the City of Macon</v>
          </cell>
        </row>
        <row r="2441">
          <cell r="D2441" t="str">
            <v>MO - Housing Authority of the City of Bowling Green</v>
          </cell>
          <cell r="E2441">
            <v>1624</v>
          </cell>
          <cell r="F2441" t="str">
            <v>MO-125</v>
          </cell>
          <cell r="G2441" t="str">
            <v>Housing Authority of the City of Bowling Green</v>
          </cell>
        </row>
        <row r="2442">
          <cell r="D2442" t="str">
            <v>MO - Housing Authority of the City of Hannibal</v>
          </cell>
          <cell r="E2442">
            <v>1625</v>
          </cell>
          <cell r="F2442" t="str">
            <v>MO-129</v>
          </cell>
          <cell r="G2442" t="str">
            <v>Housing Authority of the City of Hannibal</v>
          </cell>
        </row>
        <row r="2443">
          <cell r="D2443" t="str">
            <v>MO - Housing Authority of the City of Olivette</v>
          </cell>
          <cell r="E2443">
            <v>1626</v>
          </cell>
          <cell r="F2443" t="str">
            <v>MO-132</v>
          </cell>
          <cell r="G2443" t="str">
            <v>Housing Authority of the City of Olivette</v>
          </cell>
        </row>
        <row r="2444">
          <cell r="D2444" t="str">
            <v>MO - Nevada Housing Authority</v>
          </cell>
          <cell r="E2444">
            <v>1627</v>
          </cell>
          <cell r="F2444" t="str">
            <v>MO-133</v>
          </cell>
          <cell r="G2444" t="str">
            <v>Nevada Housing Authority</v>
          </cell>
        </row>
        <row r="2445">
          <cell r="D2445" t="str">
            <v>MO - Wellston Housing Authority</v>
          </cell>
          <cell r="E2445">
            <v>1628</v>
          </cell>
          <cell r="F2445" t="str">
            <v>MO-138</v>
          </cell>
          <cell r="G2445" t="str">
            <v>Wellston Housing Authority</v>
          </cell>
        </row>
        <row r="2446">
          <cell r="D2446" t="str">
            <v>MO - Housing Authority of the City of Kirksville</v>
          </cell>
          <cell r="E2446">
            <v>1629</v>
          </cell>
          <cell r="F2446" t="str">
            <v>MO-145</v>
          </cell>
          <cell r="G2446" t="str">
            <v>Housing Authority of the City of Kirksville</v>
          </cell>
        </row>
        <row r="2447">
          <cell r="D2447" t="str">
            <v>MO - Housing Authority of the City of Memphis</v>
          </cell>
          <cell r="E2447">
            <v>1630</v>
          </cell>
          <cell r="F2447" t="str">
            <v>MO-146</v>
          </cell>
          <cell r="G2447" t="str">
            <v>Housing Authority of the City of Memphis</v>
          </cell>
        </row>
        <row r="2448">
          <cell r="D2448" t="str">
            <v>MO - Housing Authority of the City of Lancaster</v>
          </cell>
          <cell r="E2448">
            <v>1631</v>
          </cell>
          <cell r="F2448" t="str">
            <v>MO-147</v>
          </cell>
          <cell r="G2448" t="str">
            <v>Housing Authority of the City of Lancaster</v>
          </cell>
        </row>
        <row r="2449">
          <cell r="D2449" t="str">
            <v>MO - Housing Authority of the City of Rolla</v>
          </cell>
          <cell r="E2449">
            <v>1632</v>
          </cell>
          <cell r="F2449" t="str">
            <v>MO-149</v>
          </cell>
          <cell r="G2449" t="str">
            <v>Housing Authority of the City of Rolla</v>
          </cell>
        </row>
        <row r="2450">
          <cell r="D2450" t="str">
            <v>MO - Housing Authority of the City of Alton</v>
          </cell>
          <cell r="E2450">
            <v>1633</v>
          </cell>
          <cell r="F2450" t="str">
            <v>MO-156</v>
          </cell>
          <cell r="G2450" t="str">
            <v>Housing Authority of the City of Alton</v>
          </cell>
        </row>
        <row r="2451">
          <cell r="D2451" t="str">
            <v>MO - Housing Authority of the City of Vandalia</v>
          </cell>
          <cell r="E2451">
            <v>1634</v>
          </cell>
          <cell r="F2451" t="str">
            <v>MO-179</v>
          </cell>
          <cell r="G2451" t="str">
            <v>Housing Authority of the City of Vandalia</v>
          </cell>
        </row>
        <row r="2452">
          <cell r="D2452" t="str">
            <v>MO - Housing Authority of the City of Kirkwood</v>
          </cell>
          <cell r="E2452">
            <v>1635</v>
          </cell>
          <cell r="F2452" t="str">
            <v>MO-187</v>
          </cell>
          <cell r="G2452" t="str">
            <v>Housing Authority of the City of Kirkwood</v>
          </cell>
        </row>
        <row r="2453">
          <cell r="D2453" t="str">
            <v>MO - Housing Authority of the City of Joplin, MO</v>
          </cell>
          <cell r="E2453">
            <v>1636</v>
          </cell>
          <cell r="F2453" t="str">
            <v>MO-188</v>
          </cell>
          <cell r="G2453" t="str">
            <v>Housing Authority of the City of Joplin, MO</v>
          </cell>
        </row>
        <row r="2454">
          <cell r="D2454" t="str">
            <v>MO - Housing Authority of the City of Norwood</v>
          </cell>
          <cell r="E2454">
            <v>1637</v>
          </cell>
          <cell r="F2454" t="str">
            <v>MO-189</v>
          </cell>
          <cell r="G2454" t="str">
            <v>Housing Authority of the City of Norwood</v>
          </cell>
        </row>
        <row r="2455">
          <cell r="D2455" t="str">
            <v>MO - Housing Authority of the City of Sainte Genevieve</v>
          </cell>
          <cell r="E2455">
            <v>1638</v>
          </cell>
          <cell r="F2455" t="str">
            <v>MO-191</v>
          </cell>
          <cell r="G2455" t="str">
            <v>Housing Authority of the City of Sainte Genevieve</v>
          </cell>
        </row>
        <row r="2456">
          <cell r="D2456" t="str">
            <v>MO - Housing Authority of the City of Ava</v>
          </cell>
          <cell r="E2456">
            <v>1639</v>
          </cell>
          <cell r="F2456" t="str">
            <v>MO-192</v>
          </cell>
          <cell r="G2456" t="str">
            <v>Housing Authority of the City of Ava</v>
          </cell>
        </row>
        <row r="2457">
          <cell r="D2457" t="str">
            <v>MO - Housing Authority of the City of Cabool</v>
          </cell>
          <cell r="E2457">
            <v>1640</v>
          </cell>
          <cell r="F2457" t="str">
            <v>MO-209</v>
          </cell>
          <cell r="G2457" t="str">
            <v>Housing Authority of the City of Cabool</v>
          </cell>
        </row>
        <row r="2458">
          <cell r="D2458" t="str">
            <v>MO - Housing Authority of the City of Pagedale</v>
          </cell>
          <cell r="E2458">
            <v>1641</v>
          </cell>
          <cell r="F2458" t="str">
            <v>MO-218</v>
          </cell>
          <cell r="G2458" t="str">
            <v>Housing Authority of the City of Pagedale</v>
          </cell>
        </row>
        <row r="2459">
          <cell r="D2459" t="str">
            <v>MO - Housing Authority of the City of Hillsdale</v>
          </cell>
          <cell r="E2459">
            <v>1642</v>
          </cell>
          <cell r="F2459" t="str">
            <v>MO-220</v>
          </cell>
          <cell r="G2459" t="str">
            <v>Housing Authority of the City of Hillsdale</v>
          </cell>
        </row>
        <row r="2460">
          <cell r="D2460" t="str">
            <v>MO - Housing Authority of the City of Festus</v>
          </cell>
          <cell r="E2460">
            <v>1643</v>
          </cell>
          <cell r="F2460" t="str">
            <v>MO-221</v>
          </cell>
          <cell r="G2460" t="str">
            <v>Housing Authority of the City of Festus</v>
          </cell>
        </row>
        <row r="2461">
          <cell r="D2461" t="str">
            <v>MO - Housing Authority of the City of Hayti Heights</v>
          </cell>
          <cell r="E2461">
            <v>1644</v>
          </cell>
          <cell r="F2461" t="str">
            <v>MO-223</v>
          </cell>
          <cell r="G2461" t="str">
            <v>Housing Authority of the City of Hayti Heights</v>
          </cell>
        </row>
        <row r="2462">
          <cell r="D2462" t="str">
            <v>MS - The Housing Authority of the City of Hattiesburg</v>
          </cell>
          <cell r="E2462">
            <v>1645</v>
          </cell>
          <cell r="F2462" t="str">
            <v>MS-001</v>
          </cell>
          <cell r="G2462" t="str">
            <v>The Housing Authority of the City of Hattiesburg</v>
          </cell>
        </row>
        <row r="2463">
          <cell r="D2463" t="str">
            <v>MS - The Housing Authority of the City of Laurel</v>
          </cell>
          <cell r="E2463">
            <v>1646</v>
          </cell>
          <cell r="F2463" t="str">
            <v>MS-002</v>
          </cell>
          <cell r="G2463" t="str">
            <v>The Housing Authority of the City of Laurel</v>
          </cell>
        </row>
        <row r="2464">
          <cell r="D2464" t="str">
            <v>MS - The Housing Authority of the City of McComb</v>
          </cell>
          <cell r="E2464">
            <v>1647</v>
          </cell>
          <cell r="F2464" t="str">
            <v>MS-003</v>
          </cell>
          <cell r="G2464" t="str">
            <v>The Housing Authority of the City of McComb</v>
          </cell>
        </row>
        <row r="2465">
          <cell r="D2465" t="str">
            <v>MS - The Housing Authority of the City of Meridian</v>
          </cell>
          <cell r="E2465">
            <v>1648</v>
          </cell>
          <cell r="F2465" t="str">
            <v>MS-004</v>
          </cell>
          <cell r="G2465" t="str">
            <v>The Housing Authority of the City of Meridian</v>
          </cell>
        </row>
        <row r="2466">
          <cell r="D2466" t="str">
            <v>MS - The Housing Authority of the City of Biloxi</v>
          </cell>
          <cell r="E2466">
            <v>1649</v>
          </cell>
          <cell r="F2466" t="str">
            <v>MS-005</v>
          </cell>
          <cell r="G2466" t="str">
            <v>The Housing Authority of the City of Biloxi</v>
          </cell>
        </row>
        <row r="2467">
          <cell r="D2467" t="str">
            <v>MS - Tennessee Valley Regional Housing Authority</v>
          </cell>
          <cell r="E2467">
            <v>1650</v>
          </cell>
          <cell r="F2467" t="str">
            <v>MS-006</v>
          </cell>
          <cell r="G2467" t="str">
            <v>Tennessee Valley Regional Housing Authority</v>
          </cell>
        </row>
        <row r="2468">
          <cell r="D2468" t="str">
            <v>MS - The Housing Authority of the City of Clarksdale</v>
          </cell>
          <cell r="E2468">
            <v>1651</v>
          </cell>
          <cell r="F2468" t="str">
            <v>MS-007</v>
          </cell>
          <cell r="G2468" t="str">
            <v>The Housing Authority of the City of Clarksdale</v>
          </cell>
        </row>
        <row r="2469">
          <cell r="D2469" t="str">
            <v>MS - Mississippi Regional Housing Authority No. IV</v>
          </cell>
          <cell r="E2469">
            <v>1652</v>
          </cell>
          <cell r="F2469" t="str">
            <v>MS-019</v>
          </cell>
          <cell r="G2469" t="str">
            <v>Mississippi Regional Housing Authority No. IV</v>
          </cell>
        </row>
        <row r="2470">
          <cell r="D2470" t="str">
            <v>MS - Mississippi Regional Housing Authority No. V</v>
          </cell>
          <cell r="E2470">
            <v>1653</v>
          </cell>
          <cell r="F2470" t="str">
            <v>MS-030</v>
          </cell>
          <cell r="G2470" t="str">
            <v>Mississippi Regional Housing Authority No. V</v>
          </cell>
        </row>
        <row r="2471">
          <cell r="D2471" t="str">
            <v>MS - Mississippi Regional Housing Authority No. VIII</v>
          </cell>
          <cell r="E2471">
            <v>1654</v>
          </cell>
          <cell r="F2471" t="str">
            <v>MS-040</v>
          </cell>
          <cell r="G2471" t="str">
            <v>Mississippi Regional Housing Authority No. VIII</v>
          </cell>
        </row>
        <row r="2472">
          <cell r="D2472" t="str">
            <v>MS - The Housing Authority of the City of Starkville</v>
          </cell>
          <cell r="E2472">
            <v>1655</v>
          </cell>
          <cell r="F2472" t="str">
            <v>MS-047</v>
          </cell>
          <cell r="G2472" t="str">
            <v>The Housing Authority of the City of Starkville</v>
          </cell>
        </row>
        <row r="2473">
          <cell r="D2473" t="str">
            <v>MS - Mississippi Regional Housing Authority No. VII</v>
          </cell>
          <cell r="E2473">
            <v>1656</v>
          </cell>
          <cell r="F2473" t="str">
            <v>MS-057</v>
          </cell>
          <cell r="G2473" t="str">
            <v>Mississippi Regional Housing Authority No. VII</v>
          </cell>
        </row>
        <row r="2474">
          <cell r="D2474" t="str">
            <v>MS - Mississippi Regional Housing Authority No. VI</v>
          </cell>
          <cell r="E2474">
            <v>1657</v>
          </cell>
          <cell r="F2474" t="str">
            <v>MS-058</v>
          </cell>
          <cell r="G2474" t="str">
            <v>Mississippi Regional Housing Authority No. VI</v>
          </cell>
        </row>
        <row r="2475">
          <cell r="D2475" t="str">
            <v>MS - The Housing Authority of the City of West Point</v>
          </cell>
          <cell r="E2475">
            <v>1658</v>
          </cell>
          <cell r="F2475" t="str">
            <v>MS-059</v>
          </cell>
          <cell r="G2475" t="str">
            <v>The Housing Authority of the City of West Point</v>
          </cell>
        </row>
        <row r="2476">
          <cell r="D2476" t="str">
            <v>MS - The Housing Authority of the City of Brookhaven</v>
          </cell>
          <cell r="E2476">
            <v>1659</v>
          </cell>
          <cell r="F2476" t="str">
            <v>MS-060</v>
          </cell>
          <cell r="G2476" t="str">
            <v>The Housing Authority of the City of Brookhaven</v>
          </cell>
        </row>
        <row r="2477">
          <cell r="D2477" t="str">
            <v>MS - The Housing Authority of the City of Canton</v>
          </cell>
          <cell r="E2477">
            <v>1660</v>
          </cell>
          <cell r="F2477" t="str">
            <v>MS-061</v>
          </cell>
          <cell r="G2477" t="str">
            <v>The Housing Authority of the City of Canton</v>
          </cell>
        </row>
        <row r="2478">
          <cell r="D2478" t="str">
            <v>MS - The Housing Authority of the City of Holly Springs</v>
          </cell>
          <cell r="E2478">
            <v>1661</v>
          </cell>
          <cell r="F2478" t="str">
            <v>MS-062</v>
          </cell>
          <cell r="G2478" t="str">
            <v>The Housing Authority of the City of Holly Springs</v>
          </cell>
        </row>
        <row r="2479">
          <cell r="D2479" t="str">
            <v>MS - The Housing Authority of the City of Yazoo City</v>
          </cell>
          <cell r="E2479">
            <v>1662</v>
          </cell>
          <cell r="F2479" t="str">
            <v>MS-063</v>
          </cell>
          <cell r="G2479" t="str">
            <v>The Housing Authority of the City of Yazoo City</v>
          </cell>
        </row>
        <row r="2480">
          <cell r="D2480" t="str">
            <v>MS - The Housing Authority of the City of Bay St. Louis</v>
          </cell>
          <cell r="E2480">
            <v>1663</v>
          </cell>
          <cell r="F2480" t="str">
            <v>MS-064</v>
          </cell>
          <cell r="G2480" t="str">
            <v>The Housing Authority of the City of Bay St. Louis</v>
          </cell>
        </row>
        <row r="2481">
          <cell r="D2481" t="str">
            <v>MS - The Housing Authority of the City of Booneville</v>
          </cell>
          <cell r="E2481">
            <v>1664</v>
          </cell>
          <cell r="F2481" t="str">
            <v>MS-065</v>
          </cell>
          <cell r="G2481" t="str">
            <v>The Housing Authority of the City of Booneville</v>
          </cell>
        </row>
        <row r="2482">
          <cell r="D2482" t="str">
            <v>MS - The Housing Authority of the City of Picayune</v>
          </cell>
          <cell r="E2482">
            <v>1665</v>
          </cell>
          <cell r="F2482" t="str">
            <v>MS-066</v>
          </cell>
          <cell r="G2482" t="str">
            <v>The Housing Authority of the City of Picayune</v>
          </cell>
        </row>
        <row r="2483">
          <cell r="D2483" t="str">
            <v>MS - The Housing Authority of the City of Richton</v>
          </cell>
          <cell r="E2483">
            <v>1666</v>
          </cell>
          <cell r="F2483" t="str">
            <v>MS-067</v>
          </cell>
          <cell r="G2483" t="str">
            <v>The Housing Authority of the City of Richton</v>
          </cell>
        </row>
        <row r="2484">
          <cell r="D2484" t="str">
            <v>MS - The Housing Authority of the City of Waynesboro</v>
          </cell>
          <cell r="E2484">
            <v>1667</v>
          </cell>
          <cell r="F2484" t="str">
            <v>MS-068</v>
          </cell>
          <cell r="G2484" t="str">
            <v>The Housing Authority of the City of Waynesboro</v>
          </cell>
        </row>
        <row r="2485">
          <cell r="D2485" t="str">
            <v>MS - The Housing Authority of the City of Okolona</v>
          </cell>
          <cell r="E2485">
            <v>1668</v>
          </cell>
          <cell r="F2485" t="str">
            <v>MS-070</v>
          </cell>
          <cell r="G2485" t="str">
            <v>The Housing Authority of the City of Okolona</v>
          </cell>
        </row>
        <row r="2486">
          <cell r="D2486" t="str">
            <v>MS - The Housing Authority of the City of Aberdeen</v>
          </cell>
          <cell r="E2486">
            <v>1669</v>
          </cell>
          <cell r="F2486" t="str">
            <v>MS-071</v>
          </cell>
          <cell r="G2486" t="str">
            <v>The Housing Authority of the City of Aberdeen</v>
          </cell>
        </row>
        <row r="2487">
          <cell r="D2487" t="str">
            <v>MS - The Housing Authority of the City of Corinth</v>
          </cell>
          <cell r="E2487">
            <v>1670</v>
          </cell>
          <cell r="F2487" t="str">
            <v>MS-072</v>
          </cell>
          <cell r="G2487" t="str">
            <v>The Housing Authority of the City of Corinth</v>
          </cell>
        </row>
        <row r="2488">
          <cell r="D2488" t="str">
            <v>MS - The Housing Authority of the City of Iuka</v>
          </cell>
          <cell r="E2488">
            <v>1671</v>
          </cell>
          <cell r="F2488" t="str">
            <v>MS-075</v>
          </cell>
          <cell r="G2488" t="str">
            <v>The Housing Authority of the City of Iuka</v>
          </cell>
        </row>
        <row r="2489">
          <cell r="D2489" t="str">
            <v>MS - The Housing Authority of the City of Columbus</v>
          </cell>
          <cell r="E2489">
            <v>1672</v>
          </cell>
          <cell r="F2489" t="str">
            <v>MS-076</v>
          </cell>
          <cell r="G2489" t="str">
            <v>The Housing Authority of the City of Columbus</v>
          </cell>
        </row>
        <row r="2490">
          <cell r="D2490" t="str">
            <v>MS - The Housing Authority of the City of Tupelo</v>
          </cell>
          <cell r="E2490">
            <v>1673</v>
          </cell>
          <cell r="F2490" t="str">
            <v>MS-077</v>
          </cell>
          <cell r="G2490" t="str">
            <v>The Housing Authority of the City of Tupelo</v>
          </cell>
        </row>
        <row r="2491">
          <cell r="D2491" t="str">
            <v>MS - The Housing Authority of the City of Water Valley</v>
          </cell>
          <cell r="E2491">
            <v>1674</v>
          </cell>
          <cell r="F2491" t="str">
            <v>MS-078</v>
          </cell>
          <cell r="G2491" t="str">
            <v>The Housing Authority of the City of Water Valley</v>
          </cell>
        </row>
        <row r="2492">
          <cell r="D2492" t="str">
            <v>MS - The Housing Authority of the City of Louisville</v>
          </cell>
          <cell r="E2492">
            <v>1675</v>
          </cell>
          <cell r="F2492" t="str">
            <v>MS-079</v>
          </cell>
          <cell r="G2492" t="str">
            <v>The Housing Authority of the City of Louisville</v>
          </cell>
        </row>
        <row r="2493">
          <cell r="D2493" t="str">
            <v>MS - The Housing Authority of the City of Walnut</v>
          </cell>
          <cell r="E2493">
            <v>1676</v>
          </cell>
          <cell r="F2493" t="str">
            <v>MS-080</v>
          </cell>
          <cell r="G2493" t="str">
            <v>The Housing Authority of the City of Walnut</v>
          </cell>
        </row>
        <row r="2494">
          <cell r="D2494" t="str">
            <v>MS - The Housing Authority of the City of Sardis</v>
          </cell>
          <cell r="E2494">
            <v>1677</v>
          </cell>
          <cell r="F2494" t="str">
            <v>MS-081</v>
          </cell>
          <cell r="G2494" t="str">
            <v>The Housing Authority of the City of Sardis</v>
          </cell>
        </row>
        <row r="2495">
          <cell r="D2495" t="str">
            <v>MS - The Housing Authority of the City of Winona</v>
          </cell>
          <cell r="E2495">
            <v>1678</v>
          </cell>
          <cell r="F2495" t="str">
            <v>MS-082</v>
          </cell>
          <cell r="G2495" t="str">
            <v>The Housing Authority of the City of Winona</v>
          </cell>
        </row>
        <row r="2496">
          <cell r="D2496" t="str">
            <v>MS - The Housing Authority of the City of Amory</v>
          </cell>
          <cell r="E2496">
            <v>1679</v>
          </cell>
          <cell r="F2496" t="str">
            <v>MS-083</v>
          </cell>
          <cell r="G2496" t="str">
            <v>The Housing Authority of the City of Amory</v>
          </cell>
        </row>
        <row r="2497">
          <cell r="D2497" t="str">
            <v>MS - The Housing Authority of the City of Summit</v>
          </cell>
          <cell r="E2497">
            <v>1680</v>
          </cell>
          <cell r="F2497" t="str">
            <v>MS-084</v>
          </cell>
          <cell r="G2497" t="str">
            <v>The Housing Authority of the City of Summit</v>
          </cell>
        </row>
        <row r="2498">
          <cell r="D2498" t="str">
            <v>MS - The Housing Authority of the City of Baldwyn</v>
          </cell>
          <cell r="E2498">
            <v>1681</v>
          </cell>
          <cell r="F2498" t="str">
            <v>MS-085</v>
          </cell>
          <cell r="G2498" t="str">
            <v>The Housing Authority of the City of Baldwyn</v>
          </cell>
        </row>
        <row r="2499">
          <cell r="D2499" t="str">
            <v>MS - Housing Authority of the City of Vicksburg</v>
          </cell>
          <cell r="E2499">
            <v>1682</v>
          </cell>
          <cell r="F2499" t="str">
            <v>MS-086</v>
          </cell>
          <cell r="G2499" t="str">
            <v>Housing Authority of the City of Vicksburg</v>
          </cell>
        </row>
        <row r="2500">
          <cell r="D2500" t="str">
            <v>MS - The Housing Authority of the City of Shelby</v>
          </cell>
          <cell r="E2500">
            <v>1683</v>
          </cell>
          <cell r="F2500" t="str">
            <v>MS-089</v>
          </cell>
          <cell r="G2500" t="str">
            <v>The Housing Authority of the City of Shelby</v>
          </cell>
        </row>
        <row r="2501">
          <cell r="D2501" t="str">
            <v>MS - The Housing Authority of the City of Senatobia</v>
          </cell>
          <cell r="E2501">
            <v>1684</v>
          </cell>
          <cell r="F2501" t="str">
            <v>MS-090</v>
          </cell>
          <cell r="G2501" t="str">
            <v>The Housing Authority of the City of Senatobia</v>
          </cell>
        </row>
        <row r="2502">
          <cell r="D2502" t="str">
            <v>MS - Oxford Housing Authority</v>
          </cell>
          <cell r="E2502">
            <v>1685</v>
          </cell>
          <cell r="F2502" t="str">
            <v>MS-093</v>
          </cell>
          <cell r="G2502" t="str">
            <v>Oxford Housing Authority</v>
          </cell>
        </row>
        <row r="2503">
          <cell r="D2503" t="str">
            <v>MS - The Housing Authority of the City of Hazlehurst</v>
          </cell>
          <cell r="E2503">
            <v>1686</v>
          </cell>
          <cell r="F2503" t="str">
            <v>MS-094</v>
          </cell>
          <cell r="G2503" t="str">
            <v>The Housing Authority of the City of Hazlehurst</v>
          </cell>
        </row>
        <row r="2504">
          <cell r="D2504" t="str">
            <v>MS - South Delta Regional Housing Authority</v>
          </cell>
          <cell r="E2504">
            <v>1687</v>
          </cell>
          <cell r="F2504" t="str">
            <v>MS-095</v>
          </cell>
          <cell r="G2504" t="str">
            <v>South Delta Regional Housing Authority</v>
          </cell>
        </row>
        <row r="2505">
          <cell r="D2505" t="str">
            <v>MS - The Housing Authority of the City of Pontotoc</v>
          </cell>
          <cell r="E2505">
            <v>1688</v>
          </cell>
          <cell r="F2505" t="str">
            <v>MS-096</v>
          </cell>
          <cell r="G2505" t="str">
            <v>The Housing Authority of the City of Pontotoc</v>
          </cell>
        </row>
        <row r="2506">
          <cell r="D2506" t="str">
            <v>MS - The Housing Authority of the City of Waveland</v>
          </cell>
          <cell r="E2506">
            <v>1689</v>
          </cell>
          <cell r="F2506" t="str">
            <v>MS-101</v>
          </cell>
          <cell r="G2506" t="str">
            <v>The Housing Authority of the City of Waveland</v>
          </cell>
        </row>
        <row r="2507">
          <cell r="D2507" t="str">
            <v>MS - The Housing Authority of the City of Jackson</v>
          </cell>
          <cell r="E2507">
            <v>1690</v>
          </cell>
          <cell r="F2507" t="str">
            <v>MS-103</v>
          </cell>
          <cell r="G2507" t="str">
            <v>The Housing Authority of the City of Jackson</v>
          </cell>
        </row>
        <row r="2508">
          <cell r="D2508" t="str">
            <v>MS - The Housing Authority of the City of Natchez</v>
          </cell>
          <cell r="E2508">
            <v>1691</v>
          </cell>
          <cell r="F2508" t="str">
            <v>MS-105</v>
          </cell>
          <cell r="G2508" t="str">
            <v>The Housing Authority of the City of Natchez</v>
          </cell>
        </row>
        <row r="2509">
          <cell r="D2509" t="str">
            <v>MS - The Housing Authority of the City of Greenwood</v>
          </cell>
          <cell r="E2509">
            <v>1692</v>
          </cell>
          <cell r="F2509" t="str">
            <v>MS-107</v>
          </cell>
          <cell r="G2509" t="str">
            <v>The Housing Authority of the City of Greenwood</v>
          </cell>
        </row>
        <row r="2510">
          <cell r="D2510" t="str">
            <v>MS - The Housing Authority of the City of Long Beach</v>
          </cell>
          <cell r="E2510">
            <v>1693</v>
          </cell>
          <cell r="F2510" t="str">
            <v>MS-109</v>
          </cell>
          <cell r="G2510" t="str">
            <v>The Housing Authority of the City of Long Beach</v>
          </cell>
        </row>
        <row r="2511">
          <cell r="D2511" t="str">
            <v>MS - The Housing Authority of the City of Mound Bayou</v>
          </cell>
          <cell r="E2511">
            <v>1694</v>
          </cell>
          <cell r="F2511" t="str">
            <v>MS-110</v>
          </cell>
          <cell r="G2511" t="str">
            <v>The Housing Authority of the City of Mound Bayou</v>
          </cell>
        </row>
        <row r="2512">
          <cell r="D2512" t="str">
            <v>MS - The Housing Authority of the City of Forest</v>
          </cell>
          <cell r="E2512">
            <v>1695</v>
          </cell>
          <cell r="F2512" t="str">
            <v>MS-111</v>
          </cell>
          <cell r="G2512" t="str">
            <v>The Housing Authority of the City of Forest</v>
          </cell>
        </row>
        <row r="2513">
          <cell r="D2513" t="str">
            <v>MS - The Housing Authority of Attala County</v>
          </cell>
          <cell r="E2513">
            <v>1696</v>
          </cell>
          <cell r="F2513" t="str">
            <v>MS-117</v>
          </cell>
          <cell r="G2513" t="str">
            <v>The Housing Authority of Attala County</v>
          </cell>
        </row>
        <row r="2514">
          <cell r="D2514" t="str">
            <v>MS - The Housing Authority of the City of Itta Bena</v>
          </cell>
          <cell r="E2514">
            <v>1697</v>
          </cell>
          <cell r="F2514" t="str">
            <v>MS-121</v>
          </cell>
          <cell r="G2514" t="str">
            <v>The Housing Authority of the City of Itta Bena</v>
          </cell>
        </row>
        <row r="2515">
          <cell r="D2515" t="str">
            <v>MS - Bay Waveland Housing Authority</v>
          </cell>
          <cell r="E2515">
            <v>1698</v>
          </cell>
          <cell r="F2515" t="str">
            <v>MS-301</v>
          </cell>
          <cell r="G2515" t="str">
            <v>Bay Waveland Housing Authority</v>
          </cell>
        </row>
        <row r="2516">
          <cell r="D2516" t="str">
            <v>MT - Housing Authority of Billings</v>
          </cell>
          <cell r="E2516">
            <v>1699</v>
          </cell>
          <cell r="F2516" t="str">
            <v>MT-001</v>
          </cell>
          <cell r="G2516" t="str">
            <v>Housing Authority of Billings</v>
          </cell>
        </row>
        <row r="2517">
          <cell r="D2517" t="str">
            <v>MT - Great Falls Housing Authority</v>
          </cell>
          <cell r="E2517">
            <v>1700</v>
          </cell>
          <cell r="F2517" t="str">
            <v>MT-002</v>
          </cell>
          <cell r="G2517" t="str">
            <v>Great Falls Housing Authority</v>
          </cell>
        </row>
        <row r="2518">
          <cell r="D2518" t="str">
            <v>MT - Housing Authority of Butte</v>
          </cell>
          <cell r="E2518">
            <v>1701</v>
          </cell>
          <cell r="F2518" t="str">
            <v>MT-003</v>
          </cell>
          <cell r="G2518" t="str">
            <v>Housing Authority of Butte</v>
          </cell>
        </row>
        <row r="2519">
          <cell r="D2519" t="str">
            <v>MT - Helena Housing Authority</v>
          </cell>
          <cell r="E2519">
            <v>1702</v>
          </cell>
          <cell r="F2519" t="str">
            <v>MT-004</v>
          </cell>
          <cell r="G2519" t="str">
            <v>Helena Housing Authority</v>
          </cell>
        </row>
        <row r="2520">
          <cell r="D2520" t="str">
            <v>MT - Housing Authority of the City of Anaconda</v>
          </cell>
          <cell r="E2520">
            <v>1703</v>
          </cell>
          <cell r="F2520" t="str">
            <v>MT-005</v>
          </cell>
          <cell r="G2520" t="str">
            <v>Housing Authority of the City of Anaconda</v>
          </cell>
        </row>
        <row r="2521">
          <cell r="D2521" t="str">
            <v>MT - Richland County Housing Authority</v>
          </cell>
          <cell r="E2521">
            <v>1704</v>
          </cell>
          <cell r="F2521" t="str">
            <v>MT-006</v>
          </cell>
          <cell r="G2521" t="str">
            <v>Richland County Housing Authority</v>
          </cell>
        </row>
        <row r="2522">
          <cell r="D2522" t="str">
            <v>MT - Housing Authority of Glasgow</v>
          </cell>
          <cell r="E2522">
            <v>1705</v>
          </cell>
          <cell r="F2522" t="str">
            <v>MT-007</v>
          </cell>
          <cell r="G2522" t="str">
            <v>Housing Authority of Glasgow</v>
          </cell>
        </row>
        <row r="2523">
          <cell r="D2523" t="str">
            <v>MT - Whitefish Housing Authority</v>
          </cell>
          <cell r="E2523">
            <v>1706</v>
          </cell>
          <cell r="F2523" t="str">
            <v>MT-015</v>
          </cell>
          <cell r="G2523" t="str">
            <v>Whitefish Housing Authority</v>
          </cell>
        </row>
        <row r="2524">
          <cell r="D2524" t="str">
            <v>MT - Dawson County Housing Authority</v>
          </cell>
          <cell r="E2524">
            <v>1707</v>
          </cell>
          <cell r="F2524" t="str">
            <v>MT-029</v>
          </cell>
          <cell r="G2524" t="str">
            <v>Dawson County Housing Authority</v>
          </cell>
        </row>
        <row r="2525">
          <cell r="D2525" t="str">
            <v>MT - Missoula Housing Authority</v>
          </cell>
          <cell r="E2525">
            <v>1708</v>
          </cell>
          <cell r="F2525" t="str">
            <v>MT-033</v>
          </cell>
          <cell r="G2525" t="str">
            <v>Missoula Housing Authority</v>
          </cell>
        </row>
        <row r="2526">
          <cell r="D2526" t="str">
            <v>NC - Housing Authority of the City of Wilmington</v>
          </cell>
          <cell r="E2526">
            <v>1709</v>
          </cell>
          <cell r="F2526" t="str">
            <v>NC-001</v>
          </cell>
          <cell r="G2526" t="str">
            <v>Housing Authority of the City of Wilmington</v>
          </cell>
        </row>
        <row r="2527">
          <cell r="D2527" t="str">
            <v>NC - Housing Authority of the City of Raleigh</v>
          </cell>
          <cell r="E2527">
            <v>1710</v>
          </cell>
          <cell r="F2527" t="str">
            <v>NC-002</v>
          </cell>
          <cell r="G2527" t="str">
            <v>Housing Authority of the City of Raleigh</v>
          </cell>
        </row>
        <row r="2528">
          <cell r="D2528" t="str">
            <v>NC - Housing Authority of the City of Charlotte</v>
          </cell>
          <cell r="E2528">
            <v>1711</v>
          </cell>
          <cell r="F2528" t="str">
            <v>NC-003</v>
          </cell>
          <cell r="G2528" t="str">
            <v>Housing Authority of the City of Charlotte</v>
          </cell>
        </row>
        <row r="2529">
          <cell r="D2529" t="str">
            <v>NC - Housing Authority of the City of Kinston</v>
          </cell>
          <cell r="E2529">
            <v>1712</v>
          </cell>
          <cell r="F2529" t="str">
            <v>NC-004</v>
          </cell>
          <cell r="G2529" t="str">
            <v>Housing Authority of the City of Kinston</v>
          </cell>
        </row>
        <row r="2530">
          <cell r="D2530" t="str">
            <v>NC - Housing Authority of the City of New Bern</v>
          </cell>
          <cell r="E2530">
            <v>1713</v>
          </cell>
          <cell r="F2530" t="str">
            <v>NC-005</v>
          </cell>
          <cell r="G2530" t="str">
            <v>Housing Authority of the City of New Bern</v>
          </cell>
        </row>
        <row r="2531">
          <cell r="D2531" t="str">
            <v>NC - Housing Authority of the City of High Point</v>
          </cell>
          <cell r="E2531">
            <v>1714</v>
          </cell>
          <cell r="F2531" t="str">
            <v>NC-006</v>
          </cell>
          <cell r="G2531" t="str">
            <v>Housing Authority of the City of High Point</v>
          </cell>
        </row>
        <row r="2532">
          <cell r="D2532" t="str">
            <v>NC - Housing Authority of the City of Asheville</v>
          </cell>
          <cell r="E2532">
            <v>1715</v>
          </cell>
          <cell r="F2532" t="str">
            <v>NC-007</v>
          </cell>
          <cell r="G2532" t="str">
            <v>Housing Authority of the City of Asheville</v>
          </cell>
        </row>
        <row r="2533">
          <cell r="D2533" t="str">
            <v>NC - Housing Authority of the City of Concord</v>
          </cell>
          <cell r="E2533">
            <v>1716</v>
          </cell>
          <cell r="F2533" t="str">
            <v>NC-008</v>
          </cell>
          <cell r="G2533" t="str">
            <v>Housing Authority of the City of Concord</v>
          </cell>
        </row>
        <row r="2534">
          <cell r="D2534" t="str">
            <v>NC - Fayetteville Metropolitan Housing Authority</v>
          </cell>
          <cell r="E2534">
            <v>1717</v>
          </cell>
          <cell r="F2534" t="str">
            <v>NC-009</v>
          </cell>
          <cell r="G2534" t="str">
            <v>Fayetteville Metropolitan Housing Authority</v>
          </cell>
        </row>
        <row r="2535">
          <cell r="D2535" t="str">
            <v>NC - Eastern Carolina Regional Housing Authority</v>
          </cell>
          <cell r="E2535">
            <v>1718</v>
          </cell>
          <cell r="F2535" t="str">
            <v>NC-010</v>
          </cell>
          <cell r="G2535" t="str">
            <v>Eastern Carolina Regional Housing Authority</v>
          </cell>
        </row>
        <row r="2536">
          <cell r="D2536" t="str">
            <v>NC - Housing Authority of the City of Greensboro</v>
          </cell>
          <cell r="E2536">
            <v>1719</v>
          </cell>
          <cell r="F2536" t="str">
            <v>NC-011</v>
          </cell>
          <cell r="G2536" t="str">
            <v>Housing Authority of the City of Greensboro</v>
          </cell>
        </row>
        <row r="2537">
          <cell r="D2537" t="str">
            <v>NC - Housing Authority of the City of Winston-Salem</v>
          </cell>
          <cell r="E2537">
            <v>1720</v>
          </cell>
          <cell r="F2537" t="str">
            <v>NC-012</v>
          </cell>
          <cell r="G2537" t="str">
            <v>Housing Authority of the City of Winston-Salem</v>
          </cell>
        </row>
        <row r="2538">
          <cell r="D2538" t="str">
            <v>NC - The Housing Authority of the City of Durham</v>
          </cell>
          <cell r="E2538">
            <v>1721</v>
          </cell>
          <cell r="F2538" t="str">
            <v>NC-013</v>
          </cell>
          <cell r="G2538" t="str">
            <v>The Housing Authority of the City of Durham</v>
          </cell>
        </row>
        <row r="2539">
          <cell r="D2539" t="str">
            <v>NC - Housing Authority of the City of Lumberton</v>
          </cell>
          <cell r="E2539">
            <v>1722</v>
          </cell>
          <cell r="F2539" t="str">
            <v>NC-014</v>
          </cell>
          <cell r="G2539" t="str">
            <v>Housing Authority of the City of Lumberton</v>
          </cell>
        </row>
        <row r="2540">
          <cell r="D2540" t="str">
            <v>NC - Housing Authority of the City of Goldsboro</v>
          </cell>
          <cell r="E2540">
            <v>1723</v>
          </cell>
          <cell r="F2540" t="str">
            <v>NC-015</v>
          </cell>
          <cell r="G2540" t="str">
            <v>Housing Authority of the City of Goldsboro</v>
          </cell>
        </row>
        <row r="2541">
          <cell r="D2541" t="str">
            <v>NC - Housing Authority of the City of Salisbury</v>
          </cell>
          <cell r="E2541">
            <v>1724</v>
          </cell>
          <cell r="F2541" t="str">
            <v>NC-016</v>
          </cell>
          <cell r="G2541" t="str">
            <v>Housing Authority of the City of Salisbury</v>
          </cell>
        </row>
        <row r="2542">
          <cell r="D2542" t="str">
            <v>NC - Redevelopment Commission of the Town of Tarboro</v>
          </cell>
          <cell r="E2542">
            <v>1725</v>
          </cell>
          <cell r="F2542" t="str">
            <v>NC-017</v>
          </cell>
          <cell r="G2542" t="str">
            <v>Redevelopment Commission of the Town of Tarboro</v>
          </cell>
        </row>
        <row r="2543">
          <cell r="D2543" t="str">
            <v>NC - Housing Authority of the Town of Laurinburg</v>
          </cell>
          <cell r="E2543">
            <v>1726</v>
          </cell>
          <cell r="F2543" t="str">
            <v>NC-018</v>
          </cell>
          <cell r="G2543" t="str">
            <v>Housing Authority of the Town of Laurinburg</v>
          </cell>
        </row>
        <row r="2544">
          <cell r="D2544" t="str">
            <v>NC - Rocky Mount Housing Authority</v>
          </cell>
          <cell r="E2544">
            <v>1727</v>
          </cell>
          <cell r="F2544" t="str">
            <v>NC-019</v>
          </cell>
          <cell r="G2544" t="str">
            <v>Rocky Mount Housing Authority</v>
          </cell>
        </row>
        <row r="2545">
          <cell r="D2545" t="str">
            <v>NC - Housing Authority of the City of Wilson</v>
          </cell>
          <cell r="E2545">
            <v>1728</v>
          </cell>
          <cell r="F2545" t="str">
            <v>NC-020</v>
          </cell>
          <cell r="G2545" t="str">
            <v>Housing Authority of the City of Wilson</v>
          </cell>
        </row>
        <row r="2546">
          <cell r="D2546" t="str">
            <v>NC - Housing Authority of the County of Wake</v>
          </cell>
          <cell r="E2546">
            <v>1729</v>
          </cell>
          <cell r="F2546" t="str">
            <v>NC-021</v>
          </cell>
          <cell r="G2546" t="str">
            <v>Housing Authority of the County of Wake</v>
          </cell>
        </row>
        <row r="2547">
          <cell r="D2547" t="str">
            <v>NC - Housing Authority of the City of Greenville</v>
          </cell>
          <cell r="E2547">
            <v>1730</v>
          </cell>
          <cell r="F2547" t="str">
            <v>NC-022</v>
          </cell>
          <cell r="G2547" t="str">
            <v>Housing Authority of the City of Greenville</v>
          </cell>
        </row>
        <row r="2548">
          <cell r="D2548" t="str">
            <v>NC - Housing Authority of the Town of Mount Airy</v>
          </cell>
          <cell r="E2548">
            <v>1731</v>
          </cell>
          <cell r="F2548" t="str">
            <v>NC-023</v>
          </cell>
          <cell r="G2548" t="str">
            <v>Housing Authority of the Town of Mount Airy</v>
          </cell>
        </row>
        <row r="2549">
          <cell r="D2549" t="str">
            <v>NC - Mooresville Housing Authority</v>
          </cell>
          <cell r="E2549">
            <v>1732</v>
          </cell>
          <cell r="F2549" t="str">
            <v>NC-024</v>
          </cell>
          <cell r="G2549" t="str">
            <v>Mooresville Housing Authority</v>
          </cell>
        </row>
        <row r="2550">
          <cell r="D2550" t="str">
            <v>NC - Rockingham Housing Authority</v>
          </cell>
          <cell r="E2550">
            <v>1733</v>
          </cell>
          <cell r="F2550" t="str">
            <v>NC-025</v>
          </cell>
          <cell r="G2550" t="str">
            <v>Rockingham Housing Authority</v>
          </cell>
        </row>
        <row r="2551">
          <cell r="D2551" t="str">
            <v>NC - Elizabeth City Housing Authority</v>
          </cell>
          <cell r="E2551">
            <v>1734</v>
          </cell>
          <cell r="F2551" t="str">
            <v>NC-026</v>
          </cell>
          <cell r="G2551" t="str">
            <v>Elizabeth City Housing Authority</v>
          </cell>
        </row>
        <row r="2552">
          <cell r="D2552" t="str">
            <v>NC - Hendersonville Housing Authority</v>
          </cell>
          <cell r="E2552">
            <v>1735</v>
          </cell>
          <cell r="F2552" t="str">
            <v>NC-027</v>
          </cell>
          <cell r="G2552" t="str">
            <v>Hendersonville Housing Authority</v>
          </cell>
        </row>
        <row r="2553">
          <cell r="D2553" t="str">
            <v>NC - Benson Housing Authority</v>
          </cell>
          <cell r="E2553">
            <v>1736</v>
          </cell>
          <cell r="F2553" t="str">
            <v>NC-028</v>
          </cell>
          <cell r="G2553" t="str">
            <v>Benson Housing Authority</v>
          </cell>
        </row>
        <row r="2554">
          <cell r="D2554" t="str">
            <v>NC - Star Housing Authority</v>
          </cell>
          <cell r="E2554">
            <v>1737</v>
          </cell>
          <cell r="F2554" t="str">
            <v>NC-029</v>
          </cell>
          <cell r="G2554" t="str">
            <v>Star Housing Authority</v>
          </cell>
        </row>
        <row r="2555">
          <cell r="D2555" t="str">
            <v>NC - Housing Programs of the Town of Murphy</v>
          </cell>
          <cell r="E2555">
            <v>1738</v>
          </cell>
          <cell r="F2555" t="str">
            <v>NC-030</v>
          </cell>
          <cell r="G2555" t="str">
            <v>Housing Programs of the Town of Murphy</v>
          </cell>
        </row>
        <row r="2556">
          <cell r="D2556" t="str">
            <v>NC - Hertford Housing Authority</v>
          </cell>
          <cell r="E2556">
            <v>1739</v>
          </cell>
          <cell r="F2556" t="str">
            <v>NC-031</v>
          </cell>
          <cell r="G2556" t="str">
            <v>Hertford Housing Authority</v>
          </cell>
        </row>
        <row r="2557">
          <cell r="D2557" t="str">
            <v>NC - Washington Housing Authority</v>
          </cell>
          <cell r="E2557">
            <v>1740</v>
          </cell>
          <cell r="F2557" t="str">
            <v>NC-032</v>
          </cell>
          <cell r="G2557" t="str">
            <v>Washington Housing Authority</v>
          </cell>
        </row>
        <row r="2558">
          <cell r="D2558" t="str">
            <v>NC - Spruce Pine Housing Authority</v>
          </cell>
          <cell r="E2558">
            <v>1741</v>
          </cell>
          <cell r="F2558" t="str">
            <v>NC-033</v>
          </cell>
          <cell r="G2558" t="str">
            <v>Spruce Pine Housing Authority</v>
          </cell>
        </row>
        <row r="2559">
          <cell r="D2559" t="str">
            <v>NC - City of Shelby, Department of Housing</v>
          </cell>
          <cell r="E2559">
            <v>1742</v>
          </cell>
          <cell r="F2559" t="str">
            <v>NC-034</v>
          </cell>
          <cell r="G2559" t="str">
            <v>City of Shelby, Department of Housing</v>
          </cell>
        </row>
        <row r="2560">
          <cell r="D2560" t="str">
            <v>NC - Sanford Housing Authority</v>
          </cell>
          <cell r="E2560">
            <v>1743</v>
          </cell>
          <cell r="F2560" t="str">
            <v>NC-035</v>
          </cell>
          <cell r="G2560" t="str">
            <v>Sanford Housing Authority</v>
          </cell>
        </row>
        <row r="2561">
          <cell r="D2561" t="str">
            <v>NC - Selma Housing Authority</v>
          </cell>
          <cell r="E2561">
            <v>1744</v>
          </cell>
          <cell r="F2561" t="str">
            <v>NC-036</v>
          </cell>
          <cell r="G2561" t="str">
            <v>Selma Housing Authority</v>
          </cell>
        </row>
        <row r="2562">
          <cell r="D2562" t="str">
            <v>NC - Whiteville Housing Authority</v>
          </cell>
          <cell r="E2562">
            <v>1745</v>
          </cell>
          <cell r="F2562" t="str">
            <v>NC-037</v>
          </cell>
          <cell r="G2562" t="str">
            <v>Whiteville Housing Authority</v>
          </cell>
        </row>
        <row r="2563">
          <cell r="D2563" t="str">
            <v>NC - Lexington Housing Authority</v>
          </cell>
          <cell r="E2563">
            <v>1746</v>
          </cell>
          <cell r="F2563" t="str">
            <v>NC-039</v>
          </cell>
          <cell r="G2563" t="str">
            <v>Lexington Housing Authority</v>
          </cell>
        </row>
        <row r="2564">
          <cell r="D2564" t="str">
            <v>NC - Smithfield Housing Authority</v>
          </cell>
          <cell r="E2564">
            <v>1747</v>
          </cell>
          <cell r="F2564" t="str">
            <v>NC-040</v>
          </cell>
          <cell r="G2564" t="str">
            <v>Smithfield Housing Authority</v>
          </cell>
        </row>
        <row r="2565">
          <cell r="D2565" t="str">
            <v>NC - Troy Housing Authority</v>
          </cell>
          <cell r="E2565">
            <v>1748</v>
          </cell>
          <cell r="F2565" t="str">
            <v>NC-043</v>
          </cell>
          <cell r="G2565" t="str">
            <v>Troy Housing Authority</v>
          </cell>
        </row>
        <row r="2566">
          <cell r="D2566" t="str">
            <v>NC - Mount Gilead Housing Authority</v>
          </cell>
          <cell r="E2566">
            <v>1749</v>
          </cell>
          <cell r="F2566" t="str">
            <v>NC-044</v>
          </cell>
          <cell r="G2566" t="str">
            <v>Mount Gilead Housing Authority</v>
          </cell>
        </row>
        <row r="2567">
          <cell r="D2567" t="str">
            <v>NC - Hot Springs Housing Authority</v>
          </cell>
          <cell r="E2567">
            <v>1750</v>
          </cell>
          <cell r="F2567" t="str">
            <v>NC-045</v>
          </cell>
          <cell r="G2567" t="str">
            <v>Hot Springs Housing Authority</v>
          </cell>
        </row>
        <row r="2568">
          <cell r="D2568" t="str">
            <v>NC - Town of Chapel Hill Department of Housing</v>
          </cell>
          <cell r="E2568">
            <v>1751</v>
          </cell>
          <cell r="F2568" t="str">
            <v>NC-046</v>
          </cell>
          <cell r="G2568" t="str">
            <v>Town of Chapel Hill Department of Housing</v>
          </cell>
        </row>
        <row r="2569">
          <cell r="D2569" t="str">
            <v>NC - Fairmont Housing Authority</v>
          </cell>
          <cell r="E2569">
            <v>1752</v>
          </cell>
          <cell r="F2569" t="str">
            <v>NC-047</v>
          </cell>
          <cell r="G2569" t="str">
            <v>Fairmont Housing Authority</v>
          </cell>
        </row>
        <row r="2570">
          <cell r="D2570" t="str">
            <v>NC - Maxton Housing Authority</v>
          </cell>
          <cell r="E2570">
            <v>1753</v>
          </cell>
          <cell r="F2570" t="str">
            <v>NC-048</v>
          </cell>
          <cell r="G2570" t="str">
            <v>Maxton Housing Authority</v>
          </cell>
        </row>
        <row r="2571">
          <cell r="D2571" t="str">
            <v>NC - Morganton Housing Authority</v>
          </cell>
          <cell r="E2571">
            <v>1754</v>
          </cell>
          <cell r="F2571" t="str">
            <v>NC-049</v>
          </cell>
          <cell r="G2571" t="str">
            <v>Morganton Housing Authority</v>
          </cell>
        </row>
        <row r="2572">
          <cell r="D2572" t="str">
            <v>NC - Wadesboro Housing Authority</v>
          </cell>
          <cell r="E2572">
            <v>1755</v>
          </cell>
          <cell r="F2572" t="str">
            <v>NC-050</v>
          </cell>
          <cell r="G2572" t="str">
            <v>Wadesboro Housing Authority</v>
          </cell>
        </row>
        <row r="2573">
          <cell r="D2573" t="str">
            <v>NC - Andrews Housing Authority</v>
          </cell>
          <cell r="E2573">
            <v>1756</v>
          </cell>
          <cell r="F2573" t="str">
            <v>NC-051</v>
          </cell>
          <cell r="G2573" t="str">
            <v>Andrews Housing Authority</v>
          </cell>
        </row>
        <row r="2574">
          <cell r="D2574" t="str">
            <v>NC - Southern Pines Housing Authority</v>
          </cell>
          <cell r="E2574">
            <v>1757</v>
          </cell>
          <cell r="F2574" t="str">
            <v>NC-052</v>
          </cell>
          <cell r="G2574" t="str">
            <v>Southern Pines Housing Authority</v>
          </cell>
        </row>
        <row r="2575">
          <cell r="D2575" t="str">
            <v>NC - Hamlet Housing Authority</v>
          </cell>
          <cell r="E2575">
            <v>1758</v>
          </cell>
          <cell r="F2575" t="str">
            <v>NC-053</v>
          </cell>
          <cell r="G2575" t="str">
            <v>Hamlet Housing Authority</v>
          </cell>
        </row>
        <row r="2576">
          <cell r="D2576" t="str">
            <v>NC - Madison Housing Authority</v>
          </cell>
          <cell r="E2576">
            <v>1759</v>
          </cell>
          <cell r="F2576" t="str">
            <v>NC-054</v>
          </cell>
          <cell r="G2576" t="str">
            <v>Madison Housing Authority</v>
          </cell>
        </row>
        <row r="2577">
          <cell r="D2577" t="str">
            <v>NC - Valdese Housing Authority</v>
          </cell>
          <cell r="E2577">
            <v>1760</v>
          </cell>
          <cell r="F2577" t="str">
            <v>NC-055</v>
          </cell>
          <cell r="G2577" t="str">
            <v>Valdese Housing Authority</v>
          </cell>
        </row>
        <row r="2578">
          <cell r="D2578" t="str">
            <v>NC - City of Hickory Public Housing Authority</v>
          </cell>
          <cell r="E2578">
            <v>1761</v>
          </cell>
          <cell r="F2578" t="str">
            <v>NC-056</v>
          </cell>
          <cell r="G2578" t="str">
            <v>City of Hickory Public Housing Authority</v>
          </cell>
        </row>
        <row r="2579">
          <cell r="D2579" t="str">
            <v>NC - Gastonia Housing Authority</v>
          </cell>
          <cell r="E2579">
            <v>1762</v>
          </cell>
          <cell r="F2579" t="str">
            <v>NC-057</v>
          </cell>
          <cell r="G2579" t="str">
            <v>Gastonia Housing Authority</v>
          </cell>
        </row>
        <row r="2580">
          <cell r="D2580" t="str">
            <v>NC - Mars Hill Housing Authority</v>
          </cell>
          <cell r="E2580">
            <v>1763</v>
          </cell>
          <cell r="F2580" t="str">
            <v>NC-058</v>
          </cell>
          <cell r="G2580" t="str">
            <v>Mars Hill Housing Authority</v>
          </cell>
        </row>
        <row r="2581">
          <cell r="D2581" t="str">
            <v>NC - The Graham Housing Authority</v>
          </cell>
          <cell r="E2581">
            <v>1764</v>
          </cell>
          <cell r="F2581" t="str">
            <v>NC-059</v>
          </cell>
          <cell r="G2581" t="str">
            <v>The Graham Housing Authority</v>
          </cell>
        </row>
        <row r="2582">
          <cell r="D2582" t="str">
            <v>NC - Roxboro Housing Authority</v>
          </cell>
          <cell r="E2582">
            <v>1765</v>
          </cell>
          <cell r="F2582" t="str">
            <v>NC-060</v>
          </cell>
          <cell r="G2582" t="str">
            <v>Roxboro Housing Authority</v>
          </cell>
        </row>
        <row r="2583">
          <cell r="D2583" t="str">
            <v>NC - Housing Authority of the Town of Beaufort</v>
          </cell>
          <cell r="E2583">
            <v>1766</v>
          </cell>
          <cell r="F2583" t="str">
            <v>NC-061</v>
          </cell>
          <cell r="G2583" t="str">
            <v>Housing Authority of the Town of Beaufort</v>
          </cell>
        </row>
        <row r="2584">
          <cell r="D2584" t="str">
            <v>NC - Waynesville Housing Authority</v>
          </cell>
          <cell r="E2584">
            <v>1767</v>
          </cell>
          <cell r="F2584" t="str">
            <v>NC-062</v>
          </cell>
          <cell r="G2584" t="str">
            <v>Waynesville Housing Authority</v>
          </cell>
        </row>
        <row r="2585">
          <cell r="D2585" t="str">
            <v>NC - The New Randleman Housing Authority</v>
          </cell>
          <cell r="E2585">
            <v>1768</v>
          </cell>
          <cell r="F2585" t="str">
            <v>NC-063</v>
          </cell>
          <cell r="G2585" t="str">
            <v>The New Randleman Housing Authority</v>
          </cell>
        </row>
        <row r="2586">
          <cell r="D2586" t="str">
            <v>NC - Kings Mountain Housing Authority</v>
          </cell>
          <cell r="E2586">
            <v>1769</v>
          </cell>
          <cell r="F2586" t="str">
            <v>NC-064</v>
          </cell>
          <cell r="G2586" t="str">
            <v>Kings Mountain Housing Authority</v>
          </cell>
        </row>
        <row r="2587">
          <cell r="D2587" t="str">
            <v>NC - Monroe Housing Authority</v>
          </cell>
          <cell r="E2587">
            <v>1770</v>
          </cell>
          <cell r="F2587" t="str">
            <v>NC-065</v>
          </cell>
          <cell r="G2587" t="str">
            <v>Monroe Housing Authority</v>
          </cell>
        </row>
        <row r="2588">
          <cell r="D2588" t="str">
            <v>NC - Burlington Housing Authority</v>
          </cell>
          <cell r="E2588">
            <v>1771</v>
          </cell>
          <cell r="F2588" t="str">
            <v>NC-066</v>
          </cell>
          <cell r="G2588" t="str">
            <v>Burlington Housing Authority</v>
          </cell>
        </row>
        <row r="2589">
          <cell r="D2589" t="str">
            <v>NC - Robersonville Housing Authority</v>
          </cell>
          <cell r="E2589">
            <v>1772</v>
          </cell>
          <cell r="F2589" t="str">
            <v>NC-067</v>
          </cell>
          <cell r="G2589" t="str">
            <v>Robersonville Housing Authority</v>
          </cell>
        </row>
        <row r="2590">
          <cell r="D2590" t="str">
            <v>NC - The New Edenton Housing Authority</v>
          </cell>
          <cell r="E2590">
            <v>1773</v>
          </cell>
          <cell r="F2590" t="str">
            <v>NC-068</v>
          </cell>
          <cell r="G2590" t="str">
            <v>The New Edenton Housing Authority</v>
          </cell>
        </row>
        <row r="2591">
          <cell r="D2591" t="str">
            <v>NC - North Wilkesboro Housing Authority</v>
          </cell>
          <cell r="E2591">
            <v>1774</v>
          </cell>
          <cell r="F2591" t="str">
            <v>NC-069</v>
          </cell>
          <cell r="G2591" t="str">
            <v>North Wilkesboro Housing Authority</v>
          </cell>
        </row>
        <row r="2592">
          <cell r="D2592" t="str">
            <v>NC - Lincolnton Housing Authority</v>
          </cell>
          <cell r="E2592">
            <v>1775</v>
          </cell>
          <cell r="F2592" t="str">
            <v>NC-070</v>
          </cell>
          <cell r="G2592" t="str">
            <v>Lincolnton Housing Authority</v>
          </cell>
        </row>
        <row r="2593">
          <cell r="D2593" t="str">
            <v>NC - Thomasville Housing Authority</v>
          </cell>
          <cell r="E2593">
            <v>1776</v>
          </cell>
          <cell r="F2593" t="str">
            <v>NC-071</v>
          </cell>
          <cell r="G2593" t="str">
            <v>Thomasville Housing Authority</v>
          </cell>
        </row>
        <row r="2594">
          <cell r="D2594" t="str">
            <v>NC - Statesville Housing Authority</v>
          </cell>
          <cell r="E2594">
            <v>1777</v>
          </cell>
          <cell r="F2594" t="str">
            <v>NC-072</v>
          </cell>
          <cell r="G2594" t="str">
            <v>Statesville Housing Authority</v>
          </cell>
        </row>
        <row r="2595">
          <cell r="D2595" t="str">
            <v>NC - Oxford Housing Authority</v>
          </cell>
          <cell r="E2595">
            <v>1778</v>
          </cell>
          <cell r="F2595" t="str">
            <v>NC-073</v>
          </cell>
          <cell r="G2595" t="str">
            <v>Oxford Housing Authority</v>
          </cell>
        </row>
        <row r="2596">
          <cell r="D2596" t="str">
            <v>NC - Lenoir Housing Authority</v>
          </cell>
          <cell r="E2596">
            <v>1779</v>
          </cell>
          <cell r="F2596" t="str">
            <v>NC-074</v>
          </cell>
          <cell r="G2596" t="str">
            <v>Lenoir Housing Authority</v>
          </cell>
        </row>
        <row r="2597">
          <cell r="D2597" t="str">
            <v>NC - City of Albemarle Department of Public Housing</v>
          </cell>
          <cell r="E2597">
            <v>1780</v>
          </cell>
          <cell r="F2597" t="str">
            <v>NC-075</v>
          </cell>
          <cell r="G2597" t="str">
            <v>City of Albemarle Department of Public Housing</v>
          </cell>
        </row>
        <row r="2598">
          <cell r="D2598" t="str">
            <v>NC - Farmville Housing Authority</v>
          </cell>
          <cell r="E2598">
            <v>1781</v>
          </cell>
          <cell r="F2598" t="str">
            <v>NC-076</v>
          </cell>
          <cell r="G2598" t="str">
            <v>Farmville Housing Authority</v>
          </cell>
        </row>
        <row r="2599">
          <cell r="D2599" t="str">
            <v>NC - Williamston Housing Authority</v>
          </cell>
          <cell r="E2599">
            <v>1782</v>
          </cell>
          <cell r="F2599" t="str">
            <v>NC-077</v>
          </cell>
          <cell r="G2599" t="str">
            <v>Williamston Housing Authority</v>
          </cell>
        </row>
        <row r="2600">
          <cell r="D2600" t="str">
            <v>NC - Plymouth Housing Authority</v>
          </cell>
          <cell r="E2600">
            <v>1783</v>
          </cell>
          <cell r="F2600" t="str">
            <v>NC-078</v>
          </cell>
          <cell r="G2600" t="str">
            <v>Plymouth Housing Authority</v>
          </cell>
        </row>
        <row r="2601">
          <cell r="D2601" t="str">
            <v>NC - Dunn Housing Authority</v>
          </cell>
          <cell r="E2601">
            <v>1784</v>
          </cell>
          <cell r="F2601" t="str">
            <v>NC-079</v>
          </cell>
          <cell r="G2601" t="str">
            <v>Dunn Housing Authority</v>
          </cell>
        </row>
        <row r="2602">
          <cell r="D2602" t="str">
            <v>NC - Marshall Housing Authority</v>
          </cell>
          <cell r="E2602">
            <v>1785</v>
          </cell>
          <cell r="F2602" t="str">
            <v>NC-080</v>
          </cell>
          <cell r="G2602" t="str">
            <v>Marshall Housing Authority</v>
          </cell>
        </row>
        <row r="2603">
          <cell r="D2603" t="str">
            <v>NC - Asheboro Housing Authority</v>
          </cell>
          <cell r="E2603">
            <v>1786</v>
          </cell>
          <cell r="F2603" t="str">
            <v>NC-081</v>
          </cell>
          <cell r="G2603" t="str">
            <v>Asheboro Housing Authority</v>
          </cell>
        </row>
        <row r="2604">
          <cell r="D2604" t="str">
            <v>NC - Ayden Housing Authority</v>
          </cell>
          <cell r="E2604">
            <v>1787</v>
          </cell>
          <cell r="F2604" t="str">
            <v>NC-082</v>
          </cell>
          <cell r="G2604" t="str">
            <v>Ayden Housing Authority</v>
          </cell>
        </row>
        <row r="2605">
          <cell r="D2605" t="str">
            <v>NC - Robeson County Housing Authority</v>
          </cell>
          <cell r="E2605">
            <v>1788</v>
          </cell>
          <cell r="F2605" t="str">
            <v>NC-084</v>
          </cell>
          <cell r="G2605" t="str">
            <v>Robeson County Housing Authority</v>
          </cell>
        </row>
        <row r="2606">
          <cell r="D2606" t="str">
            <v>NC - Ahoskie Housing Authority</v>
          </cell>
          <cell r="E2606">
            <v>1789</v>
          </cell>
          <cell r="F2606" t="str">
            <v>NC-085</v>
          </cell>
          <cell r="G2606" t="str">
            <v>Ahoskie Housing Authority</v>
          </cell>
        </row>
        <row r="2607">
          <cell r="D2607" t="str">
            <v>NC - Mid-East Regional Housing Authority</v>
          </cell>
          <cell r="E2607">
            <v>1790</v>
          </cell>
          <cell r="F2607" t="str">
            <v>NC-087</v>
          </cell>
          <cell r="G2607" t="str">
            <v>Mid-East Regional Housing Authority</v>
          </cell>
        </row>
        <row r="2608">
          <cell r="D2608" t="str">
            <v>NC - Belmont Housing Authority</v>
          </cell>
          <cell r="E2608">
            <v>1791</v>
          </cell>
          <cell r="F2608" t="str">
            <v>NC-088</v>
          </cell>
          <cell r="G2608" t="str">
            <v>Belmont Housing Authority</v>
          </cell>
        </row>
        <row r="2609">
          <cell r="D2609" t="str">
            <v>NC - Bladenboro Housing Authority</v>
          </cell>
          <cell r="E2609">
            <v>1792</v>
          </cell>
          <cell r="F2609" t="str">
            <v>NC-089</v>
          </cell>
          <cell r="G2609" t="str">
            <v>Bladenboro Housing Authority</v>
          </cell>
        </row>
        <row r="2610">
          <cell r="D2610" t="str">
            <v>NC - Brevard Housing Authority</v>
          </cell>
          <cell r="E2610">
            <v>1793</v>
          </cell>
          <cell r="F2610" t="str">
            <v>NC-090</v>
          </cell>
          <cell r="G2610" t="str">
            <v>Brevard Housing Authority</v>
          </cell>
        </row>
        <row r="2611">
          <cell r="D2611" t="str">
            <v>NC - Clarkton Housing Authority</v>
          </cell>
          <cell r="E2611">
            <v>1794</v>
          </cell>
          <cell r="F2611" t="str">
            <v>NC-092</v>
          </cell>
          <cell r="G2611" t="str">
            <v>Clarkton Housing Authority</v>
          </cell>
        </row>
        <row r="2612">
          <cell r="D2612" t="str">
            <v>NC - Elizabethtown Housing Authority</v>
          </cell>
          <cell r="E2612">
            <v>1795</v>
          </cell>
          <cell r="F2612" t="str">
            <v>NC-093</v>
          </cell>
          <cell r="G2612" t="str">
            <v>Elizabethtown Housing Authority</v>
          </cell>
        </row>
        <row r="2613">
          <cell r="D2613" t="str">
            <v>NC - Forest City Housing Authority</v>
          </cell>
          <cell r="E2613">
            <v>1796</v>
          </cell>
          <cell r="F2613" t="str">
            <v>NC-095</v>
          </cell>
          <cell r="G2613" t="str">
            <v>Forest City Housing Authority</v>
          </cell>
        </row>
        <row r="2614">
          <cell r="D2614" t="str">
            <v>NC - The New Reidsville Housing Authority</v>
          </cell>
          <cell r="E2614">
            <v>1797</v>
          </cell>
          <cell r="F2614" t="str">
            <v>NC-098</v>
          </cell>
          <cell r="G2614" t="str">
            <v>The New Reidsville Housing Authority</v>
          </cell>
        </row>
        <row r="2615">
          <cell r="D2615" t="str">
            <v>NC - Rowan County Housing Authority</v>
          </cell>
          <cell r="E2615">
            <v>1798</v>
          </cell>
          <cell r="F2615" t="str">
            <v>NC-102</v>
          </cell>
          <cell r="G2615" t="str">
            <v>Rowan County Housing Authority</v>
          </cell>
        </row>
        <row r="2616">
          <cell r="D2616" t="str">
            <v>NC - Mount Olive Housing Authority</v>
          </cell>
          <cell r="E2616">
            <v>1799</v>
          </cell>
          <cell r="F2616" t="str">
            <v>NC-105</v>
          </cell>
          <cell r="G2616" t="str">
            <v>Mount Olive Housing Authority</v>
          </cell>
        </row>
        <row r="2617">
          <cell r="D2617" t="str">
            <v>NC - Pembroke Housing Authority</v>
          </cell>
          <cell r="E2617">
            <v>1800</v>
          </cell>
          <cell r="F2617" t="str">
            <v>NC-114</v>
          </cell>
          <cell r="G2617" t="str">
            <v>Pembroke Housing Authority</v>
          </cell>
        </row>
        <row r="2618">
          <cell r="D2618" t="str">
            <v>NC - Roanoke Rapids Housing Authority</v>
          </cell>
          <cell r="E2618">
            <v>1801</v>
          </cell>
          <cell r="F2618" t="str">
            <v>NC-117</v>
          </cell>
          <cell r="G2618" t="str">
            <v>Roanoke Rapids Housing Authority</v>
          </cell>
        </row>
        <row r="2619">
          <cell r="D2619" t="str">
            <v>NC - Roanoke-Chowan Regional Housing Authority</v>
          </cell>
          <cell r="E2619">
            <v>1802</v>
          </cell>
          <cell r="F2619" t="str">
            <v>NC-118</v>
          </cell>
          <cell r="G2619" t="str">
            <v>Roanoke-Chowan Regional Housing Authority</v>
          </cell>
        </row>
        <row r="2620">
          <cell r="D2620" t="str">
            <v>NC - City of Mount Holly, Dept. of Housing</v>
          </cell>
          <cell r="E2620">
            <v>1803</v>
          </cell>
          <cell r="F2620" t="str">
            <v>NC-119</v>
          </cell>
          <cell r="G2620" t="str">
            <v>City of Mount Holly, Dept. of Housing</v>
          </cell>
        </row>
        <row r="2621">
          <cell r="D2621" t="str">
            <v>NC - Northwestern Regional Housing Authority</v>
          </cell>
          <cell r="E2621">
            <v>1804</v>
          </cell>
          <cell r="F2621" t="str">
            <v>NC-167</v>
          </cell>
          <cell r="G2621" t="str">
            <v>Northwestern Regional Housing Authority</v>
          </cell>
        </row>
        <row r="2622">
          <cell r="D2622" t="str">
            <v>NC - Princeville Housing Authority</v>
          </cell>
          <cell r="E2622">
            <v>1805</v>
          </cell>
          <cell r="F2622" t="str">
            <v>NC-169</v>
          </cell>
          <cell r="G2622" t="str">
            <v>Princeville Housing Authority</v>
          </cell>
        </row>
        <row r="2623">
          <cell r="D2623" t="str">
            <v>NC - Vance County Housing Authority</v>
          </cell>
          <cell r="E2623">
            <v>1806</v>
          </cell>
          <cell r="F2623" t="str">
            <v>NC-174</v>
          </cell>
          <cell r="G2623" t="str">
            <v>Vance County Housing Authority</v>
          </cell>
        </row>
        <row r="2624">
          <cell r="D2624" t="str">
            <v>NC - Madison County Housing Authority</v>
          </cell>
          <cell r="E2624">
            <v>1807</v>
          </cell>
          <cell r="F2624" t="str">
            <v>NC-175</v>
          </cell>
          <cell r="G2624" t="str">
            <v>Madison County Housing Authority</v>
          </cell>
        </row>
        <row r="2625">
          <cell r="D2625" t="str">
            <v>ND - Housing Authority of Cass County</v>
          </cell>
          <cell r="E2625">
            <v>1808</v>
          </cell>
          <cell r="F2625" t="str">
            <v>ND-001</v>
          </cell>
          <cell r="G2625" t="str">
            <v>Housing Authority of Cass County</v>
          </cell>
        </row>
        <row r="2626">
          <cell r="D2626" t="str">
            <v>ND - Housing Authority of the City of Williston</v>
          </cell>
          <cell r="E2626">
            <v>1809</v>
          </cell>
          <cell r="F2626" t="str">
            <v>ND-002</v>
          </cell>
          <cell r="G2626" t="str">
            <v>Housing Authority of the City of Williston</v>
          </cell>
        </row>
        <row r="2627">
          <cell r="D2627" t="str">
            <v>ND - Rolette County Housing Authority</v>
          </cell>
          <cell r="E2627">
            <v>1810</v>
          </cell>
          <cell r="F2627" t="str">
            <v>ND-003</v>
          </cell>
          <cell r="G2627" t="str">
            <v>Rolette County Housing Authority</v>
          </cell>
        </row>
        <row r="2628">
          <cell r="D2628" t="str">
            <v>ND - Towner County Housing Authority</v>
          </cell>
          <cell r="E2628">
            <v>1811</v>
          </cell>
          <cell r="F2628" t="str">
            <v>ND-009</v>
          </cell>
          <cell r="G2628" t="str">
            <v>Towner County Housing Authority</v>
          </cell>
        </row>
        <row r="2629">
          <cell r="D2629" t="str">
            <v>ND - Ramsey County Housing Authority</v>
          </cell>
          <cell r="E2629">
            <v>1812</v>
          </cell>
          <cell r="F2629" t="str">
            <v>ND-013</v>
          </cell>
          <cell r="G2629" t="str">
            <v>Ramsey County Housing Authority</v>
          </cell>
        </row>
        <row r="2630">
          <cell r="D2630" t="str">
            <v>ND - Fargo Housing  and Redevelopment Authority</v>
          </cell>
          <cell r="E2630">
            <v>1813</v>
          </cell>
          <cell r="F2630" t="str">
            <v>ND-014</v>
          </cell>
          <cell r="G2630" t="str">
            <v>Fargo Housing  and Redevelopment Authority</v>
          </cell>
        </row>
        <row r="2631">
          <cell r="D2631" t="str">
            <v>ND - Mercer County Housing Authority</v>
          </cell>
          <cell r="E2631">
            <v>1814</v>
          </cell>
          <cell r="F2631" t="str">
            <v>ND-015</v>
          </cell>
          <cell r="G2631" t="str">
            <v>Mercer County Housing Authority</v>
          </cell>
        </row>
        <row r="2632">
          <cell r="D2632" t="str">
            <v>ND - Minot Housing Authority</v>
          </cell>
          <cell r="E2632">
            <v>1815</v>
          </cell>
          <cell r="F2632" t="str">
            <v>ND-017</v>
          </cell>
          <cell r="G2632" t="str">
            <v>Minot Housing Authority</v>
          </cell>
        </row>
        <row r="2633">
          <cell r="D2633" t="str">
            <v>ND - Traill County Housing Authority</v>
          </cell>
          <cell r="E2633">
            <v>1816</v>
          </cell>
          <cell r="F2633" t="str">
            <v>ND-019</v>
          </cell>
          <cell r="G2633" t="str">
            <v>Traill County Housing Authority</v>
          </cell>
        </row>
        <row r="2634">
          <cell r="D2634" t="str">
            <v>ND - Burleigh County Housing Authority</v>
          </cell>
          <cell r="E2634">
            <v>1817</v>
          </cell>
          <cell r="F2634" t="str">
            <v>ND-021</v>
          </cell>
          <cell r="G2634" t="str">
            <v>Burleigh County Housing Authority</v>
          </cell>
        </row>
        <row r="2635">
          <cell r="D2635" t="str">
            <v>ND - Barnes County Housing Authority</v>
          </cell>
          <cell r="E2635">
            <v>1818</v>
          </cell>
          <cell r="F2635" t="str">
            <v>ND-022</v>
          </cell>
          <cell r="G2635" t="str">
            <v>Barnes County Housing Authority</v>
          </cell>
        </row>
        <row r="2636">
          <cell r="D2636" t="str">
            <v>ND - Benson County Housing Authority</v>
          </cell>
          <cell r="E2636">
            <v>1819</v>
          </cell>
          <cell r="F2636" t="str">
            <v>ND-030</v>
          </cell>
          <cell r="G2636" t="str">
            <v>Benson County Housing Authority</v>
          </cell>
        </row>
        <row r="2637">
          <cell r="D2637" t="str">
            <v>ND - McIntosh County Housing Authority</v>
          </cell>
          <cell r="E2637">
            <v>1820</v>
          </cell>
          <cell r="F2637" t="str">
            <v>ND-039</v>
          </cell>
          <cell r="G2637" t="str">
            <v>McIntosh County Housing Authority</v>
          </cell>
        </row>
        <row r="2638">
          <cell r="D2638" t="str">
            <v>ND - Emmons County Housing Authority</v>
          </cell>
          <cell r="E2638">
            <v>1821</v>
          </cell>
          <cell r="F2638" t="str">
            <v>ND-054</v>
          </cell>
          <cell r="G2638" t="str">
            <v>Emmons County Housing Authority</v>
          </cell>
        </row>
        <row r="2639">
          <cell r="D2639" t="str">
            <v>ND - Nelson County Housing Authority</v>
          </cell>
          <cell r="E2639">
            <v>1822</v>
          </cell>
          <cell r="F2639" t="str">
            <v>ND-058</v>
          </cell>
          <cell r="G2639" t="str">
            <v>Nelson County Housing Authority</v>
          </cell>
        </row>
        <row r="2640">
          <cell r="D2640" t="str">
            <v>NE - Omaha Housing Authority</v>
          </cell>
          <cell r="E2640">
            <v>1823</v>
          </cell>
          <cell r="F2640" t="str">
            <v>NE-001</v>
          </cell>
          <cell r="G2640" t="str">
            <v>Omaha Housing Authority</v>
          </cell>
        </row>
        <row r="2641">
          <cell r="D2641" t="str">
            <v>NE - Lincoln Housing Authority</v>
          </cell>
          <cell r="E2641">
            <v>1824</v>
          </cell>
          <cell r="F2641" t="str">
            <v>NE-002</v>
          </cell>
          <cell r="G2641" t="str">
            <v>Lincoln Housing Authority</v>
          </cell>
        </row>
        <row r="2642">
          <cell r="D2642" t="str">
            <v>NE - Hall County Housing Authority</v>
          </cell>
          <cell r="E2642">
            <v>1825</v>
          </cell>
          <cell r="F2642" t="str">
            <v>NE-003</v>
          </cell>
          <cell r="G2642" t="str">
            <v>Hall County Housing Authority</v>
          </cell>
        </row>
        <row r="2643">
          <cell r="D2643" t="str">
            <v>NE - Kearney Housing Authority</v>
          </cell>
          <cell r="E2643">
            <v>1826</v>
          </cell>
          <cell r="F2643" t="str">
            <v>NE-004</v>
          </cell>
          <cell r="G2643" t="str">
            <v>Kearney Housing Authority</v>
          </cell>
        </row>
        <row r="2644">
          <cell r="D2644" t="str">
            <v>NE - Ord Housing Authority</v>
          </cell>
          <cell r="E2644">
            <v>1827</v>
          </cell>
          <cell r="F2644" t="str">
            <v>NE-005</v>
          </cell>
          <cell r="G2644" t="str">
            <v>Ord Housing Authority</v>
          </cell>
        </row>
        <row r="2645">
          <cell r="D2645" t="str">
            <v>NE - Red Cloud Housing Authority</v>
          </cell>
          <cell r="E2645">
            <v>1828</v>
          </cell>
          <cell r="F2645" t="str">
            <v>NE-006</v>
          </cell>
          <cell r="G2645" t="str">
            <v>Red Cloud Housing Authority</v>
          </cell>
        </row>
        <row r="2646">
          <cell r="D2646" t="str">
            <v>NE - Loup City Housing Authority</v>
          </cell>
          <cell r="E2646">
            <v>1829</v>
          </cell>
          <cell r="F2646" t="str">
            <v>NE-008</v>
          </cell>
          <cell r="G2646" t="str">
            <v>Loup City Housing Authority</v>
          </cell>
        </row>
        <row r="2647">
          <cell r="D2647" t="str">
            <v>NE - Lexington Housing Authority</v>
          </cell>
          <cell r="E2647">
            <v>1830</v>
          </cell>
          <cell r="F2647" t="str">
            <v>NE-010</v>
          </cell>
          <cell r="G2647" t="str">
            <v>Lexington Housing Authority</v>
          </cell>
        </row>
        <row r="2648">
          <cell r="D2648" t="str">
            <v>NE - Gresham Housing Authority</v>
          </cell>
          <cell r="E2648">
            <v>1831</v>
          </cell>
          <cell r="F2648" t="str">
            <v>NE-011</v>
          </cell>
          <cell r="G2648" t="str">
            <v>Gresham Housing Authority</v>
          </cell>
        </row>
        <row r="2649">
          <cell r="D2649" t="str">
            <v>NE - Nebraska City Housing Authority</v>
          </cell>
          <cell r="E2649">
            <v>1832</v>
          </cell>
          <cell r="F2649" t="str">
            <v>NE-012</v>
          </cell>
          <cell r="G2649" t="str">
            <v>Nebraska City Housing Authority</v>
          </cell>
        </row>
        <row r="2650">
          <cell r="D2650" t="str">
            <v>NE - Humboldt Housing Authority</v>
          </cell>
          <cell r="E2650">
            <v>1833</v>
          </cell>
          <cell r="F2650" t="str">
            <v>NE-014</v>
          </cell>
          <cell r="G2650" t="str">
            <v>Humboldt Housing Authority</v>
          </cell>
        </row>
        <row r="2651">
          <cell r="D2651" t="str">
            <v>NE - Syracuse Housing Authority</v>
          </cell>
          <cell r="E2651">
            <v>1834</v>
          </cell>
          <cell r="F2651" t="str">
            <v>NE-015</v>
          </cell>
          <cell r="G2651" t="str">
            <v>Syracuse Housing Authority</v>
          </cell>
        </row>
        <row r="2652">
          <cell r="D2652" t="str">
            <v>NE - Benkelman Housing Authority</v>
          </cell>
          <cell r="E2652">
            <v>1835</v>
          </cell>
          <cell r="F2652" t="str">
            <v>NE-016</v>
          </cell>
          <cell r="G2652" t="str">
            <v>Benkelman Housing Authority</v>
          </cell>
        </row>
        <row r="2653">
          <cell r="D2653" t="str">
            <v>NE - Stromsburg Housing Authority</v>
          </cell>
          <cell r="E2653">
            <v>1836</v>
          </cell>
          <cell r="F2653" t="str">
            <v>NE-017</v>
          </cell>
          <cell r="G2653" t="str">
            <v>Stromsburg Housing Authority</v>
          </cell>
        </row>
        <row r="2654">
          <cell r="D2654" t="str">
            <v>NE - Wymore Housing Authority</v>
          </cell>
          <cell r="E2654">
            <v>1837</v>
          </cell>
          <cell r="F2654" t="str">
            <v>NE-018</v>
          </cell>
          <cell r="G2654" t="str">
            <v>Wymore Housing Authority</v>
          </cell>
        </row>
        <row r="2655">
          <cell r="D2655" t="str">
            <v>NE - Clay Center Housing Authority</v>
          </cell>
          <cell r="E2655">
            <v>1838</v>
          </cell>
          <cell r="F2655" t="str">
            <v>NE-019</v>
          </cell>
          <cell r="G2655" t="str">
            <v>Clay Center Housing Authority</v>
          </cell>
        </row>
        <row r="2656">
          <cell r="D2656" t="str">
            <v>NE - Grant Housing Authority</v>
          </cell>
          <cell r="E2656">
            <v>1839</v>
          </cell>
          <cell r="F2656" t="str">
            <v>NE-020</v>
          </cell>
          <cell r="G2656" t="str">
            <v>Grant Housing Authority</v>
          </cell>
        </row>
        <row r="2657">
          <cell r="D2657" t="str">
            <v>NE - Imperial Housing Authority</v>
          </cell>
          <cell r="E2657">
            <v>1840</v>
          </cell>
          <cell r="F2657" t="str">
            <v>NE-021</v>
          </cell>
          <cell r="G2657" t="str">
            <v>Imperial Housing Authority</v>
          </cell>
        </row>
        <row r="2658">
          <cell r="D2658" t="str">
            <v>NE - Neligh Housing Authority</v>
          </cell>
          <cell r="E2658">
            <v>1841</v>
          </cell>
          <cell r="F2658" t="str">
            <v>NE-022</v>
          </cell>
          <cell r="G2658" t="str">
            <v>Neligh Housing Authority</v>
          </cell>
        </row>
        <row r="2659">
          <cell r="D2659" t="str">
            <v>NE - Schuyler Housing Authority</v>
          </cell>
          <cell r="E2659">
            <v>1842</v>
          </cell>
          <cell r="F2659" t="str">
            <v>NE-023</v>
          </cell>
          <cell r="G2659" t="str">
            <v>Schuyler Housing Authority</v>
          </cell>
        </row>
        <row r="2660">
          <cell r="D2660" t="str">
            <v>NE - Alma Housing Authority</v>
          </cell>
          <cell r="E2660">
            <v>1843</v>
          </cell>
          <cell r="F2660" t="str">
            <v>NE-024</v>
          </cell>
          <cell r="G2660" t="str">
            <v>Alma Housing Authority</v>
          </cell>
        </row>
        <row r="2661">
          <cell r="D2661" t="str">
            <v>NE - David City Housing Authority</v>
          </cell>
          <cell r="E2661">
            <v>1844</v>
          </cell>
          <cell r="F2661" t="str">
            <v>NE-025</v>
          </cell>
          <cell r="G2661" t="str">
            <v>David City Housing Authority</v>
          </cell>
        </row>
        <row r="2662">
          <cell r="D2662" t="str">
            <v>NE - Burwell Housing Authority</v>
          </cell>
          <cell r="E2662">
            <v>1845</v>
          </cell>
          <cell r="F2662" t="str">
            <v>NE-026</v>
          </cell>
          <cell r="G2662" t="str">
            <v>Burwell Housing Authority</v>
          </cell>
        </row>
        <row r="2663">
          <cell r="D2663" t="str">
            <v>NE - Clarkson Housing Authority</v>
          </cell>
          <cell r="E2663">
            <v>1846</v>
          </cell>
          <cell r="F2663" t="str">
            <v>NE-027</v>
          </cell>
          <cell r="G2663" t="str">
            <v>Clarkson Housing Authority</v>
          </cell>
        </row>
        <row r="2664">
          <cell r="D2664" t="str">
            <v>NE - Pawnee City Housing Authority</v>
          </cell>
          <cell r="E2664">
            <v>1847</v>
          </cell>
          <cell r="F2664" t="str">
            <v>NE-028</v>
          </cell>
          <cell r="G2664" t="str">
            <v>Pawnee City Housing Authority</v>
          </cell>
        </row>
        <row r="2665">
          <cell r="D2665" t="str">
            <v>NE - Stanton Housing Authority</v>
          </cell>
          <cell r="E2665">
            <v>1848</v>
          </cell>
          <cell r="F2665" t="str">
            <v>NE-029</v>
          </cell>
          <cell r="G2665" t="str">
            <v>Stanton Housing Authority</v>
          </cell>
        </row>
        <row r="2666">
          <cell r="D2666" t="str">
            <v>NE - Fairbury Housing Authority</v>
          </cell>
          <cell r="E2666">
            <v>1849</v>
          </cell>
          <cell r="F2666" t="str">
            <v>NE-030</v>
          </cell>
          <cell r="G2666" t="str">
            <v>Fairbury Housing Authority</v>
          </cell>
        </row>
        <row r="2667">
          <cell r="D2667" t="str">
            <v>NE - Blue Hill Housing Authority</v>
          </cell>
          <cell r="E2667">
            <v>1850</v>
          </cell>
          <cell r="F2667" t="str">
            <v>NE-031</v>
          </cell>
          <cell r="G2667" t="str">
            <v>Blue Hill Housing Authority</v>
          </cell>
        </row>
        <row r="2668">
          <cell r="D2668" t="str">
            <v>NE - Verdigre Housing Authority</v>
          </cell>
          <cell r="E2668">
            <v>1851</v>
          </cell>
          <cell r="F2668" t="str">
            <v>NE-032</v>
          </cell>
          <cell r="G2668" t="str">
            <v>Verdigre Housing Authority</v>
          </cell>
        </row>
        <row r="2669">
          <cell r="D2669" t="str">
            <v>NE - Edgar Housing Authority</v>
          </cell>
          <cell r="E2669">
            <v>1852</v>
          </cell>
          <cell r="F2669" t="str">
            <v>NE-033</v>
          </cell>
          <cell r="G2669" t="str">
            <v>Edgar Housing Authority</v>
          </cell>
        </row>
        <row r="2670">
          <cell r="D2670" t="str">
            <v>NE - Creighton Housing Authority</v>
          </cell>
          <cell r="E2670">
            <v>1853</v>
          </cell>
          <cell r="F2670" t="str">
            <v>NE-034</v>
          </cell>
          <cell r="G2670" t="str">
            <v>Creighton Housing Authority</v>
          </cell>
        </row>
        <row r="2671">
          <cell r="D2671" t="str">
            <v>NE - Ainsworth Housing Authority</v>
          </cell>
          <cell r="E2671">
            <v>1854</v>
          </cell>
          <cell r="F2671" t="str">
            <v>NE-035</v>
          </cell>
          <cell r="G2671" t="str">
            <v>Ainsworth Housing Authority</v>
          </cell>
        </row>
        <row r="2672">
          <cell r="D2672" t="str">
            <v>NE - Deshler Housing Authority</v>
          </cell>
          <cell r="E2672">
            <v>1855</v>
          </cell>
          <cell r="F2672" t="str">
            <v>NE-036</v>
          </cell>
          <cell r="G2672" t="str">
            <v>Deshler Housing Authority</v>
          </cell>
        </row>
        <row r="2673">
          <cell r="D2673" t="str">
            <v>NE - Newman Grove Housing Authority</v>
          </cell>
          <cell r="E2673">
            <v>1856</v>
          </cell>
          <cell r="F2673" t="str">
            <v>NE-037</v>
          </cell>
          <cell r="G2673" t="str">
            <v>Newman Grove Housing Authority</v>
          </cell>
        </row>
        <row r="2674">
          <cell r="D2674" t="str">
            <v>NE - Henderson Housing Authority</v>
          </cell>
          <cell r="E2674">
            <v>1857</v>
          </cell>
          <cell r="F2674" t="str">
            <v>NE-038</v>
          </cell>
          <cell r="G2674" t="str">
            <v>Henderson Housing Authority</v>
          </cell>
        </row>
        <row r="2675">
          <cell r="D2675" t="str">
            <v>NE - Coleridge Housing Authority</v>
          </cell>
          <cell r="E2675">
            <v>1858</v>
          </cell>
          <cell r="F2675" t="str">
            <v>NE-039</v>
          </cell>
          <cell r="G2675" t="str">
            <v>Coleridge Housing Authority</v>
          </cell>
        </row>
        <row r="2676">
          <cell r="D2676" t="str">
            <v>NE - Albion Housing Authority</v>
          </cell>
          <cell r="E2676">
            <v>1859</v>
          </cell>
          <cell r="F2676" t="str">
            <v>NE-040</v>
          </cell>
          <cell r="G2676" t="str">
            <v>Albion Housing Authority</v>
          </cell>
        </row>
        <row r="2677">
          <cell r="D2677" t="str">
            <v>NE - Crete Housing Authority</v>
          </cell>
          <cell r="E2677">
            <v>1860</v>
          </cell>
          <cell r="F2677" t="str">
            <v>NE-041</v>
          </cell>
          <cell r="G2677" t="str">
            <v>Crete Housing Authority</v>
          </cell>
        </row>
        <row r="2678">
          <cell r="D2678" t="str">
            <v>NE - Greeley Housing Authority</v>
          </cell>
          <cell r="E2678">
            <v>1861</v>
          </cell>
          <cell r="F2678" t="str">
            <v>NE-042</v>
          </cell>
          <cell r="G2678" t="str">
            <v>Greeley Housing Authority</v>
          </cell>
        </row>
        <row r="2679">
          <cell r="D2679" t="str">
            <v>NE - Lynch Housing Authority</v>
          </cell>
          <cell r="E2679">
            <v>1862</v>
          </cell>
          <cell r="F2679" t="str">
            <v>NE-043</v>
          </cell>
          <cell r="G2679" t="str">
            <v>Lynch Housing Authority</v>
          </cell>
        </row>
        <row r="2680">
          <cell r="D2680" t="str">
            <v>NE - Hay Springs Housing Authority</v>
          </cell>
          <cell r="E2680">
            <v>1863</v>
          </cell>
          <cell r="F2680" t="str">
            <v>NE-046</v>
          </cell>
          <cell r="G2680" t="str">
            <v>Hay Springs Housing Authority</v>
          </cell>
        </row>
        <row r="2681">
          <cell r="D2681" t="str">
            <v>NE - Wilber Housing Authority</v>
          </cell>
          <cell r="E2681">
            <v>1864</v>
          </cell>
          <cell r="F2681" t="str">
            <v>NE-047</v>
          </cell>
          <cell r="G2681" t="str">
            <v>Wilber Housing Authority</v>
          </cell>
        </row>
        <row r="2682">
          <cell r="D2682" t="str">
            <v>NE - Hooper Housing Authority</v>
          </cell>
          <cell r="E2682">
            <v>1865</v>
          </cell>
          <cell r="F2682" t="str">
            <v>NE-049</v>
          </cell>
          <cell r="G2682" t="str">
            <v>Hooper Housing Authority</v>
          </cell>
        </row>
        <row r="2683">
          <cell r="D2683" t="str">
            <v>NE - St. Paul Housing Authority</v>
          </cell>
          <cell r="E2683">
            <v>1866</v>
          </cell>
          <cell r="F2683" t="str">
            <v>NE-050</v>
          </cell>
          <cell r="G2683" t="str">
            <v>St. Paul Housing Authority</v>
          </cell>
        </row>
        <row r="2684">
          <cell r="D2684" t="str">
            <v>NE - Minden Housing Authority</v>
          </cell>
          <cell r="E2684">
            <v>1867</v>
          </cell>
          <cell r="F2684" t="str">
            <v>NE-051</v>
          </cell>
          <cell r="G2684" t="str">
            <v>Minden Housing Authority</v>
          </cell>
        </row>
        <row r="2685">
          <cell r="D2685" t="str">
            <v>NE - Sargent Housing Authority</v>
          </cell>
          <cell r="E2685">
            <v>1868</v>
          </cell>
          <cell r="F2685" t="str">
            <v>NE-053</v>
          </cell>
          <cell r="G2685" t="str">
            <v>Sargent Housing Authority</v>
          </cell>
        </row>
        <row r="2686">
          <cell r="D2686" t="str">
            <v>NE - Shelton Housing Authority</v>
          </cell>
          <cell r="E2686">
            <v>1869</v>
          </cell>
          <cell r="F2686" t="str">
            <v>NE-057</v>
          </cell>
          <cell r="G2686" t="str">
            <v>Shelton Housing Authority</v>
          </cell>
        </row>
        <row r="2687">
          <cell r="D2687" t="str">
            <v>NE - St. Edward Housing Authority</v>
          </cell>
          <cell r="E2687">
            <v>1870</v>
          </cell>
          <cell r="F2687" t="str">
            <v>NE-059</v>
          </cell>
          <cell r="G2687" t="str">
            <v>St. Edward Housing Authority</v>
          </cell>
        </row>
        <row r="2688">
          <cell r="D2688" t="str">
            <v>NE - Friend Housing Authority</v>
          </cell>
          <cell r="E2688">
            <v>1871</v>
          </cell>
          <cell r="F2688" t="str">
            <v>NE-063</v>
          </cell>
          <cell r="G2688" t="str">
            <v>Friend Housing Authority</v>
          </cell>
        </row>
        <row r="2689">
          <cell r="D2689" t="str">
            <v>NE - Fairmont Housing Authority</v>
          </cell>
          <cell r="E2689">
            <v>1872</v>
          </cell>
          <cell r="F2689" t="str">
            <v>NE-064</v>
          </cell>
          <cell r="G2689" t="str">
            <v>Fairmont Housing Authority</v>
          </cell>
        </row>
        <row r="2690">
          <cell r="D2690" t="str">
            <v>NE - Auburn Housing Authority</v>
          </cell>
          <cell r="E2690">
            <v>1873</v>
          </cell>
          <cell r="F2690" t="str">
            <v>NE-065</v>
          </cell>
          <cell r="G2690" t="str">
            <v>Auburn Housing Authority</v>
          </cell>
        </row>
        <row r="2691">
          <cell r="D2691" t="str">
            <v>NE - Tilden Housing Authority</v>
          </cell>
          <cell r="E2691">
            <v>1874</v>
          </cell>
          <cell r="F2691" t="str">
            <v>NE-067</v>
          </cell>
          <cell r="G2691" t="str">
            <v>Tilden Housing Authority</v>
          </cell>
        </row>
        <row r="2692">
          <cell r="D2692" t="str">
            <v>NE - Harvard Housing Authority</v>
          </cell>
          <cell r="E2692">
            <v>1875</v>
          </cell>
          <cell r="F2692" t="str">
            <v>NE-068</v>
          </cell>
          <cell r="G2692" t="str">
            <v>Harvard Housing Authority</v>
          </cell>
        </row>
        <row r="2693">
          <cell r="D2693" t="str">
            <v>NE - Oxford Housing Authority</v>
          </cell>
          <cell r="E2693">
            <v>1876</v>
          </cell>
          <cell r="F2693" t="str">
            <v>NE-069</v>
          </cell>
          <cell r="G2693" t="str">
            <v>Oxford Housing Authority</v>
          </cell>
        </row>
        <row r="2694">
          <cell r="D2694" t="str">
            <v>NE - Cambridge Housing Authority</v>
          </cell>
          <cell r="E2694">
            <v>1877</v>
          </cell>
          <cell r="F2694" t="str">
            <v>NE-070</v>
          </cell>
          <cell r="G2694" t="str">
            <v>Cambridge Housing Authority</v>
          </cell>
        </row>
        <row r="2695">
          <cell r="D2695" t="str">
            <v>NE - Bassett Housing Authority</v>
          </cell>
          <cell r="E2695">
            <v>1878</v>
          </cell>
          <cell r="F2695" t="str">
            <v>NE-071</v>
          </cell>
          <cell r="G2695" t="str">
            <v>Bassett Housing Authority</v>
          </cell>
        </row>
        <row r="2696">
          <cell r="D2696" t="str">
            <v>NE - Tekamah Housing Authority</v>
          </cell>
          <cell r="E2696">
            <v>1879</v>
          </cell>
          <cell r="F2696" t="str">
            <v>NE-072</v>
          </cell>
          <cell r="G2696" t="str">
            <v>Tekamah Housing Authority</v>
          </cell>
        </row>
        <row r="2697">
          <cell r="D2697" t="str">
            <v>NE - Emerson Housing Authority</v>
          </cell>
          <cell r="E2697">
            <v>1880</v>
          </cell>
          <cell r="F2697" t="str">
            <v>NE-073</v>
          </cell>
          <cell r="G2697" t="str">
            <v>Emerson Housing Authority</v>
          </cell>
        </row>
        <row r="2698">
          <cell r="D2698" t="str">
            <v>NE - Plattsmouth Housing Authority</v>
          </cell>
          <cell r="E2698">
            <v>1881</v>
          </cell>
          <cell r="F2698" t="str">
            <v>NE-074</v>
          </cell>
          <cell r="G2698" t="str">
            <v>Plattsmouth Housing Authority</v>
          </cell>
        </row>
        <row r="2699">
          <cell r="D2699" t="str">
            <v>NE - Indianola Housing Authority</v>
          </cell>
          <cell r="E2699">
            <v>1882</v>
          </cell>
          <cell r="F2699" t="str">
            <v>NE-075</v>
          </cell>
          <cell r="G2699" t="str">
            <v>Indianola Housing Authority</v>
          </cell>
        </row>
        <row r="2700">
          <cell r="D2700" t="str">
            <v>NE - Oshkosh Housing Authority</v>
          </cell>
          <cell r="E2700">
            <v>1883</v>
          </cell>
          <cell r="F2700" t="str">
            <v>NE-076</v>
          </cell>
          <cell r="G2700" t="str">
            <v>Oshkosh Housing Authority</v>
          </cell>
        </row>
        <row r="2701">
          <cell r="D2701" t="str">
            <v>NE - Niobrara Housing Authority</v>
          </cell>
          <cell r="E2701">
            <v>1884</v>
          </cell>
          <cell r="F2701" t="str">
            <v>NE-077</v>
          </cell>
          <cell r="G2701" t="str">
            <v>Niobrara Housing Authority</v>
          </cell>
        </row>
        <row r="2702">
          <cell r="D2702" t="str">
            <v>NE - Scotts Bluff County Housing Authority</v>
          </cell>
          <cell r="E2702">
            <v>1885</v>
          </cell>
          <cell r="F2702" t="str">
            <v>NE-078</v>
          </cell>
          <cell r="G2702" t="str">
            <v>Scotts Bluff County Housing Authority</v>
          </cell>
        </row>
        <row r="2703">
          <cell r="D2703" t="str">
            <v>NE - Nelson Housing Authority</v>
          </cell>
          <cell r="E2703">
            <v>1886</v>
          </cell>
          <cell r="F2703" t="str">
            <v>NE-082</v>
          </cell>
          <cell r="G2703" t="str">
            <v>Nelson Housing Authority</v>
          </cell>
        </row>
        <row r="2704">
          <cell r="D2704" t="str">
            <v>NE - Cozad Housing Authority</v>
          </cell>
          <cell r="E2704">
            <v>1887</v>
          </cell>
          <cell r="F2704" t="str">
            <v>NE-083</v>
          </cell>
          <cell r="G2704" t="str">
            <v>Cozad Housing Authority</v>
          </cell>
        </row>
        <row r="2705">
          <cell r="D2705" t="str">
            <v>NE - Weeping Water Housing Authority</v>
          </cell>
          <cell r="E2705">
            <v>1888</v>
          </cell>
          <cell r="F2705" t="str">
            <v>NE-085</v>
          </cell>
          <cell r="G2705" t="str">
            <v>Weeping Water Housing Authority</v>
          </cell>
        </row>
        <row r="2706">
          <cell r="D2706" t="str">
            <v>NE - Bayard Housing Authority</v>
          </cell>
          <cell r="E2706">
            <v>1889</v>
          </cell>
          <cell r="F2706" t="str">
            <v>NE-086</v>
          </cell>
          <cell r="G2706" t="str">
            <v>Bayard Housing Authority</v>
          </cell>
        </row>
        <row r="2707">
          <cell r="D2707" t="str">
            <v>NE - Lyons Housing Authority</v>
          </cell>
          <cell r="E2707">
            <v>1890</v>
          </cell>
          <cell r="F2707" t="str">
            <v>NE-088</v>
          </cell>
          <cell r="G2707" t="str">
            <v>Lyons Housing Authority</v>
          </cell>
        </row>
        <row r="2708">
          <cell r="D2708" t="str">
            <v>NE - Aurora Housing Authority</v>
          </cell>
          <cell r="E2708">
            <v>1891</v>
          </cell>
          <cell r="F2708" t="str">
            <v>NE-090</v>
          </cell>
          <cell r="G2708" t="str">
            <v>Aurora Housing Authority</v>
          </cell>
        </row>
        <row r="2709">
          <cell r="D2709" t="str">
            <v>NE - Wood River Housing Authority</v>
          </cell>
          <cell r="E2709">
            <v>1892</v>
          </cell>
          <cell r="F2709" t="str">
            <v>NE-091</v>
          </cell>
          <cell r="G2709" t="str">
            <v>Wood River Housing Authority</v>
          </cell>
        </row>
        <row r="2710">
          <cell r="D2710" t="str">
            <v>NE - Blair Housing Authority</v>
          </cell>
          <cell r="E2710">
            <v>1893</v>
          </cell>
          <cell r="F2710" t="str">
            <v>NE-092</v>
          </cell>
          <cell r="G2710" t="str">
            <v>Blair Housing Authority</v>
          </cell>
        </row>
        <row r="2711">
          <cell r="D2711" t="str">
            <v>NE - Genoa Housing Authority</v>
          </cell>
          <cell r="E2711">
            <v>1894</v>
          </cell>
          <cell r="F2711" t="str">
            <v>NE-093</v>
          </cell>
          <cell r="G2711" t="str">
            <v>Genoa Housing Authority</v>
          </cell>
        </row>
        <row r="2712">
          <cell r="D2712" t="str">
            <v>NE - York Housing Authority</v>
          </cell>
          <cell r="E2712">
            <v>1895</v>
          </cell>
          <cell r="F2712" t="str">
            <v>NE-094</v>
          </cell>
          <cell r="G2712" t="str">
            <v>York Housing Authority</v>
          </cell>
        </row>
        <row r="2713">
          <cell r="D2713" t="str">
            <v>NE - Falls City Housing Authority</v>
          </cell>
          <cell r="E2713">
            <v>1896</v>
          </cell>
          <cell r="F2713" t="str">
            <v>NE-095</v>
          </cell>
          <cell r="G2713" t="str">
            <v>Falls City Housing Authority</v>
          </cell>
        </row>
        <row r="2714">
          <cell r="D2714" t="str">
            <v>NE - Sutherland Housing Authority</v>
          </cell>
          <cell r="E2714">
            <v>1897</v>
          </cell>
          <cell r="F2714" t="str">
            <v>NE-096</v>
          </cell>
          <cell r="G2714" t="str">
            <v>Sutherland Housing Authority</v>
          </cell>
        </row>
        <row r="2715">
          <cell r="D2715" t="str">
            <v>NE - Curtis Housing Authority</v>
          </cell>
          <cell r="E2715">
            <v>1898</v>
          </cell>
          <cell r="F2715" t="str">
            <v>NE-097</v>
          </cell>
          <cell r="G2715" t="str">
            <v>Curtis Housing Authority</v>
          </cell>
        </row>
        <row r="2716">
          <cell r="D2716" t="str">
            <v>NE - Tecumseh Housing Authority</v>
          </cell>
          <cell r="E2716">
            <v>1899</v>
          </cell>
          <cell r="F2716" t="str">
            <v>NE-098</v>
          </cell>
          <cell r="G2716" t="str">
            <v>Tecumseh Housing Authority</v>
          </cell>
        </row>
        <row r="2717">
          <cell r="D2717" t="str">
            <v>NE - Beemer Housing Authority</v>
          </cell>
          <cell r="E2717">
            <v>1900</v>
          </cell>
          <cell r="F2717" t="str">
            <v>NE-099</v>
          </cell>
          <cell r="G2717" t="str">
            <v>Beemer Housing Authority</v>
          </cell>
        </row>
        <row r="2718">
          <cell r="D2718" t="str">
            <v>NE - Fremont Housing Authority</v>
          </cell>
          <cell r="E2718">
            <v>1901</v>
          </cell>
          <cell r="F2718" t="str">
            <v>NE-100</v>
          </cell>
          <cell r="G2718" t="str">
            <v>Fremont Housing Authority</v>
          </cell>
        </row>
        <row r="2719">
          <cell r="D2719" t="str">
            <v>NE - Cairo Housing Authority</v>
          </cell>
          <cell r="E2719">
            <v>1902</v>
          </cell>
          <cell r="F2719" t="str">
            <v>NE-101</v>
          </cell>
          <cell r="G2719" t="str">
            <v>Cairo Housing Authority</v>
          </cell>
        </row>
        <row r="2720">
          <cell r="D2720" t="str">
            <v>NE - Hemingford Housing Authority</v>
          </cell>
          <cell r="E2720">
            <v>1903</v>
          </cell>
          <cell r="F2720" t="str">
            <v>NE-102</v>
          </cell>
          <cell r="G2720" t="str">
            <v>Hemingford Housing Authority</v>
          </cell>
        </row>
        <row r="2721">
          <cell r="D2721" t="str">
            <v>NE - Oakland Housing Authority</v>
          </cell>
          <cell r="E2721">
            <v>1904</v>
          </cell>
          <cell r="F2721" t="str">
            <v>NE-103</v>
          </cell>
          <cell r="G2721" t="str">
            <v>Oakland Housing Authority</v>
          </cell>
        </row>
        <row r="2722">
          <cell r="D2722" t="str">
            <v>NE - Columbus Housing Authority</v>
          </cell>
          <cell r="E2722">
            <v>1905</v>
          </cell>
          <cell r="F2722" t="str">
            <v>NE-104</v>
          </cell>
          <cell r="G2722" t="str">
            <v>Columbus Housing Authority</v>
          </cell>
        </row>
        <row r="2723">
          <cell r="D2723" t="str">
            <v>NE - Bridgeport Housing Authority</v>
          </cell>
          <cell r="E2723">
            <v>1906</v>
          </cell>
          <cell r="F2723" t="str">
            <v>NE-106</v>
          </cell>
          <cell r="G2723" t="str">
            <v>Bridgeport Housing Authority</v>
          </cell>
        </row>
        <row r="2724">
          <cell r="D2724" t="str">
            <v>NE - Gordon Housing Authority</v>
          </cell>
          <cell r="E2724">
            <v>1907</v>
          </cell>
          <cell r="F2724" t="str">
            <v>NE-107</v>
          </cell>
          <cell r="G2724" t="str">
            <v>Gordon Housing Authority</v>
          </cell>
        </row>
        <row r="2725">
          <cell r="D2725" t="str">
            <v>NE - Ravenna Housing Authority</v>
          </cell>
          <cell r="E2725">
            <v>1908</v>
          </cell>
          <cell r="F2725" t="str">
            <v>NE-108</v>
          </cell>
          <cell r="G2725" t="str">
            <v>Ravenna Housing Authority</v>
          </cell>
        </row>
        <row r="2726">
          <cell r="D2726" t="str">
            <v>NE - Wayne Housing Authority</v>
          </cell>
          <cell r="E2726">
            <v>1909</v>
          </cell>
          <cell r="F2726" t="str">
            <v>NE-109</v>
          </cell>
          <cell r="G2726" t="str">
            <v>Wayne Housing Authority</v>
          </cell>
        </row>
        <row r="2727">
          <cell r="D2727" t="str">
            <v>NE - Gibbon Housing Authority</v>
          </cell>
          <cell r="E2727">
            <v>1910</v>
          </cell>
          <cell r="F2727" t="str">
            <v>NE-110</v>
          </cell>
          <cell r="G2727" t="str">
            <v>Gibbon Housing Authority</v>
          </cell>
        </row>
        <row r="2728">
          <cell r="D2728" t="str">
            <v>NE - Ansley Housing Authority</v>
          </cell>
          <cell r="E2728">
            <v>1911</v>
          </cell>
          <cell r="F2728" t="str">
            <v>NE-111</v>
          </cell>
          <cell r="G2728" t="str">
            <v>Ansley Housing Authority</v>
          </cell>
        </row>
        <row r="2729">
          <cell r="D2729" t="str">
            <v>NE - Chappell Housing Authority</v>
          </cell>
          <cell r="E2729">
            <v>1912</v>
          </cell>
          <cell r="F2729" t="str">
            <v>NE-115</v>
          </cell>
          <cell r="G2729" t="str">
            <v>Chappell Housing Authority</v>
          </cell>
        </row>
        <row r="2730">
          <cell r="D2730" t="str">
            <v>NE - Broken Bow Housing Authority</v>
          </cell>
          <cell r="E2730">
            <v>1913</v>
          </cell>
          <cell r="F2730" t="str">
            <v>NE-117</v>
          </cell>
          <cell r="G2730" t="str">
            <v>Broken Bow Housing Authority</v>
          </cell>
        </row>
        <row r="2731">
          <cell r="D2731" t="str">
            <v>NE - Gothenburg Housing Authority</v>
          </cell>
          <cell r="E2731">
            <v>1914</v>
          </cell>
          <cell r="F2731" t="str">
            <v>NE-120</v>
          </cell>
          <cell r="G2731" t="str">
            <v>Gothenburg Housing Authority</v>
          </cell>
        </row>
        <row r="2732">
          <cell r="D2732" t="str">
            <v>NE - McCook Housing Authority</v>
          </cell>
          <cell r="E2732">
            <v>1915</v>
          </cell>
          <cell r="F2732" t="str">
            <v>NE-123</v>
          </cell>
          <cell r="G2732" t="str">
            <v>McCook Housing Authority</v>
          </cell>
        </row>
        <row r="2733">
          <cell r="D2733" t="str">
            <v>NE - North Platte Housing Authority</v>
          </cell>
          <cell r="E2733">
            <v>1916</v>
          </cell>
          <cell r="F2733" t="str">
            <v>NE-125</v>
          </cell>
          <cell r="G2733" t="str">
            <v>North Platte Housing Authority</v>
          </cell>
        </row>
        <row r="2734">
          <cell r="D2734" t="str">
            <v>NE - North Loup Housing Authority</v>
          </cell>
          <cell r="E2734">
            <v>1917</v>
          </cell>
          <cell r="F2734" t="str">
            <v>NE-131</v>
          </cell>
          <cell r="G2734" t="str">
            <v>North Loup Housing Authority</v>
          </cell>
        </row>
        <row r="2735">
          <cell r="D2735" t="str">
            <v>NE - Alliance Housing Authority</v>
          </cell>
          <cell r="E2735">
            <v>1918</v>
          </cell>
          <cell r="F2735" t="str">
            <v>NE-141</v>
          </cell>
          <cell r="G2735" t="str">
            <v>Alliance Housing Authority</v>
          </cell>
        </row>
        <row r="2736">
          <cell r="D2736" t="str">
            <v>NE - Douglas County Housing Authority</v>
          </cell>
          <cell r="E2736">
            <v>1919</v>
          </cell>
          <cell r="F2736" t="str">
            <v>NE-153</v>
          </cell>
          <cell r="G2736" t="str">
            <v>Douglas County Housing Authority</v>
          </cell>
        </row>
        <row r="2737">
          <cell r="D2737" t="str">
            <v>NE - Bellevue Housing Authority</v>
          </cell>
          <cell r="E2737">
            <v>1920</v>
          </cell>
          <cell r="F2737" t="str">
            <v>NE-174</v>
          </cell>
          <cell r="G2737" t="str">
            <v>Bellevue Housing Authority</v>
          </cell>
        </row>
        <row r="2738">
          <cell r="D2738" t="str">
            <v>NH - Manchester Housing  &amp; Redevelopment Authority</v>
          </cell>
          <cell r="E2738">
            <v>1921</v>
          </cell>
          <cell r="F2738" t="str">
            <v>NH-001</v>
          </cell>
          <cell r="G2738" t="str">
            <v>Manchester Housing  &amp; Redevelopment Authority</v>
          </cell>
        </row>
        <row r="2739">
          <cell r="D2739" t="str">
            <v>NH - Nashua Housing Authority</v>
          </cell>
          <cell r="E2739">
            <v>1922</v>
          </cell>
          <cell r="F2739" t="str">
            <v>NH-002</v>
          </cell>
          <cell r="G2739" t="str">
            <v>Nashua Housing Authority</v>
          </cell>
        </row>
        <row r="2740">
          <cell r="D2740" t="str">
            <v>NH - Dover Housing Authority</v>
          </cell>
          <cell r="E2740">
            <v>1923</v>
          </cell>
          <cell r="F2740" t="str">
            <v>NH-003</v>
          </cell>
          <cell r="G2740" t="str">
            <v>Dover Housing Authority</v>
          </cell>
        </row>
        <row r="2741">
          <cell r="D2741" t="str">
            <v>NH - Portsmouth Housing Authority</v>
          </cell>
          <cell r="E2741">
            <v>1924</v>
          </cell>
          <cell r="F2741" t="str">
            <v>NH-004</v>
          </cell>
          <cell r="G2741" t="str">
            <v>Portsmouth Housing Authority</v>
          </cell>
        </row>
        <row r="2742">
          <cell r="D2742" t="str">
            <v>NH - Concord Housing Authority</v>
          </cell>
          <cell r="E2742">
            <v>1925</v>
          </cell>
          <cell r="F2742" t="str">
            <v>NH-005</v>
          </cell>
          <cell r="G2742" t="str">
            <v>Concord Housing Authority</v>
          </cell>
        </row>
        <row r="2743">
          <cell r="D2743" t="str">
            <v>NH - Somersworth Housing Authority</v>
          </cell>
          <cell r="E2743">
            <v>1926</v>
          </cell>
          <cell r="F2743" t="str">
            <v>NH-006</v>
          </cell>
          <cell r="G2743" t="str">
            <v>Somersworth Housing Authority</v>
          </cell>
        </row>
        <row r="2744">
          <cell r="D2744" t="str">
            <v>NH - Laconia Housing &amp; Redevelopment Authority</v>
          </cell>
          <cell r="E2744">
            <v>1927</v>
          </cell>
          <cell r="F2744" t="str">
            <v>NH-007</v>
          </cell>
          <cell r="G2744" t="str">
            <v>Laconia Housing &amp; Redevelopment Authority</v>
          </cell>
        </row>
        <row r="2745">
          <cell r="D2745" t="str">
            <v>NH - Housing Authority of the City of Rochester NH</v>
          </cell>
          <cell r="E2745">
            <v>1928</v>
          </cell>
          <cell r="F2745" t="str">
            <v>NH-008</v>
          </cell>
          <cell r="G2745" t="str">
            <v>Housing Authority of the City of Rochester NH</v>
          </cell>
        </row>
        <row r="2746">
          <cell r="D2746" t="str">
            <v>NH - Lebanon Housing Authority</v>
          </cell>
          <cell r="E2746">
            <v>1929</v>
          </cell>
          <cell r="F2746" t="str">
            <v>NH-009</v>
          </cell>
          <cell r="G2746" t="str">
            <v>Lebanon Housing Authority</v>
          </cell>
        </row>
        <row r="2747">
          <cell r="D2747" t="str">
            <v>NH - Keene Housing Authority</v>
          </cell>
          <cell r="E2747">
            <v>1930</v>
          </cell>
          <cell r="F2747" t="str">
            <v>NH-010</v>
          </cell>
          <cell r="G2747" t="str">
            <v>Keene Housing Authority</v>
          </cell>
        </row>
        <row r="2748">
          <cell r="D2748" t="str">
            <v>NH - Berlin Housing Authority</v>
          </cell>
          <cell r="E2748">
            <v>1931</v>
          </cell>
          <cell r="F2748" t="str">
            <v>NH-011</v>
          </cell>
          <cell r="G2748" t="str">
            <v>Berlin Housing Authority</v>
          </cell>
        </row>
        <row r="2749">
          <cell r="D2749" t="str">
            <v>NH - Claremont Housing Authority</v>
          </cell>
          <cell r="E2749">
            <v>1932</v>
          </cell>
          <cell r="F2749" t="str">
            <v>NH-012</v>
          </cell>
          <cell r="G2749" t="str">
            <v>Claremont Housing Authority</v>
          </cell>
        </row>
        <row r="2750">
          <cell r="D2750" t="str">
            <v>NH - Newmarket Housing Authority</v>
          </cell>
          <cell r="E2750">
            <v>1933</v>
          </cell>
          <cell r="F2750" t="str">
            <v>NH-013</v>
          </cell>
          <cell r="G2750" t="str">
            <v>Newmarket Housing Authority</v>
          </cell>
        </row>
        <row r="2751">
          <cell r="D2751" t="str">
            <v>NH - Exeter Housing Authority</v>
          </cell>
          <cell r="E2751">
            <v>1934</v>
          </cell>
          <cell r="F2751" t="str">
            <v>NH-014</v>
          </cell>
          <cell r="G2751" t="str">
            <v>Exeter Housing Authority</v>
          </cell>
        </row>
        <row r="2752">
          <cell r="D2752" t="str">
            <v>NH - Housing Authority of the Town of Salem</v>
          </cell>
          <cell r="E2752">
            <v>1935</v>
          </cell>
          <cell r="F2752" t="str">
            <v>NH-017</v>
          </cell>
          <cell r="G2752" t="str">
            <v>Housing Authority of the Town of Salem</v>
          </cell>
        </row>
        <row r="2753">
          <cell r="D2753" t="str">
            <v>NJ - Newark Housing Authority</v>
          </cell>
          <cell r="E2753">
            <v>1936</v>
          </cell>
          <cell r="F2753" t="str">
            <v>NJ-002</v>
          </cell>
          <cell r="G2753" t="str">
            <v>Newark Housing Authority</v>
          </cell>
        </row>
        <row r="2754">
          <cell r="D2754" t="str">
            <v>NJ - Elizabeth Housing Authority</v>
          </cell>
          <cell r="E2754">
            <v>1937</v>
          </cell>
          <cell r="F2754" t="str">
            <v>NJ-003</v>
          </cell>
          <cell r="G2754" t="str">
            <v>Elizabeth Housing Authority</v>
          </cell>
        </row>
        <row r="2755">
          <cell r="D2755" t="str">
            <v xml:space="preserve">NJ - North Bergen Housing Authority                              </v>
          </cell>
          <cell r="E2755">
            <v>1938</v>
          </cell>
          <cell r="F2755" t="str">
            <v>NJ-004</v>
          </cell>
          <cell r="G2755" t="str">
            <v xml:space="preserve">North Bergen Housing Authority                              </v>
          </cell>
        </row>
        <row r="2756">
          <cell r="D2756" t="str">
            <v xml:space="preserve">NJ - Trenton Housing Authority                                   </v>
          </cell>
          <cell r="E2756">
            <v>1939</v>
          </cell>
          <cell r="F2756" t="str">
            <v>NJ-005</v>
          </cell>
          <cell r="G2756" t="str">
            <v xml:space="preserve">Trenton Housing Authority                                   </v>
          </cell>
        </row>
        <row r="2757">
          <cell r="D2757" t="str">
            <v>NJ - Perth Amboy Housing Authority</v>
          </cell>
          <cell r="E2757">
            <v>1940</v>
          </cell>
          <cell r="F2757" t="str">
            <v>NJ-006</v>
          </cell>
          <cell r="G2757" t="str">
            <v>Perth Amboy Housing Authority</v>
          </cell>
        </row>
        <row r="2758">
          <cell r="D2758" t="str">
            <v xml:space="preserve">NJ - Asbury Park Housing Authority                               </v>
          </cell>
          <cell r="E2758">
            <v>1941</v>
          </cell>
          <cell r="F2758" t="str">
            <v>NJ-007</v>
          </cell>
          <cell r="G2758" t="str">
            <v xml:space="preserve">Asbury Park Housing Authority                               </v>
          </cell>
        </row>
        <row r="2759">
          <cell r="D2759" t="str">
            <v xml:space="preserve">NJ - Long Branch Housing Authority                               </v>
          </cell>
          <cell r="E2759">
            <v>1942</v>
          </cell>
          <cell r="F2759" t="str">
            <v>NJ-008</v>
          </cell>
          <cell r="G2759" t="str">
            <v xml:space="preserve">Long Branch Housing Authority                               </v>
          </cell>
        </row>
        <row r="2760">
          <cell r="D2760" t="str">
            <v>NJ - Housing Authority City of Jersey City</v>
          </cell>
          <cell r="E2760">
            <v>1943</v>
          </cell>
          <cell r="F2760" t="str">
            <v>NJ-009</v>
          </cell>
          <cell r="G2760" t="str">
            <v>Housing Authority City of Jersey City</v>
          </cell>
        </row>
        <row r="2761">
          <cell r="D2761" t="str">
            <v>NJ - Housing Authority of the City of Camden</v>
          </cell>
          <cell r="E2761">
            <v>1944</v>
          </cell>
          <cell r="F2761" t="str">
            <v>NJ-010</v>
          </cell>
          <cell r="G2761" t="str">
            <v>Housing Authority of the City of Camden</v>
          </cell>
        </row>
        <row r="2762">
          <cell r="D2762" t="str">
            <v>NJ - Housing Authority of the Borough of Lodi</v>
          </cell>
          <cell r="E2762">
            <v>1945</v>
          </cell>
          <cell r="F2762" t="str">
            <v>NJ-011</v>
          </cell>
          <cell r="G2762" t="str">
            <v>Housing Authority of the Borough of Lodi</v>
          </cell>
        </row>
        <row r="2763">
          <cell r="D2763" t="str">
            <v>NJ - Bayonne Housing Authority</v>
          </cell>
          <cell r="E2763">
            <v>1946</v>
          </cell>
          <cell r="F2763" t="str">
            <v>NJ-012</v>
          </cell>
          <cell r="G2763" t="str">
            <v>Bayonne Housing Authority</v>
          </cell>
        </row>
        <row r="2764">
          <cell r="D2764" t="str">
            <v>NJ - Housing Authority of the City of Passaic</v>
          </cell>
          <cell r="E2764">
            <v>1947</v>
          </cell>
          <cell r="F2764" t="str">
            <v>NJ-013</v>
          </cell>
          <cell r="G2764" t="str">
            <v>Housing Authority of the City of Passaic</v>
          </cell>
        </row>
        <row r="2765">
          <cell r="D2765" t="str">
            <v>NJ - Housing Authority and Urban Redevelopment Age</v>
          </cell>
          <cell r="E2765">
            <v>1948</v>
          </cell>
          <cell r="F2765" t="str">
            <v>NJ-014</v>
          </cell>
          <cell r="G2765" t="str">
            <v>Housing Authority and Urban Redevelopment Age</v>
          </cell>
        </row>
        <row r="2766">
          <cell r="D2766" t="str">
            <v>NJ - Hoboken Housing Authority</v>
          </cell>
          <cell r="E2766">
            <v>1949</v>
          </cell>
          <cell r="F2766" t="str">
            <v>NJ-015</v>
          </cell>
          <cell r="G2766" t="str">
            <v>Hoboken Housing Authority</v>
          </cell>
        </row>
        <row r="2767">
          <cell r="D2767" t="str">
            <v>NJ - Harrison Housing Authority</v>
          </cell>
          <cell r="E2767">
            <v>1950</v>
          </cell>
          <cell r="F2767" t="str">
            <v>NJ-016</v>
          </cell>
          <cell r="G2767" t="str">
            <v>Harrison Housing Authority</v>
          </cell>
        </row>
        <row r="2768">
          <cell r="D2768" t="str">
            <v>NJ - Summit Housing Authority</v>
          </cell>
          <cell r="E2768">
            <v>1951</v>
          </cell>
          <cell r="F2768" t="str">
            <v>NJ-017</v>
          </cell>
          <cell r="G2768" t="str">
            <v>Summit Housing Authority</v>
          </cell>
        </row>
        <row r="2769">
          <cell r="D2769" t="str">
            <v xml:space="preserve">NJ - Beverly Housing Authority                                   </v>
          </cell>
          <cell r="E2769">
            <v>1952</v>
          </cell>
          <cell r="F2769" t="str">
            <v>NJ-018</v>
          </cell>
          <cell r="G2769" t="str">
            <v xml:space="preserve">Beverly Housing Authority                                   </v>
          </cell>
        </row>
        <row r="2770">
          <cell r="D2770" t="str">
            <v>NJ - Burlington Housing Authority</v>
          </cell>
          <cell r="E2770">
            <v>1953</v>
          </cell>
          <cell r="F2770" t="str">
            <v>NJ-020</v>
          </cell>
          <cell r="G2770" t="str">
            <v>Burlington Housing Authority</v>
          </cell>
        </row>
        <row r="2771">
          <cell r="D2771" t="str">
            <v>NJ - Paterson Housing Authority</v>
          </cell>
          <cell r="E2771">
            <v>1954</v>
          </cell>
          <cell r="F2771" t="str">
            <v>NJ-021</v>
          </cell>
          <cell r="G2771" t="str">
            <v>Paterson Housing Authority</v>
          </cell>
        </row>
        <row r="2772">
          <cell r="D2772" t="str">
            <v>NJ - New Brunswick Housing Authority</v>
          </cell>
          <cell r="E2772">
            <v>1955</v>
          </cell>
          <cell r="F2772" t="str">
            <v>NJ-022</v>
          </cell>
          <cell r="G2772" t="str">
            <v>New Brunswick Housing Authority</v>
          </cell>
        </row>
        <row r="2773">
          <cell r="D2773" t="str">
            <v>NJ - Morristown Housing Authority</v>
          </cell>
          <cell r="E2773">
            <v>1956</v>
          </cell>
          <cell r="F2773" t="str">
            <v>NJ-023</v>
          </cell>
          <cell r="G2773" t="str">
            <v>Morristown Housing Authority</v>
          </cell>
        </row>
        <row r="2774">
          <cell r="D2774" t="str">
            <v>NJ - Phillipsburg Housing Authority</v>
          </cell>
          <cell r="E2774">
            <v>1957</v>
          </cell>
          <cell r="F2774" t="str">
            <v>NJ-024</v>
          </cell>
          <cell r="G2774" t="str">
            <v>Phillipsburg Housing Authority</v>
          </cell>
        </row>
        <row r="2775">
          <cell r="D2775" t="str">
            <v>NJ - Housing Authority of the City of Orange</v>
          </cell>
          <cell r="E2775">
            <v>1958</v>
          </cell>
          <cell r="F2775" t="str">
            <v>NJ-025</v>
          </cell>
          <cell r="G2775" t="str">
            <v>Housing Authority of the City of Orange</v>
          </cell>
        </row>
        <row r="2776">
          <cell r="D2776" t="str">
            <v>NJ - Union City Housing Authority</v>
          </cell>
          <cell r="E2776">
            <v>1959</v>
          </cell>
          <cell r="F2776" t="str">
            <v>NJ-026</v>
          </cell>
          <cell r="G2776" t="str">
            <v>Union City Housing Authority</v>
          </cell>
        </row>
        <row r="2777">
          <cell r="D2777" t="str">
            <v>NJ - Princeton Housing Authority</v>
          </cell>
          <cell r="E2777">
            <v>1960</v>
          </cell>
          <cell r="F2777" t="str">
            <v>NJ-027</v>
          </cell>
          <cell r="G2777" t="str">
            <v>Princeton Housing Authority</v>
          </cell>
        </row>
        <row r="2778">
          <cell r="D2778" t="str">
            <v xml:space="preserve">NJ - Hackensack Housing Authority                                </v>
          </cell>
          <cell r="E2778">
            <v>1961</v>
          </cell>
          <cell r="F2778" t="str">
            <v>NJ-028</v>
          </cell>
          <cell r="G2778" t="str">
            <v xml:space="preserve">Hackensack Housing Authority                                </v>
          </cell>
        </row>
        <row r="2779">
          <cell r="D2779" t="str">
            <v>NJ - West New York Housing Authority</v>
          </cell>
          <cell r="E2779">
            <v>1962</v>
          </cell>
          <cell r="F2779" t="str">
            <v>NJ-030</v>
          </cell>
          <cell r="G2779" t="str">
            <v>West New York Housing Authority</v>
          </cell>
        </row>
        <row r="2780">
          <cell r="D2780" t="str">
            <v>NJ - Rahway Housing Authority</v>
          </cell>
          <cell r="E2780">
            <v>1963</v>
          </cell>
          <cell r="F2780" t="str">
            <v>NJ-032</v>
          </cell>
          <cell r="G2780" t="str">
            <v>Rahway Housing Authority</v>
          </cell>
        </row>
        <row r="2781">
          <cell r="D2781" t="str">
            <v>NJ - Woodbridge Housing Authority</v>
          </cell>
          <cell r="E2781">
            <v>1964</v>
          </cell>
          <cell r="F2781" t="str">
            <v>NJ-033</v>
          </cell>
          <cell r="G2781" t="str">
            <v>Woodbridge Housing Authority</v>
          </cell>
        </row>
        <row r="2782">
          <cell r="D2782" t="str">
            <v>NJ - Garfield Housing Authority</v>
          </cell>
          <cell r="E2782">
            <v>1965</v>
          </cell>
          <cell r="F2782" t="str">
            <v>NJ-034</v>
          </cell>
          <cell r="G2782" t="str">
            <v>Garfield Housing Authority</v>
          </cell>
        </row>
        <row r="2783">
          <cell r="D2783" t="str">
            <v>NJ - South Amboy Housing Authority</v>
          </cell>
          <cell r="E2783">
            <v>1966</v>
          </cell>
          <cell r="F2783" t="str">
            <v>NJ-035</v>
          </cell>
          <cell r="G2783" t="str">
            <v>South Amboy Housing Authority</v>
          </cell>
        </row>
        <row r="2784">
          <cell r="D2784" t="str">
            <v>NJ - Guttenberg Housing Authority</v>
          </cell>
          <cell r="E2784">
            <v>1967</v>
          </cell>
          <cell r="F2784" t="str">
            <v>NJ-036</v>
          </cell>
          <cell r="G2784" t="str">
            <v>Guttenberg Housing Authority</v>
          </cell>
        </row>
        <row r="2785">
          <cell r="D2785" t="str">
            <v xml:space="preserve">NJ - Irvington Housing Authority                                 </v>
          </cell>
          <cell r="E2785">
            <v>1968</v>
          </cell>
          <cell r="F2785" t="str">
            <v>NJ-037</v>
          </cell>
          <cell r="G2785" t="str">
            <v xml:space="preserve">Irvington Housing Authority                                 </v>
          </cell>
        </row>
        <row r="2786">
          <cell r="D2786" t="str">
            <v>NJ - Florence Housing Authority</v>
          </cell>
          <cell r="E2786">
            <v>1969</v>
          </cell>
          <cell r="F2786" t="str">
            <v>NJ-038</v>
          </cell>
          <cell r="G2786" t="str">
            <v>Florence Housing Authority</v>
          </cell>
        </row>
        <row r="2787">
          <cell r="D2787" t="str">
            <v>NJ - Plainfield Housing Authority</v>
          </cell>
          <cell r="E2787">
            <v>1970</v>
          </cell>
          <cell r="F2787" t="str">
            <v>NJ-039</v>
          </cell>
          <cell r="G2787" t="str">
            <v>Plainfield Housing Authority</v>
          </cell>
        </row>
        <row r="2788">
          <cell r="D2788" t="str">
            <v>NJ - Highlands Housing Authority</v>
          </cell>
          <cell r="E2788">
            <v>1971</v>
          </cell>
          <cell r="F2788" t="str">
            <v>NJ-041</v>
          </cell>
          <cell r="G2788" t="str">
            <v>Highlands Housing Authority</v>
          </cell>
        </row>
        <row r="2789">
          <cell r="D2789" t="str">
            <v>NJ - Franklin Housing Authority</v>
          </cell>
          <cell r="E2789">
            <v>1972</v>
          </cell>
          <cell r="F2789" t="str">
            <v>NJ-042</v>
          </cell>
          <cell r="G2789" t="str">
            <v>Franklin Housing Authority</v>
          </cell>
        </row>
        <row r="2790">
          <cell r="D2790" t="str">
            <v>NJ - Edison Housing Authority</v>
          </cell>
          <cell r="E2790">
            <v>1973</v>
          </cell>
          <cell r="F2790" t="str">
            <v>NJ-043</v>
          </cell>
          <cell r="G2790" t="str">
            <v>Edison Housing Authority</v>
          </cell>
        </row>
        <row r="2791">
          <cell r="D2791" t="str">
            <v>NJ - Highland Park Housing Authority</v>
          </cell>
          <cell r="E2791">
            <v>1974</v>
          </cell>
          <cell r="F2791" t="str">
            <v>NJ-044</v>
          </cell>
          <cell r="G2791" t="str">
            <v>Highland Park Housing Authority</v>
          </cell>
        </row>
        <row r="2792">
          <cell r="D2792" t="str">
            <v>NJ - Hightstown Housing Authority</v>
          </cell>
          <cell r="E2792">
            <v>1975</v>
          </cell>
          <cell r="F2792" t="str">
            <v>NJ-045</v>
          </cell>
          <cell r="G2792" t="str">
            <v>Hightstown Housing Authority</v>
          </cell>
        </row>
        <row r="2793">
          <cell r="D2793" t="str">
            <v>NJ - Red Bank Housing Authority</v>
          </cell>
          <cell r="E2793">
            <v>1976</v>
          </cell>
          <cell r="F2793" t="str">
            <v>NJ-046</v>
          </cell>
          <cell r="G2793" t="str">
            <v>Red Bank Housing Authority</v>
          </cell>
        </row>
        <row r="2794">
          <cell r="D2794" t="str">
            <v xml:space="preserve">NJ - Carteret Housing Authority                                  </v>
          </cell>
          <cell r="E2794">
            <v>1977</v>
          </cell>
          <cell r="F2794" t="str">
            <v>NJ-047</v>
          </cell>
          <cell r="G2794" t="str">
            <v xml:space="preserve">Carteret Housing Authority                                  </v>
          </cell>
        </row>
        <row r="2795">
          <cell r="D2795" t="str">
            <v>NJ - Neptune Housing Authority</v>
          </cell>
          <cell r="E2795">
            <v>1978</v>
          </cell>
          <cell r="F2795" t="str">
            <v>NJ-048</v>
          </cell>
          <cell r="G2795" t="str">
            <v>Neptune Housing Authority</v>
          </cell>
        </row>
        <row r="2796">
          <cell r="D2796" t="str">
            <v>NJ - Bridgeton Housing Authority</v>
          </cell>
          <cell r="E2796">
            <v>1979</v>
          </cell>
          <cell r="F2796" t="str">
            <v>NJ-049</v>
          </cell>
          <cell r="G2796" t="str">
            <v>Bridgeton Housing Authority</v>
          </cell>
        </row>
        <row r="2797">
          <cell r="D2797" t="str">
            <v>NJ - East Orange Housing Authority</v>
          </cell>
          <cell r="E2797">
            <v>1980</v>
          </cell>
          <cell r="F2797" t="str">
            <v>NJ-050</v>
          </cell>
          <cell r="G2797" t="str">
            <v>East Orange Housing Authority</v>
          </cell>
        </row>
        <row r="2798">
          <cell r="D2798" t="str">
            <v>NJ - Glassboro Housing Authority</v>
          </cell>
          <cell r="E2798">
            <v>1981</v>
          </cell>
          <cell r="F2798" t="str">
            <v>NJ-051</v>
          </cell>
          <cell r="G2798" t="str">
            <v>Glassboro Housing Authority</v>
          </cell>
        </row>
        <row r="2799">
          <cell r="D2799" t="str">
            <v>NJ - Boonton Housing Authority</v>
          </cell>
          <cell r="E2799">
            <v>1982</v>
          </cell>
          <cell r="F2799" t="str">
            <v>NJ-052</v>
          </cell>
          <cell r="G2799" t="str">
            <v>Boonton Housing Authority</v>
          </cell>
        </row>
        <row r="2800">
          <cell r="D2800" t="str">
            <v>NJ - Ocean City Housing Authority</v>
          </cell>
          <cell r="E2800">
            <v>1983</v>
          </cell>
          <cell r="F2800" t="str">
            <v>NJ-053</v>
          </cell>
          <cell r="G2800" t="str">
            <v>Ocean City Housing Authority</v>
          </cell>
        </row>
        <row r="2801">
          <cell r="D2801" t="str">
            <v>NJ - Housing Authority of the Township of Lakewood</v>
          </cell>
          <cell r="E2801">
            <v>1984</v>
          </cell>
          <cell r="F2801" t="str">
            <v>NJ-054</v>
          </cell>
          <cell r="G2801" t="str">
            <v>Housing Authority of the Township of Lakewood</v>
          </cell>
        </row>
        <row r="2802">
          <cell r="D2802" t="str">
            <v>NJ - Englewood Housing Authority</v>
          </cell>
          <cell r="E2802">
            <v>1985</v>
          </cell>
          <cell r="F2802" t="str">
            <v>NJ-055</v>
          </cell>
          <cell r="G2802" t="str">
            <v>Englewood Housing Authority</v>
          </cell>
        </row>
        <row r="2803">
          <cell r="D2803" t="str">
            <v>NJ - Berkeley Housing Authority</v>
          </cell>
          <cell r="E2803">
            <v>1986</v>
          </cell>
          <cell r="F2803" t="str">
            <v>NJ-056</v>
          </cell>
          <cell r="G2803" t="str">
            <v>Berkeley Housing Authority</v>
          </cell>
        </row>
        <row r="2804">
          <cell r="D2804" t="str">
            <v>NJ - Belmar Housing Authority</v>
          </cell>
          <cell r="E2804">
            <v>1987</v>
          </cell>
          <cell r="F2804" t="str">
            <v>NJ-057</v>
          </cell>
          <cell r="G2804" t="str">
            <v>Belmar Housing Authority</v>
          </cell>
        </row>
        <row r="2805">
          <cell r="D2805" t="str">
            <v xml:space="preserve">NJ - Salem Housing Authority                                     </v>
          </cell>
          <cell r="E2805">
            <v>1988</v>
          </cell>
          <cell r="F2805" t="str">
            <v>NJ-058</v>
          </cell>
          <cell r="G2805" t="str">
            <v xml:space="preserve">Salem Housing Authority                                     </v>
          </cell>
        </row>
        <row r="2806">
          <cell r="D2806" t="str">
            <v>NJ - Pleasantville Housing Authority</v>
          </cell>
          <cell r="E2806">
            <v>1989</v>
          </cell>
          <cell r="F2806" t="str">
            <v>NJ-059</v>
          </cell>
          <cell r="G2806" t="str">
            <v>Pleasantville Housing Authority</v>
          </cell>
        </row>
        <row r="2807">
          <cell r="D2807" t="str">
            <v>NJ - Keansburg Housing Authority</v>
          </cell>
          <cell r="E2807">
            <v>1990</v>
          </cell>
          <cell r="F2807" t="str">
            <v>NJ-060</v>
          </cell>
          <cell r="G2807" t="str">
            <v>Keansburg Housing Authority</v>
          </cell>
        </row>
        <row r="2808">
          <cell r="D2808" t="str">
            <v>NJ - Millville Housing Authority</v>
          </cell>
          <cell r="E2808">
            <v>1991</v>
          </cell>
          <cell r="F2808" t="str">
            <v>NJ-061</v>
          </cell>
          <cell r="G2808" t="str">
            <v>Millville Housing Authority</v>
          </cell>
        </row>
        <row r="2809">
          <cell r="D2809" t="str">
            <v>NJ - Cape May Housing Authority</v>
          </cell>
          <cell r="E2809">
            <v>1992</v>
          </cell>
          <cell r="F2809" t="str">
            <v>NJ-062</v>
          </cell>
          <cell r="G2809" t="str">
            <v>Cape May Housing Authority</v>
          </cell>
        </row>
        <row r="2810">
          <cell r="D2810" t="str">
            <v>NJ - Vineland Housing Authority</v>
          </cell>
          <cell r="E2810">
            <v>1993</v>
          </cell>
          <cell r="F2810" t="str">
            <v>NJ-063</v>
          </cell>
          <cell r="G2810" t="str">
            <v>Vineland Housing Authority</v>
          </cell>
        </row>
        <row r="2811">
          <cell r="D2811" t="str">
            <v>NJ - Haddon Housing Authority</v>
          </cell>
          <cell r="E2811">
            <v>1994</v>
          </cell>
          <cell r="F2811" t="str">
            <v>NJ-064</v>
          </cell>
          <cell r="G2811" t="str">
            <v>Haddon Housing Authority</v>
          </cell>
        </row>
        <row r="2812">
          <cell r="D2812" t="str">
            <v>NJ - Brick Housing Authority</v>
          </cell>
          <cell r="E2812">
            <v>1995</v>
          </cell>
          <cell r="F2812" t="str">
            <v>NJ-065</v>
          </cell>
          <cell r="G2812" t="str">
            <v>Brick Housing Authority</v>
          </cell>
        </row>
        <row r="2813">
          <cell r="D2813" t="str">
            <v>NJ - Housing Authority City of Linden</v>
          </cell>
          <cell r="E2813">
            <v>1996</v>
          </cell>
          <cell r="F2813" t="str">
            <v>NJ-066</v>
          </cell>
          <cell r="G2813" t="str">
            <v>Housing Authority City of Linden</v>
          </cell>
        </row>
        <row r="2814">
          <cell r="D2814" t="str">
            <v>NJ - Bergen County Housing Authority</v>
          </cell>
          <cell r="E2814">
            <v>1997</v>
          </cell>
          <cell r="F2814" t="str">
            <v>NJ-067</v>
          </cell>
          <cell r="G2814" t="str">
            <v>Bergen County Housing Authority</v>
          </cell>
        </row>
        <row r="2815">
          <cell r="D2815" t="str">
            <v>NJ - Dover Housing Authority</v>
          </cell>
          <cell r="E2815">
            <v>1998</v>
          </cell>
          <cell r="F2815" t="str">
            <v>NJ-068</v>
          </cell>
          <cell r="G2815" t="str">
            <v>Dover Housing Authority</v>
          </cell>
        </row>
        <row r="2816">
          <cell r="D2816" t="str">
            <v>NJ - Freehold Housing Authority</v>
          </cell>
          <cell r="E2816">
            <v>1999</v>
          </cell>
          <cell r="F2816" t="str">
            <v>NJ-069</v>
          </cell>
          <cell r="G2816" t="str">
            <v>Freehold Housing Authority</v>
          </cell>
        </row>
        <row r="2817">
          <cell r="D2817" t="str">
            <v>NJ - Cliffside Park Housing Authority</v>
          </cell>
          <cell r="E2817">
            <v>2000</v>
          </cell>
          <cell r="F2817" t="str">
            <v>NJ-070</v>
          </cell>
          <cell r="G2817" t="str">
            <v>Cliffside Park Housing Authority</v>
          </cell>
        </row>
        <row r="2818">
          <cell r="D2818" t="str">
            <v xml:space="preserve">NJ - Fort Lee Housing Authority                                  </v>
          </cell>
          <cell r="E2818">
            <v>2001</v>
          </cell>
          <cell r="F2818" t="str">
            <v>NJ-071</v>
          </cell>
          <cell r="G2818" t="str">
            <v xml:space="preserve">Fort Lee Housing Authority                                  </v>
          </cell>
        </row>
        <row r="2819">
          <cell r="D2819" t="str">
            <v>NJ - Borough of Clementon Housing Authority</v>
          </cell>
          <cell r="E2819">
            <v>2002</v>
          </cell>
          <cell r="F2819" t="str">
            <v>NJ-073</v>
          </cell>
          <cell r="G2819" t="str">
            <v>Borough of Clementon Housing Authority</v>
          </cell>
        </row>
        <row r="2820">
          <cell r="D2820" t="str">
            <v>NJ - Penns Grove Housing Authority</v>
          </cell>
          <cell r="E2820">
            <v>2003</v>
          </cell>
          <cell r="F2820" t="str">
            <v>NJ-074</v>
          </cell>
          <cell r="G2820" t="str">
            <v>Penns Grove Housing Authority</v>
          </cell>
        </row>
        <row r="2821">
          <cell r="D2821" t="str">
            <v>NJ - Edgewater Housing Authority</v>
          </cell>
          <cell r="E2821">
            <v>2004</v>
          </cell>
          <cell r="F2821" t="str">
            <v>NJ-075</v>
          </cell>
          <cell r="G2821" t="str">
            <v>Edgewater Housing Authority</v>
          </cell>
        </row>
        <row r="2822">
          <cell r="D2822" t="str">
            <v>NJ - Newton Housing Authority</v>
          </cell>
          <cell r="E2822">
            <v>2005</v>
          </cell>
          <cell r="F2822" t="str">
            <v>NJ-076</v>
          </cell>
          <cell r="G2822" t="str">
            <v>Newton Housing Authority</v>
          </cell>
        </row>
        <row r="2823">
          <cell r="D2823" t="str">
            <v>NJ - Weehawken Housing Authority</v>
          </cell>
          <cell r="E2823">
            <v>2006</v>
          </cell>
          <cell r="F2823" t="str">
            <v>NJ-077</v>
          </cell>
          <cell r="G2823" t="str">
            <v>Weehawken Housing Authority</v>
          </cell>
        </row>
        <row r="2824">
          <cell r="D2824" t="str">
            <v>NJ - Collingswood Housing Authority</v>
          </cell>
          <cell r="E2824">
            <v>2007</v>
          </cell>
          <cell r="F2824" t="str">
            <v>NJ-079</v>
          </cell>
          <cell r="G2824" t="str">
            <v>Collingswood Housing Authority</v>
          </cell>
        </row>
        <row r="2825">
          <cell r="D2825" t="str">
            <v>NJ - Wildwood Housing Authority</v>
          </cell>
          <cell r="E2825">
            <v>2008</v>
          </cell>
          <cell r="F2825" t="str">
            <v>NJ-080</v>
          </cell>
          <cell r="G2825" t="str">
            <v>Wildwood Housing Authority</v>
          </cell>
        </row>
        <row r="2826">
          <cell r="D2826" t="str">
            <v>NJ - Housing Authority of the Township of Middleto</v>
          </cell>
          <cell r="E2826">
            <v>2009</v>
          </cell>
          <cell r="F2826" t="str">
            <v>NJ-081</v>
          </cell>
          <cell r="G2826" t="str">
            <v>Housing Authority of the Township of Middleto</v>
          </cell>
        </row>
        <row r="2827">
          <cell r="D2827" t="str">
            <v>NJ - Secaucus Housing Authority</v>
          </cell>
          <cell r="E2827">
            <v>2010</v>
          </cell>
          <cell r="F2827" t="str">
            <v>NJ-083</v>
          </cell>
          <cell r="G2827" t="str">
            <v>Secaucus Housing Authority</v>
          </cell>
        </row>
        <row r="2828">
          <cell r="D2828" t="str">
            <v>NJ - Morris County Housing Authority</v>
          </cell>
          <cell r="E2828">
            <v>2011</v>
          </cell>
          <cell r="F2828" t="str">
            <v>NJ-092</v>
          </cell>
          <cell r="G2828" t="str">
            <v>Morris County Housing Authority</v>
          </cell>
        </row>
        <row r="2829">
          <cell r="D2829" t="str">
            <v xml:space="preserve">NJ - Madison Housing Authority                                   </v>
          </cell>
          <cell r="E2829">
            <v>2012</v>
          </cell>
          <cell r="F2829" t="str">
            <v>NJ-105</v>
          </cell>
          <cell r="G2829" t="str">
            <v xml:space="preserve">Madison Housing Authority                                   </v>
          </cell>
        </row>
        <row r="2830">
          <cell r="D2830" t="str">
            <v>NJ - Buena Housing Authority</v>
          </cell>
          <cell r="E2830">
            <v>2013</v>
          </cell>
          <cell r="F2830" t="str">
            <v>NJ-202</v>
          </cell>
          <cell r="G2830" t="str">
            <v>Buena Housing Authority</v>
          </cell>
        </row>
        <row r="2831">
          <cell r="D2831" t="str">
            <v>NJ - Gloucester County Housing Authority</v>
          </cell>
          <cell r="E2831">
            <v>2014</v>
          </cell>
          <cell r="F2831" t="str">
            <v>NJ-204</v>
          </cell>
          <cell r="G2831" t="str">
            <v>Gloucester County Housing Authority</v>
          </cell>
        </row>
        <row r="2832">
          <cell r="D2832" t="str">
            <v>NJ - Gloucester City Housing Authority</v>
          </cell>
          <cell r="E2832">
            <v>2015</v>
          </cell>
          <cell r="F2832" t="str">
            <v>NJ-218</v>
          </cell>
          <cell r="G2832" t="str">
            <v>Gloucester City Housing Authority</v>
          </cell>
        </row>
        <row r="2833">
          <cell r="D2833" t="str">
            <v>NM - City of Albuquerque Housing Authority</v>
          </cell>
          <cell r="E2833">
            <v>2016</v>
          </cell>
          <cell r="F2833" t="str">
            <v>NM-001</v>
          </cell>
          <cell r="G2833" t="str">
            <v>City of Albuquerque Housing Authority</v>
          </cell>
        </row>
        <row r="2834">
          <cell r="D2834" t="str">
            <v>NM - Clovis Housing and Redevelopment Agency, Inc.</v>
          </cell>
          <cell r="E2834">
            <v>2017</v>
          </cell>
          <cell r="F2834" t="str">
            <v>NM-002</v>
          </cell>
          <cell r="G2834" t="str">
            <v>Clovis Housing and Redevelopment Agency, Inc.</v>
          </cell>
        </row>
        <row r="2835">
          <cell r="D2835" t="str">
            <v>NM - Housing Authority of the City of Las Cruces</v>
          </cell>
          <cell r="E2835">
            <v>2018</v>
          </cell>
          <cell r="F2835" t="str">
            <v>NM-003</v>
          </cell>
          <cell r="G2835" t="str">
            <v>Housing Authority of the City of Las Cruces</v>
          </cell>
        </row>
        <row r="2836">
          <cell r="D2836" t="str">
            <v>NM - Housing Authority of the City of Alamogordo</v>
          </cell>
          <cell r="E2836">
            <v>2019</v>
          </cell>
          <cell r="F2836" t="str">
            <v>NM-004</v>
          </cell>
          <cell r="G2836" t="str">
            <v>Housing Authority of the City of Alamogordo</v>
          </cell>
        </row>
        <row r="2837">
          <cell r="D2837" t="str">
            <v>NM - Housing Authority of the City of Gallup</v>
          </cell>
          <cell r="E2837">
            <v>2020</v>
          </cell>
          <cell r="F2837" t="str">
            <v>NM-006</v>
          </cell>
          <cell r="G2837" t="str">
            <v>Housing Authority of the City of Gallup</v>
          </cell>
        </row>
        <row r="2838">
          <cell r="D2838" t="str">
            <v>NM - Housing Authority of the City of Las Vegas</v>
          </cell>
          <cell r="E2838">
            <v>2021</v>
          </cell>
          <cell r="F2838" t="str">
            <v>NM-007</v>
          </cell>
          <cell r="G2838" t="str">
            <v>Housing Authority of the City of Las Vegas</v>
          </cell>
        </row>
        <row r="2839">
          <cell r="D2839" t="str">
            <v>NM - Housing Authority of the City of Raton</v>
          </cell>
          <cell r="E2839">
            <v>2022</v>
          </cell>
          <cell r="F2839" t="str">
            <v>NM-008</v>
          </cell>
          <cell r="G2839" t="str">
            <v>Housing Authority of the City of Raton</v>
          </cell>
        </row>
        <row r="2840">
          <cell r="D2840" t="str">
            <v>NM - Santa Fe Civic Housing Authority</v>
          </cell>
          <cell r="E2840">
            <v>2023</v>
          </cell>
          <cell r="F2840" t="str">
            <v>NM-009</v>
          </cell>
          <cell r="G2840" t="str">
            <v>Santa Fe Civic Housing Authority</v>
          </cell>
        </row>
        <row r="2841">
          <cell r="D2841" t="str">
            <v>NM - Housing Authority of the City of Truth or Consequences</v>
          </cell>
          <cell r="E2841">
            <v>2024</v>
          </cell>
          <cell r="F2841" t="str">
            <v>NM-020</v>
          </cell>
          <cell r="G2841" t="str">
            <v>Housing Authority of the City of Truth or Consequences</v>
          </cell>
        </row>
        <row r="2842">
          <cell r="D2842" t="str">
            <v>NM - Housing Authority of the City of Artesia</v>
          </cell>
          <cell r="E2842">
            <v>2025</v>
          </cell>
          <cell r="F2842" t="str">
            <v>NM-021</v>
          </cell>
          <cell r="G2842" t="str">
            <v>Housing Authority of the City of Artesia</v>
          </cell>
        </row>
        <row r="2843">
          <cell r="D2843" t="str">
            <v>NM - Housing Authority of the Town of Springer</v>
          </cell>
          <cell r="E2843">
            <v>2026</v>
          </cell>
          <cell r="F2843" t="str">
            <v>NM-022</v>
          </cell>
          <cell r="G2843" t="str">
            <v>Housing Authority of the Town of Springer</v>
          </cell>
        </row>
        <row r="2844">
          <cell r="D2844" t="str">
            <v>NM - Housing Authority of the City of Lovington</v>
          </cell>
          <cell r="E2844">
            <v>2027</v>
          </cell>
          <cell r="F2844" t="str">
            <v>NM-023</v>
          </cell>
          <cell r="G2844" t="str">
            <v>Housing Authority of the City of Lovington</v>
          </cell>
        </row>
        <row r="2845">
          <cell r="D2845" t="str">
            <v>NM - Housing Authority of the Town of Bayard</v>
          </cell>
          <cell r="E2845">
            <v>2028</v>
          </cell>
          <cell r="F2845" t="str">
            <v>NM-024</v>
          </cell>
          <cell r="G2845" t="str">
            <v>Housing Authority of the Town of Bayard</v>
          </cell>
        </row>
        <row r="2846">
          <cell r="D2846" t="str">
            <v>NM - Housing Authority of the Village of Fort Sumner</v>
          </cell>
          <cell r="E2846">
            <v>2029</v>
          </cell>
          <cell r="F2846" t="str">
            <v>NM-025</v>
          </cell>
          <cell r="G2846" t="str">
            <v>Housing Authority of the Village of Fort Sumner</v>
          </cell>
        </row>
        <row r="2847">
          <cell r="D2847" t="str">
            <v>NM - Housing Authority of the Village of Maxwell</v>
          </cell>
          <cell r="E2847">
            <v>2030</v>
          </cell>
          <cell r="F2847" t="str">
            <v>NM-026</v>
          </cell>
          <cell r="G2847" t="str">
            <v>Housing Authority of the Village of Maxwell</v>
          </cell>
        </row>
        <row r="2848">
          <cell r="D2848" t="str">
            <v>NM - Housing Authority of the City of Eunice</v>
          </cell>
          <cell r="E2848">
            <v>2031</v>
          </cell>
          <cell r="F2848" t="str">
            <v>NM-027</v>
          </cell>
          <cell r="G2848" t="str">
            <v>Housing Authority of the City of Eunice</v>
          </cell>
        </row>
        <row r="2849">
          <cell r="D2849" t="str">
            <v>NM - Santa Clara Housing Authority</v>
          </cell>
          <cell r="E2849">
            <v>2032</v>
          </cell>
          <cell r="F2849" t="str">
            <v>NM-029</v>
          </cell>
          <cell r="G2849" t="str">
            <v>Santa Clara Housing Authority</v>
          </cell>
        </row>
        <row r="2850">
          <cell r="D2850" t="str">
            <v>NM - Housing Authority of the City of Grants</v>
          </cell>
          <cell r="E2850">
            <v>2033</v>
          </cell>
          <cell r="F2850" t="str">
            <v>NM-030</v>
          </cell>
          <cell r="G2850" t="str">
            <v>Housing Authority of the City of Grants</v>
          </cell>
        </row>
        <row r="2851">
          <cell r="D2851" t="str">
            <v>NM - Housing Authority of the Village of Wagon Mound</v>
          </cell>
          <cell r="E2851">
            <v>2034</v>
          </cell>
          <cell r="F2851" t="str">
            <v>NM-032</v>
          </cell>
          <cell r="G2851" t="str">
            <v>Housing Authority of the Village of Wagon Mound</v>
          </cell>
        </row>
        <row r="2852">
          <cell r="D2852" t="str">
            <v>NM - Housing Authority of the City of Tucumcari</v>
          </cell>
          <cell r="E2852">
            <v>2035</v>
          </cell>
          <cell r="F2852" t="str">
            <v>NM-033</v>
          </cell>
          <cell r="G2852" t="str">
            <v>Housing Authority of the City of Tucumcari</v>
          </cell>
        </row>
        <row r="2853">
          <cell r="D2853" t="str">
            <v>NM - Housing Authority of the City of Lordsburg</v>
          </cell>
          <cell r="E2853">
            <v>2036</v>
          </cell>
          <cell r="F2853" t="str">
            <v>NM-034</v>
          </cell>
          <cell r="G2853" t="str">
            <v>Housing Authority of the City of Lordsburg</v>
          </cell>
        </row>
        <row r="2854">
          <cell r="D2854" t="str">
            <v>NM - Town of Bernalillo Dept of Housing Services</v>
          </cell>
          <cell r="E2854">
            <v>2037</v>
          </cell>
          <cell r="F2854" t="str">
            <v>NM-035</v>
          </cell>
          <cell r="G2854" t="str">
            <v>Town of Bernalillo Dept of Housing Services</v>
          </cell>
        </row>
        <row r="2855">
          <cell r="D2855" t="str">
            <v>NM - Housing Authority of the County of Taos</v>
          </cell>
          <cell r="E2855">
            <v>2038</v>
          </cell>
          <cell r="F2855" t="str">
            <v>NM-038</v>
          </cell>
          <cell r="G2855" t="str">
            <v>Housing Authority of the County of Taos</v>
          </cell>
        </row>
        <row r="2856">
          <cell r="D2856" t="str">
            <v>NM - Housing Authority of the County of Rio Arriba</v>
          </cell>
          <cell r="E2856">
            <v>2039</v>
          </cell>
          <cell r="F2856" t="str">
            <v>NM-039</v>
          </cell>
          <cell r="G2856" t="str">
            <v>Housing Authority of the County of Rio Arriba</v>
          </cell>
        </row>
        <row r="2857">
          <cell r="D2857" t="str">
            <v>NM - Housing Authority of the Village of Chama</v>
          </cell>
          <cell r="E2857">
            <v>2040</v>
          </cell>
          <cell r="F2857" t="str">
            <v>NM-047</v>
          </cell>
          <cell r="G2857" t="str">
            <v>Housing Authority of the Village of Chama</v>
          </cell>
        </row>
        <row r="2858">
          <cell r="D2858" t="str">
            <v>NM - Housing Authority of the Village of Cimarron</v>
          </cell>
          <cell r="E2858">
            <v>2041</v>
          </cell>
          <cell r="F2858" t="str">
            <v>NM-048</v>
          </cell>
          <cell r="G2858" t="str">
            <v>Housing Authority of the Village of Cimarron</v>
          </cell>
        </row>
        <row r="2859">
          <cell r="D2859" t="str">
            <v>NM - Housing Authority of the County of San Miguel</v>
          </cell>
          <cell r="E2859">
            <v>2042</v>
          </cell>
          <cell r="F2859" t="str">
            <v>NM-049</v>
          </cell>
          <cell r="G2859" t="str">
            <v>Housing Authority of the County of San Miguel</v>
          </cell>
        </row>
        <row r="2860">
          <cell r="D2860" t="str">
            <v>NM - Housing Authority of the County of Santa Fe</v>
          </cell>
          <cell r="E2860">
            <v>2043</v>
          </cell>
          <cell r="F2860" t="str">
            <v>NM-050</v>
          </cell>
          <cell r="G2860" t="str">
            <v>Housing Authority of the County of Santa Fe</v>
          </cell>
        </row>
        <row r="2861">
          <cell r="D2861" t="str">
            <v>NM - Housing Authority of the Village of Pecos</v>
          </cell>
          <cell r="E2861">
            <v>2044</v>
          </cell>
          <cell r="F2861" t="str">
            <v>NM-054</v>
          </cell>
          <cell r="G2861" t="str">
            <v>Housing Authority of the Village of Pecos</v>
          </cell>
        </row>
        <row r="2862">
          <cell r="D2862" t="str">
            <v>NM - Housing Authority of the Town of Clayton</v>
          </cell>
          <cell r="E2862">
            <v>2045</v>
          </cell>
          <cell r="F2862" t="str">
            <v>NM-055</v>
          </cell>
          <cell r="G2862" t="str">
            <v>Housing Authority of the Town of Clayton</v>
          </cell>
        </row>
        <row r="2863">
          <cell r="D2863" t="str">
            <v>NM - Bernalillo County Housing Department</v>
          </cell>
          <cell r="E2863">
            <v>2046</v>
          </cell>
          <cell r="F2863" t="str">
            <v>NM-057</v>
          </cell>
          <cell r="G2863" t="str">
            <v>Bernalillo County Housing Department</v>
          </cell>
        </row>
        <row r="2864">
          <cell r="D2864" t="str">
            <v>NM - Housing Authority of the County of Dona Ana</v>
          </cell>
          <cell r="E2864">
            <v>2047</v>
          </cell>
          <cell r="F2864" t="str">
            <v>NM-062</v>
          </cell>
          <cell r="G2864" t="str">
            <v>Housing Authority of the County of Dona Ana</v>
          </cell>
        </row>
        <row r="2865">
          <cell r="D2865" t="str">
            <v>NM - Eastern Regional Housing Authority</v>
          </cell>
          <cell r="E2865">
            <v>2048</v>
          </cell>
          <cell r="F2865" t="str">
            <v>NM-063</v>
          </cell>
          <cell r="G2865" t="str">
            <v>Eastern Regional Housing Authority</v>
          </cell>
        </row>
        <row r="2866">
          <cell r="D2866" t="str">
            <v>NM - Western Regional Housing Authority</v>
          </cell>
          <cell r="E2866">
            <v>2049</v>
          </cell>
          <cell r="F2866" t="str">
            <v>NM-067</v>
          </cell>
          <cell r="G2866" t="str">
            <v>Western Regional Housing Authority</v>
          </cell>
        </row>
        <row r="2867">
          <cell r="D2867" t="str">
            <v>NM - Housing Authority of the Village of Cuba</v>
          </cell>
          <cell r="E2867">
            <v>2050</v>
          </cell>
          <cell r="F2867" t="str">
            <v>NM-071</v>
          </cell>
          <cell r="G2867" t="str">
            <v>Housing Authority of the Village of Cuba</v>
          </cell>
        </row>
        <row r="2868">
          <cell r="D2868" t="str">
            <v>NM - Housing Authority of the City of Sunland Park</v>
          </cell>
          <cell r="E2868">
            <v>2051</v>
          </cell>
          <cell r="F2868" t="str">
            <v>NM-075</v>
          </cell>
          <cell r="G2868" t="str">
            <v>Housing Authority of the City of Sunland Park</v>
          </cell>
        </row>
        <row r="2869">
          <cell r="D2869" t="str">
            <v>NV - CITY OF RENO HOUSING AUTHORITY</v>
          </cell>
          <cell r="E2869">
            <v>2052</v>
          </cell>
          <cell r="F2869" t="str">
            <v>NV-001</v>
          </cell>
          <cell r="G2869" t="str">
            <v>CITY OF RENO HOUSING AUTHORITY</v>
          </cell>
        </row>
        <row r="2870">
          <cell r="D2870" t="str">
            <v>NV - Southern Nevada Regional Housing Authority</v>
          </cell>
          <cell r="E2870">
            <v>2053</v>
          </cell>
          <cell r="F2870" t="str">
            <v>NV-018</v>
          </cell>
          <cell r="G2870" t="str">
            <v>Southern Nevada Regional Housing Authority</v>
          </cell>
        </row>
        <row r="2871">
          <cell r="D2871" t="str">
            <v>NY - Syracuse Housing Authority</v>
          </cell>
          <cell r="E2871">
            <v>2054</v>
          </cell>
          <cell r="F2871" t="str">
            <v>NY-001</v>
          </cell>
          <cell r="G2871" t="str">
            <v>Syracuse Housing Authority</v>
          </cell>
        </row>
        <row r="2872">
          <cell r="D2872" t="str">
            <v>NY - Buffalo Municipal Housing Authority</v>
          </cell>
          <cell r="E2872">
            <v>2055</v>
          </cell>
          <cell r="F2872" t="str">
            <v>NY-002</v>
          </cell>
          <cell r="G2872" t="str">
            <v>Buffalo Municipal Housing Authority</v>
          </cell>
        </row>
        <row r="2873">
          <cell r="D2873" t="str">
            <v>NY - The Municipal Hsng Authority City Yonkers</v>
          </cell>
          <cell r="E2873">
            <v>2056</v>
          </cell>
          <cell r="F2873" t="str">
            <v>NY-003</v>
          </cell>
          <cell r="G2873" t="str">
            <v>The Municipal Hsng Authority City Yonkers</v>
          </cell>
        </row>
        <row r="2874">
          <cell r="D2874" t="str">
            <v>NY - New York City Housing Authority</v>
          </cell>
          <cell r="E2874">
            <v>2057</v>
          </cell>
          <cell r="F2874" t="str">
            <v>NY-005</v>
          </cell>
          <cell r="G2874" t="str">
            <v>New York City Housing Authority</v>
          </cell>
        </row>
        <row r="2875">
          <cell r="D2875" t="str">
            <v>NY - Utica Housing Authority</v>
          </cell>
          <cell r="E2875">
            <v>2058</v>
          </cell>
          <cell r="F2875" t="str">
            <v>NY-006</v>
          </cell>
          <cell r="G2875" t="str">
            <v>Utica Housing Authority</v>
          </cell>
        </row>
        <row r="2876">
          <cell r="D2876" t="str">
            <v>NY - Tuckahoe Housing Authority</v>
          </cell>
          <cell r="E2876">
            <v>2059</v>
          </cell>
          <cell r="F2876" t="str">
            <v>NY-008</v>
          </cell>
          <cell r="G2876" t="str">
            <v>Tuckahoe Housing Authority</v>
          </cell>
        </row>
        <row r="2877">
          <cell r="D2877" t="str">
            <v>NY - Albany Housing Authority</v>
          </cell>
          <cell r="E2877">
            <v>2060</v>
          </cell>
          <cell r="F2877" t="str">
            <v>NY-009</v>
          </cell>
          <cell r="G2877" t="str">
            <v>Albany Housing Authority</v>
          </cell>
        </row>
        <row r="2878">
          <cell r="D2878" t="str">
            <v>NY - Watertown Housing Authority</v>
          </cell>
          <cell r="E2878">
            <v>2061</v>
          </cell>
          <cell r="F2878" t="str">
            <v>NY-010</v>
          </cell>
          <cell r="G2878" t="str">
            <v>Watertown Housing Authority</v>
          </cell>
        </row>
        <row r="2879">
          <cell r="D2879" t="str">
            <v>NY - Niagara Falls Housing Authority</v>
          </cell>
          <cell r="E2879">
            <v>2062</v>
          </cell>
          <cell r="F2879" t="str">
            <v>NY-011</v>
          </cell>
          <cell r="G2879" t="str">
            <v>Niagara Falls Housing Authority</v>
          </cell>
        </row>
        <row r="2880">
          <cell r="D2880" t="str">
            <v>NY - Troy Housing Authority</v>
          </cell>
          <cell r="E2880">
            <v>2063</v>
          </cell>
          <cell r="F2880" t="str">
            <v>NY-012</v>
          </cell>
          <cell r="G2880" t="str">
            <v>Troy Housing Authority</v>
          </cell>
        </row>
        <row r="2881">
          <cell r="D2881" t="str">
            <v>NY - Tarrytown Municipal Housing Authority</v>
          </cell>
          <cell r="E2881">
            <v>2064</v>
          </cell>
          <cell r="F2881" t="str">
            <v>NY-013</v>
          </cell>
          <cell r="G2881" t="str">
            <v>Tarrytown Municipal Housing Authority</v>
          </cell>
        </row>
        <row r="2882">
          <cell r="D2882" t="str">
            <v>NY - Port Chester Housing Authority</v>
          </cell>
          <cell r="E2882">
            <v>2065</v>
          </cell>
          <cell r="F2882" t="str">
            <v>NY-014</v>
          </cell>
          <cell r="G2882" t="str">
            <v>Port Chester Housing Authority</v>
          </cell>
        </row>
        <row r="2883">
          <cell r="D2883" t="str">
            <v>NY - Mechanicville Housing Authority</v>
          </cell>
          <cell r="E2883">
            <v>2066</v>
          </cell>
          <cell r="F2883" t="str">
            <v>NY-015</v>
          </cell>
          <cell r="G2883" t="str">
            <v>Mechanicville Housing Authority</v>
          </cell>
        </row>
        <row r="2884">
          <cell r="D2884" t="str">
            <v>NY - Binghamton Housing Authority</v>
          </cell>
          <cell r="E2884">
            <v>2067</v>
          </cell>
          <cell r="F2884" t="str">
            <v>NY-016</v>
          </cell>
          <cell r="G2884" t="str">
            <v>Binghamton Housing Authority</v>
          </cell>
        </row>
        <row r="2885">
          <cell r="D2885" t="str">
            <v>NY - Jamestown Housing Authority</v>
          </cell>
          <cell r="E2885">
            <v>2068</v>
          </cell>
          <cell r="F2885" t="str">
            <v>NY-017</v>
          </cell>
          <cell r="G2885" t="str">
            <v>Jamestown Housing Authority</v>
          </cell>
        </row>
        <row r="2886">
          <cell r="D2886" t="str">
            <v>NY - Plattsburgh Housing Authority</v>
          </cell>
          <cell r="E2886">
            <v>2069</v>
          </cell>
          <cell r="F2886" t="str">
            <v>NY-018</v>
          </cell>
          <cell r="G2886" t="str">
            <v>Plattsburgh Housing Authority</v>
          </cell>
        </row>
        <row r="2887">
          <cell r="D2887" t="str">
            <v>NY - Herkimer Housing Authority</v>
          </cell>
          <cell r="E2887">
            <v>2070</v>
          </cell>
          <cell r="F2887" t="str">
            <v>NY-019</v>
          </cell>
          <cell r="G2887" t="str">
            <v>Herkimer Housing Authority</v>
          </cell>
        </row>
        <row r="2888">
          <cell r="D2888" t="str">
            <v>NY - Saratoga Springs Housing Authority</v>
          </cell>
          <cell r="E2888">
            <v>2071</v>
          </cell>
          <cell r="F2888" t="str">
            <v>NY-020</v>
          </cell>
          <cell r="G2888" t="str">
            <v>Saratoga Springs Housing Authority</v>
          </cell>
        </row>
        <row r="2889">
          <cell r="D2889" t="str">
            <v>NY - Cortland Housing Authority</v>
          </cell>
          <cell r="E2889">
            <v>2072</v>
          </cell>
          <cell r="F2889" t="str">
            <v>NY-021</v>
          </cell>
          <cell r="G2889" t="str">
            <v>Cortland Housing Authority</v>
          </cell>
        </row>
        <row r="2890">
          <cell r="D2890" t="str">
            <v>NY - Cohoes Housing Authority</v>
          </cell>
          <cell r="E2890">
            <v>2073</v>
          </cell>
          <cell r="F2890" t="str">
            <v>NY-022</v>
          </cell>
          <cell r="G2890" t="str">
            <v>Cohoes Housing Authority</v>
          </cell>
        </row>
        <row r="2891">
          <cell r="D2891" t="str">
            <v>NY - Freeport Housing Authority</v>
          </cell>
          <cell r="E2891">
            <v>2074</v>
          </cell>
          <cell r="F2891" t="str">
            <v>NY-023</v>
          </cell>
          <cell r="G2891" t="str">
            <v>Freeport Housing Authority</v>
          </cell>
        </row>
        <row r="2892">
          <cell r="D2892" t="str">
            <v>NY - Watervliet Housing Authority</v>
          </cell>
          <cell r="E2892">
            <v>2075</v>
          </cell>
          <cell r="F2892" t="str">
            <v>NY-025</v>
          </cell>
          <cell r="G2892" t="str">
            <v>Watervliet Housing Authority</v>
          </cell>
        </row>
        <row r="2893">
          <cell r="D2893" t="str">
            <v>NY - North Tarrytown Housing Authority</v>
          </cell>
          <cell r="E2893">
            <v>2076</v>
          </cell>
          <cell r="F2893" t="str">
            <v>NY-026</v>
          </cell>
          <cell r="G2893" t="str">
            <v>North Tarrytown Housing Authority</v>
          </cell>
        </row>
        <row r="2894">
          <cell r="D2894" t="str">
            <v>NY - Schenectady Municipal Housing Authority</v>
          </cell>
          <cell r="E2894">
            <v>2077</v>
          </cell>
          <cell r="F2894" t="str">
            <v>NY-028</v>
          </cell>
          <cell r="G2894" t="str">
            <v>Schenectady Municipal Housing Authority</v>
          </cell>
        </row>
        <row r="2895">
          <cell r="D2895" t="str">
            <v>NY - Lackawanna Municipal Housing Authority</v>
          </cell>
          <cell r="E2895">
            <v>2078</v>
          </cell>
          <cell r="F2895" t="str">
            <v>NY-029</v>
          </cell>
          <cell r="G2895" t="str">
            <v>Lackawanna Municipal Housing Authority</v>
          </cell>
        </row>
        <row r="2896">
          <cell r="D2896" t="str">
            <v>NY - Elmira Housing Authority</v>
          </cell>
          <cell r="E2896">
            <v>2079</v>
          </cell>
          <cell r="F2896" t="str">
            <v>NY-030</v>
          </cell>
          <cell r="G2896" t="str">
            <v>Elmira Housing Authority</v>
          </cell>
        </row>
        <row r="2897">
          <cell r="D2897" t="str">
            <v>NY - Massena Housing Authority</v>
          </cell>
          <cell r="E2897">
            <v>2080</v>
          </cell>
          <cell r="F2897" t="str">
            <v>NY-031</v>
          </cell>
          <cell r="G2897" t="str">
            <v>Massena Housing Authority</v>
          </cell>
        </row>
        <row r="2898">
          <cell r="D2898" t="str">
            <v>NY - Catskill Housing Authority</v>
          </cell>
          <cell r="E2898">
            <v>2081</v>
          </cell>
          <cell r="F2898" t="str">
            <v>NY-032</v>
          </cell>
          <cell r="G2898" t="str">
            <v>Catskill Housing Authority</v>
          </cell>
        </row>
        <row r="2899">
          <cell r="D2899" t="str">
            <v>NY - Rensselaer Housing Authority</v>
          </cell>
          <cell r="E2899">
            <v>2082</v>
          </cell>
          <cell r="F2899" t="str">
            <v>NY-033</v>
          </cell>
          <cell r="G2899" t="str">
            <v>Rensselaer Housing Authority</v>
          </cell>
        </row>
        <row r="2900">
          <cell r="D2900" t="str">
            <v>NY - Rome Housing Authority</v>
          </cell>
          <cell r="E2900">
            <v>2083</v>
          </cell>
          <cell r="F2900" t="str">
            <v>NY-034</v>
          </cell>
          <cell r="G2900" t="str">
            <v>Rome Housing Authority</v>
          </cell>
        </row>
        <row r="2901">
          <cell r="D2901" t="str">
            <v>NY - Town of Huntington Housing Authority</v>
          </cell>
          <cell r="E2901">
            <v>2084</v>
          </cell>
          <cell r="F2901" t="str">
            <v>NY-035</v>
          </cell>
          <cell r="G2901" t="str">
            <v>Town of Huntington Housing Authority</v>
          </cell>
        </row>
        <row r="2902">
          <cell r="D2902" t="str">
            <v>NY - Mount Kisco Housing Authority</v>
          </cell>
          <cell r="E2902">
            <v>2085</v>
          </cell>
          <cell r="F2902" t="str">
            <v>NY-038</v>
          </cell>
          <cell r="G2902" t="str">
            <v>Mount Kisco Housing Authority</v>
          </cell>
        </row>
        <row r="2903">
          <cell r="D2903" t="str">
            <v>NY - Ogdensburg Housing Authority</v>
          </cell>
          <cell r="E2903">
            <v>2086</v>
          </cell>
          <cell r="F2903" t="str">
            <v>NY-039</v>
          </cell>
          <cell r="G2903" t="str">
            <v>Ogdensburg Housing Authority</v>
          </cell>
        </row>
        <row r="2904">
          <cell r="D2904" t="str">
            <v>NY - Rochester Housing Authority</v>
          </cell>
          <cell r="E2904">
            <v>2087</v>
          </cell>
          <cell r="F2904" t="str">
            <v>NY-041</v>
          </cell>
          <cell r="G2904" t="str">
            <v>Rochester Housing Authority</v>
          </cell>
        </row>
        <row r="2905">
          <cell r="D2905" t="str">
            <v>NY - White Plains Housing Authority</v>
          </cell>
          <cell r="E2905">
            <v>2088</v>
          </cell>
          <cell r="F2905" t="str">
            <v>NY-042</v>
          </cell>
          <cell r="G2905" t="str">
            <v>White Plains Housing Authority</v>
          </cell>
        </row>
        <row r="2906">
          <cell r="D2906" t="str">
            <v>NY - Geneva Housing Authority</v>
          </cell>
          <cell r="E2906">
            <v>2089</v>
          </cell>
          <cell r="F2906" t="str">
            <v>NY-044</v>
          </cell>
          <cell r="G2906" t="str">
            <v>Geneva Housing Authority</v>
          </cell>
        </row>
        <row r="2907">
          <cell r="D2907" t="str">
            <v>NY - Kingston Housing Authority</v>
          </cell>
          <cell r="E2907">
            <v>2090</v>
          </cell>
          <cell r="F2907" t="str">
            <v>NY-045</v>
          </cell>
          <cell r="G2907" t="str">
            <v>Kingston Housing Authority</v>
          </cell>
        </row>
        <row r="2908">
          <cell r="D2908" t="str">
            <v>NY - Town of Hempstead Housing Authority</v>
          </cell>
          <cell r="E2908">
            <v>2091</v>
          </cell>
          <cell r="F2908" t="str">
            <v>NY-046</v>
          </cell>
          <cell r="G2908" t="str">
            <v>Town of Hempstead Housing Authority</v>
          </cell>
        </row>
        <row r="2909">
          <cell r="D2909" t="str">
            <v>NY - Gloversville Housing Authority</v>
          </cell>
          <cell r="E2909">
            <v>2092</v>
          </cell>
          <cell r="F2909" t="str">
            <v>NY-048</v>
          </cell>
          <cell r="G2909" t="str">
            <v>Gloversville Housing Authority</v>
          </cell>
        </row>
        <row r="2910">
          <cell r="D2910" t="str">
            <v>NY - The City of Beacon Housing Authority</v>
          </cell>
          <cell r="E2910">
            <v>2093</v>
          </cell>
          <cell r="F2910" t="str">
            <v>NY-049</v>
          </cell>
          <cell r="G2910" t="str">
            <v>The City of Beacon Housing Authority</v>
          </cell>
        </row>
        <row r="2911">
          <cell r="D2911" t="str">
            <v>NY - Housing Authority of Long Beach</v>
          </cell>
          <cell r="E2911">
            <v>2094</v>
          </cell>
          <cell r="F2911" t="str">
            <v>NY-050</v>
          </cell>
          <cell r="G2911" t="str">
            <v>Housing Authority of Long Beach</v>
          </cell>
        </row>
        <row r="2912">
          <cell r="D2912" t="str">
            <v>NY - Housing Authority of Newburgh</v>
          </cell>
          <cell r="E2912">
            <v>2095</v>
          </cell>
          <cell r="F2912" t="str">
            <v>NY-051</v>
          </cell>
          <cell r="G2912" t="str">
            <v>Housing Authority of Newburgh</v>
          </cell>
        </row>
        <row r="2913">
          <cell r="D2913" t="str">
            <v>NY - Batavia Housing Authority</v>
          </cell>
          <cell r="E2913">
            <v>2096</v>
          </cell>
          <cell r="F2913" t="str">
            <v>NY-052</v>
          </cell>
          <cell r="G2913" t="str">
            <v>Batavia Housing Authority</v>
          </cell>
        </row>
        <row r="2914">
          <cell r="D2914" t="str">
            <v>NY - Ithaca Housing Authority</v>
          </cell>
          <cell r="E2914">
            <v>2097</v>
          </cell>
          <cell r="F2914" t="str">
            <v>NY-054</v>
          </cell>
          <cell r="G2914" t="str">
            <v>Ithaca Housing Authority</v>
          </cell>
        </row>
        <row r="2915">
          <cell r="D2915" t="str">
            <v>NY - Town of Oyster Bay Housing Authority</v>
          </cell>
          <cell r="E2915">
            <v>2098</v>
          </cell>
          <cell r="F2915" t="str">
            <v>NY-055</v>
          </cell>
          <cell r="G2915" t="str">
            <v>Town of Oyster Bay Housing Authority</v>
          </cell>
        </row>
        <row r="2916">
          <cell r="D2916" t="str">
            <v>NY - Village of Spring Valley Housing Authority</v>
          </cell>
          <cell r="E2916">
            <v>2099</v>
          </cell>
          <cell r="F2916" t="str">
            <v>NY-056</v>
          </cell>
          <cell r="G2916" t="str">
            <v>Village of Spring Valley Housing Authority</v>
          </cell>
        </row>
        <row r="2917">
          <cell r="D2917" t="str">
            <v>NY - Greenburgh Housing Authority</v>
          </cell>
          <cell r="E2917">
            <v>2100</v>
          </cell>
          <cell r="F2917" t="str">
            <v>NY-057</v>
          </cell>
          <cell r="G2917" t="str">
            <v>Greenburgh Housing Authority</v>
          </cell>
        </row>
        <row r="2918">
          <cell r="D2918" t="str">
            <v>NY - Wilna Housing Authority</v>
          </cell>
          <cell r="E2918">
            <v>2101</v>
          </cell>
          <cell r="F2918" t="str">
            <v>NY-058</v>
          </cell>
          <cell r="G2918" t="str">
            <v>Wilna Housing Authority</v>
          </cell>
        </row>
        <row r="2919">
          <cell r="D2919" t="str">
            <v>NY - Ilion Housing Authority</v>
          </cell>
          <cell r="E2919">
            <v>2102</v>
          </cell>
          <cell r="F2919" t="str">
            <v>NY-059</v>
          </cell>
          <cell r="G2919" t="str">
            <v>Ilion Housing Authority</v>
          </cell>
        </row>
        <row r="2920">
          <cell r="D2920" t="str">
            <v>NY - Amsterdam Housing Authority</v>
          </cell>
          <cell r="E2920">
            <v>2103</v>
          </cell>
          <cell r="F2920" t="str">
            <v>NY-060</v>
          </cell>
          <cell r="G2920" t="str">
            <v>Amsterdam Housing Authority</v>
          </cell>
        </row>
        <row r="2921">
          <cell r="D2921" t="str">
            <v>NY - Hudson Housing Authority</v>
          </cell>
          <cell r="E2921">
            <v>2104</v>
          </cell>
          <cell r="F2921" t="str">
            <v>NY-061</v>
          </cell>
          <cell r="G2921" t="str">
            <v>Hudson Housing Authority</v>
          </cell>
        </row>
        <row r="2922">
          <cell r="D2922" t="str">
            <v>NY - Poughkeepsie Housing Authority</v>
          </cell>
          <cell r="E2922">
            <v>2105</v>
          </cell>
          <cell r="F2922" t="str">
            <v>NY-062</v>
          </cell>
          <cell r="G2922" t="str">
            <v>Poughkeepsie Housing Authority</v>
          </cell>
        </row>
        <row r="2923">
          <cell r="D2923" t="str">
            <v>NY - Dunkirk Housing Authority</v>
          </cell>
          <cell r="E2923">
            <v>2106</v>
          </cell>
          <cell r="F2923" t="str">
            <v>NY-063</v>
          </cell>
          <cell r="G2923" t="str">
            <v>Dunkirk Housing Authority</v>
          </cell>
        </row>
        <row r="2924">
          <cell r="D2924" t="str">
            <v>NY - Woodridge Housing Authority</v>
          </cell>
          <cell r="E2924">
            <v>2107</v>
          </cell>
          <cell r="F2924" t="str">
            <v>NY-064</v>
          </cell>
          <cell r="G2924" t="str">
            <v>Woodridge Housing Authority</v>
          </cell>
        </row>
        <row r="2925">
          <cell r="D2925" t="str">
            <v>NY - Norwich Housing Authority</v>
          </cell>
          <cell r="E2925">
            <v>2108</v>
          </cell>
          <cell r="F2925" t="str">
            <v>NY-065</v>
          </cell>
          <cell r="G2925" t="str">
            <v>Norwich Housing Authority</v>
          </cell>
        </row>
        <row r="2926">
          <cell r="D2926" t="str">
            <v>NY - Auburn Housing Authority</v>
          </cell>
          <cell r="E2926">
            <v>2109</v>
          </cell>
          <cell r="F2926" t="str">
            <v>NY-066</v>
          </cell>
          <cell r="G2926" t="str">
            <v>Auburn Housing Authority</v>
          </cell>
        </row>
        <row r="2927">
          <cell r="D2927" t="str">
            <v>NY - Hornell Housing Authority</v>
          </cell>
          <cell r="E2927">
            <v>2110</v>
          </cell>
          <cell r="F2927" t="str">
            <v>NY-067</v>
          </cell>
          <cell r="G2927" t="str">
            <v>Hornell Housing Authority</v>
          </cell>
        </row>
        <row r="2928">
          <cell r="D2928" t="str">
            <v>NY - Oneonta Housing Authority</v>
          </cell>
          <cell r="E2928">
            <v>2111</v>
          </cell>
          <cell r="F2928" t="str">
            <v>NY-068</v>
          </cell>
          <cell r="G2928" t="str">
            <v>Oneonta Housing Authority</v>
          </cell>
        </row>
        <row r="2929">
          <cell r="D2929" t="str">
            <v>NY - Glen Cove Public Housing Authority</v>
          </cell>
          <cell r="E2929">
            <v>2112</v>
          </cell>
          <cell r="F2929" t="str">
            <v>NY-069</v>
          </cell>
          <cell r="G2929" t="str">
            <v>Glen Cove Public Housing Authority</v>
          </cell>
        </row>
        <row r="2930">
          <cell r="D2930" t="str">
            <v>NY - Lockport Housing Authority</v>
          </cell>
          <cell r="E2930">
            <v>2113</v>
          </cell>
          <cell r="F2930" t="str">
            <v>NY-070</v>
          </cell>
          <cell r="G2930" t="str">
            <v>Lockport Housing Authority</v>
          </cell>
        </row>
        <row r="2931">
          <cell r="D2931" t="str">
            <v>NY - Monticello Housing Authority</v>
          </cell>
          <cell r="E2931">
            <v>2114</v>
          </cell>
          <cell r="F2931" t="str">
            <v>NY-071</v>
          </cell>
          <cell r="G2931" t="str">
            <v>Monticello Housing Authority</v>
          </cell>
        </row>
        <row r="2932">
          <cell r="D2932" t="str">
            <v>NY - Town of Islip Housing Authority</v>
          </cell>
          <cell r="E2932">
            <v>2115</v>
          </cell>
          <cell r="F2932" t="str">
            <v>NY-077</v>
          </cell>
          <cell r="G2932" t="str">
            <v>Town of Islip Housing Authority</v>
          </cell>
        </row>
        <row r="2933">
          <cell r="D2933" t="str">
            <v>NY - Glens Falls Housing Authority</v>
          </cell>
          <cell r="E2933">
            <v>2116</v>
          </cell>
          <cell r="F2933" t="str">
            <v>NY-079</v>
          </cell>
          <cell r="G2933" t="str">
            <v>Glens Falls Housing Authority</v>
          </cell>
        </row>
        <row r="2934">
          <cell r="D2934" t="str">
            <v>NY - Malone Housing Authority</v>
          </cell>
          <cell r="E2934">
            <v>2117</v>
          </cell>
          <cell r="F2934" t="str">
            <v>NY-080</v>
          </cell>
          <cell r="G2934" t="str">
            <v>Malone Housing Authority</v>
          </cell>
        </row>
        <row r="2935">
          <cell r="D2935" t="str">
            <v>NY - Tupper Lake Housing Authority</v>
          </cell>
          <cell r="E2935">
            <v>2118</v>
          </cell>
          <cell r="F2935" t="str">
            <v>NY-081</v>
          </cell>
          <cell r="G2935" t="str">
            <v>Tupper Lake Housing Authority</v>
          </cell>
        </row>
        <row r="2936">
          <cell r="D2936" t="str">
            <v>NY - Peekskill Housing Authority</v>
          </cell>
          <cell r="E2936">
            <v>2119</v>
          </cell>
          <cell r="F2936" t="str">
            <v>NY-082</v>
          </cell>
          <cell r="G2936" t="str">
            <v>Peekskill Housing Authority</v>
          </cell>
        </row>
        <row r="2937">
          <cell r="D2937" t="str">
            <v>NY - Town of Ramapo Housing Authority</v>
          </cell>
          <cell r="E2937">
            <v>2120</v>
          </cell>
          <cell r="F2937" t="str">
            <v>NY-084</v>
          </cell>
          <cell r="G2937" t="str">
            <v>Town of Ramapo Housing Authority</v>
          </cell>
        </row>
        <row r="2938">
          <cell r="D2938" t="str">
            <v>NY - Village of Hempstead HA</v>
          </cell>
          <cell r="E2938">
            <v>2121</v>
          </cell>
          <cell r="F2938" t="str">
            <v>NY-085</v>
          </cell>
          <cell r="G2938" t="str">
            <v>Village of Hempstead HA</v>
          </cell>
        </row>
        <row r="2939">
          <cell r="D2939" t="str">
            <v>NY - North Hempstead Housing Authority</v>
          </cell>
          <cell r="E2939">
            <v>2122</v>
          </cell>
          <cell r="F2939" t="str">
            <v>NY-086</v>
          </cell>
          <cell r="G2939" t="str">
            <v>North Hempstead Housing Authority</v>
          </cell>
        </row>
        <row r="2940">
          <cell r="D2940" t="str">
            <v>NY - Harrietstown Housing Authority</v>
          </cell>
          <cell r="E2940">
            <v>2123</v>
          </cell>
          <cell r="F2940" t="str">
            <v>NY-087</v>
          </cell>
          <cell r="G2940" t="str">
            <v>Harrietstown Housing Authority</v>
          </cell>
        </row>
        <row r="2941">
          <cell r="D2941" t="str">
            <v>NY - New Rochelle Housing Authority</v>
          </cell>
          <cell r="E2941">
            <v>2124</v>
          </cell>
          <cell r="F2941" t="str">
            <v>NY-088</v>
          </cell>
          <cell r="G2941" t="str">
            <v>New Rochelle Housing Authority</v>
          </cell>
        </row>
        <row r="2942">
          <cell r="D2942" t="str">
            <v>NY - Newark Housing Authority</v>
          </cell>
          <cell r="E2942">
            <v>2125</v>
          </cell>
          <cell r="F2942" t="str">
            <v>NY-089</v>
          </cell>
          <cell r="G2942" t="str">
            <v>Newark Housing Authority</v>
          </cell>
        </row>
        <row r="2943">
          <cell r="D2943" t="str">
            <v>NY - Olean Housing Authority</v>
          </cell>
          <cell r="E2943">
            <v>2126</v>
          </cell>
          <cell r="F2943" t="str">
            <v>NY-093</v>
          </cell>
          <cell r="G2943" t="str">
            <v>Olean Housing Authority</v>
          </cell>
        </row>
        <row r="2944">
          <cell r="D2944" t="str">
            <v>NY - Canton Housing Authority</v>
          </cell>
          <cell r="E2944">
            <v>2127</v>
          </cell>
          <cell r="F2944" t="str">
            <v>NY-097</v>
          </cell>
          <cell r="G2944" t="str">
            <v>Canton Housing Authority</v>
          </cell>
        </row>
        <row r="2945">
          <cell r="D2945" t="str">
            <v>NY - St. Johnsville Housing Authority</v>
          </cell>
          <cell r="E2945">
            <v>2128</v>
          </cell>
          <cell r="F2945" t="str">
            <v>NY-098</v>
          </cell>
          <cell r="G2945" t="str">
            <v>St. Johnsville Housing Authority</v>
          </cell>
        </row>
        <row r="2946">
          <cell r="D2946" t="str">
            <v>NY - Port Jervis Housing Authority</v>
          </cell>
          <cell r="E2946">
            <v>2129</v>
          </cell>
          <cell r="F2946" t="str">
            <v>NY-099</v>
          </cell>
          <cell r="G2946" t="str">
            <v>Port Jervis Housing Authority</v>
          </cell>
        </row>
        <row r="2947">
          <cell r="D2947" t="str">
            <v>NY - Rockville Centre HA</v>
          </cell>
          <cell r="E2947">
            <v>2130</v>
          </cell>
          <cell r="F2947" t="str">
            <v>NY-100</v>
          </cell>
          <cell r="G2947" t="str">
            <v>Rockville Centre HA</v>
          </cell>
        </row>
        <row r="2948">
          <cell r="D2948" t="str">
            <v>NY - Oneida Housing Authority</v>
          </cell>
          <cell r="E2948">
            <v>2131</v>
          </cell>
          <cell r="F2948" t="str">
            <v>NY-102</v>
          </cell>
          <cell r="G2948" t="str">
            <v>Oneida Housing Authority</v>
          </cell>
        </row>
        <row r="2949">
          <cell r="D2949" t="str">
            <v>NY - Ellenville Housing Authority</v>
          </cell>
          <cell r="E2949">
            <v>2132</v>
          </cell>
          <cell r="F2949" t="str">
            <v>NY-103</v>
          </cell>
          <cell r="G2949" t="str">
            <v>Ellenville Housing Authority</v>
          </cell>
        </row>
        <row r="2950">
          <cell r="D2950" t="str">
            <v>NY - Village of Great Neck Housing Authority</v>
          </cell>
          <cell r="E2950">
            <v>2133</v>
          </cell>
          <cell r="F2950" t="str">
            <v>NY-144</v>
          </cell>
          <cell r="G2950" t="str">
            <v>Village of Great Neck Housing Authority</v>
          </cell>
        </row>
        <row r="2951">
          <cell r="D2951" t="str">
            <v>NY - Village of Kiryas Joel HA</v>
          </cell>
          <cell r="E2951">
            <v>2134</v>
          </cell>
          <cell r="F2951" t="str">
            <v>NY-158</v>
          </cell>
          <cell r="G2951" t="str">
            <v>Village of Kiryas Joel HA</v>
          </cell>
        </row>
        <row r="2952">
          <cell r="D2952" t="str">
            <v>NY - Kenmore Municipal Housing Authority</v>
          </cell>
          <cell r="E2952">
            <v>2135</v>
          </cell>
          <cell r="F2952" t="str">
            <v>NY-400</v>
          </cell>
          <cell r="G2952" t="str">
            <v>Kenmore Municipal Housing Authority</v>
          </cell>
        </row>
        <row r="2953">
          <cell r="D2953" t="str">
            <v>NY - West Carthage Housing Authority</v>
          </cell>
          <cell r="E2953">
            <v>2136</v>
          </cell>
          <cell r="F2953" t="str">
            <v>NY-414</v>
          </cell>
          <cell r="G2953" t="str">
            <v>West Carthage Housing Authority</v>
          </cell>
        </row>
        <row r="2954">
          <cell r="D2954" t="str">
            <v>NY - Hoosick Housing Authority</v>
          </cell>
          <cell r="E2954">
            <v>2137</v>
          </cell>
          <cell r="F2954" t="str">
            <v>NY-501</v>
          </cell>
          <cell r="G2954" t="str">
            <v>Hoosick Housing Authority</v>
          </cell>
        </row>
        <row r="2955">
          <cell r="D2955" t="str">
            <v>OH - Columbus Metropolitan Housing Authority</v>
          </cell>
          <cell r="E2955">
            <v>2138</v>
          </cell>
          <cell r="F2955" t="str">
            <v>OH-001</v>
          </cell>
          <cell r="G2955" t="str">
            <v>Columbus Metropolitan Housing Authority</v>
          </cell>
        </row>
        <row r="2956">
          <cell r="D2956" t="str">
            <v>OH - Youngstown Metropolitan Housing Authority</v>
          </cell>
          <cell r="E2956">
            <v>2139</v>
          </cell>
          <cell r="F2956" t="str">
            <v>OH-002</v>
          </cell>
          <cell r="G2956" t="str">
            <v>Youngstown Metropolitan Housing Authority</v>
          </cell>
        </row>
        <row r="2957">
          <cell r="D2957" t="str">
            <v>OH - Cuyahoga Metropolitan Housing Authority</v>
          </cell>
          <cell r="E2957">
            <v>2140</v>
          </cell>
          <cell r="F2957" t="str">
            <v>OH-003</v>
          </cell>
          <cell r="G2957" t="str">
            <v>Cuyahoga Metropolitan Housing Authority</v>
          </cell>
        </row>
        <row r="2958">
          <cell r="D2958" t="str">
            <v>OH - CINCINNATI METROPOLITAN HOUSING AUTHORITY</v>
          </cell>
          <cell r="E2958">
            <v>2141</v>
          </cell>
          <cell r="F2958" t="str">
            <v>OH-004</v>
          </cell>
          <cell r="G2958" t="str">
            <v>CINCINNATI METROPOLITAN HOUSING AUTHORITY</v>
          </cell>
        </row>
        <row r="2959">
          <cell r="D2959" t="str">
            <v>OH - DAYTON METROPOLITAN HOUSING AUTHORITY</v>
          </cell>
          <cell r="E2959">
            <v>2142</v>
          </cell>
          <cell r="F2959" t="str">
            <v>OH-005</v>
          </cell>
          <cell r="G2959" t="str">
            <v>DAYTON METROPOLITAN HOUSING AUTHORITY</v>
          </cell>
        </row>
        <row r="2960">
          <cell r="D2960" t="str">
            <v>OH - Lucas Metropolitan Housing Authority</v>
          </cell>
          <cell r="E2960">
            <v>2143</v>
          </cell>
          <cell r="F2960" t="str">
            <v>OH-006</v>
          </cell>
          <cell r="G2960" t="str">
            <v>Lucas Metropolitan Housing Authority</v>
          </cell>
        </row>
        <row r="2961">
          <cell r="D2961" t="str">
            <v>OH - Akron Metropolitan Housing Authority</v>
          </cell>
          <cell r="E2961">
            <v>2144</v>
          </cell>
          <cell r="F2961" t="str">
            <v>OH-007</v>
          </cell>
          <cell r="G2961" t="str">
            <v>Akron Metropolitan Housing Authority</v>
          </cell>
        </row>
        <row r="2962">
          <cell r="D2962" t="str">
            <v>OH - Trumbull Metropolitan Housing Authority</v>
          </cell>
          <cell r="E2962">
            <v>2145</v>
          </cell>
          <cell r="F2962" t="str">
            <v>OH-008</v>
          </cell>
          <cell r="G2962" t="str">
            <v>Trumbull Metropolitan Housing Authority</v>
          </cell>
        </row>
        <row r="2963">
          <cell r="D2963" t="str">
            <v>OH - Zanesville Metropolitan Housing Authority</v>
          </cell>
          <cell r="E2963">
            <v>2146</v>
          </cell>
          <cell r="F2963" t="str">
            <v>OH-009</v>
          </cell>
          <cell r="G2963" t="str">
            <v>Zanesville Metropolitan Housing Authority</v>
          </cell>
        </row>
        <row r="2964">
          <cell r="D2964" t="str">
            <v>OH - Portsmouth Metropolitan Housing Authority</v>
          </cell>
          <cell r="E2964">
            <v>2147</v>
          </cell>
          <cell r="F2964" t="str">
            <v>OH-010</v>
          </cell>
          <cell r="G2964" t="str">
            <v>Portsmouth Metropolitan Housing Authority</v>
          </cell>
        </row>
        <row r="2965">
          <cell r="D2965" t="str">
            <v>OH - Lorain Metropolitan Housing Authority</v>
          </cell>
          <cell r="E2965">
            <v>2148</v>
          </cell>
          <cell r="F2965" t="str">
            <v>OH-012</v>
          </cell>
          <cell r="G2965" t="str">
            <v>Lorain Metropolitan Housing Authority</v>
          </cell>
        </row>
        <row r="2966">
          <cell r="D2966" t="str">
            <v>OH - Jefferson Metropolitan Housing Authority</v>
          </cell>
          <cell r="E2966">
            <v>2149</v>
          </cell>
          <cell r="F2966" t="str">
            <v>OH-014</v>
          </cell>
          <cell r="G2966" t="str">
            <v>Jefferson Metropolitan Housing Authority</v>
          </cell>
        </row>
        <row r="2967">
          <cell r="D2967" t="str">
            <v>OH - BUTLER METROPOLITAN HOUSING AUTHORITY</v>
          </cell>
          <cell r="E2967">
            <v>2150</v>
          </cell>
          <cell r="F2967" t="str">
            <v>OH-015</v>
          </cell>
          <cell r="G2967" t="str">
            <v>BUTLER METROPOLITAN HOUSING AUTHORITY</v>
          </cell>
        </row>
        <row r="2968">
          <cell r="D2968" t="str">
            <v>OH - STARK METROPOLITAN HOUSING AUTHORITY</v>
          </cell>
          <cell r="E2968">
            <v>2151</v>
          </cell>
          <cell r="F2968" t="str">
            <v>OH-018</v>
          </cell>
          <cell r="G2968" t="str">
            <v>STARK METROPOLITAN HOUSING AUTHORITY</v>
          </cell>
        </row>
        <row r="2969">
          <cell r="D2969" t="str">
            <v>OH - Ironton Metropolitan Housing Authority</v>
          </cell>
          <cell r="E2969">
            <v>2152</v>
          </cell>
          <cell r="F2969" t="str">
            <v>OH-019</v>
          </cell>
          <cell r="G2969" t="str">
            <v>Ironton Metropolitan Housing Authority</v>
          </cell>
        </row>
        <row r="2970">
          <cell r="D2970" t="str">
            <v>OH - Belmont Metropolitan Housing Authority</v>
          </cell>
          <cell r="E2970">
            <v>2153</v>
          </cell>
          <cell r="F2970" t="str">
            <v>OH-020</v>
          </cell>
          <cell r="G2970" t="str">
            <v>Belmont Metropolitan Housing Authority</v>
          </cell>
        </row>
        <row r="2971">
          <cell r="D2971" t="str">
            <v>OH - Springfield Metropolitan Housing Authority</v>
          </cell>
          <cell r="E2971">
            <v>2154</v>
          </cell>
          <cell r="F2971" t="str">
            <v>OH-021</v>
          </cell>
          <cell r="G2971" t="str">
            <v>Springfield Metropolitan Housing Authority</v>
          </cell>
        </row>
        <row r="2972">
          <cell r="D2972" t="str">
            <v>OH - GREENE METROPOLITAN HOUSING AUTHORITY</v>
          </cell>
          <cell r="E2972">
            <v>2155</v>
          </cell>
          <cell r="F2972" t="str">
            <v>OH-022</v>
          </cell>
          <cell r="G2972" t="str">
            <v>GREENE METROPOLITAN HOUSING AUTHORITY</v>
          </cell>
        </row>
        <row r="2973">
          <cell r="D2973" t="str">
            <v>OH - London Metropolitan Housing Authority</v>
          </cell>
          <cell r="E2973">
            <v>2156</v>
          </cell>
          <cell r="F2973" t="str">
            <v>OH-023</v>
          </cell>
          <cell r="G2973" t="str">
            <v>London Metropolitan Housing Authority</v>
          </cell>
        </row>
        <row r="2974">
          <cell r="D2974" t="str">
            <v>OH - Chillicothe Metropolitan Housing Authority</v>
          </cell>
          <cell r="E2974">
            <v>2157</v>
          </cell>
          <cell r="F2974" t="str">
            <v>OH-024</v>
          </cell>
          <cell r="G2974" t="str">
            <v>Chillicothe Metropolitan Housing Authority</v>
          </cell>
        </row>
        <row r="2975">
          <cell r="D2975" t="str">
            <v>OH - LAKE METROPOLITAN HOUSING AUTHORITY</v>
          </cell>
          <cell r="E2975">
            <v>2158</v>
          </cell>
          <cell r="F2975" t="str">
            <v>OH-025</v>
          </cell>
          <cell r="G2975" t="str">
            <v>LAKE METROPOLITAN HOUSING AUTHORITY</v>
          </cell>
        </row>
        <row r="2976">
          <cell r="D2976" t="str">
            <v>OH - COLUMBIANA METROPOLITAN HOUSING AUTHORITY</v>
          </cell>
          <cell r="E2976">
            <v>2159</v>
          </cell>
          <cell r="F2976" t="str">
            <v>OH-026</v>
          </cell>
          <cell r="G2976" t="str">
            <v>COLUMBIANA METROPOLITAN HOUSING AUTHORITY</v>
          </cell>
        </row>
        <row r="2977">
          <cell r="D2977" t="str">
            <v>OH - MEDINA METROPOLITAN HOUSING AUTHORITY</v>
          </cell>
          <cell r="E2977">
            <v>2160</v>
          </cell>
          <cell r="F2977" t="str">
            <v>OH-027</v>
          </cell>
          <cell r="G2977" t="str">
            <v>MEDINA METROPOLITAN HOUSING AUTHORITY</v>
          </cell>
        </row>
        <row r="2978">
          <cell r="D2978" t="str">
            <v>OH - ERIE METROPOLITAN HOUSING AUTHORITY</v>
          </cell>
          <cell r="E2978">
            <v>2161</v>
          </cell>
          <cell r="F2978" t="str">
            <v>OH-028</v>
          </cell>
          <cell r="G2978" t="str">
            <v>ERIE METROPOLITAN HOUSING AUTHORITY</v>
          </cell>
        </row>
        <row r="2979">
          <cell r="D2979" t="str">
            <v>OH - ASHTABULA METROPOLITAN HOUSING AUTHORITY</v>
          </cell>
          <cell r="E2979">
            <v>2162</v>
          </cell>
          <cell r="F2979" t="str">
            <v>OH-029</v>
          </cell>
          <cell r="G2979" t="str">
            <v>ASHTABULA METROPOLITAN HOUSING AUTHORITY</v>
          </cell>
        </row>
        <row r="2980">
          <cell r="D2980" t="str">
            <v>OH - Portage Metropolitan Housing Authority</v>
          </cell>
          <cell r="E2980">
            <v>2163</v>
          </cell>
          <cell r="F2980" t="str">
            <v>OH-031</v>
          </cell>
          <cell r="G2980" t="str">
            <v>Portage Metropolitan Housing Authority</v>
          </cell>
        </row>
        <row r="2981">
          <cell r="D2981" t="str">
            <v>OH - Hocking Metropolitan Housing Authority</v>
          </cell>
          <cell r="E2981">
            <v>2164</v>
          </cell>
          <cell r="F2981" t="str">
            <v>OH-032</v>
          </cell>
          <cell r="G2981" t="str">
            <v>Hocking Metropolitan Housing Authority</v>
          </cell>
        </row>
        <row r="2982">
          <cell r="D2982" t="str">
            <v>OH - Cambridge Metropolitan Housing Authority</v>
          </cell>
          <cell r="E2982">
            <v>2165</v>
          </cell>
          <cell r="F2982" t="str">
            <v>OH-033</v>
          </cell>
          <cell r="G2982" t="str">
            <v>Cambridge Metropolitan Housing Authority</v>
          </cell>
        </row>
        <row r="2983">
          <cell r="D2983" t="str">
            <v>OH - Perry County Metropolitan Housing Authority</v>
          </cell>
          <cell r="E2983">
            <v>2166</v>
          </cell>
          <cell r="F2983" t="str">
            <v>OH-034</v>
          </cell>
          <cell r="G2983" t="str">
            <v>Perry County Metropolitan Housing Authority</v>
          </cell>
        </row>
        <row r="2984">
          <cell r="D2984" t="str">
            <v>OH - WAYNE METROPOLITAN HOUSING AUTHORITY</v>
          </cell>
          <cell r="E2984">
            <v>2167</v>
          </cell>
          <cell r="F2984" t="str">
            <v>OH-036</v>
          </cell>
          <cell r="G2984" t="str">
            <v>WAYNE METROPOLITAN HOUSING AUTHORITY</v>
          </cell>
        </row>
        <row r="2985">
          <cell r="D2985" t="str">
            <v>OH - Coshocton Metropolitan Housing Authority</v>
          </cell>
          <cell r="E2985">
            <v>2168</v>
          </cell>
          <cell r="F2985" t="str">
            <v>OH-037</v>
          </cell>
          <cell r="G2985" t="str">
            <v>Coshocton Metropolitan Housing Authority</v>
          </cell>
        </row>
        <row r="2986">
          <cell r="D2986" t="str">
            <v>OH - CLERMONT METROPOLITAN HOUSING AUTHORITY</v>
          </cell>
          <cell r="E2986">
            <v>2169</v>
          </cell>
          <cell r="F2986" t="str">
            <v>OH-038</v>
          </cell>
          <cell r="G2986" t="str">
            <v>CLERMONT METROPOLITAN HOUSING AUTHORITY</v>
          </cell>
        </row>
        <row r="2987">
          <cell r="D2987" t="str">
            <v>OH - Jackson County Metropolitan Housing Authority</v>
          </cell>
          <cell r="E2987">
            <v>2170</v>
          </cell>
          <cell r="F2987" t="str">
            <v>OH-040</v>
          </cell>
          <cell r="G2987" t="str">
            <v>Jackson County Metropolitan Housing Authority</v>
          </cell>
        </row>
        <row r="2988">
          <cell r="D2988" t="str">
            <v>OH - Athens Metropolitan Housing Authority</v>
          </cell>
          <cell r="E2988">
            <v>2171</v>
          </cell>
          <cell r="F2988" t="str">
            <v>OH-041</v>
          </cell>
          <cell r="G2988" t="str">
            <v>Athens Metropolitan Housing Authority</v>
          </cell>
        </row>
        <row r="2989">
          <cell r="D2989" t="str">
            <v>OH - GEAUGA METROPOLITAN HOUSING AUTHORITY</v>
          </cell>
          <cell r="E2989">
            <v>2172</v>
          </cell>
          <cell r="F2989" t="str">
            <v>OH-042</v>
          </cell>
          <cell r="G2989" t="str">
            <v>GEAUGA METROPOLITAN HOUSING AUTHORITY</v>
          </cell>
        </row>
        <row r="2990">
          <cell r="D2990" t="str">
            <v>OH - Licking Metropolitan Housing Authority</v>
          </cell>
          <cell r="E2990">
            <v>2173</v>
          </cell>
          <cell r="F2990" t="str">
            <v>OH-043</v>
          </cell>
          <cell r="G2990" t="str">
            <v>Licking Metropolitan Housing Authority</v>
          </cell>
        </row>
        <row r="2991">
          <cell r="D2991" t="str">
            <v>OH - Allen Metropolitan Housing Authority</v>
          </cell>
          <cell r="E2991">
            <v>2174</v>
          </cell>
          <cell r="F2991" t="str">
            <v>OH-044</v>
          </cell>
          <cell r="G2991" t="str">
            <v>Allen Metropolitan Housing Authority</v>
          </cell>
        </row>
        <row r="2992">
          <cell r="D2992" t="str">
            <v>OH - ADAMS METROPOLITAN HOUSING AUTHORITY</v>
          </cell>
          <cell r="E2992">
            <v>2175</v>
          </cell>
          <cell r="F2992" t="str">
            <v>OH-046</v>
          </cell>
          <cell r="G2992" t="str">
            <v>ADAMS METROPOLITAN HOUSING AUTHORITY</v>
          </cell>
        </row>
        <row r="2993">
          <cell r="D2993" t="str">
            <v>OH - Gallia Metropolitan Housing Authority</v>
          </cell>
          <cell r="E2993">
            <v>2176</v>
          </cell>
          <cell r="F2993" t="str">
            <v>OH-047</v>
          </cell>
          <cell r="G2993" t="str">
            <v>Gallia Metropolitan Housing Authority</v>
          </cell>
        </row>
        <row r="2994">
          <cell r="D2994" t="str">
            <v>OH - WARREN METROPOLITAN HOUSING AUTHORITY</v>
          </cell>
          <cell r="E2994">
            <v>2177</v>
          </cell>
          <cell r="F2994" t="str">
            <v>OH-049</v>
          </cell>
          <cell r="G2994" t="str">
            <v>WARREN METROPOLITAN HOUSING AUTHORITY</v>
          </cell>
        </row>
        <row r="2995">
          <cell r="D2995" t="str">
            <v>OH - CLINTON METROPOLITAN HOUSING AUTHORITY</v>
          </cell>
          <cell r="E2995">
            <v>2178</v>
          </cell>
          <cell r="F2995" t="str">
            <v>OH-053</v>
          </cell>
          <cell r="G2995" t="str">
            <v>CLINTON METROPOLITAN HOUSING AUTHORITY</v>
          </cell>
        </row>
        <row r="2996">
          <cell r="D2996" t="str">
            <v>OH - SANDUSKY METROPOLITAN HOUSING AUTHORITY</v>
          </cell>
          <cell r="E2996">
            <v>2179</v>
          </cell>
          <cell r="F2996" t="str">
            <v>OH-054</v>
          </cell>
          <cell r="G2996" t="str">
            <v>SANDUSKY METROPOLITAN HOUSING AUTHORITY</v>
          </cell>
        </row>
        <row r="2997">
          <cell r="D2997" t="str">
            <v>OH - Pickaway Metropolitan Housing Authority</v>
          </cell>
          <cell r="E2997">
            <v>2180</v>
          </cell>
          <cell r="F2997" t="str">
            <v>OH-059</v>
          </cell>
          <cell r="G2997" t="str">
            <v>Pickaway Metropolitan Housing Authority</v>
          </cell>
        </row>
        <row r="2998">
          <cell r="D2998" t="str">
            <v>OH - Pike Metropolitan Housing Authority</v>
          </cell>
          <cell r="E2998">
            <v>2181</v>
          </cell>
          <cell r="F2998" t="str">
            <v>OH-060</v>
          </cell>
          <cell r="G2998" t="str">
            <v>Pike Metropolitan Housing Authority</v>
          </cell>
        </row>
        <row r="2999">
          <cell r="D2999" t="str">
            <v>OH - Shelby Metropolitan Housing Authority</v>
          </cell>
          <cell r="E2999">
            <v>2182</v>
          </cell>
          <cell r="F2999" t="str">
            <v>OH-061</v>
          </cell>
          <cell r="G2999" t="str">
            <v>Shelby Metropolitan Housing Authority</v>
          </cell>
        </row>
        <row r="3000">
          <cell r="D3000" t="str">
            <v>OH - MIAMI METROPOLITAN HOUSING AUTHORITY</v>
          </cell>
          <cell r="E3000">
            <v>2183</v>
          </cell>
          <cell r="F3000" t="str">
            <v>OH-062</v>
          </cell>
          <cell r="G3000" t="str">
            <v>MIAMI METROPOLITAN HOUSING AUTHORITY</v>
          </cell>
        </row>
        <row r="3001">
          <cell r="D3001" t="str">
            <v>OH - Morgan Metropolitan Housing Authority</v>
          </cell>
          <cell r="E3001">
            <v>2184</v>
          </cell>
          <cell r="F3001" t="str">
            <v>OH-066</v>
          </cell>
          <cell r="G3001" t="str">
            <v>Morgan Metropolitan Housing Authority</v>
          </cell>
        </row>
        <row r="3002">
          <cell r="D3002" t="str">
            <v>OH - HARRISON METROPOLITAN HOUSING AUTHORITY</v>
          </cell>
          <cell r="E3002">
            <v>2185</v>
          </cell>
          <cell r="F3002" t="str">
            <v>OH-067</v>
          </cell>
          <cell r="G3002" t="str">
            <v>HARRISON METROPOLITAN HOUSING AUTHORITY</v>
          </cell>
        </row>
        <row r="3003">
          <cell r="D3003" t="str">
            <v>OH - Noble Metropolitan Housing Authority</v>
          </cell>
          <cell r="E3003">
            <v>2186</v>
          </cell>
          <cell r="F3003" t="str">
            <v>OH-069</v>
          </cell>
          <cell r="G3003" t="str">
            <v>Noble Metropolitan Housing Authority</v>
          </cell>
        </row>
        <row r="3004">
          <cell r="D3004" t="str">
            <v>OH - Fairfield Metropolitan Housing Authority</v>
          </cell>
          <cell r="E3004">
            <v>2187</v>
          </cell>
          <cell r="F3004" t="str">
            <v>OH-070</v>
          </cell>
          <cell r="G3004" t="str">
            <v>Fairfield Metropolitan Housing Authority</v>
          </cell>
        </row>
        <row r="3005">
          <cell r="D3005" t="str">
            <v>OH - Logan County Metropolitan Housing Authority</v>
          </cell>
          <cell r="E3005">
            <v>2188</v>
          </cell>
          <cell r="F3005" t="str">
            <v>OH-072</v>
          </cell>
          <cell r="G3005" t="str">
            <v>Logan County Metropolitan Housing Authority</v>
          </cell>
        </row>
        <row r="3006">
          <cell r="D3006" t="str">
            <v>OH - PARMA PUBLIC HOUSING AGENCY</v>
          </cell>
          <cell r="E3006">
            <v>2189</v>
          </cell>
          <cell r="F3006" t="str">
            <v>OH-073</v>
          </cell>
          <cell r="G3006" t="str">
            <v>PARMA PUBLIC HOUSING AGENCY</v>
          </cell>
        </row>
        <row r="3007">
          <cell r="D3007" t="str">
            <v>OH - BROWN METROPOLITAN HOUSING AUTHORITY</v>
          </cell>
          <cell r="E3007">
            <v>2190</v>
          </cell>
          <cell r="F3007" t="str">
            <v>OH-081</v>
          </cell>
          <cell r="G3007" t="str">
            <v>BROWN METROPOLITAN HOUSING AUTHORITY</v>
          </cell>
        </row>
        <row r="3008">
          <cell r="D3008" t="str">
            <v>OK - Housing Authority of the City of Oklahoma City</v>
          </cell>
          <cell r="E3008">
            <v>2191</v>
          </cell>
          <cell r="F3008" t="str">
            <v>OK-002</v>
          </cell>
          <cell r="G3008" t="str">
            <v>Housing Authority of the City of Oklahoma City</v>
          </cell>
        </row>
        <row r="3009">
          <cell r="D3009" t="str">
            <v>OK - Housing Authority of the City of Comanche</v>
          </cell>
          <cell r="E3009">
            <v>2192</v>
          </cell>
          <cell r="F3009" t="str">
            <v>OK-003</v>
          </cell>
          <cell r="G3009" t="str">
            <v>Housing Authority of the City of Comanche</v>
          </cell>
        </row>
        <row r="3010">
          <cell r="D3010" t="str">
            <v>OK - Housing Authority of the City of Idabel</v>
          </cell>
          <cell r="E3010">
            <v>2193</v>
          </cell>
          <cell r="F3010" t="str">
            <v>OK-004</v>
          </cell>
          <cell r="G3010" t="str">
            <v>Housing Authority of the City of Idabel</v>
          </cell>
        </row>
        <row r="3011">
          <cell r="D3011" t="str">
            <v>OK - Housing Authority of the City of Lawton</v>
          </cell>
          <cell r="E3011">
            <v>2194</v>
          </cell>
          <cell r="F3011" t="str">
            <v>OK-005</v>
          </cell>
          <cell r="G3011" t="str">
            <v>Housing Authority of the City of Lawton</v>
          </cell>
        </row>
        <row r="3012">
          <cell r="D3012" t="str">
            <v>OK - Housing Authority of the City of Broken Bow</v>
          </cell>
          <cell r="E3012">
            <v>2195</v>
          </cell>
          <cell r="F3012" t="str">
            <v>OK-006</v>
          </cell>
          <cell r="G3012" t="str">
            <v>Housing Authority of the City of Broken Bow</v>
          </cell>
        </row>
        <row r="3013">
          <cell r="D3013" t="str">
            <v xml:space="preserve">OK - Housing Authority of the City of Heavener                   </v>
          </cell>
          <cell r="E3013">
            <v>2196</v>
          </cell>
          <cell r="F3013" t="str">
            <v>OK-007</v>
          </cell>
          <cell r="G3013" t="str">
            <v xml:space="preserve">Housing Authority of the City of Heavener                   </v>
          </cell>
        </row>
        <row r="3014">
          <cell r="D3014" t="str">
            <v>OK - Housing Authority of the City of Anadarko</v>
          </cell>
          <cell r="E3014">
            <v>2197</v>
          </cell>
          <cell r="F3014" t="str">
            <v>OK-008</v>
          </cell>
          <cell r="G3014" t="str">
            <v>Housing Authority of the City of Anadarko</v>
          </cell>
        </row>
        <row r="3015">
          <cell r="D3015" t="str">
            <v>OK - Housing Authority of the City of Drumright</v>
          </cell>
          <cell r="E3015">
            <v>2198</v>
          </cell>
          <cell r="F3015" t="str">
            <v>OK-010</v>
          </cell>
          <cell r="G3015" t="str">
            <v>Housing Authority of the City of Drumright</v>
          </cell>
        </row>
        <row r="3016">
          <cell r="D3016" t="str">
            <v>OK - Housing Authority of the Town of Prague</v>
          </cell>
          <cell r="E3016">
            <v>2199</v>
          </cell>
          <cell r="F3016" t="str">
            <v>OK-011</v>
          </cell>
          <cell r="G3016" t="str">
            <v>Housing Authority of the Town of Prague</v>
          </cell>
        </row>
        <row r="3017">
          <cell r="D3017" t="str">
            <v>OK - Housing Authority of the City of Picher</v>
          </cell>
          <cell r="E3017">
            <v>2200</v>
          </cell>
          <cell r="F3017" t="str">
            <v>OK-012</v>
          </cell>
          <cell r="G3017" t="str">
            <v>Housing Authority of the City of Picher</v>
          </cell>
        </row>
        <row r="3018">
          <cell r="D3018" t="str">
            <v>OK - Housing Authority of the City of Stigler</v>
          </cell>
          <cell r="E3018">
            <v>2201</v>
          </cell>
          <cell r="F3018" t="str">
            <v>OK-013</v>
          </cell>
          <cell r="G3018" t="str">
            <v>Housing Authority of the City of Stigler</v>
          </cell>
        </row>
        <row r="3019">
          <cell r="D3019" t="str">
            <v>OK - Housing Authority of the City of Elk City</v>
          </cell>
          <cell r="E3019">
            <v>2202</v>
          </cell>
          <cell r="F3019" t="str">
            <v>OK-015</v>
          </cell>
          <cell r="G3019" t="str">
            <v>Housing Authority of the City of Elk City</v>
          </cell>
        </row>
        <row r="3020">
          <cell r="D3020" t="str">
            <v>OK - Housing Authority of the Town of Temple</v>
          </cell>
          <cell r="E3020">
            <v>2203</v>
          </cell>
          <cell r="F3020" t="str">
            <v>OK-016</v>
          </cell>
          <cell r="G3020" t="str">
            <v>Housing Authority of the Town of Temple</v>
          </cell>
        </row>
        <row r="3021">
          <cell r="D3021" t="str">
            <v>OK - Housing Authority of the City of Walters</v>
          </cell>
          <cell r="E3021">
            <v>2204</v>
          </cell>
          <cell r="F3021" t="str">
            <v>OK-017</v>
          </cell>
          <cell r="G3021" t="str">
            <v>Housing Authority of the City of Walters</v>
          </cell>
        </row>
        <row r="3022">
          <cell r="D3022" t="str">
            <v>OK - Housing Authority of the City of Snyder</v>
          </cell>
          <cell r="E3022">
            <v>2205</v>
          </cell>
          <cell r="F3022" t="str">
            <v>OK-018</v>
          </cell>
          <cell r="G3022" t="str">
            <v>Housing Authority of the City of Snyder</v>
          </cell>
        </row>
        <row r="3023">
          <cell r="D3023" t="str">
            <v>OK - Housing Authority of the City of Coalgate</v>
          </cell>
          <cell r="E3023">
            <v>2206</v>
          </cell>
          <cell r="F3023" t="str">
            <v>OK-020</v>
          </cell>
          <cell r="G3023" t="str">
            <v>Housing Authority of the City of Coalgate</v>
          </cell>
        </row>
        <row r="3024">
          <cell r="D3024" t="str">
            <v>OK - Housing Authority of the City of Grandfield</v>
          </cell>
          <cell r="E3024">
            <v>2207</v>
          </cell>
          <cell r="F3024" t="str">
            <v>OK-021</v>
          </cell>
          <cell r="G3024" t="str">
            <v>Housing Authority of the City of Grandfield</v>
          </cell>
        </row>
        <row r="3025">
          <cell r="D3025" t="str">
            <v>OK - Housing Authority of the City of Oilton</v>
          </cell>
          <cell r="E3025">
            <v>2208</v>
          </cell>
          <cell r="F3025" t="str">
            <v>OK-022</v>
          </cell>
          <cell r="G3025" t="str">
            <v>Housing Authority of the City of Oilton</v>
          </cell>
        </row>
        <row r="3026">
          <cell r="D3026" t="str">
            <v>OK - Housing Authority of the City of Watonga</v>
          </cell>
          <cell r="E3026">
            <v>2209</v>
          </cell>
          <cell r="F3026" t="str">
            <v>OK-023</v>
          </cell>
          <cell r="G3026" t="str">
            <v>Housing Authority of the City of Watonga</v>
          </cell>
        </row>
        <row r="3027">
          <cell r="D3027" t="str">
            <v>OK - Housing Authority of the City of Ada</v>
          </cell>
          <cell r="E3027">
            <v>2210</v>
          </cell>
          <cell r="F3027" t="str">
            <v>OK-024</v>
          </cell>
          <cell r="G3027" t="str">
            <v>Housing Authority of the City of Ada</v>
          </cell>
        </row>
        <row r="3028">
          <cell r="D3028" t="str">
            <v>OK - Housing Authority of the Town of Antlers</v>
          </cell>
          <cell r="E3028">
            <v>2211</v>
          </cell>
          <cell r="F3028" t="str">
            <v>OK-025</v>
          </cell>
          <cell r="G3028" t="str">
            <v>Housing Authority of the Town of Antlers</v>
          </cell>
        </row>
        <row r="3029">
          <cell r="D3029" t="str">
            <v>OK - Housing Authority of the Town of Cache</v>
          </cell>
          <cell r="E3029">
            <v>2212</v>
          </cell>
          <cell r="F3029" t="str">
            <v>OK-026</v>
          </cell>
          <cell r="G3029" t="str">
            <v>Housing Authority of the Town of Cache</v>
          </cell>
        </row>
        <row r="3030">
          <cell r="D3030" t="str">
            <v>OK - Housing Authority of the City of Miami,Oklaho</v>
          </cell>
          <cell r="E3030">
            <v>2213</v>
          </cell>
          <cell r="F3030" t="str">
            <v>OK-027</v>
          </cell>
          <cell r="G3030" t="str">
            <v>Housing Authority of the City of Miami,Oklaho</v>
          </cell>
        </row>
        <row r="3031">
          <cell r="D3031" t="str">
            <v>OK - Housing Authority of the Town of Weleetka</v>
          </cell>
          <cell r="E3031">
            <v>2214</v>
          </cell>
          <cell r="F3031" t="str">
            <v>OK-028</v>
          </cell>
          <cell r="G3031" t="str">
            <v>Housing Authority of the Town of Weleetka</v>
          </cell>
        </row>
        <row r="3032">
          <cell r="D3032" t="str">
            <v>OK - Housing Authority of the City of Wilburton</v>
          </cell>
          <cell r="E3032">
            <v>2215</v>
          </cell>
          <cell r="F3032" t="str">
            <v>OK-029</v>
          </cell>
          <cell r="G3032" t="str">
            <v>Housing Authority of the City of Wilburton</v>
          </cell>
        </row>
        <row r="3033">
          <cell r="D3033" t="str">
            <v>OK - Housing Authority of the City of Madill</v>
          </cell>
          <cell r="E3033">
            <v>2216</v>
          </cell>
          <cell r="F3033" t="str">
            <v>OK-030</v>
          </cell>
          <cell r="G3033" t="str">
            <v>Housing Authority of the City of Madill</v>
          </cell>
        </row>
        <row r="3034">
          <cell r="D3034" t="str">
            <v>OK - Housing Authority of the City of Wetumka</v>
          </cell>
          <cell r="E3034">
            <v>2217</v>
          </cell>
          <cell r="F3034" t="str">
            <v>OK-031</v>
          </cell>
          <cell r="G3034" t="str">
            <v>Housing Authority of the City of Wetumka</v>
          </cell>
        </row>
        <row r="3035">
          <cell r="D3035" t="str">
            <v>OK - Housing Authority of the City of Seminole</v>
          </cell>
          <cell r="E3035">
            <v>2218</v>
          </cell>
          <cell r="F3035" t="str">
            <v>OK-032</v>
          </cell>
          <cell r="G3035" t="str">
            <v>Housing Authority of the City of Seminole</v>
          </cell>
        </row>
        <row r="3036">
          <cell r="D3036" t="str">
            <v>OK - Housing Authority of the City of Bristow</v>
          </cell>
          <cell r="E3036">
            <v>2219</v>
          </cell>
          <cell r="F3036" t="str">
            <v>OK-033</v>
          </cell>
          <cell r="G3036" t="str">
            <v>Housing Authority of the City of Bristow</v>
          </cell>
        </row>
        <row r="3037">
          <cell r="D3037" t="str">
            <v>OK - Housing Authority of the Town of Apache</v>
          </cell>
          <cell r="E3037">
            <v>2220</v>
          </cell>
          <cell r="F3037" t="str">
            <v>OK-034</v>
          </cell>
          <cell r="G3037" t="str">
            <v>Housing Authority of the Town of Apache</v>
          </cell>
        </row>
        <row r="3038">
          <cell r="D3038" t="str">
            <v xml:space="preserve">OK - Housing Authority of the Town of Cement                     </v>
          </cell>
          <cell r="E3038">
            <v>2221</v>
          </cell>
          <cell r="F3038" t="str">
            <v>OK-035</v>
          </cell>
          <cell r="G3038" t="str">
            <v xml:space="preserve">Housing Authority of the Town of Cement                     </v>
          </cell>
        </row>
        <row r="3039">
          <cell r="D3039" t="str">
            <v xml:space="preserve">OK - Housing Authority of the Town of Cyril                      </v>
          </cell>
          <cell r="E3039">
            <v>2222</v>
          </cell>
          <cell r="F3039" t="str">
            <v>OK-036</v>
          </cell>
          <cell r="G3039" t="str">
            <v xml:space="preserve">Housing Authority of the Town of Cyril                      </v>
          </cell>
        </row>
        <row r="3040">
          <cell r="D3040" t="str">
            <v>OK - Housing Authority of the Town of Sterling</v>
          </cell>
          <cell r="E3040">
            <v>2223</v>
          </cell>
          <cell r="F3040" t="str">
            <v>OK-037</v>
          </cell>
          <cell r="G3040" t="str">
            <v>Housing Authority of the Town of Sterling</v>
          </cell>
        </row>
        <row r="3041">
          <cell r="D3041" t="str">
            <v>OK - Housing Authority of the Town of Mangum</v>
          </cell>
          <cell r="E3041">
            <v>2224</v>
          </cell>
          <cell r="F3041" t="str">
            <v>OK-039</v>
          </cell>
          <cell r="G3041" t="str">
            <v>Housing Authority of the Town of Mangum</v>
          </cell>
        </row>
        <row r="3042">
          <cell r="D3042" t="str">
            <v xml:space="preserve">OK - Housing Authority of the City of Sayre                      </v>
          </cell>
          <cell r="E3042">
            <v>2225</v>
          </cell>
          <cell r="F3042" t="str">
            <v>OK-040</v>
          </cell>
          <cell r="G3042" t="str">
            <v xml:space="preserve">Housing Authority of the City of Sayre                      </v>
          </cell>
        </row>
        <row r="3043">
          <cell r="D3043" t="str">
            <v>OK - Housing Authority of the Town of Ringling</v>
          </cell>
          <cell r="E3043">
            <v>2226</v>
          </cell>
          <cell r="F3043" t="str">
            <v>OK-041</v>
          </cell>
          <cell r="G3043" t="str">
            <v>Housing Authority of the Town of Ringling</v>
          </cell>
        </row>
        <row r="3044">
          <cell r="D3044" t="str">
            <v>OK - Housing Authority of the Town of Roosevelt</v>
          </cell>
          <cell r="E3044">
            <v>2227</v>
          </cell>
          <cell r="F3044" t="str">
            <v>OK-042</v>
          </cell>
          <cell r="G3044" t="str">
            <v>Housing Authority of the Town of Roosevelt</v>
          </cell>
        </row>
        <row r="3045">
          <cell r="D3045" t="str">
            <v>OK - Housing Authority of the City of Hugo</v>
          </cell>
          <cell r="E3045">
            <v>2228</v>
          </cell>
          <cell r="F3045" t="str">
            <v>OK-044</v>
          </cell>
          <cell r="G3045" t="str">
            <v>Housing Authority of the City of Hugo</v>
          </cell>
        </row>
        <row r="3046">
          <cell r="D3046" t="str">
            <v>OK - Housing Authority of the Town of Hydro</v>
          </cell>
          <cell r="E3046">
            <v>2229</v>
          </cell>
          <cell r="F3046" t="str">
            <v>OK-046</v>
          </cell>
          <cell r="G3046" t="str">
            <v>Housing Authority of the Town of Hydro</v>
          </cell>
        </row>
        <row r="3047">
          <cell r="D3047" t="str">
            <v>OK - Housing Authority of the City of Holdenville</v>
          </cell>
          <cell r="E3047">
            <v>2230</v>
          </cell>
          <cell r="F3047" t="str">
            <v>OK-048</v>
          </cell>
          <cell r="G3047" t="str">
            <v>Housing Authority of the City of Holdenville</v>
          </cell>
        </row>
        <row r="3048">
          <cell r="D3048" t="str">
            <v>OK - Housing Authority of the City of Stroud</v>
          </cell>
          <cell r="E3048">
            <v>2231</v>
          </cell>
          <cell r="F3048" t="str">
            <v>OK-050</v>
          </cell>
          <cell r="G3048" t="str">
            <v>Housing Authority of the City of Stroud</v>
          </cell>
        </row>
        <row r="3049">
          <cell r="D3049" t="str">
            <v>OK - Housing Authority of the City of Boley</v>
          </cell>
          <cell r="E3049">
            <v>2232</v>
          </cell>
          <cell r="F3049" t="str">
            <v>OK-052</v>
          </cell>
          <cell r="G3049" t="str">
            <v>Housing Authority of the City of Boley</v>
          </cell>
        </row>
        <row r="3050">
          <cell r="D3050" t="str">
            <v>OK - Housing Authority of the Town of Indiahoma</v>
          </cell>
          <cell r="E3050">
            <v>2233</v>
          </cell>
          <cell r="F3050" t="str">
            <v>OK-053</v>
          </cell>
          <cell r="G3050" t="str">
            <v>Housing Authority of the Town of Indiahoma</v>
          </cell>
        </row>
        <row r="3051">
          <cell r="D3051" t="str">
            <v>OK - Housing Authority of the City of Guthrie</v>
          </cell>
          <cell r="E3051">
            <v>2234</v>
          </cell>
          <cell r="F3051" t="str">
            <v>OK-055</v>
          </cell>
          <cell r="G3051" t="str">
            <v>Housing Authority of the City of Guthrie</v>
          </cell>
        </row>
        <row r="3052">
          <cell r="D3052" t="str">
            <v>OK - Housing Authority of the City of Newkirk</v>
          </cell>
          <cell r="E3052">
            <v>2235</v>
          </cell>
          <cell r="F3052" t="str">
            <v>OK-056</v>
          </cell>
          <cell r="G3052" t="str">
            <v>Housing Authority of the City of Newkirk</v>
          </cell>
        </row>
        <row r="3053">
          <cell r="D3053" t="str">
            <v>OK - Housing Authority of the City of Geary</v>
          </cell>
          <cell r="E3053">
            <v>2236</v>
          </cell>
          <cell r="F3053" t="str">
            <v>OK-057</v>
          </cell>
          <cell r="G3053" t="str">
            <v>Housing Authority of the City of Geary</v>
          </cell>
        </row>
        <row r="3054">
          <cell r="D3054" t="str">
            <v>OK - Housing Authority of the City of Pawnee</v>
          </cell>
          <cell r="E3054">
            <v>2237</v>
          </cell>
          <cell r="F3054" t="str">
            <v>OK-060</v>
          </cell>
          <cell r="G3054" t="str">
            <v>Housing Authority of the City of Pawnee</v>
          </cell>
        </row>
        <row r="3055">
          <cell r="D3055" t="str">
            <v>OK - Housing Authority of the Town of Valliant</v>
          </cell>
          <cell r="E3055">
            <v>2238</v>
          </cell>
          <cell r="F3055" t="str">
            <v>OK-061</v>
          </cell>
          <cell r="G3055" t="str">
            <v>Housing Authority of the Town of Valliant</v>
          </cell>
        </row>
        <row r="3056">
          <cell r="D3056" t="str">
            <v>OK - Housing Authority of the City of McAlester</v>
          </cell>
          <cell r="E3056">
            <v>2239</v>
          </cell>
          <cell r="F3056" t="str">
            <v>OK-062</v>
          </cell>
          <cell r="G3056" t="str">
            <v>Housing Authority of the City of McAlester</v>
          </cell>
        </row>
        <row r="3057">
          <cell r="D3057" t="str">
            <v>OK - Housing Authority of the City of Commerce</v>
          </cell>
          <cell r="E3057">
            <v>2240</v>
          </cell>
          <cell r="F3057" t="str">
            <v>OK-063</v>
          </cell>
          <cell r="G3057" t="str">
            <v>Housing Authority of the City of Commerce</v>
          </cell>
        </row>
        <row r="3058">
          <cell r="D3058" t="str">
            <v>OK - Housing Authority of the Town of Seiling</v>
          </cell>
          <cell r="E3058">
            <v>2241</v>
          </cell>
          <cell r="F3058" t="str">
            <v>OK-064</v>
          </cell>
          <cell r="G3058" t="str">
            <v>Housing Authority of the Town of Seiling</v>
          </cell>
        </row>
        <row r="3059">
          <cell r="D3059" t="str">
            <v>OK - Housing Authority of the City of Wynnewood</v>
          </cell>
          <cell r="E3059">
            <v>2242</v>
          </cell>
          <cell r="F3059" t="str">
            <v>OK-065</v>
          </cell>
          <cell r="G3059" t="str">
            <v>Housing Authority of the City of Wynnewood</v>
          </cell>
        </row>
        <row r="3060">
          <cell r="D3060" t="str">
            <v>OK - Housing Authority of the Town of Tishomingo</v>
          </cell>
          <cell r="E3060">
            <v>2243</v>
          </cell>
          <cell r="F3060" t="str">
            <v>OK-066</v>
          </cell>
          <cell r="G3060" t="str">
            <v>Housing Authority of the Town of Tishomingo</v>
          </cell>
        </row>
        <row r="3061">
          <cell r="D3061" t="str">
            <v>OK - Housing Authority of the City of Stilwell</v>
          </cell>
          <cell r="E3061">
            <v>2244</v>
          </cell>
          <cell r="F3061" t="str">
            <v>OK-067</v>
          </cell>
          <cell r="G3061" t="str">
            <v>Housing Authority of the City of Stilwell</v>
          </cell>
        </row>
        <row r="3062">
          <cell r="D3062" t="str">
            <v>OK - Housing Authority of the City of Haileyville</v>
          </cell>
          <cell r="E3062">
            <v>2245</v>
          </cell>
          <cell r="F3062" t="str">
            <v>OK-068</v>
          </cell>
          <cell r="G3062" t="str">
            <v>Housing Authority of the City of Haileyville</v>
          </cell>
        </row>
        <row r="3063">
          <cell r="D3063" t="str">
            <v xml:space="preserve">OK - Housing Authority of the Town of Clayton                    </v>
          </cell>
          <cell r="E3063">
            <v>2246</v>
          </cell>
          <cell r="F3063" t="str">
            <v>OK-069</v>
          </cell>
          <cell r="G3063" t="str">
            <v xml:space="preserve">Housing Authority of the Town of Clayton                    </v>
          </cell>
        </row>
        <row r="3064">
          <cell r="D3064" t="str">
            <v>OK - Housing Authority of the Town of Terral</v>
          </cell>
          <cell r="E3064">
            <v>2247</v>
          </cell>
          <cell r="F3064" t="str">
            <v>OK-070</v>
          </cell>
          <cell r="G3064" t="str">
            <v>Housing Authority of the Town of Terral</v>
          </cell>
        </row>
        <row r="3065">
          <cell r="D3065" t="str">
            <v>OK - Housing Authority of the Town of Tuttle</v>
          </cell>
          <cell r="E3065">
            <v>2248</v>
          </cell>
          <cell r="F3065" t="str">
            <v>OK-071</v>
          </cell>
          <cell r="G3065" t="str">
            <v>Housing Authority of the Town of Tuttle</v>
          </cell>
        </row>
        <row r="3066">
          <cell r="D3066" t="str">
            <v>OK - Housing Authority of the City of Hartshorne</v>
          </cell>
          <cell r="E3066">
            <v>2249</v>
          </cell>
          <cell r="F3066" t="str">
            <v>OK-072</v>
          </cell>
          <cell r="G3066" t="str">
            <v>Housing Authority of the City of Hartshorne</v>
          </cell>
        </row>
        <row r="3067">
          <cell r="D3067" t="str">
            <v>OK - Housing Authority of the City of Tulsa</v>
          </cell>
          <cell r="E3067">
            <v>2250</v>
          </cell>
          <cell r="F3067" t="str">
            <v>OK-073</v>
          </cell>
          <cell r="G3067" t="str">
            <v>Housing Authority of the City of Tulsa</v>
          </cell>
        </row>
        <row r="3068">
          <cell r="D3068" t="str">
            <v>OK - Housing Authority of the City of Beggs</v>
          </cell>
          <cell r="E3068">
            <v>2251</v>
          </cell>
          <cell r="F3068" t="str">
            <v>OK-075</v>
          </cell>
          <cell r="G3068" t="str">
            <v>Housing Authority of the City of Beggs</v>
          </cell>
        </row>
        <row r="3069">
          <cell r="D3069" t="str">
            <v xml:space="preserve">OK - Housing Authority of the City of Kingston                   </v>
          </cell>
          <cell r="E3069">
            <v>2252</v>
          </cell>
          <cell r="F3069" t="str">
            <v>OK-076</v>
          </cell>
          <cell r="G3069" t="str">
            <v xml:space="preserve">Housing Authority of the City of Kingston                   </v>
          </cell>
        </row>
        <row r="3070">
          <cell r="D3070" t="str">
            <v>OK - Housing Authority of the City of Krebs</v>
          </cell>
          <cell r="E3070">
            <v>2253</v>
          </cell>
          <cell r="F3070" t="str">
            <v>OK-078</v>
          </cell>
          <cell r="G3070" t="str">
            <v>Housing Authority of the City of Krebs</v>
          </cell>
        </row>
        <row r="3071">
          <cell r="D3071" t="str">
            <v xml:space="preserve">OK - Housing Authority of the City of Waurika                    </v>
          </cell>
          <cell r="E3071">
            <v>2254</v>
          </cell>
          <cell r="F3071" t="str">
            <v>OK-079</v>
          </cell>
          <cell r="G3071" t="str">
            <v xml:space="preserve">Housing Authority of the City of Waurika                    </v>
          </cell>
        </row>
        <row r="3072">
          <cell r="D3072" t="str">
            <v>OK - Housing Authority of the City of Maud</v>
          </cell>
          <cell r="E3072">
            <v>2255</v>
          </cell>
          <cell r="F3072" t="str">
            <v>OK-083</v>
          </cell>
          <cell r="G3072" t="str">
            <v>Housing Authority of the City of Maud</v>
          </cell>
        </row>
        <row r="3073">
          <cell r="D3073" t="str">
            <v>OK - Housing Authority of the City of Minco</v>
          </cell>
          <cell r="E3073">
            <v>2256</v>
          </cell>
          <cell r="F3073" t="str">
            <v>OK-084</v>
          </cell>
          <cell r="G3073" t="str">
            <v>Housing Authority of the City of Minco</v>
          </cell>
        </row>
        <row r="3074">
          <cell r="D3074" t="str">
            <v>OK - Housing Authority of the Town of Ryan</v>
          </cell>
          <cell r="E3074">
            <v>2257</v>
          </cell>
          <cell r="F3074" t="str">
            <v>OK-085</v>
          </cell>
          <cell r="G3074" t="str">
            <v>Housing Authority of the Town of Ryan</v>
          </cell>
        </row>
        <row r="3075">
          <cell r="D3075" t="str">
            <v>OK - Housing Authority of the Town of Stratford</v>
          </cell>
          <cell r="E3075">
            <v>2258</v>
          </cell>
          <cell r="F3075" t="str">
            <v>OK-086</v>
          </cell>
          <cell r="G3075" t="str">
            <v>Housing Authority of the Town of Stratford</v>
          </cell>
        </row>
        <row r="3076">
          <cell r="D3076" t="str">
            <v>OK - Housing Authority of the Town of Wister</v>
          </cell>
          <cell r="E3076">
            <v>2259</v>
          </cell>
          <cell r="F3076" t="str">
            <v>OK-087</v>
          </cell>
          <cell r="G3076" t="str">
            <v>Housing Authority of the Town of Wister</v>
          </cell>
        </row>
        <row r="3077">
          <cell r="D3077" t="str">
            <v>OK - Housing Authority of the Town of Talihina</v>
          </cell>
          <cell r="E3077">
            <v>2260</v>
          </cell>
          <cell r="F3077" t="str">
            <v>OK-088</v>
          </cell>
          <cell r="G3077" t="str">
            <v>Housing Authority of the Town of Talihina</v>
          </cell>
        </row>
        <row r="3078">
          <cell r="D3078" t="str">
            <v>OK - Housing Authority of the City of Hobart</v>
          </cell>
          <cell r="E3078">
            <v>2261</v>
          </cell>
          <cell r="F3078" t="str">
            <v>OK-089</v>
          </cell>
          <cell r="G3078" t="str">
            <v>Housing Authority of the City of Hobart</v>
          </cell>
        </row>
        <row r="3079">
          <cell r="D3079" t="str">
            <v>OK - Housing Authority of the Town of Granite</v>
          </cell>
          <cell r="E3079">
            <v>2262</v>
          </cell>
          <cell r="F3079" t="str">
            <v>OK-092</v>
          </cell>
          <cell r="G3079" t="str">
            <v>Housing Authority of the Town of Granite</v>
          </cell>
        </row>
        <row r="3080">
          <cell r="D3080" t="str">
            <v>OK - Housing Authority of the City of Shawnee</v>
          </cell>
          <cell r="E3080">
            <v>2263</v>
          </cell>
          <cell r="F3080" t="str">
            <v>OK-095</v>
          </cell>
          <cell r="G3080" t="str">
            <v>Housing Authority of the City of Shawnee</v>
          </cell>
        </row>
        <row r="3081">
          <cell r="D3081" t="str">
            <v>OK - Housing Authority of the City of Wewoka</v>
          </cell>
          <cell r="E3081">
            <v>2264</v>
          </cell>
          <cell r="F3081" t="str">
            <v>OK-096</v>
          </cell>
          <cell r="G3081" t="str">
            <v>Housing Authority of the City of Wewoka</v>
          </cell>
        </row>
        <row r="3082">
          <cell r="D3082" t="str">
            <v>OK - Housing Authority of the Town of Cheyenne</v>
          </cell>
          <cell r="E3082">
            <v>2265</v>
          </cell>
          <cell r="F3082" t="str">
            <v>OK-097</v>
          </cell>
          <cell r="G3082" t="str">
            <v>Housing Authority of the Town of Cheyenne</v>
          </cell>
        </row>
        <row r="3083">
          <cell r="D3083" t="str">
            <v>OK - Housing Authority of the City of Muskogee</v>
          </cell>
          <cell r="E3083">
            <v>2266</v>
          </cell>
          <cell r="F3083" t="str">
            <v>OK-099</v>
          </cell>
          <cell r="G3083" t="str">
            <v>Housing Authority of the City of Muskogee</v>
          </cell>
        </row>
        <row r="3084">
          <cell r="D3084" t="str">
            <v>OK - Housing Authority of the City of Boswell</v>
          </cell>
          <cell r="E3084">
            <v>2267</v>
          </cell>
          <cell r="F3084" t="str">
            <v>OK-101</v>
          </cell>
          <cell r="G3084" t="str">
            <v>Housing Authority of the City of Boswell</v>
          </cell>
        </row>
        <row r="3085">
          <cell r="D3085" t="str">
            <v>OK - Housing Authority of the City of Waynoka</v>
          </cell>
          <cell r="E3085">
            <v>2268</v>
          </cell>
          <cell r="F3085" t="str">
            <v>OK-103</v>
          </cell>
          <cell r="G3085" t="str">
            <v>Housing Authority of the City of Waynoka</v>
          </cell>
        </row>
        <row r="3086">
          <cell r="D3086" t="str">
            <v>OK - Housing Authority of the City of Konawa</v>
          </cell>
          <cell r="E3086">
            <v>2269</v>
          </cell>
          <cell r="F3086" t="str">
            <v>OK-105</v>
          </cell>
          <cell r="G3086" t="str">
            <v>Housing Authority of the City of Konawa</v>
          </cell>
        </row>
        <row r="3087">
          <cell r="D3087" t="str">
            <v>OK - Housing Authority of the City of Langston</v>
          </cell>
          <cell r="E3087">
            <v>2270</v>
          </cell>
          <cell r="F3087" t="str">
            <v>OK-106</v>
          </cell>
          <cell r="G3087" t="str">
            <v>Housing Authority of the City of Langston</v>
          </cell>
        </row>
        <row r="3088">
          <cell r="D3088" t="str">
            <v>OK - Housing Authority of the Town of Mountain Park</v>
          </cell>
          <cell r="E3088">
            <v>2271</v>
          </cell>
          <cell r="F3088" t="str">
            <v>OK-108</v>
          </cell>
          <cell r="G3088" t="str">
            <v>Housing Authority of the Town of Mountain Park</v>
          </cell>
        </row>
        <row r="3089">
          <cell r="D3089" t="str">
            <v>OK - Housing Authority of the City of Ponca City</v>
          </cell>
          <cell r="E3089">
            <v>2272</v>
          </cell>
          <cell r="F3089" t="str">
            <v>OK-111</v>
          </cell>
          <cell r="G3089" t="str">
            <v>Housing Authority of the City of Ponca City</v>
          </cell>
        </row>
        <row r="3090">
          <cell r="D3090" t="str">
            <v>OK - Housing Authority of the Town of Fort Cobb</v>
          </cell>
          <cell r="E3090">
            <v>2273</v>
          </cell>
          <cell r="F3090" t="str">
            <v>OK-113</v>
          </cell>
          <cell r="G3090" t="str">
            <v>Housing Authority of the Town of Fort Cobb</v>
          </cell>
        </row>
        <row r="3091">
          <cell r="D3091" t="str">
            <v>OK - Housing Authority of the Town of Tipton</v>
          </cell>
          <cell r="E3091">
            <v>2274</v>
          </cell>
          <cell r="F3091" t="str">
            <v>OK-116</v>
          </cell>
          <cell r="G3091" t="str">
            <v>Housing Authority of the Town of Tipton</v>
          </cell>
        </row>
        <row r="3092">
          <cell r="D3092" t="str">
            <v>OK - Housing Authority of the Town of Fort Gibson</v>
          </cell>
          <cell r="E3092">
            <v>2275</v>
          </cell>
          <cell r="F3092" t="str">
            <v>OK-118</v>
          </cell>
          <cell r="G3092" t="str">
            <v>Housing Authority of the Town of Fort Gibson</v>
          </cell>
        </row>
        <row r="3093">
          <cell r="D3093" t="str">
            <v>OK - Housing Authority of the City of Afton</v>
          </cell>
          <cell r="E3093">
            <v>2276</v>
          </cell>
          <cell r="F3093" t="str">
            <v>OK-119</v>
          </cell>
          <cell r="G3093" t="str">
            <v>Housing Authority of the City of Afton</v>
          </cell>
        </row>
        <row r="3094">
          <cell r="D3094" t="str">
            <v>OK - Housing Authority of the City of Yale</v>
          </cell>
          <cell r="E3094">
            <v>2277</v>
          </cell>
          <cell r="F3094" t="str">
            <v>OK-120</v>
          </cell>
          <cell r="G3094" t="str">
            <v>Housing Authority of the City of Yale</v>
          </cell>
        </row>
        <row r="3095">
          <cell r="D3095" t="str">
            <v>OK - Housing Authority of the City of Keota</v>
          </cell>
          <cell r="E3095">
            <v>2278</v>
          </cell>
          <cell r="F3095" t="str">
            <v>OK-121</v>
          </cell>
          <cell r="G3095" t="str">
            <v>Housing Authority of the City of Keota</v>
          </cell>
        </row>
        <row r="3096">
          <cell r="D3096" t="str">
            <v>OK - Housing Authority of Osage County</v>
          </cell>
          <cell r="E3096">
            <v>2279</v>
          </cell>
          <cell r="F3096" t="str">
            <v>OK-123</v>
          </cell>
          <cell r="G3096" t="str">
            <v>Housing Authority of Osage County</v>
          </cell>
        </row>
        <row r="3097">
          <cell r="D3097" t="str">
            <v>OK - Housing Authority of the City of Atoka</v>
          </cell>
          <cell r="E3097">
            <v>2280</v>
          </cell>
          <cell r="F3097" t="str">
            <v>OK-124</v>
          </cell>
          <cell r="G3097" t="str">
            <v>Housing Authority of the City of Atoka</v>
          </cell>
        </row>
        <row r="3098">
          <cell r="D3098" t="str">
            <v>OK - Housing Authority of the Kiamichi Electric Coop</v>
          </cell>
          <cell r="E3098">
            <v>2281</v>
          </cell>
          <cell r="F3098" t="str">
            <v>OK-131</v>
          </cell>
          <cell r="G3098" t="str">
            <v>Housing Authority of the Kiamichi Electric Coop</v>
          </cell>
        </row>
        <row r="3099">
          <cell r="D3099" t="str">
            <v>OK - Housing Authority of the Town of Cushing</v>
          </cell>
          <cell r="E3099">
            <v>2282</v>
          </cell>
          <cell r="F3099" t="str">
            <v>OK-132</v>
          </cell>
          <cell r="G3099" t="str">
            <v>Housing Authority of the Town of Cushing</v>
          </cell>
        </row>
        <row r="3100">
          <cell r="D3100" t="str">
            <v>OK - Housing Authority of the Caddo Electric Cooperativ</v>
          </cell>
          <cell r="E3100">
            <v>2283</v>
          </cell>
          <cell r="F3100" t="str">
            <v>OK-134</v>
          </cell>
          <cell r="G3100" t="str">
            <v>Housing Authority of the Caddo Electric Cooperativ</v>
          </cell>
        </row>
        <row r="3101">
          <cell r="D3101" t="str">
            <v>OK - Housing Authority of the Cookson Hills Electric Co</v>
          </cell>
          <cell r="E3101">
            <v>2284</v>
          </cell>
          <cell r="F3101" t="str">
            <v>OK-136</v>
          </cell>
          <cell r="G3101" t="str">
            <v>Housing Authority of the Cookson Hills Electric Co</v>
          </cell>
        </row>
        <row r="3102">
          <cell r="D3102" t="str">
            <v>OK - Housing Authority of the Choctaw Electric Cooperat</v>
          </cell>
          <cell r="E3102">
            <v>2285</v>
          </cell>
          <cell r="F3102" t="str">
            <v>OK-137</v>
          </cell>
          <cell r="G3102" t="str">
            <v>Housing Authority of the Choctaw Electric Cooperat</v>
          </cell>
        </row>
        <row r="3103">
          <cell r="D3103" t="str">
            <v>OK - Housing Authority of the City of Norman</v>
          </cell>
          <cell r="E3103">
            <v>2286</v>
          </cell>
          <cell r="F3103" t="str">
            <v>OK-139</v>
          </cell>
          <cell r="G3103" t="str">
            <v>Housing Authority of the City of Norman</v>
          </cell>
        </row>
        <row r="3104">
          <cell r="D3104" t="str">
            <v>OK - Housing Authority of the City of Henryetta</v>
          </cell>
          <cell r="E3104">
            <v>2287</v>
          </cell>
          <cell r="F3104" t="str">
            <v>OK-142</v>
          </cell>
          <cell r="G3104" t="str">
            <v>Housing Authority of the City of Henryetta</v>
          </cell>
        </row>
        <row r="3105">
          <cell r="D3105" t="str">
            <v>OK - Housing Authority of the City of Stillwater</v>
          </cell>
          <cell r="E3105">
            <v>2288</v>
          </cell>
          <cell r="F3105" t="str">
            <v>OK-146</v>
          </cell>
          <cell r="G3105" t="str">
            <v>Housing Authority of the City of Stillwater</v>
          </cell>
        </row>
        <row r="3106">
          <cell r="D3106" t="str">
            <v>OK - Housing Authority of the Town of Lone Wolf</v>
          </cell>
          <cell r="E3106">
            <v>2289</v>
          </cell>
          <cell r="F3106" t="str">
            <v>OK-147</v>
          </cell>
          <cell r="G3106" t="str">
            <v>Housing Authority of the Town of Lone Wolf</v>
          </cell>
        </row>
        <row r="3107">
          <cell r="D3107" t="str">
            <v>OK - Housing Authority of the City of Tecumseh</v>
          </cell>
          <cell r="E3107">
            <v>2290</v>
          </cell>
          <cell r="F3107" t="str">
            <v>OK-148</v>
          </cell>
          <cell r="G3107" t="str">
            <v>Housing Authority of the City of Tecumseh</v>
          </cell>
        </row>
        <row r="3108">
          <cell r="D3108" t="str">
            <v>OK - Housing Authority of the City of Pauls Valley</v>
          </cell>
          <cell r="E3108">
            <v>2291</v>
          </cell>
          <cell r="F3108" t="str">
            <v>OK-149</v>
          </cell>
          <cell r="G3108" t="str">
            <v>Housing Authority of the City of Pauls Valley</v>
          </cell>
        </row>
        <row r="3109">
          <cell r="D3109" t="str">
            <v>OK - Housing Authority of the City of Del City</v>
          </cell>
          <cell r="E3109">
            <v>2292</v>
          </cell>
          <cell r="F3109" t="str">
            <v>OK-150</v>
          </cell>
          <cell r="G3109" t="str">
            <v>Housing Authority of the City of Del City</v>
          </cell>
        </row>
        <row r="3110">
          <cell r="D3110" t="str">
            <v>OK - Housing Authority of the Town of Mountain View</v>
          </cell>
          <cell r="E3110">
            <v>2293</v>
          </cell>
          <cell r="F3110" t="str">
            <v>OK-154</v>
          </cell>
          <cell r="G3110" t="str">
            <v>Housing Authority of the Town of Mountain View</v>
          </cell>
        </row>
        <row r="3111">
          <cell r="D3111" t="str">
            <v>OR - Housing Authority of Clackamas County</v>
          </cell>
          <cell r="E3111">
            <v>2294</v>
          </cell>
          <cell r="F3111" t="str">
            <v>OR-001</v>
          </cell>
          <cell r="G3111" t="str">
            <v>Housing Authority of Clackamas County</v>
          </cell>
        </row>
        <row r="3112">
          <cell r="D3112" t="str">
            <v>OR - Housing Authority of Portland</v>
          </cell>
          <cell r="E3112">
            <v>2295</v>
          </cell>
          <cell r="F3112" t="str">
            <v>OR-002</v>
          </cell>
          <cell r="G3112" t="str">
            <v>Housing Authority of Portland</v>
          </cell>
        </row>
        <row r="3113">
          <cell r="D3113" t="str">
            <v>OR - Housing Authority of Douglas County</v>
          </cell>
          <cell r="E3113">
            <v>2296</v>
          </cell>
          <cell r="F3113" t="str">
            <v>OR-003</v>
          </cell>
          <cell r="G3113" t="str">
            <v>Housing Authority of Douglas County</v>
          </cell>
        </row>
        <row r="3114">
          <cell r="D3114" t="str">
            <v>OR - Housing Authority of Lincoln County</v>
          </cell>
          <cell r="E3114">
            <v>2297</v>
          </cell>
          <cell r="F3114" t="str">
            <v>OR-005</v>
          </cell>
          <cell r="G3114" t="str">
            <v>Housing Authority of Lincoln County</v>
          </cell>
        </row>
        <row r="3115">
          <cell r="D3115" t="str">
            <v>OR - Housing Authority &amp; Comm Svcs of Lane Co</v>
          </cell>
          <cell r="E3115">
            <v>2298</v>
          </cell>
          <cell r="F3115" t="str">
            <v>OR-006</v>
          </cell>
          <cell r="G3115" t="str">
            <v>Housing Authority &amp; Comm Svcs of Lane Co</v>
          </cell>
        </row>
        <row r="3116">
          <cell r="D3116" t="str">
            <v>OR - Housing Authority of the County of Umatilla</v>
          </cell>
          <cell r="E3116">
            <v>2299</v>
          </cell>
          <cell r="F3116" t="str">
            <v>OR-007</v>
          </cell>
          <cell r="G3116" t="str">
            <v>Housing Authority of the County of Umatilla</v>
          </cell>
        </row>
        <row r="3117">
          <cell r="D3117" t="str">
            <v>OR - Housing and Urban Renewal Agency of Polk County</v>
          </cell>
          <cell r="E3117">
            <v>2300</v>
          </cell>
          <cell r="F3117" t="str">
            <v>OR-008</v>
          </cell>
          <cell r="G3117" t="str">
            <v>Housing and Urban Renewal Agency of Polk County</v>
          </cell>
        </row>
        <row r="3118">
          <cell r="D3118" t="str">
            <v>OR - North Bend Housing Authority</v>
          </cell>
          <cell r="E3118">
            <v>2301</v>
          </cell>
          <cell r="F3118" t="str">
            <v>OR-009</v>
          </cell>
          <cell r="G3118" t="str">
            <v>North Bend Housing Authority</v>
          </cell>
        </row>
        <row r="3119">
          <cell r="D3119" t="str">
            <v>OR - Housing Authority of the City of Salem</v>
          </cell>
          <cell r="E3119">
            <v>2302</v>
          </cell>
          <cell r="F3119" t="str">
            <v>OR-011</v>
          </cell>
          <cell r="G3119" t="str">
            <v>Housing Authority of the City of Salem</v>
          </cell>
        </row>
        <row r="3120">
          <cell r="D3120" t="str">
            <v>OR - Marion County Housing Authority</v>
          </cell>
          <cell r="E3120">
            <v>2303</v>
          </cell>
          <cell r="F3120" t="str">
            <v>OR-014</v>
          </cell>
          <cell r="G3120" t="str">
            <v>Marion County Housing Authority</v>
          </cell>
        </row>
        <row r="3121">
          <cell r="D3121" t="str">
            <v>OR - Housing Authority of Jackson County</v>
          </cell>
          <cell r="E3121">
            <v>2304</v>
          </cell>
          <cell r="F3121" t="str">
            <v>OR-015</v>
          </cell>
          <cell r="G3121" t="str">
            <v>Housing Authority of Jackson County</v>
          </cell>
        </row>
        <row r="3122">
          <cell r="D3122" t="str">
            <v>OR - Housing Authority of Yamhill County</v>
          </cell>
          <cell r="E3122">
            <v>2305</v>
          </cell>
          <cell r="F3122" t="str">
            <v>OR-016</v>
          </cell>
          <cell r="G3122" t="str">
            <v>Housing Authority of Yamhill County</v>
          </cell>
        </row>
        <row r="3123">
          <cell r="D3123" t="str">
            <v>OR - Klamath Housing Authority</v>
          </cell>
          <cell r="E3123">
            <v>2306</v>
          </cell>
          <cell r="F3123" t="str">
            <v>OR-017</v>
          </cell>
          <cell r="G3123" t="str">
            <v>Klamath Housing Authority</v>
          </cell>
        </row>
        <row r="3124">
          <cell r="D3124" t="str">
            <v>OR - Coos-Curry Housing Authority</v>
          </cell>
          <cell r="E3124">
            <v>2307</v>
          </cell>
          <cell r="F3124" t="str">
            <v>OR-020</v>
          </cell>
          <cell r="G3124" t="str">
            <v>Coos-Curry Housing Authority</v>
          </cell>
        </row>
        <row r="3125">
          <cell r="D3125" t="str">
            <v>OR - Housing Authority of Washington County</v>
          </cell>
          <cell r="E3125">
            <v>2308</v>
          </cell>
          <cell r="F3125" t="str">
            <v>OR-022</v>
          </cell>
          <cell r="G3125" t="str">
            <v>Housing Authority of Washington County</v>
          </cell>
        </row>
        <row r="3126">
          <cell r="D3126" t="str">
            <v>OR - Housing Authority of Malheur County</v>
          </cell>
          <cell r="E3126">
            <v>2309</v>
          </cell>
          <cell r="F3126" t="str">
            <v>OR-027</v>
          </cell>
          <cell r="G3126" t="str">
            <v>Housing Authority of Malheur County</v>
          </cell>
        </row>
        <row r="3127">
          <cell r="D3127" t="str">
            <v>OR - Northeast Oregon Housing Authority</v>
          </cell>
          <cell r="E3127">
            <v>2310</v>
          </cell>
          <cell r="F3127" t="str">
            <v>OR-032</v>
          </cell>
          <cell r="G3127" t="str">
            <v>Northeast Oregon Housing Authority</v>
          </cell>
        </row>
        <row r="3128">
          <cell r="D3128" t="str">
            <v>OR - Central Oregon Regional Housing Authority</v>
          </cell>
          <cell r="E3128">
            <v>2311</v>
          </cell>
          <cell r="F3128" t="str">
            <v>OR-034</v>
          </cell>
          <cell r="G3128" t="str">
            <v>Central Oregon Regional Housing Authority</v>
          </cell>
        </row>
        <row r="3129">
          <cell r="D3129" t="str">
            <v>PA - Housing Authority of the City of Pittsburgh</v>
          </cell>
          <cell r="E3129">
            <v>2312</v>
          </cell>
          <cell r="F3129" t="str">
            <v>PA-001</v>
          </cell>
          <cell r="G3129" t="str">
            <v>Housing Authority of the City of Pittsburgh</v>
          </cell>
        </row>
        <row r="3130">
          <cell r="D3130" t="str">
            <v>PA - Philadelphia Housing Authority</v>
          </cell>
          <cell r="E3130">
            <v>2313</v>
          </cell>
          <cell r="F3130" t="str">
            <v>PA-002</v>
          </cell>
          <cell r="G3130" t="str">
            <v>Philadelphia Housing Authority</v>
          </cell>
        </row>
        <row r="3131">
          <cell r="D3131" t="str">
            <v>PA - Scranton Housing Authority</v>
          </cell>
          <cell r="E3131">
            <v>2314</v>
          </cell>
          <cell r="F3131" t="str">
            <v>PA-003</v>
          </cell>
          <cell r="G3131" t="str">
            <v>Scranton Housing Authority</v>
          </cell>
        </row>
        <row r="3132">
          <cell r="D3132" t="str">
            <v>PA - Allentown Housing Authority</v>
          </cell>
          <cell r="E3132">
            <v>2315</v>
          </cell>
          <cell r="F3132" t="str">
            <v>PA-004</v>
          </cell>
          <cell r="G3132" t="str">
            <v>Allentown Housing Authority</v>
          </cell>
        </row>
        <row r="3133">
          <cell r="D3133" t="str">
            <v>PA - HOUSING AUTHORITY OF THE CITY OF MCKEESPORT</v>
          </cell>
          <cell r="E3133">
            <v>2316</v>
          </cell>
          <cell r="F3133" t="str">
            <v>PA-005</v>
          </cell>
          <cell r="G3133" t="str">
            <v>HOUSING AUTHORITY OF THE CITY OF MCKEESPORT</v>
          </cell>
        </row>
        <row r="3134">
          <cell r="D3134" t="str">
            <v>PA - ALLEGHENY COUNTY HOUSING AUTHORITY</v>
          </cell>
          <cell r="E3134">
            <v>2317</v>
          </cell>
          <cell r="F3134" t="str">
            <v>PA-006</v>
          </cell>
          <cell r="G3134" t="str">
            <v>ALLEGHENY COUNTY HOUSING AUTHORITY</v>
          </cell>
        </row>
        <row r="3135">
          <cell r="D3135" t="str">
            <v>PA - Chester Housing Authority</v>
          </cell>
          <cell r="E3135">
            <v>2318</v>
          </cell>
          <cell r="F3135" t="str">
            <v>PA-007</v>
          </cell>
          <cell r="G3135" t="str">
            <v>Chester Housing Authority</v>
          </cell>
        </row>
        <row r="3136">
          <cell r="D3136" t="str">
            <v>PA - Harrisburg Housing Authority</v>
          </cell>
          <cell r="E3136">
            <v>2319</v>
          </cell>
          <cell r="F3136" t="str">
            <v>PA-008</v>
          </cell>
          <cell r="G3136" t="str">
            <v>Harrisburg Housing Authority</v>
          </cell>
        </row>
        <row r="3137">
          <cell r="D3137" t="str">
            <v>PA - Reading Housing Authority</v>
          </cell>
          <cell r="E3137">
            <v>2320</v>
          </cell>
          <cell r="F3137" t="str">
            <v>PA-009</v>
          </cell>
          <cell r="G3137" t="str">
            <v>Reading Housing Authority</v>
          </cell>
        </row>
        <row r="3138">
          <cell r="D3138" t="str">
            <v>PA - HOUSING AUTHORITY OF THE COUNTY OF BUTLER</v>
          </cell>
          <cell r="E3138">
            <v>2321</v>
          </cell>
          <cell r="F3138" t="str">
            <v>PA-010</v>
          </cell>
          <cell r="G3138" t="str">
            <v>HOUSING AUTHORITY OF THE COUNTY OF BUTLER</v>
          </cell>
        </row>
        <row r="3139">
          <cell r="D3139" t="str">
            <v>PA - Bethlehem Housing Authority</v>
          </cell>
          <cell r="E3139">
            <v>2322</v>
          </cell>
          <cell r="F3139" t="str">
            <v>PA-011</v>
          </cell>
          <cell r="G3139" t="str">
            <v>Bethlehem Housing Authority</v>
          </cell>
        </row>
        <row r="3140">
          <cell r="D3140" t="str">
            <v>PA - Montgomery County Housing Authority</v>
          </cell>
          <cell r="E3140">
            <v>2323</v>
          </cell>
          <cell r="F3140" t="str">
            <v>PA-012</v>
          </cell>
          <cell r="G3140" t="str">
            <v>Montgomery County Housing Authority</v>
          </cell>
        </row>
        <row r="3141">
          <cell r="D3141" t="str">
            <v>PA - HOUSING AUTHORITY OF THE CITY OF ERIE</v>
          </cell>
          <cell r="E3141">
            <v>2324</v>
          </cell>
          <cell r="F3141" t="str">
            <v>PA-013</v>
          </cell>
          <cell r="G3141" t="str">
            <v>HOUSING AUTHORITY OF THE CITY OF ERIE</v>
          </cell>
        </row>
        <row r="3142">
          <cell r="D3142" t="str">
            <v>PA - HOUSING AUTHORITY OF THE COUNTY OF BEAVER</v>
          </cell>
          <cell r="E3142">
            <v>2325</v>
          </cell>
          <cell r="F3142" t="str">
            <v>PA-014</v>
          </cell>
          <cell r="G3142" t="str">
            <v>HOUSING AUTHORITY OF THE COUNTY OF BEAVER</v>
          </cell>
        </row>
        <row r="3143">
          <cell r="D3143" t="str">
            <v>PA - FAYETTE COUNTY HOUSING AUTHORITY</v>
          </cell>
          <cell r="E3143">
            <v>2326</v>
          </cell>
          <cell r="F3143" t="str">
            <v>PA-015</v>
          </cell>
          <cell r="G3143" t="str">
            <v>FAYETTE COUNTY HOUSING AUTHORITY</v>
          </cell>
        </row>
        <row r="3144">
          <cell r="D3144" t="str">
            <v>PA - Schuylkill County Housing Authority</v>
          </cell>
          <cell r="E3144">
            <v>2327</v>
          </cell>
          <cell r="F3144" t="str">
            <v>PA-016</v>
          </cell>
          <cell r="G3144" t="str">
            <v>Schuylkill County Housing Authority</v>
          </cell>
        </row>
        <row r="3145">
          <cell r="D3145" t="str">
            <v>PA - WASHINGTON COUNTY HOUSING AUTHORITY</v>
          </cell>
          <cell r="E3145">
            <v>2328</v>
          </cell>
          <cell r="F3145" t="str">
            <v>PA-017</v>
          </cell>
          <cell r="G3145" t="str">
            <v>WASHINGTON COUNTY HOUSING AUTHORITY</v>
          </cell>
        </row>
        <row r="3146">
          <cell r="D3146" t="str">
            <v>PA - WESTMORELAND COUNTY HSG AUTHORITY</v>
          </cell>
          <cell r="E3146">
            <v>2329</v>
          </cell>
          <cell r="F3146" t="str">
            <v>PA-018</v>
          </cell>
          <cell r="G3146" t="str">
            <v>WESTMORELAND COUNTY HSG AUTHORITY</v>
          </cell>
        </row>
        <row r="3147">
          <cell r="D3147" t="str">
            <v>PA - JOHNSTOWN HOUSING AUTHORITY</v>
          </cell>
          <cell r="E3147">
            <v>2330</v>
          </cell>
          <cell r="F3147" t="str">
            <v>PA-019</v>
          </cell>
          <cell r="G3147" t="str">
            <v>JOHNSTOWN HOUSING AUTHORITY</v>
          </cell>
        </row>
        <row r="3148">
          <cell r="D3148" t="str">
            <v>PA - MERCER COUNTY HOUSING AUTHORITY</v>
          </cell>
          <cell r="E3148">
            <v>2331</v>
          </cell>
          <cell r="F3148" t="str">
            <v>PA-020</v>
          </cell>
          <cell r="G3148" t="str">
            <v>MERCER COUNTY HOUSING AUTHORITY</v>
          </cell>
        </row>
        <row r="3149">
          <cell r="D3149" t="str">
            <v>PA - Housing Authority of the County of Lycoming</v>
          </cell>
          <cell r="E3149">
            <v>2332</v>
          </cell>
          <cell r="F3149" t="str">
            <v>PA-021</v>
          </cell>
          <cell r="G3149" t="str">
            <v>Housing Authority of the County of Lycoming</v>
          </cell>
        </row>
        <row r="3150">
          <cell r="D3150" t="str">
            <v>PA - Housing Authority of the City of York</v>
          </cell>
          <cell r="E3150">
            <v>2333</v>
          </cell>
          <cell r="F3150" t="str">
            <v>PA-022</v>
          </cell>
          <cell r="G3150" t="str">
            <v>Housing Authority of the City of York</v>
          </cell>
        </row>
        <row r="3151">
          <cell r="D3151" t="str">
            <v>PA - Housing Authority County of Delaware</v>
          </cell>
          <cell r="E3151">
            <v>2334</v>
          </cell>
          <cell r="F3151" t="str">
            <v>PA-023</v>
          </cell>
          <cell r="G3151" t="str">
            <v>Housing Authority County of Delaware</v>
          </cell>
        </row>
        <row r="3152">
          <cell r="D3152" t="str">
            <v>PA - Easton Housing Authority</v>
          </cell>
          <cell r="E3152">
            <v>2335</v>
          </cell>
          <cell r="F3152" t="str">
            <v>PA-024</v>
          </cell>
          <cell r="G3152" t="str">
            <v>Easton Housing Authority</v>
          </cell>
        </row>
        <row r="3153">
          <cell r="D3153" t="str">
            <v>PA - CONNELLSVILLE HOUSING AUTHORITY</v>
          </cell>
          <cell r="E3153">
            <v>2336</v>
          </cell>
          <cell r="F3153" t="str">
            <v>PA-025</v>
          </cell>
          <cell r="G3153" t="str">
            <v>CONNELLSVILLE HOUSING AUTHORITY</v>
          </cell>
        </row>
        <row r="3154">
          <cell r="D3154" t="str">
            <v>PA - HOUSING AUTH CO OF LAWRENCE</v>
          </cell>
          <cell r="E3154">
            <v>2337</v>
          </cell>
          <cell r="F3154" t="str">
            <v>PA-026</v>
          </cell>
          <cell r="G3154" t="str">
            <v>HOUSING AUTH CO OF LAWRENCE</v>
          </cell>
        </row>
        <row r="3155">
          <cell r="D3155" t="str">
            <v>PA - HOUSING AUTHORITY OF THE COUNTY OF HUNTINGDON</v>
          </cell>
          <cell r="E3155">
            <v>2338</v>
          </cell>
          <cell r="F3155" t="str">
            <v>PA-027</v>
          </cell>
          <cell r="G3155" t="str">
            <v>HOUSING AUTHORITY OF THE COUNTY OF HUNTINGDON</v>
          </cell>
        </row>
        <row r="3156">
          <cell r="D3156" t="str">
            <v>PA - The Housing Authority of Monroe County</v>
          </cell>
          <cell r="E3156">
            <v>2339</v>
          </cell>
          <cell r="F3156" t="str">
            <v>PA-028</v>
          </cell>
          <cell r="G3156" t="str">
            <v>The Housing Authority of Monroe County</v>
          </cell>
        </row>
        <row r="3157">
          <cell r="D3157" t="str">
            <v>PA - SOMERSET COUNTY HOUSING AUTHORITY</v>
          </cell>
          <cell r="E3157">
            <v>2340</v>
          </cell>
          <cell r="F3157" t="str">
            <v>PA-029</v>
          </cell>
          <cell r="G3157" t="str">
            <v>SOMERSET COUNTY HOUSING AUTHORITY</v>
          </cell>
        </row>
        <row r="3158">
          <cell r="D3158" t="str">
            <v>PA - The Housing Auth of the City of Carbondale</v>
          </cell>
          <cell r="E3158">
            <v>2341</v>
          </cell>
          <cell r="F3158" t="str">
            <v>PA-030</v>
          </cell>
          <cell r="G3158" t="str">
            <v>The Housing Auth of the City of Carbondale</v>
          </cell>
        </row>
        <row r="3159">
          <cell r="D3159" t="str">
            <v>PA - ALTOONA HOUSING AUTHORITY</v>
          </cell>
          <cell r="E3159">
            <v>2342</v>
          </cell>
          <cell r="F3159" t="str">
            <v>PA-031</v>
          </cell>
          <cell r="G3159" t="str">
            <v>ALTOONA HOUSING AUTHORITY</v>
          </cell>
        </row>
        <row r="3160">
          <cell r="D3160" t="str">
            <v>PA - The Housing Authority of Montour County</v>
          </cell>
          <cell r="E3160">
            <v>2343</v>
          </cell>
          <cell r="F3160" t="str">
            <v>PA-032</v>
          </cell>
          <cell r="G3160" t="str">
            <v>The Housing Authority of Montour County</v>
          </cell>
        </row>
        <row r="3161">
          <cell r="D3161" t="str">
            <v>PA - HOUSING AUTHORITY OF THE CITY OF MEADVILLE</v>
          </cell>
          <cell r="E3161">
            <v>2344</v>
          </cell>
          <cell r="F3161" t="str">
            <v>PA-033</v>
          </cell>
          <cell r="G3161" t="str">
            <v>HOUSING AUTHORITY OF THE CITY OF MEADVILLE</v>
          </cell>
        </row>
        <row r="3162">
          <cell r="D3162" t="str">
            <v>PA - Housing Authority of the County of Franklin</v>
          </cell>
          <cell r="E3162">
            <v>2345</v>
          </cell>
          <cell r="F3162" t="str">
            <v>PA-034</v>
          </cell>
          <cell r="G3162" t="str">
            <v>Housing Authority of the County of Franklin</v>
          </cell>
        </row>
        <row r="3163">
          <cell r="D3163" t="str">
            <v>PA - Housing Authority of the County of Dauphin</v>
          </cell>
          <cell r="E3163">
            <v>2346</v>
          </cell>
          <cell r="F3163" t="str">
            <v>PA-035</v>
          </cell>
          <cell r="G3163" t="str">
            <v>Housing Authority of the County of Dauphin</v>
          </cell>
        </row>
        <row r="3164">
          <cell r="D3164" t="str">
            <v>PA - The Housing Auth of the City of Lancaster</v>
          </cell>
          <cell r="E3164">
            <v>2347</v>
          </cell>
          <cell r="F3164" t="str">
            <v>PA-036</v>
          </cell>
          <cell r="G3164" t="str">
            <v>The Housing Auth of the City of Lancaster</v>
          </cell>
        </row>
        <row r="3165">
          <cell r="D3165" t="str">
            <v>PA - Housing Authority of the City of Pottsville</v>
          </cell>
          <cell r="E3165">
            <v>2348</v>
          </cell>
          <cell r="F3165" t="str">
            <v>PA-037</v>
          </cell>
          <cell r="G3165" t="str">
            <v>Housing Authority of the City of Pottsville</v>
          </cell>
        </row>
        <row r="3166">
          <cell r="D3166" t="str">
            <v>PA - Lackawanna County Housing Authority</v>
          </cell>
          <cell r="E3166">
            <v>2349</v>
          </cell>
          <cell r="F3166" t="str">
            <v>PA-038</v>
          </cell>
          <cell r="G3166" t="str">
            <v>Lackawanna County Housing Authority</v>
          </cell>
        </row>
        <row r="3167">
          <cell r="D3167" t="str">
            <v>PA - Housing Authority of the County of Armstrong</v>
          </cell>
          <cell r="E3167">
            <v>2350</v>
          </cell>
          <cell r="F3167" t="str">
            <v>PA-039</v>
          </cell>
          <cell r="G3167" t="str">
            <v>Housing Authority of the County of Armstrong</v>
          </cell>
        </row>
        <row r="3168">
          <cell r="D3168" t="str">
            <v>PA - The Housing Authority of Clinton County</v>
          </cell>
          <cell r="E3168">
            <v>2351</v>
          </cell>
          <cell r="F3168" t="str">
            <v>PA-040</v>
          </cell>
          <cell r="G3168" t="str">
            <v>The Housing Authority of Clinton County</v>
          </cell>
        </row>
        <row r="3169">
          <cell r="D3169" t="str">
            <v>PA - The Housing Auth of the County of Mifflin</v>
          </cell>
          <cell r="E3169">
            <v>2352</v>
          </cell>
          <cell r="F3169" t="str">
            <v>PA-041</v>
          </cell>
          <cell r="G3169" t="str">
            <v>The Housing Auth of the County of Mifflin</v>
          </cell>
        </row>
        <row r="3170">
          <cell r="D3170" t="str">
            <v>PA - Housing Authority of the City of Pittston</v>
          </cell>
          <cell r="E3170">
            <v>2353</v>
          </cell>
          <cell r="F3170" t="str">
            <v>PA-042</v>
          </cell>
          <cell r="G3170" t="str">
            <v>Housing Authority of the City of Pittston</v>
          </cell>
        </row>
        <row r="3171">
          <cell r="D3171" t="str">
            <v>PA - The Housing Auth of the City of Nanticoke</v>
          </cell>
          <cell r="E3171">
            <v>2354</v>
          </cell>
          <cell r="F3171" t="str">
            <v>PA-043</v>
          </cell>
          <cell r="G3171" t="str">
            <v>The Housing Auth of the City of Nanticoke</v>
          </cell>
        </row>
        <row r="3172">
          <cell r="D3172" t="str">
            <v>PA - The Housing Authority of the City of Hazleton</v>
          </cell>
          <cell r="E3172">
            <v>2355</v>
          </cell>
          <cell r="F3172" t="str">
            <v>PA-044</v>
          </cell>
          <cell r="G3172" t="str">
            <v>The Housing Authority of the City of Hazleton</v>
          </cell>
        </row>
        <row r="3173">
          <cell r="D3173" t="str">
            <v>PA - HOUSING AUTHORITY OF THE COUNTY OF GREENE</v>
          </cell>
          <cell r="E3173">
            <v>2356</v>
          </cell>
          <cell r="F3173" t="str">
            <v>PA-045</v>
          </cell>
          <cell r="G3173" t="str">
            <v>HOUSING AUTHORITY OF THE COUNTY OF GREENE</v>
          </cell>
        </row>
        <row r="3174">
          <cell r="D3174" t="str">
            <v>PA - Housing Authority of the County of Chester</v>
          </cell>
          <cell r="E3174">
            <v>2357</v>
          </cell>
          <cell r="F3174" t="str">
            <v>PA-046</v>
          </cell>
          <cell r="G3174" t="str">
            <v>Housing Authority of the County of Chester</v>
          </cell>
        </row>
        <row r="3175">
          <cell r="D3175" t="str">
            <v>PA - Wilkes Barre Housing Authority</v>
          </cell>
          <cell r="E3175">
            <v>2358</v>
          </cell>
          <cell r="F3175" t="str">
            <v>PA-047</v>
          </cell>
          <cell r="G3175" t="str">
            <v>Wilkes Barre Housing Authority</v>
          </cell>
        </row>
        <row r="3176">
          <cell r="D3176" t="str">
            <v>PA - HOUSING AUTHORITY OF INDIANA COUNTY</v>
          </cell>
          <cell r="E3176">
            <v>2359</v>
          </cell>
          <cell r="F3176" t="str">
            <v>PA-048</v>
          </cell>
          <cell r="G3176" t="str">
            <v>HOUSING AUTHORITY OF INDIANA COUNTY</v>
          </cell>
        </row>
        <row r="3177">
          <cell r="D3177" t="str">
            <v>PA - BRADFORD CITY HOUSING AUTHORITY</v>
          </cell>
          <cell r="E3177">
            <v>2360</v>
          </cell>
          <cell r="F3177" t="str">
            <v>PA-049</v>
          </cell>
          <cell r="G3177" t="str">
            <v>BRADFORD CITY HOUSING AUTHORITY</v>
          </cell>
        </row>
        <row r="3178">
          <cell r="D3178" t="str">
            <v>PA - Tioga County Housing Authority</v>
          </cell>
          <cell r="E3178">
            <v>2361</v>
          </cell>
          <cell r="F3178" t="str">
            <v>PA-050</v>
          </cell>
          <cell r="G3178" t="str">
            <v>Tioga County Housing Authority</v>
          </cell>
        </row>
        <row r="3179">
          <cell r="D3179" t="str">
            <v>PA - Bucks County Housing Authority</v>
          </cell>
          <cell r="E3179">
            <v>2362</v>
          </cell>
          <cell r="F3179" t="str">
            <v>PA-051</v>
          </cell>
          <cell r="G3179" t="str">
            <v>Bucks County Housing Authority</v>
          </cell>
        </row>
        <row r="3180">
          <cell r="D3180" t="str">
            <v>PA - Housing Authority of the County of Lebanon</v>
          </cell>
          <cell r="E3180">
            <v>2363</v>
          </cell>
          <cell r="F3180" t="str">
            <v>PA-052</v>
          </cell>
          <cell r="G3180" t="str">
            <v>Housing Authority of the County of Lebanon</v>
          </cell>
        </row>
        <row r="3181">
          <cell r="D3181" t="str">
            <v>PA - Sunbury Housing Authority</v>
          </cell>
          <cell r="E3181">
            <v>2364</v>
          </cell>
          <cell r="F3181" t="str">
            <v>PA-053</v>
          </cell>
          <cell r="G3181" t="str">
            <v>Sunbury Housing Authority</v>
          </cell>
        </row>
        <row r="3182">
          <cell r="D3182" t="str">
            <v>PA - HOUSING AUTHORITY OF THE COUNTY OF ELK</v>
          </cell>
          <cell r="E3182">
            <v>2365</v>
          </cell>
          <cell r="F3182" t="str">
            <v>PA-054</v>
          </cell>
          <cell r="G3182" t="str">
            <v>HOUSING AUTHORITY OF THE COUNTY OF ELK</v>
          </cell>
        </row>
        <row r="3183">
          <cell r="D3183" t="str">
            <v>PA - Shamokin Housing Authority</v>
          </cell>
          <cell r="E3183">
            <v>2366</v>
          </cell>
          <cell r="F3183" t="str">
            <v>PA-055</v>
          </cell>
          <cell r="G3183" t="str">
            <v>Shamokin Housing Authority</v>
          </cell>
        </row>
        <row r="3184">
          <cell r="D3184" t="str">
            <v>PA - HOUSING AUTHORITY OF THE CITY OF FRANKLIN</v>
          </cell>
          <cell r="E3184">
            <v>2367</v>
          </cell>
          <cell r="F3184" t="str">
            <v>PA-056</v>
          </cell>
          <cell r="G3184" t="str">
            <v>HOUSING AUTHORITY OF THE CITY OF FRANKLIN</v>
          </cell>
        </row>
        <row r="3185">
          <cell r="D3185" t="str">
            <v>PA - Housing Authority of the County of Luzerne</v>
          </cell>
          <cell r="E3185">
            <v>2368</v>
          </cell>
          <cell r="F3185" t="str">
            <v>PA-057</v>
          </cell>
          <cell r="G3185" t="str">
            <v>Housing Authority of the County of Luzerne</v>
          </cell>
        </row>
        <row r="3186">
          <cell r="D3186" t="str">
            <v>PA - TITUSVILLE HOUSING AUTHORITY</v>
          </cell>
          <cell r="E3186">
            <v>2369</v>
          </cell>
          <cell r="F3186" t="str">
            <v>PA-058</v>
          </cell>
          <cell r="G3186" t="str">
            <v>TITUSVILLE HOUSING AUTHORITY</v>
          </cell>
        </row>
        <row r="3187">
          <cell r="D3187" t="str">
            <v>PA - HOUSING AUTHORITY OF THE CITY OF OIL CITY</v>
          </cell>
          <cell r="E3187">
            <v>2370</v>
          </cell>
          <cell r="F3187" t="str">
            <v>PA-059</v>
          </cell>
          <cell r="G3187" t="str">
            <v>HOUSING AUTHORITY OF THE CITY OF OIL CITY</v>
          </cell>
        </row>
        <row r="3188">
          <cell r="D3188" t="str">
            <v>PA - Housing Auth of the County of Northumberland</v>
          </cell>
          <cell r="E3188">
            <v>2371</v>
          </cell>
          <cell r="F3188" t="str">
            <v>PA-060</v>
          </cell>
          <cell r="G3188" t="str">
            <v>Housing Auth of the County of Northumberland</v>
          </cell>
        </row>
        <row r="3189">
          <cell r="D3189" t="str">
            <v>PA - HOUSING AUTHORITY OF THE COUNTY OF JEFFERSON</v>
          </cell>
          <cell r="E3189">
            <v>2372</v>
          </cell>
          <cell r="F3189" t="str">
            <v>PA-061</v>
          </cell>
          <cell r="G3189" t="str">
            <v>HOUSING AUTHORITY OF THE COUNTY OF JEFFERSON</v>
          </cell>
        </row>
        <row r="3190">
          <cell r="D3190" t="str">
            <v>PA - HOUSING AUTHORITY OF THE CITY OF DUBOIS</v>
          </cell>
          <cell r="E3190">
            <v>2373</v>
          </cell>
          <cell r="F3190" t="str">
            <v>PA-063</v>
          </cell>
          <cell r="G3190" t="str">
            <v>HOUSING AUTHORITY OF THE CITY OF DUBOIS</v>
          </cell>
        </row>
        <row r="3191">
          <cell r="D3191" t="str">
            <v>PA - Bradford County Housing Authority</v>
          </cell>
          <cell r="E3191">
            <v>2374</v>
          </cell>
          <cell r="F3191" t="str">
            <v>PA-064</v>
          </cell>
          <cell r="G3191" t="str">
            <v>Bradford County Housing Authority</v>
          </cell>
        </row>
        <row r="3192">
          <cell r="D3192" t="str">
            <v>PA - CLEARFIELD COUNTY HOUSING AUTHORITY</v>
          </cell>
          <cell r="E3192">
            <v>2375</v>
          </cell>
          <cell r="F3192" t="str">
            <v>PA-065</v>
          </cell>
          <cell r="G3192" t="str">
            <v>CLEARFIELD COUNTY HOUSING AUTHORITY</v>
          </cell>
        </row>
        <row r="3193">
          <cell r="D3193" t="str">
            <v>PA - HOUSING AUTHORITY OF THE CITY OF CORRY</v>
          </cell>
          <cell r="E3193">
            <v>2376</v>
          </cell>
          <cell r="F3193" t="str">
            <v>PA-066</v>
          </cell>
          <cell r="G3193" t="str">
            <v>HOUSING AUTHORITY OF THE CITY OF CORRY</v>
          </cell>
        </row>
        <row r="3194">
          <cell r="D3194" t="str">
            <v>PA - Carbon County Housing Authority</v>
          </cell>
          <cell r="E3194">
            <v>2377</v>
          </cell>
          <cell r="F3194" t="str">
            <v>PA-067</v>
          </cell>
          <cell r="G3194" t="str">
            <v>Carbon County Housing Authority</v>
          </cell>
        </row>
        <row r="3195">
          <cell r="D3195" t="str">
            <v>PA - HOUSING AUTHORITY OF THE COUNTY OF BLAIR</v>
          </cell>
          <cell r="E3195">
            <v>2378</v>
          </cell>
          <cell r="F3195" t="str">
            <v>PA-069</v>
          </cell>
          <cell r="G3195" t="str">
            <v>HOUSING AUTHORITY OF THE COUNTY OF BLAIR</v>
          </cell>
        </row>
        <row r="3196">
          <cell r="D3196" t="str">
            <v>PA - Housing Authority of the County of Berks</v>
          </cell>
          <cell r="E3196">
            <v>2379</v>
          </cell>
          <cell r="F3196" t="str">
            <v>PA-071</v>
          </cell>
          <cell r="G3196" t="str">
            <v>Housing Authority of the County of Berks</v>
          </cell>
        </row>
        <row r="3197">
          <cell r="D3197" t="str">
            <v>PA - The Wyoming Co Housing &amp; Redevelopment Auth</v>
          </cell>
          <cell r="E3197">
            <v>2380</v>
          </cell>
          <cell r="F3197" t="str">
            <v>PA-073</v>
          </cell>
          <cell r="G3197" t="str">
            <v>The Wyoming Co Housing &amp; Redevelopment Auth</v>
          </cell>
        </row>
        <row r="3198">
          <cell r="D3198" t="str">
            <v>PA - Susquehanna Co Housing/Redevelopment Auth</v>
          </cell>
          <cell r="E3198">
            <v>2381</v>
          </cell>
          <cell r="F3198" t="str">
            <v>PA-074</v>
          </cell>
          <cell r="G3198" t="str">
            <v>Susquehanna Co Housing/Redevelopment Auth</v>
          </cell>
        </row>
        <row r="3199">
          <cell r="D3199" t="str">
            <v>PA - Housing Authority of the County of Cumberland</v>
          </cell>
          <cell r="E3199">
            <v>2382</v>
          </cell>
          <cell r="F3199" t="str">
            <v>PA-075</v>
          </cell>
          <cell r="G3199" t="str">
            <v>Housing Authority of the County of Cumberland</v>
          </cell>
        </row>
        <row r="3200">
          <cell r="D3200" t="str">
            <v>PA - Northampton County Housing Authority</v>
          </cell>
          <cell r="E3200">
            <v>2383</v>
          </cell>
          <cell r="F3200" t="str">
            <v>PA-076</v>
          </cell>
          <cell r="G3200" t="str">
            <v>Northampton County Housing Authority</v>
          </cell>
        </row>
        <row r="3201">
          <cell r="D3201" t="str">
            <v>PA - COUNTY OF POTTER HOUSING AUTHORITY</v>
          </cell>
          <cell r="E3201">
            <v>2384</v>
          </cell>
          <cell r="F3201" t="str">
            <v>PA-077</v>
          </cell>
          <cell r="G3201" t="str">
            <v>COUNTY OF POTTER HOUSING AUTHORITY</v>
          </cell>
        </row>
        <row r="3202">
          <cell r="D3202" t="str">
            <v>PA - HOUSING AUTHORITY OF THE COUNTY OF WARREN</v>
          </cell>
          <cell r="E3202">
            <v>2385</v>
          </cell>
          <cell r="F3202" t="str">
            <v>PA-079</v>
          </cell>
          <cell r="G3202" t="str">
            <v>HOUSING AUTHORITY OF THE COUNTY OF WARREN</v>
          </cell>
        </row>
        <row r="3203">
          <cell r="D3203" t="str">
            <v>PA - HOUSING AUTHORITY OF THE COUNTY OF MCKEAN</v>
          </cell>
          <cell r="E3203">
            <v>2386</v>
          </cell>
          <cell r="F3203" t="str">
            <v>PA-080</v>
          </cell>
          <cell r="G3203" t="str">
            <v>HOUSING AUTHORITY OF THE COUNTY OF MCKEAN</v>
          </cell>
        </row>
        <row r="3204">
          <cell r="D3204" t="str">
            <v>PA - Lehigh County Housing Authority</v>
          </cell>
          <cell r="E3204">
            <v>2387</v>
          </cell>
          <cell r="F3204" t="str">
            <v>PA-081</v>
          </cell>
          <cell r="G3204" t="str">
            <v>Lehigh County Housing Authority</v>
          </cell>
        </row>
        <row r="3205">
          <cell r="D3205" t="str">
            <v>PA - Housing Authority of the County of Union</v>
          </cell>
          <cell r="E3205">
            <v>2388</v>
          </cell>
          <cell r="F3205" t="str">
            <v>PA-082</v>
          </cell>
          <cell r="G3205" t="str">
            <v>Housing Authority of the County of Union</v>
          </cell>
        </row>
        <row r="3206">
          <cell r="D3206" t="str">
            <v>PA - Columbia County Housing Authority</v>
          </cell>
          <cell r="E3206">
            <v>2389</v>
          </cell>
          <cell r="F3206" t="str">
            <v>PA-083</v>
          </cell>
          <cell r="G3206" t="str">
            <v>Columbia County Housing Authority</v>
          </cell>
        </row>
        <row r="3207">
          <cell r="D3207" t="str">
            <v>PA - HOUSING AUTHORITY OF THE COUNTY OF BEDFORD</v>
          </cell>
          <cell r="E3207">
            <v>2390</v>
          </cell>
          <cell r="F3207" t="str">
            <v>PA-085</v>
          </cell>
          <cell r="G3207" t="str">
            <v>HOUSING AUTHORITY OF THE COUNTY OF BEDFORD</v>
          </cell>
        </row>
        <row r="3208">
          <cell r="D3208" t="str">
            <v>PA - HOUSING AUTHORITY OF THE COUNTY OF CLARION</v>
          </cell>
          <cell r="E3208">
            <v>2391</v>
          </cell>
          <cell r="F3208" t="str">
            <v>PA-086</v>
          </cell>
          <cell r="G3208" t="str">
            <v>HOUSING AUTHORITY OF THE COUNTY OF CLARION</v>
          </cell>
        </row>
        <row r="3209">
          <cell r="D3209" t="str">
            <v>PA - HOUSING AUTHORITY OF THE COUNTY OF ERIE</v>
          </cell>
          <cell r="E3209">
            <v>2392</v>
          </cell>
          <cell r="F3209" t="str">
            <v>PA-087</v>
          </cell>
          <cell r="G3209" t="str">
            <v>HOUSING AUTHORITY OF THE COUNTY OF ERIE</v>
          </cell>
        </row>
        <row r="3210">
          <cell r="D3210" t="str">
            <v>PA - Centre County Housing Authority</v>
          </cell>
          <cell r="E3210">
            <v>2393</v>
          </cell>
          <cell r="F3210" t="str">
            <v>PA-088</v>
          </cell>
          <cell r="G3210" t="str">
            <v>Centre County Housing Authority</v>
          </cell>
        </row>
        <row r="3211">
          <cell r="D3211" t="str">
            <v>PA - HOUSING AUTHORITY OF THE COUNTY OF VENANGO</v>
          </cell>
          <cell r="E3211">
            <v>2394</v>
          </cell>
          <cell r="F3211" t="str">
            <v>PA-089</v>
          </cell>
          <cell r="G3211" t="str">
            <v>HOUSING AUTHORITY OF THE COUNTY OF VENANGO</v>
          </cell>
        </row>
        <row r="3212">
          <cell r="D3212" t="str">
            <v>PA - Snyder County Housing Authority</v>
          </cell>
          <cell r="E3212">
            <v>2395</v>
          </cell>
          <cell r="F3212" t="str">
            <v>PA-092</v>
          </cell>
          <cell r="G3212" t="str">
            <v>Snyder County Housing Authority</v>
          </cell>
        </row>
        <row r="3213">
          <cell r="D3213" t="str">
            <v>RI - Housing Authority Providence</v>
          </cell>
          <cell r="E3213">
            <v>2396</v>
          </cell>
          <cell r="F3213" t="str">
            <v>RI-001</v>
          </cell>
          <cell r="G3213" t="str">
            <v>Housing Authority Providence</v>
          </cell>
        </row>
        <row r="3214">
          <cell r="D3214" t="str">
            <v>RI - Housing Authority of the City of Pawtucket</v>
          </cell>
          <cell r="E3214">
            <v>2397</v>
          </cell>
          <cell r="F3214" t="str">
            <v>RI-002</v>
          </cell>
          <cell r="G3214" t="str">
            <v>Housing Authority of the City of Pawtucket</v>
          </cell>
        </row>
        <row r="3215">
          <cell r="D3215" t="str">
            <v>RI - Woonsocket Housing Authority</v>
          </cell>
          <cell r="E3215">
            <v>2398</v>
          </cell>
          <cell r="F3215" t="str">
            <v>RI-003</v>
          </cell>
          <cell r="G3215" t="str">
            <v>Woonsocket Housing Authority</v>
          </cell>
        </row>
        <row r="3216">
          <cell r="D3216" t="str">
            <v>RI - Central Falls Housing Authority</v>
          </cell>
          <cell r="E3216">
            <v>2399</v>
          </cell>
          <cell r="F3216" t="str">
            <v>RI-004</v>
          </cell>
          <cell r="G3216" t="str">
            <v>Central Falls Housing Authority</v>
          </cell>
        </row>
        <row r="3217">
          <cell r="D3217" t="str">
            <v>RI - The Housing Authority of the City of Newport</v>
          </cell>
          <cell r="E3217">
            <v>2400</v>
          </cell>
          <cell r="F3217" t="str">
            <v>RI-005</v>
          </cell>
          <cell r="G3217" t="str">
            <v>The Housing Authority of the City of Newport</v>
          </cell>
        </row>
        <row r="3218">
          <cell r="D3218" t="str">
            <v>RI - Cranston Housing Authority</v>
          </cell>
          <cell r="E3218">
            <v>2401</v>
          </cell>
          <cell r="F3218" t="str">
            <v>RI-006</v>
          </cell>
          <cell r="G3218" t="str">
            <v>Cranston Housing Authority</v>
          </cell>
        </row>
        <row r="3219">
          <cell r="D3219" t="str">
            <v>RI - East Providence Housing Authority</v>
          </cell>
          <cell r="E3219">
            <v>2402</v>
          </cell>
          <cell r="F3219" t="str">
            <v>RI-007</v>
          </cell>
          <cell r="G3219" t="str">
            <v>East Providence Housing Authority</v>
          </cell>
        </row>
        <row r="3220">
          <cell r="D3220" t="str">
            <v>RI - Westerly Housing Authority</v>
          </cell>
          <cell r="E3220">
            <v>2403</v>
          </cell>
          <cell r="F3220" t="str">
            <v>RI-008</v>
          </cell>
          <cell r="G3220" t="str">
            <v>Westerly Housing Authority</v>
          </cell>
        </row>
        <row r="3221">
          <cell r="D3221" t="str">
            <v>RI - Johnston Housing Authority</v>
          </cell>
          <cell r="E3221">
            <v>2404</v>
          </cell>
          <cell r="F3221" t="str">
            <v>RI-009</v>
          </cell>
          <cell r="G3221" t="str">
            <v>Johnston Housing Authority</v>
          </cell>
        </row>
        <row r="3222">
          <cell r="D3222" t="str">
            <v>RI - Cumberland Housing Authority</v>
          </cell>
          <cell r="E3222">
            <v>2405</v>
          </cell>
          <cell r="F3222" t="str">
            <v>RI-010</v>
          </cell>
          <cell r="G3222" t="str">
            <v>Cumberland Housing Authority</v>
          </cell>
        </row>
        <row r="3223">
          <cell r="D3223" t="str">
            <v>RI - Warwick Housing Authority</v>
          </cell>
          <cell r="E3223">
            <v>2406</v>
          </cell>
          <cell r="F3223" t="str">
            <v>RI-011</v>
          </cell>
          <cell r="G3223" t="str">
            <v>Warwick Housing Authority</v>
          </cell>
        </row>
        <row r="3224">
          <cell r="D3224" t="str">
            <v>RI - South Kingstown Housing Authority</v>
          </cell>
          <cell r="E3224">
            <v>2407</v>
          </cell>
          <cell r="F3224" t="str">
            <v>RI-012</v>
          </cell>
          <cell r="G3224" t="str">
            <v>South Kingstown Housing Authority</v>
          </cell>
        </row>
        <row r="3225">
          <cell r="D3225" t="str">
            <v>RI - Portsmouth Housing Authority</v>
          </cell>
          <cell r="E3225">
            <v>2408</v>
          </cell>
          <cell r="F3225" t="str">
            <v>RI-013</v>
          </cell>
          <cell r="G3225" t="str">
            <v>Portsmouth Housing Authority</v>
          </cell>
        </row>
        <row r="3226">
          <cell r="D3226" t="str">
            <v>RI - Burrillville Housing Authority</v>
          </cell>
          <cell r="E3226">
            <v>2409</v>
          </cell>
          <cell r="F3226" t="str">
            <v>RI-014</v>
          </cell>
          <cell r="G3226" t="str">
            <v>Burrillville Housing Authority</v>
          </cell>
        </row>
        <row r="3227">
          <cell r="D3227" t="str">
            <v>RI - West Warwick Housing Authority</v>
          </cell>
          <cell r="E3227">
            <v>2410</v>
          </cell>
          <cell r="F3227" t="str">
            <v>RI-015</v>
          </cell>
          <cell r="G3227" t="str">
            <v>West Warwick Housing Authority</v>
          </cell>
        </row>
        <row r="3228">
          <cell r="D3228" t="str">
            <v>RI - Coventry Housing Authority</v>
          </cell>
          <cell r="E3228">
            <v>2411</v>
          </cell>
          <cell r="F3228" t="str">
            <v>RI-016</v>
          </cell>
          <cell r="G3228" t="str">
            <v>Coventry Housing Authority</v>
          </cell>
        </row>
        <row r="3229">
          <cell r="D3229" t="str">
            <v>RI - North Providence Housing Authority</v>
          </cell>
          <cell r="E3229">
            <v>2412</v>
          </cell>
          <cell r="F3229" t="str">
            <v>RI-017</v>
          </cell>
          <cell r="G3229" t="str">
            <v>North Providence Housing Authority</v>
          </cell>
        </row>
        <row r="3230">
          <cell r="D3230" t="str">
            <v>RI - Lincoln Housing Authority</v>
          </cell>
          <cell r="E3230">
            <v>2413</v>
          </cell>
          <cell r="F3230" t="str">
            <v>RI-018</v>
          </cell>
          <cell r="G3230" t="str">
            <v>Lincoln Housing Authority</v>
          </cell>
        </row>
        <row r="3231">
          <cell r="D3231" t="str">
            <v>RI - Bristol Housing Authority</v>
          </cell>
          <cell r="E3231">
            <v>2414</v>
          </cell>
          <cell r="F3231" t="str">
            <v>RI-019</v>
          </cell>
          <cell r="G3231" t="str">
            <v>Bristol Housing Authority</v>
          </cell>
        </row>
        <row r="3232">
          <cell r="D3232" t="str">
            <v>RI - Smithfield Housing Authority</v>
          </cell>
          <cell r="E3232">
            <v>2415</v>
          </cell>
          <cell r="F3232" t="str">
            <v>RI-020</v>
          </cell>
          <cell r="G3232" t="str">
            <v>Smithfield Housing Authority</v>
          </cell>
        </row>
        <row r="3233">
          <cell r="D3233" t="str">
            <v>RI - Jamestown Housing Authority</v>
          </cell>
          <cell r="E3233">
            <v>2416</v>
          </cell>
          <cell r="F3233" t="str">
            <v>RI-021</v>
          </cell>
          <cell r="G3233" t="str">
            <v>Jamestown Housing Authority</v>
          </cell>
        </row>
        <row r="3234">
          <cell r="D3234" t="str">
            <v>RI - Warren Housing Authority</v>
          </cell>
          <cell r="E3234">
            <v>2417</v>
          </cell>
          <cell r="F3234" t="str">
            <v>RI-022</v>
          </cell>
          <cell r="G3234" t="str">
            <v>Warren Housing Authority</v>
          </cell>
        </row>
        <row r="3235">
          <cell r="D3235" t="str">
            <v>RI - East Greenwich Housing Authority</v>
          </cell>
          <cell r="E3235">
            <v>2418</v>
          </cell>
          <cell r="F3235" t="str">
            <v>RI-024</v>
          </cell>
          <cell r="G3235" t="str">
            <v>East Greenwich Housing Authority</v>
          </cell>
        </row>
        <row r="3236">
          <cell r="D3236" t="str">
            <v>RI - Narragansett Housing Authority</v>
          </cell>
          <cell r="E3236">
            <v>2419</v>
          </cell>
          <cell r="F3236" t="str">
            <v>RI-026</v>
          </cell>
          <cell r="G3236" t="str">
            <v>Narragansett Housing Authority</v>
          </cell>
        </row>
        <row r="3237">
          <cell r="D3237" t="str">
            <v>RI - Tiverton Housing Authority</v>
          </cell>
          <cell r="E3237">
            <v>2420</v>
          </cell>
          <cell r="F3237" t="str">
            <v>RI-027</v>
          </cell>
          <cell r="G3237" t="str">
            <v>Tiverton Housing Authority</v>
          </cell>
        </row>
        <row r="3238">
          <cell r="D3238" t="str">
            <v>RQ - PUERTO RICO PUBLIC HOUSING ADMINISTRATION</v>
          </cell>
          <cell r="E3238">
            <v>2421</v>
          </cell>
          <cell r="F3238" t="str">
            <v>RQ-005</v>
          </cell>
          <cell r="G3238" t="str">
            <v>PUERTO RICO PUBLIC HOUSING ADMINISTRATION</v>
          </cell>
        </row>
        <row r="3239">
          <cell r="D3239" t="str">
            <v>SC - HOUSING AUTHORITY OF THE CITY OF CHARLESTON</v>
          </cell>
          <cell r="E3239">
            <v>2422</v>
          </cell>
          <cell r="F3239" t="str">
            <v>SC-001</v>
          </cell>
          <cell r="G3239" t="str">
            <v>HOUSING AUTHORITY OF THE CITY OF CHARLESTON</v>
          </cell>
        </row>
        <row r="3240">
          <cell r="D3240" t="str">
            <v>SC - HOUSING AUTHORITY OF THE CITY OF COLUMBIA</v>
          </cell>
          <cell r="E3240">
            <v>2423</v>
          </cell>
          <cell r="F3240" t="str">
            <v>SC-002</v>
          </cell>
          <cell r="G3240" t="str">
            <v>HOUSING AUTHORITY OF THE CITY OF COLUMBIA</v>
          </cell>
        </row>
        <row r="3241">
          <cell r="D3241" t="str">
            <v>SC - HOUSING AUTHORITY OF SPARTANBURG</v>
          </cell>
          <cell r="E3241">
            <v>2424</v>
          </cell>
          <cell r="F3241" t="str">
            <v>SC-003</v>
          </cell>
          <cell r="G3241" t="str">
            <v>HOUSING AUTHORITY OF SPARTANBURG</v>
          </cell>
        </row>
        <row r="3242">
          <cell r="D3242" t="str">
            <v>SC - HOUSING AUTHORITY OF GREENVILLE</v>
          </cell>
          <cell r="E3242">
            <v>2425</v>
          </cell>
          <cell r="F3242" t="str">
            <v>SC-004</v>
          </cell>
          <cell r="G3242" t="str">
            <v>HOUSING AUTHORITY OF GREENVILLE</v>
          </cell>
        </row>
        <row r="3243">
          <cell r="D3243" t="str">
            <v>SC - HOUSING AUTHORITY OF  DARLINGTON</v>
          </cell>
          <cell r="E3243">
            <v>2426</v>
          </cell>
          <cell r="F3243" t="str">
            <v>SC-005</v>
          </cell>
          <cell r="G3243" t="str">
            <v>HOUSING AUTHORITY OF  DARLINGTON</v>
          </cell>
        </row>
        <row r="3244">
          <cell r="D3244" t="str">
            <v>SC - HOUSING AUTHORITY OF AIKEN</v>
          </cell>
          <cell r="E3244">
            <v>2427</v>
          </cell>
          <cell r="F3244" t="str">
            <v>SC-007</v>
          </cell>
          <cell r="G3244" t="str">
            <v>HOUSING AUTHORITY OF AIKEN</v>
          </cell>
        </row>
        <row r="3245">
          <cell r="D3245" t="str">
            <v>SC - SC REGIONAL HOUSING AUTHORITY NO 1</v>
          </cell>
          <cell r="E3245">
            <v>2428</v>
          </cell>
          <cell r="F3245" t="str">
            <v>SC-008</v>
          </cell>
          <cell r="G3245" t="str">
            <v>SC REGIONAL HOUSING AUTHORITY NO 1</v>
          </cell>
        </row>
        <row r="3246">
          <cell r="D3246" t="str">
            <v>SC - HOUSING AUTHORITY OF LAURENS</v>
          </cell>
          <cell r="E3246">
            <v>2429</v>
          </cell>
          <cell r="F3246" t="str">
            <v>SC-011</v>
          </cell>
          <cell r="G3246" t="str">
            <v>HOUSING AUTHORITY OF LAURENS</v>
          </cell>
        </row>
        <row r="3247">
          <cell r="D3247" t="str">
            <v>SC - HOUSING AUTHORITY OF ABBEVILLE</v>
          </cell>
          <cell r="E3247">
            <v>2430</v>
          </cell>
          <cell r="F3247" t="str">
            <v>SC-012</v>
          </cell>
          <cell r="G3247" t="str">
            <v>HOUSING AUTHORITY OF ABBEVILLE</v>
          </cell>
        </row>
        <row r="3248">
          <cell r="D3248" t="str">
            <v>SC - HOUSING AUTHORITY OF BENNETTSVILLE</v>
          </cell>
          <cell r="E3248">
            <v>2431</v>
          </cell>
          <cell r="F3248" t="str">
            <v>SC-015</v>
          </cell>
          <cell r="G3248" t="str">
            <v>HOUSING AUTHORITY OF BENNETTSVILLE</v>
          </cell>
        </row>
        <row r="3249">
          <cell r="D3249" t="str">
            <v>SC - HOUSING AUTHORITY OF GREER</v>
          </cell>
          <cell r="E3249">
            <v>2432</v>
          </cell>
          <cell r="F3249" t="str">
            <v>SC-016</v>
          </cell>
          <cell r="G3249" t="str">
            <v>HOUSING AUTHORITY OF GREER</v>
          </cell>
        </row>
        <row r="3250">
          <cell r="D3250" t="str">
            <v>SC - HOUSING AUTHORITY OF GAFFNEY</v>
          </cell>
          <cell r="E3250">
            <v>2433</v>
          </cell>
          <cell r="F3250" t="str">
            <v>SC-017</v>
          </cell>
          <cell r="G3250" t="str">
            <v>HOUSING AUTHORITY OF GAFFNEY</v>
          </cell>
        </row>
        <row r="3251">
          <cell r="D3251" t="str">
            <v>SC - HOUSING AUTHORITY OF LAKE CITY</v>
          </cell>
          <cell r="E3251">
            <v>2434</v>
          </cell>
          <cell r="F3251" t="str">
            <v>SC-018</v>
          </cell>
          <cell r="G3251" t="str">
            <v>HOUSING AUTHORITY OF LAKE CITY</v>
          </cell>
        </row>
        <row r="3252">
          <cell r="D3252" t="str">
            <v>SC - HOUSING AUTHORITY OF UNION</v>
          </cell>
          <cell r="E3252">
            <v>2435</v>
          </cell>
          <cell r="F3252" t="str">
            <v>SC-019</v>
          </cell>
          <cell r="G3252" t="str">
            <v>HOUSING AUTHORITY OF UNION</v>
          </cell>
        </row>
        <row r="3253">
          <cell r="D3253" t="str">
            <v>SC - HOUSING AUTHORITY OF CHESTER</v>
          </cell>
          <cell r="E3253">
            <v>2436</v>
          </cell>
          <cell r="F3253" t="str">
            <v>SC-020</v>
          </cell>
          <cell r="G3253" t="str">
            <v>HOUSING AUTHORITY OF CHESTER</v>
          </cell>
        </row>
        <row r="3254">
          <cell r="D3254" t="str">
            <v>SC - HOUSING AUTHORITY OF MARION</v>
          </cell>
          <cell r="E3254">
            <v>2437</v>
          </cell>
          <cell r="F3254" t="str">
            <v>SC-021</v>
          </cell>
          <cell r="G3254" t="str">
            <v>HOUSING AUTHORITY OF MARION</v>
          </cell>
        </row>
        <row r="3255">
          <cell r="D3255" t="str">
            <v>SC - HOUSING AUTHORITY OF ROCK HILL</v>
          </cell>
          <cell r="E3255">
            <v>2438</v>
          </cell>
          <cell r="F3255" t="str">
            <v>SC-022</v>
          </cell>
          <cell r="G3255" t="str">
            <v>HOUSING AUTHORITY OF ROCK HILL</v>
          </cell>
        </row>
        <row r="3256">
          <cell r="D3256" t="str">
            <v>SC - HOUSING AUTHORITY OF SUMTER</v>
          </cell>
          <cell r="E3256">
            <v>2439</v>
          </cell>
          <cell r="F3256" t="str">
            <v>SC-023</v>
          </cell>
          <cell r="G3256" t="str">
            <v>HOUSING AUTHORITY OF SUMTER</v>
          </cell>
        </row>
        <row r="3257">
          <cell r="D3257" t="str">
            <v>SC - SC REGIONAL HOUSING AUTHORITY NO 3</v>
          </cell>
          <cell r="E3257">
            <v>2440</v>
          </cell>
          <cell r="F3257" t="str">
            <v>SC-024</v>
          </cell>
          <cell r="G3257" t="str">
            <v>SC REGIONAL HOUSING AUTHORITY NO 3</v>
          </cell>
        </row>
        <row r="3258">
          <cell r="D3258" t="str">
            <v>SC - HOUSING AUTHORITY OF CONWAY</v>
          </cell>
          <cell r="E3258">
            <v>2441</v>
          </cell>
          <cell r="F3258" t="str">
            <v>SC-025</v>
          </cell>
          <cell r="G3258" t="str">
            <v>HOUSING AUTHORITY OF CONWAY</v>
          </cell>
        </row>
        <row r="3259">
          <cell r="D3259" t="str">
            <v>SC - HOUSING AUTHORITY OF BEAUFORT</v>
          </cell>
          <cell r="E3259">
            <v>2442</v>
          </cell>
          <cell r="F3259" t="str">
            <v>SC-026</v>
          </cell>
          <cell r="G3259" t="str">
            <v>HOUSING AUTHORITY OF BEAUFORT</v>
          </cell>
        </row>
        <row r="3260">
          <cell r="D3260" t="str">
            <v>SC - HOUSING AUTHORITY OF FLORENCE</v>
          </cell>
          <cell r="E3260">
            <v>2443</v>
          </cell>
          <cell r="F3260" t="str">
            <v>SC-027</v>
          </cell>
          <cell r="G3260" t="str">
            <v>HOUSING AUTHORITY OF FLORENCE</v>
          </cell>
        </row>
        <row r="3261">
          <cell r="D3261" t="str">
            <v>SC - HOUSING AUTHORITY OF GEORGETOWN</v>
          </cell>
          <cell r="E3261">
            <v>2444</v>
          </cell>
          <cell r="F3261" t="str">
            <v>SC-028</v>
          </cell>
          <cell r="G3261" t="str">
            <v>HOUSING AUTHORITY OF GEORGETOWN</v>
          </cell>
        </row>
        <row r="3262">
          <cell r="D3262" t="str">
            <v>SC - HOUSING AUTHORITY OF HARTSVILLE</v>
          </cell>
          <cell r="E3262">
            <v>2445</v>
          </cell>
          <cell r="F3262" t="str">
            <v>SC-029</v>
          </cell>
          <cell r="G3262" t="str">
            <v>HOUSING AUTHORITY OF HARTSVILLE</v>
          </cell>
        </row>
        <row r="3263">
          <cell r="D3263" t="str">
            <v>SC - HOUSING AUTHORITY OF GREENWOOD</v>
          </cell>
          <cell r="E3263">
            <v>2446</v>
          </cell>
          <cell r="F3263" t="str">
            <v>SC-030</v>
          </cell>
          <cell r="G3263" t="str">
            <v>HOUSING AUTHORITY OF GREENWOOD</v>
          </cell>
        </row>
        <row r="3264">
          <cell r="D3264" t="str">
            <v>SC - HOUSING AUTHORITY OF CHERAW</v>
          </cell>
          <cell r="E3264">
            <v>2447</v>
          </cell>
          <cell r="F3264" t="str">
            <v>SC-031</v>
          </cell>
          <cell r="G3264" t="str">
            <v>HOUSING AUTHORITY OF CHERAW</v>
          </cell>
        </row>
        <row r="3265">
          <cell r="D3265" t="str">
            <v>SC - Housing Authority of Lancaster</v>
          </cell>
          <cell r="E3265">
            <v>2448</v>
          </cell>
          <cell r="F3265" t="str">
            <v>SC-032</v>
          </cell>
          <cell r="G3265" t="str">
            <v>Housing Authority of Lancaster</v>
          </cell>
        </row>
        <row r="3266">
          <cell r="D3266" t="str">
            <v xml:space="preserve">SC - HOUSING AUTHORITY OF MULLINS                                </v>
          </cell>
          <cell r="E3266">
            <v>2449</v>
          </cell>
          <cell r="F3266" t="str">
            <v>SC-033</v>
          </cell>
          <cell r="G3266" t="str">
            <v xml:space="preserve">HOUSING AUTHORITY OF MULLINS                                </v>
          </cell>
        </row>
        <row r="3267">
          <cell r="D3267" t="str">
            <v>SC - HOUSING AUTHORITY OF MYRTLE BEACH</v>
          </cell>
          <cell r="E3267">
            <v>2450</v>
          </cell>
          <cell r="F3267" t="str">
            <v>SC-034</v>
          </cell>
          <cell r="G3267" t="str">
            <v>HOUSING AUTHORITY OF MYRTLE BEACH</v>
          </cell>
        </row>
        <row r="3268">
          <cell r="D3268" t="str">
            <v>SC - HOUSING AUTHORITY OF NEWBERRY</v>
          </cell>
          <cell r="E3268">
            <v>2451</v>
          </cell>
          <cell r="F3268" t="str">
            <v>SC-035</v>
          </cell>
          <cell r="G3268" t="str">
            <v>HOUSING AUTHORITY OF NEWBERRY</v>
          </cell>
        </row>
        <row r="3269">
          <cell r="D3269" t="str">
            <v>SC - HOUSING AUTHORITY OF FORT MILL</v>
          </cell>
          <cell r="E3269">
            <v>2452</v>
          </cell>
          <cell r="F3269" t="str">
            <v>SC-036</v>
          </cell>
          <cell r="G3269" t="str">
            <v>HOUSING AUTHORITY OF FORT MILL</v>
          </cell>
        </row>
        <row r="3270">
          <cell r="D3270" t="str">
            <v>SC - HOUSING AUTHORITY OF ANDERSON</v>
          </cell>
          <cell r="E3270">
            <v>2453</v>
          </cell>
          <cell r="F3270" t="str">
            <v>SC-037</v>
          </cell>
          <cell r="G3270" t="str">
            <v>HOUSING AUTHORITY OF ANDERSON</v>
          </cell>
        </row>
        <row r="3271">
          <cell r="D3271" t="str">
            <v>SC - HOUSING AUTHORITY OF KINGSTREE</v>
          </cell>
          <cell r="E3271">
            <v>2454</v>
          </cell>
          <cell r="F3271" t="str">
            <v>SC-039</v>
          </cell>
          <cell r="G3271" t="str">
            <v>HOUSING AUTHORITY OF KINGSTREE</v>
          </cell>
        </row>
        <row r="3272">
          <cell r="D3272" t="str">
            <v xml:space="preserve">SC - HOUSING AUTHORITY OF WOODRUFF                               </v>
          </cell>
          <cell r="E3272">
            <v>2455</v>
          </cell>
          <cell r="F3272" t="str">
            <v>SC-040</v>
          </cell>
          <cell r="G3272" t="str">
            <v xml:space="preserve">HOUSING AUTHORITY OF WOODRUFF                               </v>
          </cell>
        </row>
        <row r="3273">
          <cell r="D3273" t="str">
            <v>SC - HOUSING AUTHORITY OF YORK</v>
          </cell>
          <cell r="E3273">
            <v>2456</v>
          </cell>
          <cell r="F3273" t="str">
            <v>SC-046</v>
          </cell>
          <cell r="G3273" t="str">
            <v>HOUSING AUTHORITY OF YORK</v>
          </cell>
        </row>
        <row r="3274">
          <cell r="D3274" t="str">
            <v>SC - HOUSING AUTHORITY OF MCCOLL</v>
          </cell>
          <cell r="E3274">
            <v>2457</v>
          </cell>
          <cell r="F3274" t="str">
            <v>SC-048</v>
          </cell>
          <cell r="G3274" t="str">
            <v>HOUSING AUTHORITY OF MCCOLL</v>
          </cell>
        </row>
        <row r="3275">
          <cell r="D3275" t="str">
            <v>SC - HOUSING AUTHORITY OF EASLEY</v>
          </cell>
          <cell r="E3275">
            <v>2458</v>
          </cell>
          <cell r="F3275" t="str">
            <v>SC-053</v>
          </cell>
          <cell r="G3275" t="str">
            <v>HOUSING AUTHORITY OF EASLEY</v>
          </cell>
        </row>
        <row r="3276">
          <cell r="D3276" t="str">
            <v>SC - CHARLESTON CO HSG &amp; REDEV AUTH</v>
          </cell>
          <cell r="E3276">
            <v>2459</v>
          </cell>
          <cell r="F3276" t="str">
            <v>SC-056</v>
          </cell>
          <cell r="G3276" t="str">
            <v>CHARLESTON CO HSG &amp; REDEV AUTH</v>
          </cell>
        </row>
        <row r="3277">
          <cell r="D3277" t="str">
            <v>SC - HOUSING AUTHORITY OF N CHARLESTON</v>
          </cell>
          <cell r="E3277">
            <v>2460</v>
          </cell>
          <cell r="F3277" t="str">
            <v>SC-057</v>
          </cell>
          <cell r="G3277" t="str">
            <v>HOUSING AUTHORITY OF N CHARLESTON</v>
          </cell>
        </row>
        <row r="3278">
          <cell r="D3278" t="str">
            <v>SC - MARLBORO CO HSG &amp; REDEV AUTHORITY</v>
          </cell>
          <cell r="E3278">
            <v>2461</v>
          </cell>
          <cell r="F3278" t="str">
            <v>SC-059</v>
          </cell>
          <cell r="G3278" t="str">
            <v>MARLBORO CO HSG &amp; REDEV AUTHORITY</v>
          </cell>
        </row>
        <row r="3279">
          <cell r="D3279" t="str">
            <v>SC - HOUSING AUTHORITY OF ATLANTIC BEACH</v>
          </cell>
          <cell r="E3279">
            <v>2462</v>
          </cell>
          <cell r="F3279" t="str">
            <v>SC-060</v>
          </cell>
          <cell r="G3279" t="str">
            <v>HOUSING AUTHORITY OF ATLANTIC BEACH</v>
          </cell>
        </row>
        <row r="3280">
          <cell r="D3280" t="str">
            <v>SC - Housing Authority of the City of Cayce</v>
          </cell>
          <cell r="E3280">
            <v>2463</v>
          </cell>
          <cell r="F3280" t="str">
            <v>SC-061</v>
          </cell>
          <cell r="G3280" t="str">
            <v>Housing Authority of the City of Cayce</v>
          </cell>
        </row>
        <row r="3281">
          <cell r="D3281" t="str">
            <v>SD - Burke Housing and Redevelopment Commission</v>
          </cell>
          <cell r="E3281">
            <v>2464</v>
          </cell>
          <cell r="F3281" t="str">
            <v>SD-007</v>
          </cell>
          <cell r="G3281" t="str">
            <v>Burke Housing and Redevelopment Commission</v>
          </cell>
        </row>
        <row r="3282">
          <cell r="D3282" t="str">
            <v>SD - Kennebec Housing &amp; Redevelopment Commission</v>
          </cell>
          <cell r="E3282">
            <v>2465</v>
          </cell>
          <cell r="F3282" t="str">
            <v>SD-008</v>
          </cell>
          <cell r="G3282" t="str">
            <v>Kennebec Housing &amp; Redevelopment Commission</v>
          </cell>
        </row>
        <row r="3283">
          <cell r="D3283" t="str">
            <v>SD - De Smet Housing &amp; Redevelopment Commission</v>
          </cell>
          <cell r="E3283">
            <v>2466</v>
          </cell>
          <cell r="F3283" t="str">
            <v>SD-009</v>
          </cell>
          <cell r="G3283" t="str">
            <v>De Smet Housing &amp; Redevelopment Commission</v>
          </cell>
        </row>
        <row r="3284">
          <cell r="D3284" t="str">
            <v>SD - City of Lennox Housing and Redevelopment Commission</v>
          </cell>
          <cell r="E3284">
            <v>2467</v>
          </cell>
          <cell r="F3284" t="str">
            <v>SD-010</v>
          </cell>
          <cell r="G3284" t="str">
            <v>City of Lennox Housing and Redevelopment Commission</v>
          </cell>
        </row>
        <row r="3285">
          <cell r="D3285" t="str">
            <v>SD - Madison Housing and Redevelopment Commission</v>
          </cell>
          <cell r="E3285">
            <v>2468</v>
          </cell>
          <cell r="F3285" t="str">
            <v>SD-011</v>
          </cell>
          <cell r="G3285" t="str">
            <v>Madison Housing and Redevelopment Commission</v>
          </cell>
        </row>
        <row r="3286">
          <cell r="D3286" t="str">
            <v>SD - Howard Housing and Redevelopment Commission</v>
          </cell>
          <cell r="E3286">
            <v>2469</v>
          </cell>
          <cell r="F3286" t="str">
            <v>SD-013</v>
          </cell>
          <cell r="G3286" t="str">
            <v>Howard Housing and Redevelopment Commission</v>
          </cell>
        </row>
        <row r="3287">
          <cell r="D3287" t="str">
            <v>SD - City of Mitchell Housing and Redevolpment Commission</v>
          </cell>
          <cell r="E3287">
            <v>2470</v>
          </cell>
          <cell r="F3287" t="str">
            <v>SD-014</v>
          </cell>
          <cell r="G3287" t="str">
            <v>City of Mitchell Housing and Redevolpment Commission</v>
          </cell>
        </row>
        <row r="3288">
          <cell r="D3288" t="str">
            <v>SD - Sioux Falls Housing and Redevelopment Commission</v>
          </cell>
          <cell r="E3288">
            <v>2471</v>
          </cell>
          <cell r="F3288" t="str">
            <v>SD-016</v>
          </cell>
          <cell r="G3288" t="str">
            <v>Sioux Falls Housing and Redevelopment Commission</v>
          </cell>
        </row>
        <row r="3289">
          <cell r="D3289" t="str">
            <v>SD - Parker Housing &amp; Redevelopment Commission</v>
          </cell>
          <cell r="E3289">
            <v>2472</v>
          </cell>
          <cell r="F3289" t="str">
            <v>SD-017</v>
          </cell>
          <cell r="G3289" t="str">
            <v>Parker Housing &amp; Redevelopment Commission</v>
          </cell>
        </row>
        <row r="3290">
          <cell r="D3290" t="str">
            <v>SD - Lake Andes Housing and Redevelopment Commission</v>
          </cell>
          <cell r="E3290">
            <v>2473</v>
          </cell>
          <cell r="F3290" t="str">
            <v>SD-018</v>
          </cell>
          <cell r="G3290" t="str">
            <v>Lake Andes Housing and Redevelopment Commission</v>
          </cell>
        </row>
        <row r="3291">
          <cell r="D3291" t="str">
            <v>SD - Hot Springs Housing and Redevelopment Commission</v>
          </cell>
          <cell r="E3291">
            <v>2474</v>
          </cell>
          <cell r="F3291" t="str">
            <v>SD-019</v>
          </cell>
          <cell r="G3291" t="str">
            <v>Hot Springs Housing and Redevelopment Commission</v>
          </cell>
        </row>
        <row r="3292">
          <cell r="D3292" t="str">
            <v>SD - Sisseton Housing &amp; Redevelopment Commission</v>
          </cell>
          <cell r="E3292">
            <v>2475</v>
          </cell>
          <cell r="F3292" t="str">
            <v>SD-020</v>
          </cell>
          <cell r="G3292" t="str">
            <v>Sisseton Housing &amp; Redevelopment Commission</v>
          </cell>
        </row>
        <row r="3293">
          <cell r="D3293" t="str">
            <v>SD - Wessington Springs Housing and Redevelopment Commission</v>
          </cell>
          <cell r="E3293">
            <v>2476</v>
          </cell>
          <cell r="F3293" t="str">
            <v>SD-021</v>
          </cell>
          <cell r="G3293" t="str">
            <v>Wessington Springs Housing and Redevelopment Commission</v>
          </cell>
        </row>
        <row r="3294">
          <cell r="D3294" t="str">
            <v xml:space="preserve">SD - Martin Housing &amp; Redevelopment Commission                   </v>
          </cell>
          <cell r="E3294">
            <v>2477</v>
          </cell>
          <cell r="F3294" t="str">
            <v>SD-022</v>
          </cell>
          <cell r="G3294" t="str">
            <v xml:space="preserve">Martin Housing &amp; Redevelopment Commission                   </v>
          </cell>
        </row>
        <row r="3295">
          <cell r="D3295" t="str">
            <v>SD - Murdo Housing and Redevelopment Commission</v>
          </cell>
          <cell r="E3295">
            <v>2478</v>
          </cell>
          <cell r="F3295" t="str">
            <v>SD-023</v>
          </cell>
          <cell r="G3295" t="str">
            <v>Murdo Housing and Redevelopment Commission</v>
          </cell>
        </row>
        <row r="3296">
          <cell r="D3296" t="str">
            <v xml:space="preserve">SD - Lake Norden Housing and Redevelopment Commission            </v>
          </cell>
          <cell r="E3296">
            <v>2479</v>
          </cell>
          <cell r="F3296" t="str">
            <v>SD-024</v>
          </cell>
          <cell r="G3296" t="str">
            <v xml:space="preserve">Lake Norden Housing and Redevelopment Commission            </v>
          </cell>
        </row>
        <row r="3297">
          <cell r="D3297" t="str">
            <v>SD - Lemmon Housing &amp; Redevelopment Commission</v>
          </cell>
          <cell r="E3297">
            <v>2480</v>
          </cell>
          <cell r="F3297" t="str">
            <v>SD-025</v>
          </cell>
          <cell r="G3297" t="str">
            <v>Lemmon Housing &amp; Redevelopment Commission</v>
          </cell>
        </row>
        <row r="3298">
          <cell r="D3298" t="str">
            <v>SD - Volga Housing and Redevelopment Commission</v>
          </cell>
          <cell r="E3298">
            <v>2481</v>
          </cell>
          <cell r="F3298" t="str">
            <v>SD-031</v>
          </cell>
          <cell r="G3298" t="str">
            <v>Volga Housing and Redevelopment Commission</v>
          </cell>
        </row>
        <row r="3299">
          <cell r="D3299" t="str">
            <v>SD - Aberdeen Housing &amp; Redevelopment Commission</v>
          </cell>
          <cell r="E3299">
            <v>2482</v>
          </cell>
          <cell r="F3299" t="str">
            <v>SD-034</v>
          </cell>
          <cell r="G3299" t="str">
            <v>Aberdeen Housing &amp; Redevelopment Commission</v>
          </cell>
        </row>
        <row r="3300">
          <cell r="D3300" t="str">
            <v>SD - Pierre Housing &amp; Redevelopment Commision</v>
          </cell>
          <cell r="E3300">
            <v>2483</v>
          </cell>
          <cell r="F3300" t="str">
            <v>SD-035</v>
          </cell>
          <cell r="G3300" t="str">
            <v>Pierre Housing &amp; Redevelopment Commision</v>
          </cell>
        </row>
        <row r="3301">
          <cell r="D3301" t="str">
            <v>SD - Miller Housing &amp; Redevelopment Commision</v>
          </cell>
          <cell r="E3301">
            <v>2484</v>
          </cell>
          <cell r="F3301" t="str">
            <v>SD-038</v>
          </cell>
          <cell r="G3301" t="str">
            <v>Miller Housing &amp; Redevelopment Commision</v>
          </cell>
        </row>
        <row r="3302">
          <cell r="D3302" t="str">
            <v>SD - Canton Housing &amp; Redevopment Commission</v>
          </cell>
          <cell r="E3302">
            <v>2485</v>
          </cell>
          <cell r="F3302" t="str">
            <v>SD-039</v>
          </cell>
          <cell r="G3302" t="str">
            <v>Canton Housing &amp; Redevopment Commission</v>
          </cell>
        </row>
        <row r="3303">
          <cell r="D3303" t="str">
            <v>SD - Webster Housing and Redevelopment Commision</v>
          </cell>
          <cell r="E3303">
            <v>2486</v>
          </cell>
          <cell r="F3303" t="str">
            <v>SD-040</v>
          </cell>
          <cell r="G3303" t="str">
            <v>Webster Housing and Redevelopment Commision</v>
          </cell>
        </row>
        <row r="3304">
          <cell r="D3304" t="str">
            <v>SD - Watertown Housing and Redevelopment Commission</v>
          </cell>
          <cell r="E3304">
            <v>2487</v>
          </cell>
          <cell r="F3304" t="str">
            <v>SD-043</v>
          </cell>
          <cell r="G3304" t="str">
            <v>Watertown Housing and Redevelopment Commission</v>
          </cell>
        </row>
        <row r="3305">
          <cell r="D3305" t="str">
            <v>SD - Pennington County Housing and Redevelopment Commission</v>
          </cell>
          <cell r="E3305">
            <v>2488</v>
          </cell>
          <cell r="F3305" t="str">
            <v>SD-045</v>
          </cell>
          <cell r="G3305" t="str">
            <v>Pennington County Housing and Redevelopment Commission</v>
          </cell>
        </row>
        <row r="3306">
          <cell r="D3306" t="str">
            <v>SD - Meade County Housing and Redevelopment Commission</v>
          </cell>
          <cell r="E3306">
            <v>2489</v>
          </cell>
          <cell r="F3306" t="str">
            <v>SD-047</v>
          </cell>
          <cell r="G3306" t="str">
            <v>Meade County Housing and Redevelopment Commission</v>
          </cell>
        </row>
        <row r="3307">
          <cell r="D3307" t="str">
            <v>TN - Memphis Housing Authority</v>
          </cell>
          <cell r="E3307">
            <v>2490</v>
          </cell>
          <cell r="F3307" t="str">
            <v>TN-001</v>
          </cell>
          <cell r="G3307" t="str">
            <v>Memphis Housing Authority</v>
          </cell>
        </row>
        <row r="3308">
          <cell r="D3308" t="str">
            <v>TN - Johnson City Housing Authority</v>
          </cell>
          <cell r="E3308">
            <v>2491</v>
          </cell>
          <cell r="F3308" t="str">
            <v>TN-002</v>
          </cell>
          <cell r="G3308" t="str">
            <v>Johnson City Housing Authority</v>
          </cell>
        </row>
        <row r="3309">
          <cell r="D3309" t="str">
            <v>TN - Knoxville's Community Development Corp.</v>
          </cell>
          <cell r="E3309">
            <v>2492</v>
          </cell>
          <cell r="F3309" t="str">
            <v>TN-003</v>
          </cell>
          <cell r="G3309" t="str">
            <v>Knoxville's Community Development Corp.</v>
          </cell>
        </row>
        <row r="3310">
          <cell r="D3310" t="str">
            <v>TN - Chattanooga Housing Authority</v>
          </cell>
          <cell r="E3310">
            <v>2493</v>
          </cell>
          <cell r="F3310" t="str">
            <v>TN-004</v>
          </cell>
          <cell r="G3310" t="str">
            <v>Chattanooga Housing Authority</v>
          </cell>
        </row>
        <row r="3311">
          <cell r="D3311" t="str">
            <v>TN - Metropolitan Development &amp; Housing Agency</v>
          </cell>
          <cell r="E3311">
            <v>2494</v>
          </cell>
          <cell r="F3311" t="str">
            <v>TN-005</v>
          </cell>
          <cell r="G3311" t="str">
            <v>Metropolitan Development &amp; Housing Agency</v>
          </cell>
        </row>
        <row r="3312">
          <cell r="D3312" t="str">
            <v>TN - Kingsport Housing and Redevelopment Authority</v>
          </cell>
          <cell r="E3312">
            <v>2495</v>
          </cell>
          <cell r="F3312" t="str">
            <v>TN-006</v>
          </cell>
          <cell r="G3312" t="str">
            <v>Kingsport Housing and Redevelopment Authority</v>
          </cell>
        </row>
        <row r="3313">
          <cell r="D3313" t="str">
            <v>TN - Jackson Housing Authority</v>
          </cell>
          <cell r="E3313">
            <v>2496</v>
          </cell>
          <cell r="F3313" t="str">
            <v>TN-007</v>
          </cell>
          <cell r="G3313" t="str">
            <v>Jackson Housing Authority</v>
          </cell>
        </row>
        <row r="3314">
          <cell r="D3314" t="str">
            <v>TN - Paris Housing Authority</v>
          </cell>
          <cell r="E3314">
            <v>2497</v>
          </cell>
          <cell r="F3314" t="str">
            <v>TN-008</v>
          </cell>
          <cell r="G3314" t="str">
            <v>Paris Housing Authority</v>
          </cell>
        </row>
        <row r="3315">
          <cell r="D3315" t="str">
            <v>TN - Union City Housing Authority</v>
          </cell>
          <cell r="E3315">
            <v>2498</v>
          </cell>
          <cell r="F3315" t="str">
            <v>TN-009</v>
          </cell>
          <cell r="G3315" t="str">
            <v>Union City Housing Authority</v>
          </cell>
        </row>
        <row r="3316">
          <cell r="D3316" t="str">
            <v>TN - The Clarksville Housing Authority</v>
          </cell>
          <cell r="E3316">
            <v>2499</v>
          </cell>
          <cell r="F3316" t="str">
            <v>TN-010</v>
          </cell>
          <cell r="G3316" t="str">
            <v>The Clarksville Housing Authority</v>
          </cell>
        </row>
        <row r="3317">
          <cell r="D3317" t="str">
            <v>TN - Pulaski Housing Authority</v>
          </cell>
          <cell r="E3317">
            <v>2500</v>
          </cell>
          <cell r="F3317" t="str">
            <v>TN-011</v>
          </cell>
          <cell r="G3317" t="str">
            <v>Pulaski Housing Authority</v>
          </cell>
        </row>
        <row r="3318">
          <cell r="D3318" t="str">
            <v>TN - LaFollette Housing Authority</v>
          </cell>
          <cell r="E3318">
            <v>2501</v>
          </cell>
          <cell r="F3318" t="str">
            <v>TN-012</v>
          </cell>
          <cell r="G3318" t="str">
            <v>LaFollette Housing Authority</v>
          </cell>
        </row>
        <row r="3319">
          <cell r="D3319" t="str">
            <v>TN - Brownsville Housing Authority</v>
          </cell>
          <cell r="E3319">
            <v>2502</v>
          </cell>
          <cell r="F3319" t="str">
            <v>TN-013</v>
          </cell>
          <cell r="G3319" t="str">
            <v>Brownsville Housing Authority</v>
          </cell>
        </row>
        <row r="3320">
          <cell r="D3320" t="str">
            <v>TN - Fayetteville Housing Authority</v>
          </cell>
          <cell r="E3320">
            <v>2503</v>
          </cell>
          <cell r="F3320" t="str">
            <v>TN-014</v>
          </cell>
          <cell r="G3320" t="str">
            <v>Fayetteville Housing Authority</v>
          </cell>
        </row>
        <row r="3321">
          <cell r="D3321" t="str">
            <v>TN - Athens Housing Authority</v>
          </cell>
          <cell r="E3321">
            <v>2504</v>
          </cell>
          <cell r="F3321" t="str">
            <v>TN-015</v>
          </cell>
          <cell r="G3321" t="str">
            <v>Athens Housing Authority</v>
          </cell>
        </row>
        <row r="3322">
          <cell r="D3322" t="str">
            <v>TN - Sweetwater Housing Authority</v>
          </cell>
          <cell r="E3322">
            <v>2505</v>
          </cell>
          <cell r="F3322" t="str">
            <v>TN-016</v>
          </cell>
          <cell r="G3322" t="str">
            <v>Sweetwater Housing Authority</v>
          </cell>
        </row>
        <row r="3323">
          <cell r="D3323" t="str">
            <v>TN - Lebanon Housing Authority</v>
          </cell>
          <cell r="E3323">
            <v>2506</v>
          </cell>
          <cell r="F3323" t="str">
            <v>TN-017</v>
          </cell>
          <cell r="G3323" t="str">
            <v>Lebanon Housing Authority</v>
          </cell>
        </row>
        <row r="3324">
          <cell r="D3324" t="str">
            <v>TN - Rockwood Housing Authority</v>
          </cell>
          <cell r="E3324">
            <v>2507</v>
          </cell>
          <cell r="F3324" t="str">
            <v>TN-018</v>
          </cell>
          <cell r="G3324" t="str">
            <v>Rockwood Housing Authority</v>
          </cell>
        </row>
        <row r="3325">
          <cell r="D3325" t="str">
            <v>TN - Jefferson City Housing Authority</v>
          </cell>
          <cell r="E3325">
            <v>2508</v>
          </cell>
          <cell r="F3325" t="str">
            <v>TN-019</v>
          </cell>
          <cell r="G3325" t="str">
            <v>Jefferson City Housing Authority</v>
          </cell>
        </row>
        <row r="3326">
          <cell r="D3326" t="str">
            <v>TN - Murfreesboro Housing Authority</v>
          </cell>
          <cell r="E3326">
            <v>2509</v>
          </cell>
          <cell r="F3326" t="str">
            <v>TN-020</v>
          </cell>
          <cell r="G3326" t="str">
            <v>Murfreesboro Housing Authority</v>
          </cell>
        </row>
        <row r="3327">
          <cell r="D3327" t="str">
            <v>TN - Dyersburg Housing Authority</v>
          </cell>
          <cell r="E3327">
            <v>2510</v>
          </cell>
          <cell r="F3327" t="str">
            <v>TN-021</v>
          </cell>
          <cell r="G3327" t="str">
            <v>Dyersburg Housing Authority</v>
          </cell>
        </row>
        <row r="3328">
          <cell r="D3328" t="str">
            <v>TN - Clinton Housing Authority</v>
          </cell>
          <cell r="E3328">
            <v>2511</v>
          </cell>
          <cell r="F3328" t="str">
            <v>TN-022</v>
          </cell>
          <cell r="G3328" t="str">
            <v>Clinton Housing Authority</v>
          </cell>
        </row>
        <row r="3329">
          <cell r="D3329" t="str">
            <v>TN - Tullahoma Housing Authority</v>
          </cell>
          <cell r="E3329">
            <v>2512</v>
          </cell>
          <cell r="F3329" t="str">
            <v>TN-024</v>
          </cell>
          <cell r="G3329" t="str">
            <v>Tullahoma Housing Authority</v>
          </cell>
        </row>
        <row r="3330">
          <cell r="D3330" t="str">
            <v>TN - Trenton Housing Authority</v>
          </cell>
          <cell r="E3330">
            <v>2513</v>
          </cell>
          <cell r="F3330" t="str">
            <v>TN-025</v>
          </cell>
          <cell r="G3330" t="str">
            <v>Trenton Housing Authority</v>
          </cell>
        </row>
        <row r="3331">
          <cell r="D3331" t="str">
            <v>TN - Etowah Housing Authority</v>
          </cell>
          <cell r="E3331">
            <v>2514</v>
          </cell>
          <cell r="F3331" t="str">
            <v>TN-026</v>
          </cell>
          <cell r="G3331" t="str">
            <v>Etowah Housing Authority</v>
          </cell>
        </row>
        <row r="3332">
          <cell r="D3332" t="str">
            <v>TN - Humboldt Housing Authority</v>
          </cell>
          <cell r="E3332">
            <v>2515</v>
          </cell>
          <cell r="F3332" t="str">
            <v>TN-027</v>
          </cell>
          <cell r="G3332" t="str">
            <v>Humboldt Housing Authority</v>
          </cell>
        </row>
        <row r="3333">
          <cell r="D3333" t="str">
            <v>TN - Manchester Housing Authority</v>
          </cell>
          <cell r="E3333">
            <v>2516</v>
          </cell>
          <cell r="F3333" t="str">
            <v>TN-028</v>
          </cell>
          <cell r="G3333" t="str">
            <v>Manchester Housing Authority</v>
          </cell>
        </row>
        <row r="3334">
          <cell r="D3334" t="str">
            <v>TN - Gallatin Housing Authority</v>
          </cell>
          <cell r="E3334">
            <v>2517</v>
          </cell>
          <cell r="F3334" t="str">
            <v>TN-029</v>
          </cell>
          <cell r="G3334" t="str">
            <v>Gallatin Housing Authority</v>
          </cell>
        </row>
        <row r="3335">
          <cell r="D3335" t="str">
            <v>TN - Waverly Housing Authority</v>
          </cell>
          <cell r="E3335">
            <v>2518</v>
          </cell>
          <cell r="F3335" t="str">
            <v>TN-030</v>
          </cell>
          <cell r="G3335" t="str">
            <v>Waverly Housing Authority</v>
          </cell>
        </row>
        <row r="3336">
          <cell r="D3336" t="str">
            <v>TN - Milan Housing Authority</v>
          </cell>
          <cell r="E3336">
            <v>2519</v>
          </cell>
          <cell r="F3336" t="str">
            <v>TN-031</v>
          </cell>
          <cell r="G3336" t="str">
            <v>Milan Housing Authority</v>
          </cell>
        </row>
        <row r="3337">
          <cell r="D3337" t="str">
            <v>TN - Lewisburg Housing Authority</v>
          </cell>
          <cell r="E3337">
            <v>2520</v>
          </cell>
          <cell r="F3337" t="str">
            <v>TN-032</v>
          </cell>
          <cell r="G3337" t="str">
            <v>Lewisburg Housing Authority</v>
          </cell>
        </row>
        <row r="3338">
          <cell r="D3338" t="str">
            <v>TN - Cookeville Housing Authority</v>
          </cell>
          <cell r="E3338">
            <v>2521</v>
          </cell>
          <cell r="F3338" t="str">
            <v>TN-033</v>
          </cell>
          <cell r="G3338" t="str">
            <v>Cookeville Housing Authority</v>
          </cell>
        </row>
        <row r="3339">
          <cell r="D3339" t="str">
            <v>TN - Jellico Housing Authority</v>
          </cell>
          <cell r="E3339">
            <v>2522</v>
          </cell>
          <cell r="F3339" t="str">
            <v>TN-034</v>
          </cell>
          <cell r="G3339" t="str">
            <v>Jellico Housing Authority</v>
          </cell>
        </row>
        <row r="3340">
          <cell r="D3340" t="str">
            <v>TN - Franklin Housing Authority</v>
          </cell>
          <cell r="E3340">
            <v>2523</v>
          </cell>
          <cell r="F3340" t="str">
            <v>TN-035</v>
          </cell>
          <cell r="G3340" t="str">
            <v>Franklin Housing Authority</v>
          </cell>
        </row>
        <row r="3341">
          <cell r="D3341" t="str">
            <v>TN - Springfield Housing Authority</v>
          </cell>
          <cell r="E3341">
            <v>2524</v>
          </cell>
          <cell r="F3341" t="str">
            <v>TN-036</v>
          </cell>
          <cell r="G3341" t="str">
            <v>Springfield Housing Authority</v>
          </cell>
        </row>
        <row r="3342">
          <cell r="D3342" t="str">
            <v>TN - South Pittsburg Housing Authority</v>
          </cell>
          <cell r="E3342">
            <v>2525</v>
          </cell>
          <cell r="F3342" t="str">
            <v>TN-037</v>
          </cell>
          <cell r="G3342" t="str">
            <v>South Pittsburg Housing Authority</v>
          </cell>
        </row>
        <row r="3343">
          <cell r="D3343" t="str">
            <v>TN - Morristown Housing Authority</v>
          </cell>
          <cell r="E3343">
            <v>2526</v>
          </cell>
          <cell r="F3343" t="str">
            <v>TN-038</v>
          </cell>
          <cell r="G3343" t="str">
            <v>Morristown Housing Authority</v>
          </cell>
        </row>
        <row r="3344">
          <cell r="D3344" t="str">
            <v>TN - Shelbyville Housing Authority</v>
          </cell>
          <cell r="E3344">
            <v>2527</v>
          </cell>
          <cell r="F3344" t="str">
            <v>TN-039</v>
          </cell>
          <cell r="G3344" t="str">
            <v>Shelbyville Housing Authority</v>
          </cell>
        </row>
        <row r="3345">
          <cell r="D3345" t="str">
            <v>TN - Lexington Housing Authority</v>
          </cell>
          <cell r="E3345">
            <v>2528</v>
          </cell>
          <cell r="F3345" t="str">
            <v>TN-040</v>
          </cell>
          <cell r="G3345" t="str">
            <v>Lexington Housing Authority</v>
          </cell>
        </row>
        <row r="3346">
          <cell r="D3346" t="str">
            <v>TN - Covington Housing Authority</v>
          </cell>
          <cell r="E3346">
            <v>2529</v>
          </cell>
          <cell r="F3346" t="str">
            <v>TN-041</v>
          </cell>
          <cell r="G3346" t="str">
            <v>Covington Housing Authority</v>
          </cell>
        </row>
        <row r="3347">
          <cell r="D3347" t="str">
            <v>TN - Crossville Housing Authority</v>
          </cell>
          <cell r="E3347">
            <v>2530</v>
          </cell>
          <cell r="F3347" t="str">
            <v>TN-042</v>
          </cell>
          <cell r="G3347" t="str">
            <v>Crossville Housing Authority</v>
          </cell>
        </row>
        <row r="3348">
          <cell r="D3348" t="str">
            <v>TN - Rogersville Housing Authority</v>
          </cell>
          <cell r="E3348">
            <v>2531</v>
          </cell>
          <cell r="F3348" t="str">
            <v>TN-043</v>
          </cell>
          <cell r="G3348" t="str">
            <v>Rogersville Housing Authority</v>
          </cell>
        </row>
        <row r="3349">
          <cell r="D3349" t="str">
            <v>TN - Sparta Housing Authority</v>
          </cell>
          <cell r="E3349">
            <v>2532</v>
          </cell>
          <cell r="F3349" t="str">
            <v>TN-044</v>
          </cell>
          <cell r="G3349" t="str">
            <v>Sparta Housing Authority</v>
          </cell>
        </row>
        <row r="3350">
          <cell r="D3350" t="str">
            <v>TN - Millington Housing Authority</v>
          </cell>
          <cell r="E3350">
            <v>2533</v>
          </cell>
          <cell r="F3350" t="str">
            <v>TN-045</v>
          </cell>
          <cell r="G3350" t="str">
            <v>Millington Housing Authority</v>
          </cell>
        </row>
        <row r="3351">
          <cell r="D3351" t="str">
            <v>TN - Columbia Housing and Redevelopment Corporatio</v>
          </cell>
          <cell r="E3351">
            <v>2534</v>
          </cell>
          <cell r="F3351" t="str">
            <v>TN-046</v>
          </cell>
          <cell r="G3351" t="str">
            <v>Columbia Housing and Redevelopment Corporatio</v>
          </cell>
        </row>
        <row r="3352">
          <cell r="D3352" t="str">
            <v>TN - Mt. Pleasant Housing Authority</v>
          </cell>
          <cell r="E3352">
            <v>2535</v>
          </cell>
          <cell r="F3352" t="str">
            <v>TN-047</v>
          </cell>
          <cell r="G3352" t="str">
            <v>Mt. Pleasant Housing Authority</v>
          </cell>
        </row>
        <row r="3353">
          <cell r="D3353" t="str">
            <v>TN - Lawrenceburg Housing Authority</v>
          </cell>
          <cell r="E3353">
            <v>2536</v>
          </cell>
          <cell r="F3353" t="str">
            <v>TN-048</v>
          </cell>
          <cell r="G3353" t="str">
            <v>Lawrenceburg Housing Authority</v>
          </cell>
        </row>
        <row r="3354">
          <cell r="D3354" t="str">
            <v>TN - Savannah Housing Authority</v>
          </cell>
          <cell r="E3354">
            <v>2537</v>
          </cell>
          <cell r="F3354" t="str">
            <v>TN-049</v>
          </cell>
          <cell r="G3354" t="str">
            <v>Savannah Housing Authority</v>
          </cell>
        </row>
        <row r="3355">
          <cell r="D3355" t="str">
            <v>TN - Bolivar Housing Authority</v>
          </cell>
          <cell r="E3355">
            <v>2538</v>
          </cell>
          <cell r="F3355" t="str">
            <v>TN-050</v>
          </cell>
          <cell r="G3355" t="str">
            <v>Bolivar Housing Authority</v>
          </cell>
        </row>
        <row r="3356">
          <cell r="D3356" t="str">
            <v>TN - Parsons-Decaturville Housing Authority</v>
          </cell>
          <cell r="E3356">
            <v>2539</v>
          </cell>
          <cell r="F3356" t="str">
            <v>TN-051</v>
          </cell>
          <cell r="G3356" t="str">
            <v>Parsons-Decaturville Housing Authority</v>
          </cell>
        </row>
        <row r="3357">
          <cell r="D3357" t="str">
            <v>TN - Huntingdon Housing Authority</v>
          </cell>
          <cell r="E3357">
            <v>2540</v>
          </cell>
          <cell r="F3357" t="str">
            <v>TN-052</v>
          </cell>
          <cell r="G3357" t="str">
            <v>Huntingdon Housing Authority</v>
          </cell>
        </row>
        <row r="3358">
          <cell r="D3358" t="str">
            <v>TN - McMinnville Housing Authority</v>
          </cell>
          <cell r="E3358">
            <v>2541</v>
          </cell>
          <cell r="F3358" t="str">
            <v>TN-053</v>
          </cell>
          <cell r="G3358" t="str">
            <v>McMinnville Housing Authority</v>
          </cell>
        </row>
        <row r="3359">
          <cell r="D3359" t="str">
            <v>TN - Cleveland Housing Authority</v>
          </cell>
          <cell r="E3359">
            <v>2542</v>
          </cell>
          <cell r="F3359" t="str">
            <v>TN-054</v>
          </cell>
          <cell r="G3359" t="str">
            <v>Cleveland Housing Authority</v>
          </cell>
        </row>
        <row r="3360">
          <cell r="D3360" t="str">
            <v>TN - Harriman Housing Authority</v>
          </cell>
          <cell r="E3360">
            <v>2543</v>
          </cell>
          <cell r="F3360" t="str">
            <v>TN-055</v>
          </cell>
          <cell r="G3360" t="str">
            <v>Harriman Housing Authority</v>
          </cell>
        </row>
        <row r="3361">
          <cell r="D3361" t="str">
            <v>TN - Livingston Housing Authority</v>
          </cell>
          <cell r="E3361">
            <v>2544</v>
          </cell>
          <cell r="F3361" t="str">
            <v>TN-056</v>
          </cell>
          <cell r="G3361" t="str">
            <v>Livingston Housing Authority</v>
          </cell>
        </row>
        <row r="3362">
          <cell r="D3362" t="str">
            <v>TN - Ripley Housing Authority</v>
          </cell>
          <cell r="E3362">
            <v>2545</v>
          </cell>
          <cell r="F3362" t="str">
            <v>TN-057</v>
          </cell>
          <cell r="G3362" t="str">
            <v>Ripley Housing Authority</v>
          </cell>
        </row>
        <row r="3363">
          <cell r="D3363" t="str">
            <v>TN - Greeneville Housing Authority</v>
          </cell>
          <cell r="E3363">
            <v>2546</v>
          </cell>
          <cell r="F3363" t="str">
            <v>TN-058</v>
          </cell>
          <cell r="G3363" t="str">
            <v>Greeneville Housing Authority</v>
          </cell>
        </row>
        <row r="3364">
          <cell r="D3364" t="str">
            <v>TN - Hohenwald Housing Authority</v>
          </cell>
          <cell r="E3364">
            <v>2547</v>
          </cell>
          <cell r="F3364" t="str">
            <v>TN-059</v>
          </cell>
          <cell r="G3364" t="str">
            <v>Hohenwald Housing Authority</v>
          </cell>
        </row>
        <row r="3365">
          <cell r="D3365" t="str">
            <v>TN - Newport Housing Authority</v>
          </cell>
          <cell r="E3365">
            <v>2548</v>
          </cell>
          <cell r="F3365" t="str">
            <v>TN-060</v>
          </cell>
          <cell r="G3365" t="str">
            <v>Newport Housing Authority</v>
          </cell>
        </row>
        <row r="3366">
          <cell r="D3366" t="str">
            <v>TN - Lenoir City Housing Authority</v>
          </cell>
          <cell r="E3366">
            <v>2549</v>
          </cell>
          <cell r="F3366" t="str">
            <v>TN-061</v>
          </cell>
          <cell r="G3366" t="str">
            <v>Lenoir City Housing Authority</v>
          </cell>
        </row>
        <row r="3367">
          <cell r="D3367" t="str">
            <v>TN - Dayton Housing Authority</v>
          </cell>
          <cell r="E3367">
            <v>2550</v>
          </cell>
          <cell r="F3367" t="str">
            <v>TN-062</v>
          </cell>
          <cell r="G3367" t="str">
            <v>Dayton Housing Authority</v>
          </cell>
        </row>
        <row r="3368">
          <cell r="D3368" t="str">
            <v>TN - Sevierville Housing Authority</v>
          </cell>
          <cell r="E3368">
            <v>2551</v>
          </cell>
          <cell r="F3368" t="str">
            <v>TN-063</v>
          </cell>
          <cell r="G3368" t="str">
            <v>Sevierville Housing Authority</v>
          </cell>
        </row>
        <row r="3369">
          <cell r="D3369" t="str">
            <v>TN - Loudon Housing Authority</v>
          </cell>
          <cell r="E3369">
            <v>2552</v>
          </cell>
          <cell r="F3369" t="str">
            <v>TN-064</v>
          </cell>
          <cell r="G3369" t="str">
            <v>Loudon Housing Authority</v>
          </cell>
        </row>
        <row r="3370">
          <cell r="D3370" t="str">
            <v>TN - Maryville Housing Authority</v>
          </cell>
          <cell r="E3370">
            <v>2553</v>
          </cell>
          <cell r="F3370" t="str">
            <v>TN-065</v>
          </cell>
          <cell r="G3370" t="str">
            <v>Maryville Housing Authority</v>
          </cell>
        </row>
        <row r="3371">
          <cell r="D3371" t="str">
            <v>TN - BristolTennessee Housing &amp; Redevelopment Authority</v>
          </cell>
          <cell r="E3371">
            <v>2554</v>
          </cell>
          <cell r="F3371" t="str">
            <v>TN-066</v>
          </cell>
          <cell r="G3371" t="str">
            <v>BristolTennessee Housing &amp; Redevelopment Authority</v>
          </cell>
        </row>
        <row r="3372">
          <cell r="D3372" t="str">
            <v>TN - Smithville Housing Authority</v>
          </cell>
          <cell r="E3372">
            <v>2555</v>
          </cell>
          <cell r="F3372" t="str">
            <v>TN-068</v>
          </cell>
          <cell r="G3372" t="str">
            <v>Smithville Housing Authority</v>
          </cell>
        </row>
        <row r="3373">
          <cell r="D3373" t="str">
            <v>TN - Martin Housing Authority</v>
          </cell>
          <cell r="E3373">
            <v>2556</v>
          </cell>
          <cell r="F3373" t="str">
            <v>TN-069</v>
          </cell>
          <cell r="G3373" t="str">
            <v>Martin Housing Authority</v>
          </cell>
        </row>
        <row r="3374">
          <cell r="D3374" t="str">
            <v>TN - Hartsville Housing Authority</v>
          </cell>
          <cell r="E3374">
            <v>2557</v>
          </cell>
          <cell r="F3374" t="str">
            <v>TN-071</v>
          </cell>
          <cell r="G3374" t="str">
            <v>Hartsville Housing Authority</v>
          </cell>
        </row>
        <row r="3375">
          <cell r="D3375" t="str">
            <v>TN - South Carthage Housing Authority</v>
          </cell>
          <cell r="E3375">
            <v>2558</v>
          </cell>
          <cell r="F3375" t="str">
            <v>TN-072</v>
          </cell>
          <cell r="G3375" t="str">
            <v>South Carthage Housing Authority</v>
          </cell>
        </row>
        <row r="3376">
          <cell r="D3376" t="str">
            <v>TN - Portland Housing Authority</v>
          </cell>
          <cell r="E3376">
            <v>2559</v>
          </cell>
          <cell r="F3376" t="str">
            <v>TN-073</v>
          </cell>
          <cell r="G3376" t="str">
            <v>Portland Housing Authority</v>
          </cell>
        </row>
        <row r="3377">
          <cell r="D3377" t="str">
            <v>TN - Erin Housing Authority</v>
          </cell>
          <cell r="E3377">
            <v>2560</v>
          </cell>
          <cell r="F3377" t="str">
            <v>TN-074</v>
          </cell>
          <cell r="G3377" t="str">
            <v>Erin Housing Authority</v>
          </cell>
        </row>
        <row r="3378">
          <cell r="D3378" t="str">
            <v>TN - Newbern Housing Authority</v>
          </cell>
          <cell r="E3378">
            <v>2561</v>
          </cell>
          <cell r="F3378" t="str">
            <v>TN-075</v>
          </cell>
          <cell r="G3378" t="str">
            <v>Newbern Housing Authority</v>
          </cell>
        </row>
        <row r="3379">
          <cell r="D3379" t="str">
            <v>TN - Elizabethton Housing and Development Agency</v>
          </cell>
          <cell r="E3379">
            <v>2562</v>
          </cell>
          <cell r="F3379" t="str">
            <v>TN-076</v>
          </cell>
          <cell r="G3379" t="str">
            <v>Elizabethton Housing and Development Agency</v>
          </cell>
        </row>
        <row r="3380">
          <cell r="D3380" t="str">
            <v>TN - Woodbury Housing Authority</v>
          </cell>
          <cell r="E3380">
            <v>2563</v>
          </cell>
          <cell r="F3380" t="str">
            <v>TN-077</v>
          </cell>
          <cell r="G3380" t="str">
            <v>Woodbury Housing Authority</v>
          </cell>
        </row>
        <row r="3381">
          <cell r="D3381" t="str">
            <v>TN - Oliver Springs Housing Authority</v>
          </cell>
          <cell r="E3381">
            <v>2564</v>
          </cell>
          <cell r="F3381" t="str">
            <v>TN-078</v>
          </cell>
          <cell r="G3381" t="str">
            <v>Oliver Springs Housing Authority</v>
          </cell>
        </row>
        <row r="3382">
          <cell r="D3382" t="str">
            <v>TN - Dickson Housing Authority</v>
          </cell>
          <cell r="E3382">
            <v>2565</v>
          </cell>
          <cell r="F3382" t="str">
            <v>TN-079</v>
          </cell>
          <cell r="G3382" t="str">
            <v>Dickson Housing Authority</v>
          </cell>
        </row>
        <row r="3383">
          <cell r="D3383" t="str">
            <v>TN - Erwin Housing Authority</v>
          </cell>
          <cell r="E3383">
            <v>2566</v>
          </cell>
          <cell r="F3383" t="str">
            <v>TN-081</v>
          </cell>
          <cell r="G3383" t="str">
            <v>Erwin Housing Authority</v>
          </cell>
        </row>
        <row r="3384">
          <cell r="D3384" t="str">
            <v>TN - McKenzie Housing Authority</v>
          </cell>
          <cell r="E3384">
            <v>2567</v>
          </cell>
          <cell r="F3384" t="str">
            <v>TN-082</v>
          </cell>
          <cell r="G3384" t="str">
            <v>McKenzie Housing Authority</v>
          </cell>
        </row>
        <row r="3385">
          <cell r="D3385" t="str">
            <v>TN - Gallaway Housing Authority</v>
          </cell>
          <cell r="E3385">
            <v>2568</v>
          </cell>
          <cell r="F3385" t="str">
            <v>TN-084</v>
          </cell>
          <cell r="G3385" t="str">
            <v>Gallaway Housing Authority</v>
          </cell>
        </row>
        <row r="3386">
          <cell r="D3386" t="str">
            <v>TN - Oak Ridge Housing Authority</v>
          </cell>
          <cell r="E3386">
            <v>2569</v>
          </cell>
          <cell r="F3386" t="str">
            <v>TN-088</v>
          </cell>
          <cell r="G3386" t="str">
            <v>Oak Ridge Housing Authority</v>
          </cell>
        </row>
        <row r="3387">
          <cell r="D3387" t="str">
            <v>TN - Lafayette Housing Authority</v>
          </cell>
          <cell r="E3387">
            <v>2570</v>
          </cell>
          <cell r="F3387" t="str">
            <v>TN-090</v>
          </cell>
          <cell r="G3387" t="str">
            <v>Lafayette Housing Authority</v>
          </cell>
        </row>
        <row r="3388">
          <cell r="D3388" t="str">
            <v>TN - Grundy Housing Authority</v>
          </cell>
          <cell r="E3388">
            <v>2571</v>
          </cell>
          <cell r="F3388" t="str">
            <v>TN-092</v>
          </cell>
          <cell r="G3388" t="str">
            <v>Grundy Housing Authority</v>
          </cell>
        </row>
        <row r="3389">
          <cell r="D3389" t="str">
            <v>TN - Shelby County Housing Authority</v>
          </cell>
          <cell r="E3389">
            <v>2572</v>
          </cell>
          <cell r="F3389" t="str">
            <v>TN-095</v>
          </cell>
          <cell r="G3389" t="str">
            <v>Shelby County Housing Authority</v>
          </cell>
        </row>
        <row r="3390">
          <cell r="D3390" t="str">
            <v>TN - Franklin County Housing Authority</v>
          </cell>
          <cell r="E3390">
            <v>2573</v>
          </cell>
          <cell r="F3390" t="str">
            <v>TN-125</v>
          </cell>
          <cell r="G3390" t="str">
            <v>Franklin County Housing Authority</v>
          </cell>
        </row>
        <row r="3391">
          <cell r="D3391" t="str">
            <v>TX - Austin Housing Authority</v>
          </cell>
          <cell r="E3391">
            <v>2574</v>
          </cell>
          <cell r="F3391" t="str">
            <v>TX-001</v>
          </cell>
          <cell r="G3391" t="str">
            <v>Austin Housing Authority</v>
          </cell>
        </row>
        <row r="3392">
          <cell r="D3392" t="str">
            <v>TX - Housing Authority of the City of El Paso, TX</v>
          </cell>
          <cell r="E3392">
            <v>2575</v>
          </cell>
          <cell r="F3392" t="str">
            <v>TX-003</v>
          </cell>
          <cell r="G3392" t="str">
            <v>Housing Authority of the City of El Paso, TX</v>
          </cell>
        </row>
        <row r="3393">
          <cell r="D3393" t="str">
            <v>TX - Housing Authority of Fort Worth</v>
          </cell>
          <cell r="E3393">
            <v>2576</v>
          </cell>
          <cell r="F3393" t="str">
            <v>TX-004</v>
          </cell>
          <cell r="G3393" t="str">
            <v>Housing Authority of Fort Worth</v>
          </cell>
        </row>
        <row r="3394">
          <cell r="D3394" t="str">
            <v>TX - Houston Housing Authority</v>
          </cell>
          <cell r="E3394">
            <v>2577</v>
          </cell>
          <cell r="F3394" t="str">
            <v>TX-005</v>
          </cell>
          <cell r="G3394" t="str">
            <v>Houston Housing Authority</v>
          </cell>
        </row>
        <row r="3395">
          <cell r="D3395" t="str">
            <v>TX - San Antonio Housing Authority</v>
          </cell>
          <cell r="E3395">
            <v>2578</v>
          </cell>
          <cell r="F3395" t="str">
            <v>TX-006</v>
          </cell>
          <cell r="G3395" t="str">
            <v>San Antonio Housing Authority</v>
          </cell>
        </row>
        <row r="3396">
          <cell r="D3396" t="str">
            <v>TX - Brownsville Housing Authority</v>
          </cell>
          <cell r="E3396">
            <v>2579</v>
          </cell>
          <cell r="F3396" t="str">
            <v>TX-007</v>
          </cell>
          <cell r="G3396" t="str">
            <v>Brownsville Housing Authority</v>
          </cell>
        </row>
        <row r="3397">
          <cell r="D3397" t="str">
            <v>TX - Corpus Christi Housing Authority</v>
          </cell>
          <cell r="E3397">
            <v>2580</v>
          </cell>
          <cell r="F3397" t="str">
            <v>TX-008</v>
          </cell>
          <cell r="G3397" t="str">
            <v>Corpus Christi Housing Authority</v>
          </cell>
        </row>
        <row r="3398">
          <cell r="D3398" t="str">
            <v>TX - Housing Authority of the City of Dallas, Texa</v>
          </cell>
          <cell r="E3398">
            <v>2581</v>
          </cell>
          <cell r="F3398" t="str">
            <v>TX-009</v>
          </cell>
          <cell r="G3398" t="str">
            <v>Housing Authority of the City of Dallas, Texa</v>
          </cell>
        </row>
        <row r="3399">
          <cell r="D3399" t="str">
            <v>TX - Housing Authority of the City of Waco</v>
          </cell>
          <cell r="E3399">
            <v>2582</v>
          </cell>
          <cell r="F3399" t="str">
            <v>TX-010</v>
          </cell>
          <cell r="G3399" t="str">
            <v>Housing Authority of the City of Waco</v>
          </cell>
        </row>
        <row r="3400">
          <cell r="D3400" t="str">
            <v>TX - Housing Authority of the City of Laredo</v>
          </cell>
          <cell r="E3400">
            <v>2583</v>
          </cell>
          <cell r="F3400" t="str">
            <v>TX-011</v>
          </cell>
          <cell r="G3400" t="str">
            <v>Housing Authority of the City of Laredo</v>
          </cell>
        </row>
        <row r="3401">
          <cell r="D3401" t="str">
            <v>TX - Housing Authority of the City of Baytown</v>
          </cell>
          <cell r="E3401">
            <v>2584</v>
          </cell>
          <cell r="F3401" t="str">
            <v>TX-012</v>
          </cell>
          <cell r="G3401" t="str">
            <v>Housing Authority of the City of Baytown</v>
          </cell>
        </row>
        <row r="3402">
          <cell r="D3402" t="str">
            <v>TX - Housing Authority of Texarkana</v>
          </cell>
          <cell r="E3402">
            <v>2585</v>
          </cell>
          <cell r="F3402" t="str">
            <v>TX-014</v>
          </cell>
          <cell r="G3402" t="str">
            <v>Housing Authority of Texarkana</v>
          </cell>
        </row>
        <row r="3403">
          <cell r="D3403" t="str">
            <v>TX - Housing Authority of Waxahachie</v>
          </cell>
          <cell r="E3403">
            <v>2586</v>
          </cell>
          <cell r="F3403" t="str">
            <v>TX-015</v>
          </cell>
          <cell r="G3403" t="str">
            <v>Housing Authority of Waxahachie</v>
          </cell>
        </row>
        <row r="3404">
          <cell r="D3404" t="str">
            <v>TX - Del Rio Housing Authority</v>
          </cell>
          <cell r="E3404">
            <v>2587</v>
          </cell>
          <cell r="F3404" t="str">
            <v>TX-016</v>
          </cell>
          <cell r="G3404" t="str">
            <v>Del Rio Housing Authority</v>
          </cell>
        </row>
        <row r="3405">
          <cell r="D3405" t="str">
            <v>TX - Housing Authority of the City of Galveston</v>
          </cell>
          <cell r="E3405">
            <v>2588</v>
          </cell>
          <cell r="F3405" t="str">
            <v>TX-017</v>
          </cell>
          <cell r="G3405" t="str">
            <v>Housing Authority of the City of Galveston</v>
          </cell>
        </row>
        <row r="3406">
          <cell r="D3406" t="str">
            <v>TX - Housing Authority of Lubbock</v>
          </cell>
          <cell r="E3406">
            <v>2589</v>
          </cell>
          <cell r="F3406" t="str">
            <v>TX-018</v>
          </cell>
          <cell r="G3406" t="str">
            <v>Housing Authority of Lubbock</v>
          </cell>
        </row>
        <row r="3407">
          <cell r="D3407" t="str">
            <v>TX - Eagle Pass Housing Authority</v>
          </cell>
          <cell r="E3407">
            <v>2590</v>
          </cell>
          <cell r="F3407" t="str">
            <v>TX-019</v>
          </cell>
          <cell r="G3407" t="str">
            <v>Eagle Pass Housing Authority</v>
          </cell>
        </row>
        <row r="3408">
          <cell r="D3408" t="str">
            <v>TX - Housing Authority of the City of Bryan</v>
          </cell>
          <cell r="E3408">
            <v>2591</v>
          </cell>
          <cell r="F3408" t="str">
            <v>TX-020</v>
          </cell>
          <cell r="G3408" t="str">
            <v>Housing Authority of the City of Bryan</v>
          </cell>
        </row>
        <row r="3409">
          <cell r="D3409" t="str">
            <v>TX - Housing Authority of the City of Brownwood</v>
          </cell>
          <cell r="E3409">
            <v>2592</v>
          </cell>
          <cell r="F3409" t="str">
            <v>TX-021</v>
          </cell>
          <cell r="G3409" t="str">
            <v>Housing Authority of the City of Brownwood</v>
          </cell>
        </row>
        <row r="3410">
          <cell r="D3410" t="str">
            <v>TX - Housing Authority of Wichita Falls</v>
          </cell>
          <cell r="E3410">
            <v>2593</v>
          </cell>
          <cell r="F3410" t="str">
            <v>TX-022</v>
          </cell>
          <cell r="G3410" t="str">
            <v>Housing Authority of Wichita Falls</v>
          </cell>
        </row>
        <row r="3411">
          <cell r="D3411" t="str">
            <v>TX - Housing Authority of the City of Beaumont</v>
          </cell>
          <cell r="E3411">
            <v>2594</v>
          </cell>
          <cell r="F3411" t="str">
            <v>TX-023</v>
          </cell>
          <cell r="G3411" t="str">
            <v>Housing Authority of the City of Beaumont</v>
          </cell>
        </row>
        <row r="3412">
          <cell r="D3412" t="str">
            <v>TX - Housing Authority of Commerce</v>
          </cell>
          <cell r="E3412">
            <v>2595</v>
          </cell>
          <cell r="F3412" t="str">
            <v>TX-024</v>
          </cell>
          <cell r="G3412" t="str">
            <v>Housing Authority of Commerce</v>
          </cell>
        </row>
        <row r="3413">
          <cell r="D3413" t="str">
            <v>TX - San Benito Housing Authority</v>
          </cell>
          <cell r="E3413">
            <v>2596</v>
          </cell>
          <cell r="F3413" t="str">
            <v>TX-025</v>
          </cell>
          <cell r="G3413" t="str">
            <v>San Benito Housing Authority</v>
          </cell>
        </row>
        <row r="3414">
          <cell r="D3414" t="str">
            <v>TX - Housing Authority of Denison</v>
          </cell>
          <cell r="E3414">
            <v>2597</v>
          </cell>
          <cell r="F3414" t="str">
            <v>TX-026</v>
          </cell>
          <cell r="G3414" t="str">
            <v>Housing Authority of Denison</v>
          </cell>
        </row>
        <row r="3415">
          <cell r="D3415" t="str">
            <v>TX - Housing Authority of McKinney</v>
          </cell>
          <cell r="E3415">
            <v>2598</v>
          </cell>
          <cell r="F3415" t="str">
            <v>TX-027</v>
          </cell>
          <cell r="G3415" t="str">
            <v>Housing Authority of McKinney</v>
          </cell>
        </row>
        <row r="3416">
          <cell r="D3416" t="str">
            <v>TX - McAllen Housing Authority</v>
          </cell>
          <cell r="E3416">
            <v>2599</v>
          </cell>
          <cell r="F3416" t="str">
            <v>TX-028</v>
          </cell>
          <cell r="G3416" t="str">
            <v>McAllen Housing Authority</v>
          </cell>
        </row>
        <row r="3417">
          <cell r="D3417" t="str">
            <v>TX - Mercedes Housing Authority</v>
          </cell>
          <cell r="E3417">
            <v>2600</v>
          </cell>
          <cell r="F3417" t="str">
            <v>TX-029</v>
          </cell>
          <cell r="G3417" t="str">
            <v>Mercedes Housing Authority</v>
          </cell>
        </row>
        <row r="3418">
          <cell r="D3418" t="str">
            <v>TX - Housing Authority of Temple</v>
          </cell>
          <cell r="E3418">
            <v>2601</v>
          </cell>
          <cell r="F3418" t="str">
            <v>TX-030</v>
          </cell>
          <cell r="G3418" t="str">
            <v>Housing Authority of Temple</v>
          </cell>
        </row>
        <row r="3419">
          <cell r="D3419" t="str">
            <v>TX - Taylor Housing Authority</v>
          </cell>
          <cell r="E3419">
            <v>2602</v>
          </cell>
          <cell r="F3419" t="str">
            <v>TX-031</v>
          </cell>
          <cell r="G3419" t="str">
            <v>Taylor Housing Authority</v>
          </cell>
        </row>
        <row r="3420">
          <cell r="D3420" t="str">
            <v>TX - Housing Authority of the City of Texas City</v>
          </cell>
          <cell r="E3420">
            <v>2603</v>
          </cell>
          <cell r="F3420" t="str">
            <v>TX-032</v>
          </cell>
          <cell r="G3420" t="str">
            <v>Housing Authority of the City of Texas City</v>
          </cell>
        </row>
        <row r="3421">
          <cell r="D3421" t="str">
            <v>TX - Housing Authority of Corsicana</v>
          </cell>
          <cell r="E3421">
            <v>2604</v>
          </cell>
          <cell r="F3421" t="str">
            <v>TX-033</v>
          </cell>
          <cell r="G3421" t="str">
            <v>Housing Authority of Corsicana</v>
          </cell>
        </row>
        <row r="3422">
          <cell r="D3422" t="str">
            <v>TX - Housing Authority of Port Arthur</v>
          </cell>
          <cell r="E3422">
            <v>2605</v>
          </cell>
          <cell r="F3422" t="str">
            <v>TX-034</v>
          </cell>
          <cell r="G3422" t="str">
            <v>Housing Authority of Port Arthur</v>
          </cell>
        </row>
        <row r="3423">
          <cell r="D3423" t="str">
            <v>TX - Housing Authority of the City of Bay City</v>
          </cell>
          <cell r="E3423">
            <v>2606</v>
          </cell>
          <cell r="F3423" t="str">
            <v>TX-035</v>
          </cell>
          <cell r="G3423" t="str">
            <v>Housing Authority of the City of Bay City</v>
          </cell>
        </row>
        <row r="3424">
          <cell r="D3424" t="str">
            <v>TX - Housing Authority of Borger</v>
          </cell>
          <cell r="E3424">
            <v>2607</v>
          </cell>
          <cell r="F3424" t="str">
            <v>TX-036</v>
          </cell>
          <cell r="G3424" t="str">
            <v>Housing Authority of Borger</v>
          </cell>
        </row>
        <row r="3425">
          <cell r="D3425" t="str">
            <v>TX - Housing Authority City of Orange</v>
          </cell>
          <cell r="E3425">
            <v>2608</v>
          </cell>
          <cell r="F3425" t="str">
            <v>TX-037</v>
          </cell>
          <cell r="G3425" t="str">
            <v>Housing Authority City of Orange</v>
          </cell>
        </row>
        <row r="3426">
          <cell r="D3426" t="str">
            <v>TX - Housing Authority of Bonham</v>
          </cell>
          <cell r="E3426">
            <v>2609</v>
          </cell>
          <cell r="F3426" t="str">
            <v>TX-038</v>
          </cell>
          <cell r="G3426" t="str">
            <v>Housing Authority of Bonham</v>
          </cell>
        </row>
        <row r="3427">
          <cell r="D3427" t="str">
            <v>TX - Housing Authority of Breckenridge</v>
          </cell>
          <cell r="E3427">
            <v>2610</v>
          </cell>
          <cell r="F3427" t="str">
            <v>TX-039</v>
          </cell>
          <cell r="G3427" t="str">
            <v>Housing Authority of Breckenridge</v>
          </cell>
        </row>
        <row r="3428">
          <cell r="D3428" t="str">
            <v>TX - Housing Authority of Olney</v>
          </cell>
          <cell r="E3428">
            <v>2611</v>
          </cell>
          <cell r="F3428" t="str">
            <v>TX-041</v>
          </cell>
          <cell r="G3428" t="str">
            <v>Housing Authority of Olney</v>
          </cell>
        </row>
        <row r="3429">
          <cell r="D3429" t="str">
            <v>TX - Housing Authority of Cisco</v>
          </cell>
          <cell r="E3429">
            <v>2612</v>
          </cell>
          <cell r="F3429" t="str">
            <v>TX-042</v>
          </cell>
          <cell r="G3429" t="str">
            <v>Housing Authority of Cisco</v>
          </cell>
        </row>
        <row r="3430">
          <cell r="D3430" t="str">
            <v>TX - Housing Authority of Ranger</v>
          </cell>
          <cell r="E3430">
            <v>2613</v>
          </cell>
          <cell r="F3430" t="str">
            <v>TX-043</v>
          </cell>
          <cell r="G3430" t="str">
            <v>Housing Authority of Ranger</v>
          </cell>
        </row>
        <row r="3431">
          <cell r="D3431" t="str">
            <v>TX - Housing Authority of Jefferson</v>
          </cell>
          <cell r="E3431">
            <v>2614</v>
          </cell>
          <cell r="F3431" t="str">
            <v>TX-044</v>
          </cell>
          <cell r="G3431" t="str">
            <v>Housing Authority of Jefferson</v>
          </cell>
        </row>
        <row r="3432">
          <cell r="D3432" t="str">
            <v>TX - Housing Authority of Canyon</v>
          </cell>
          <cell r="E3432">
            <v>2615</v>
          </cell>
          <cell r="F3432" t="str">
            <v>TX-045</v>
          </cell>
          <cell r="G3432" t="str">
            <v>Housing Authority of Canyon</v>
          </cell>
        </row>
        <row r="3433">
          <cell r="D3433" t="str">
            <v>TX - Mission Housing Authority</v>
          </cell>
          <cell r="E3433">
            <v>2616</v>
          </cell>
          <cell r="F3433" t="str">
            <v>TX-046</v>
          </cell>
          <cell r="G3433" t="str">
            <v>Mission Housing Authority</v>
          </cell>
        </row>
        <row r="3434">
          <cell r="D3434" t="str">
            <v>TX - Housing Authority of Dublin</v>
          </cell>
          <cell r="E3434">
            <v>2617</v>
          </cell>
          <cell r="F3434" t="str">
            <v>TX-047</v>
          </cell>
          <cell r="G3434" t="str">
            <v>Housing Authority of Dublin</v>
          </cell>
        </row>
        <row r="3435">
          <cell r="D3435" t="str">
            <v>TX - Housing Authority of Paris</v>
          </cell>
          <cell r="E3435">
            <v>2618</v>
          </cell>
          <cell r="F3435" t="str">
            <v>TX-048</v>
          </cell>
          <cell r="G3435" t="str">
            <v>Housing Authority of Paris</v>
          </cell>
        </row>
        <row r="3436">
          <cell r="D3436" t="str">
            <v>TX - Housing Authority of Pittsburg</v>
          </cell>
          <cell r="E3436">
            <v>2619</v>
          </cell>
          <cell r="F3436" t="str">
            <v>TX-049</v>
          </cell>
          <cell r="G3436" t="str">
            <v>Housing Authority of Pittsburg</v>
          </cell>
        </row>
        <row r="3437">
          <cell r="D3437" t="str">
            <v>TX - Housing Authority of Henderson</v>
          </cell>
          <cell r="E3437">
            <v>2620</v>
          </cell>
          <cell r="F3437" t="str">
            <v>TX-050</v>
          </cell>
          <cell r="G3437" t="str">
            <v>Housing Authority of Henderson</v>
          </cell>
        </row>
        <row r="3438">
          <cell r="D3438" t="str">
            <v>TX - Weslaco Housing Authority</v>
          </cell>
          <cell r="E3438">
            <v>2621</v>
          </cell>
          <cell r="F3438" t="str">
            <v>TX-051</v>
          </cell>
          <cell r="G3438" t="str">
            <v>Weslaco Housing Authority</v>
          </cell>
        </row>
        <row r="3439">
          <cell r="D3439" t="str">
            <v>TX - Housing Authority of Seymour</v>
          </cell>
          <cell r="E3439">
            <v>2622</v>
          </cell>
          <cell r="F3439" t="str">
            <v>TX-052</v>
          </cell>
          <cell r="G3439" t="str">
            <v>Housing Authority of Seymour</v>
          </cell>
        </row>
        <row r="3440">
          <cell r="D3440" t="str">
            <v>TX - Housing Authority of Haskell</v>
          </cell>
          <cell r="E3440">
            <v>2623</v>
          </cell>
          <cell r="F3440" t="str">
            <v>TX-053</v>
          </cell>
          <cell r="G3440" t="str">
            <v>Housing Authority of Haskell</v>
          </cell>
        </row>
        <row r="3441">
          <cell r="D3441" t="str">
            <v>TX - New Boston Property Management</v>
          </cell>
          <cell r="E3441">
            <v>2624</v>
          </cell>
          <cell r="F3441" t="str">
            <v>TX-054</v>
          </cell>
          <cell r="G3441" t="str">
            <v>New Boston Property Management</v>
          </cell>
        </row>
        <row r="3442">
          <cell r="D3442" t="str">
            <v>TX - Housing Authority of Colorado City</v>
          </cell>
          <cell r="E3442">
            <v>2625</v>
          </cell>
          <cell r="F3442" t="str">
            <v>TX-056</v>
          </cell>
          <cell r="G3442" t="str">
            <v>Housing Authority of Colorado City</v>
          </cell>
        </row>
        <row r="3443">
          <cell r="D3443" t="str">
            <v>TX - Housing Authority of the City of Gladewater</v>
          </cell>
          <cell r="E3443">
            <v>2626</v>
          </cell>
          <cell r="F3443" t="str">
            <v>TX-058</v>
          </cell>
          <cell r="G3443" t="str">
            <v>Housing Authority of the City of Gladewater</v>
          </cell>
        </row>
        <row r="3444">
          <cell r="D3444" t="str">
            <v>TX - Housing Authority of Center</v>
          </cell>
          <cell r="E3444">
            <v>2627</v>
          </cell>
          <cell r="F3444" t="str">
            <v>TX-059</v>
          </cell>
          <cell r="G3444" t="str">
            <v>Housing Authority of Center</v>
          </cell>
        </row>
        <row r="3445">
          <cell r="D3445" t="str">
            <v>TX - Housing Authority of the City of Mineola</v>
          </cell>
          <cell r="E3445">
            <v>2628</v>
          </cell>
          <cell r="F3445" t="str">
            <v>TX-060</v>
          </cell>
          <cell r="G3445" t="str">
            <v>Housing Authority of the City of Mineola</v>
          </cell>
        </row>
        <row r="3446">
          <cell r="D3446" t="str">
            <v>TX - Housing Authority of Sweetwater</v>
          </cell>
          <cell r="E3446">
            <v>2629</v>
          </cell>
          <cell r="F3446" t="str">
            <v>TX-061</v>
          </cell>
          <cell r="G3446" t="str">
            <v>Housing Authority of Sweetwater</v>
          </cell>
        </row>
        <row r="3447">
          <cell r="D3447" t="str">
            <v>TX - Edinburg Housing Authority</v>
          </cell>
          <cell r="E3447">
            <v>2630</v>
          </cell>
          <cell r="F3447" t="str">
            <v>TX-062</v>
          </cell>
          <cell r="G3447" t="str">
            <v>Edinburg Housing Authority</v>
          </cell>
        </row>
        <row r="3448">
          <cell r="D3448" t="str">
            <v>TX - Housing Authority of the City of Hearne</v>
          </cell>
          <cell r="E3448">
            <v>2631</v>
          </cell>
          <cell r="F3448" t="str">
            <v>TX-063</v>
          </cell>
          <cell r="G3448" t="str">
            <v>Housing Authority of the City of Hearne</v>
          </cell>
        </row>
        <row r="3449">
          <cell r="D3449" t="str">
            <v>TX - Alamo Housing Authority</v>
          </cell>
          <cell r="E3449">
            <v>2632</v>
          </cell>
          <cell r="F3449" t="str">
            <v>TX-064</v>
          </cell>
          <cell r="G3449" t="str">
            <v>Alamo Housing Authority</v>
          </cell>
        </row>
        <row r="3450">
          <cell r="D3450" t="str">
            <v>TX - Harlingen Housing Authority</v>
          </cell>
          <cell r="E3450">
            <v>2633</v>
          </cell>
          <cell r="F3450" t="str">
            <v>TX-065</v>
          </cell>
          <cell r="G3450" t="str">
            <v>Harlingen Housing Authority</v>
          </cell>
        </row>
        <row r="3451">
          <cell r="D3451" t="str">
            <v>TX - Electra Housing Authority</v>
          </cell>
          <cell r="E3451">
            <v>2634</v>
          </cell>
          <cell r="F3451" t="str">
            <v>TX-066</v>
          </cell>
          <cell r="G3451" t="str">
            <v>Electra Housing Authority</v>
          </cell>
        </row>
        <row r="3452">
          <cell r="D3452" t="str">
            <v>TX - Housing Authority of Bridgeport</v>
          </cell>
          <cell r="E3452">
            <v>2635</v>
          </cell>
          <cell r="F3452" t="str">
            <v>TX-067</v>
          </cell>
          <cell r="G3452" t="str">
            <v>Housing Authority of Bridgeport</v>
          </cell>
        </row>
        <row r="3453">
          <cell r="D3453" t="str">
            <v>TX - Housing Authority of Overton</v>
          </cell>
          <cell r="E3453">
            <v>2636</v>
          </cell>
          <cell r="F3453" t="str">
            <v>TX-068</v>
          </cell>
          <cell r="G3453" t="str">
            <v>Housing Authority of Overton</v>
          </cell>
        </row>
        <row r="3454">
          <cell r="D3454" t="str">
            <v>TX - Housing Authority of DeLeon</v>
          </cell>
          <cell r="E3454">
            <v>2637</v>
          </cell>
          <cell r="F3454" t="str">
            <v>TX-069</v>
          </cell>
          <cell r="G3454" t="str">
            <v>Housing Authority of DeLeon</v>
          </cell>
        </row>
        <row r="3455">
          <cell r="D3455" t="str">
            <v>TX - Housing Authority of Ennis</v>
          </cell>
          <cell r="E3455">
            <v>2638</v>
          </cell>
          <cell r="F3455" t="str">
            <v>TX-070</v>
          </cell>
          <cell r="G3455" t="str">
            <v>Housing Authority of Ennis</v>
          </cell>
        </row>
        <row r="3456">
          <cell r="D3456" t="str">
            <v>TX - Housing Authority of Gilmer</v>
          </cell>
          <cell r="E3456">
            <v>2639</v>
          </cell>
          <cell r="F3456" t="str">
            <v>TX-071</v>
          </cell>
          <cell r="G3456" t="str">
            <v>Housing Authority of Gilmer</v>
          </cell>
        </row>
        <row r="3457">
          <cell r="D3457" t="str">
            <v>TX - Pharr Housing Authority</v>
          </cell>
          <cell r="E3457">
            <v>2640</v>
          </cell>
          <cell r="F3457" t="str">
            <v>TX-073</v>
          </cell>
          <cell r="G3457" t="str">
            <v>Pharr Housing Authority</v>
          </cell>
        </row>
        <row r="3458">
          <cell r="D3458" t="str">
            <v>TX - Luling Housing Authority</v>
          </cell>
          <cell r="E3458">
            <v>2641</v>
          </cell>
          <cell r="F3458" t="str">
            <v>TX-074</v>
          </cell>
          <cell r="G3458" t="str">
            <v>Luling Housing Authority</v>
          </cell>
        </row>
        <row r="3459">
          <cell r="D3459" t="str">
            <v>TX - Housing Authority of Quanah</v>
          </cell>
          <cell r="E3459">
            <v>2642</v>
          </cell>
          <cell r="F3459" t="str">
            <v>TX-075</v>
          </cell>
          <cell r="G3459" t="str">
            <v>Housing Authority of Quanah</v>
          </cell>
        </row>
        <row r="3460">
          <cell r="D3460" t="str">
            <v>TX - Housing Authority of Cooper</v>
          </cell>
          <cell r="E3460">
            <v>2643</v>
          </cell>
          <cell r="F3460" t="str">
            <v>TX-076</v>
          </cell>
          <cell r="G3460" t="str">
            <v>Housing Authority of Cooper</v>
          </cell>
        </row>
        <row r="3461">
          <cell r="D3461" t="str">
            <v>TX - Housing Authority of Ballinger</v>
          </cell>
          <cell r="E3461">
            <v>2644</v>
          </cell>
          <cell r="F3461" t="str">
            <v>TX-077</v>
          </cell>
          <cell r="G3461" t="str">
            <v>Housing Authority of Ballinger</v>
          </cell>
        </row>
        <row r="3462">
          <cell r="D3462" t="str">
            <v>TX - Housing Authority of Sherman</v>
          </cell>
          <cell r="E3462">
            <v>2645</v>
          </cell>
          <cell r="F3462" t="str">
            <v>TX-078</v>
          </cell>
          <cell r="G3462" t="str">
            <v>Housing Authority of Sherman</v>
          </cell>
        </row>
        <row r="3463">
          <cell r="D3463" t="str">
            <v>TX - Housing Authority of the City of Killeen</v>
          </cell>
          <cell r="E3463">
            <v>2646</v>
          </cell>
          <cell r="F3463" t="str">
            <v>TX-079</v>
          </cell>
          <cell r="G3463" t="str">
            <v>Housing Authority of the City of Killeen</v>
          </cell>
        </row>
        <row r="3464">
          <cell r="D3464" t="str">
            <v>TX - Housing Authority of Anson</v>
          </cell>
          <cell r="E3464">
            <v>2647</v>
          </cell>
          <cell r="F3464" t="str">
            <v>TX-080</v>
          </cell>
          <cell r="G3464" t="str">
            <v>Housing Authority of Anson</v>
          </cell>
        </row>
        <row r="3465">
          <cell r="D3465" t="str">
            <v>TX - Gonzales Housing Authority</v>
          </cell>
          <cell r="E3465">
            <v>2648</v>
          </cell>
          <cell r="F3465" t="str">
            <v>TX-081</v>
          </cell>
          <cell r="G3465" t="str">
            <v>Gonzales Housing Authority</v>
          </cell>
        </row>
        <row r="3466">
          <cell r="D3466" t="str">
            <v>TX - Housing Authority of Henrietta</v>
          </cell>
          <cell r="E3466">
            <v>2649</v>
          </cell>
          <cell r="F3466" t="str">
            <v>TX-082</v>
          </cell>
          <cell r="G3466" t="str">
            <v>Housing Authority of Henrietta</v>
          </cell>
        </row>
        <row r="3467">
          <cell r="D3467" t="str">
            <v>TX - Housing Authority of Hamilton</v>
          </cell>
          <cell r="E3467">
            <v>2650</v>
          </cell>
          <cell r="F3467" t="str">
            <v>TX-083</v>
          </cell>
          <cell r="G3467" t="str">
            <v>Housing Authority of Hamilton</v>
          </cell>
        </row>
        <row r="3468">
          <cell r="D3468" t="str">
            <v>TX - Housing Authority of Paducah</v>
          </cell>
          <cell r="E3468">
            <v>2651</v>
          </cell>
          <cell r="F3468" t="str">
            <v>TX-084</v>
          </cell>
          <cell r="G3468" t="str">
            <v>Housing Authority of Paducah</v>
          </cell>
        </row>
        <row r="3469">
          <cell r="D3469" t="str">
            <v>TX - Victoria Housing Authority</v>
          </cell>
          <cell r="E3469">
            <v>2652</v>
          </cell>
          <cell r="F3469" t="str">
            <v>TX-085</v>
          </cell>
          <cell r="G3469" t="str">
            <v>Victoria Housing Authority</v>
          </cell>
        </row>
        <row r="3470">
          <cell r="D3470" t="str">
            <v>TX - Housing Authority of Wortham</v>
          </cell>
          <cell r="E3470">
            <v>2653</v>
          </cell>
          <cell r="F3470" t="str">
            <v>TX-086</v>
          </cell>
          <cell r="G3470" t="str">
            <v>Housing Authority of Wortham</v>
          </cell>
        </row>
        <row r="3471">
          <cell r="D3471" t="str">
            <v>TX - San Marcos Housing Authority</v>
          </cell>
          <cell r="E3471">
            <v>2654</v>
          </cell>
          <cell r="F3471" t="str">
            <v>TX-087</v>
          </cell>
          <cell r="G3471" t="str">
            <v>San Marcos Housing Authority</v>
          </cell>
        </row>
        <row r="3472">
          <cell r="D3472" t="str">
            <v>TX - Housing Authority of Ector</v>
          </cell>
          <cell r="E3472">
            <v>2655</v>
          </cell>
          <cell r="F3472" t="str">
            <v>TX-088</v>
          </cell>
          <cell r="G3472" t="str">
            <v>Housing Authority of Ector</v>
          </cell>
        </row>
        <row r="3473">
          <cell r="D3473" t="str">
            <v>TX - Housing Authority of Bells</v>
          </cell>
          <cell r="E3473">
            <v>2656</v>
          </cell>
          <cell r="F3473" t="str">
            <v>TX-089</v>
          </cell>
          <cell r="G3473" t="str">
            <v>Housing Authority of Bells</v>
          </cell>
        </row>
        <row r="3474">
          <cell r="D3474" t="str">
            <v>TX - Housing Authority of Hico</v>
          </cell>
          <cell r="E3474">
            <v>2657</v>
          </cell>
          <cell r="F3474" t="str">
            <v>TX-090</v>
          </cell>
          <cell r="G3474" t="str">
            <v>Housing Authority of Hico</v>
          </cell>
        </row>
        <row r="3475">
          <cell r="D3475" t="str">
            <v>TX - Housing Authority of Pottsboro</v>
          </cell>
          <cell r="E3475">
            <v>2658</v>
          </cell>
          <cell r="F3475" t="str">
            <v>TX-091</v>
          </cell>
          <cell r="G3475" t="str">
            <v>Housing Authority of Pottsboro</v>
          </cell>
        </row>
        <row r="3476">
          <cell r="D3476" t="str">
            <v>TX - Housing Authority of Ladonia</v>
          </cell>
          <cell r="E3476">
            <v>2659</v>
          </cell>
          <cell r="F3476" t="str">
            <v>TX-092</v>
          </cell>
          <cell r="G3476" t="str">
            <v>Housing Authority of Ladonia</v>
          </cell>
        </row>
        <row r="3477">
          <cell r="D3477" t="str">
            <v>TX - Housing Authority of Honey Grove</v>
          </cell>
          <cell r="E3477">
            <v>2660</v>
          </cell>
          <cell r="F3477" t="str">
            <v>TX-093</v>
          </cell>
          <cell r="G3477" t="str">
            <v>Housing Authority of Honey Grove</v>
          </cell>
        </row>
        <row r="3478">
          <cell r="D3478" t="str">
            <v>TX - Housing Authority of Archer City</v>
          </cell>
          <cell r="E3478">
            <v>2661</v>
          </cell>
          <cell r="F3478" t="str">
            <v>TX-094</v>
          </cell>
          <cell r="G3478" t="str">
            <v>Housing Authority of Archer City</v>
          </cell>
        </row>
        <row r="3479">
          <cell r="D3479" t="str">
            <v>TX - Housing Authority of Rockwall</v>
          </cell>
          <cell r="E3479">
            <v>2662</v>
          </cell>
          <cell r="F3479" t="str">
            <v>TX-095</v>
          </cell>
          <cell r="G3479" t="str">
            <v>Housing Authority of Rockwall</v>
          </cell>
        </row>
        <row r="3480">
          <cell r="D3480" t="str">
            <v>TX - Edna Housing Authority</v>
          </cell>
          <cell r="E3480">
            <v>2663</v>
          </cell>
          <cell r="F3480" t="str">
            <v>TX-096</v>
          </cell>
          <cell r="G3480" t="str">
            <v>Edna Housing Authority</v>
          </cell>
        </row>
        <row r="3481">
          <cell r="D3481" t="str">
            <v>TX - Housing Authority of Savoy</v>
          </cell>
          <cell r="E3481">
            <v>2664</v>
          </cell>
          <cell r="F3481" t="str">
            <v>TX-097</v>
          </cell>
          <cell r="G3481" t="str">
            <v>Housing Authority of Savoy</v>
          </cell>
        </row>
        <row r="3482">
          <cell r="D3482" t="str">
            <v>TX - Housing Authority of Bryson</v>
          </cell>
          <cell r="E3482">
            <v>2665</v>
          </cell>
          <cell r="F3482" t="str">
            <v>TX-099</v>
          </cell>
          <cell r="G3482" t="str">
            <v>Housing Authority of Bryson</v>
          </cell>
        </row>
        <row r="3483">
          <cell r="D3483" t="str">
            <v>TX - Housing Authority of City of Leonard</v>
          </cell>
          <cell r="E3483">
            <v>2666</v>
          </cell>
          <cell r="F3483" t="str">
            <v>TX-100</v>
          </cell>
          <cell r="G3483" t="str">
            <v>Housing Authority of City of Leonard</v>
          </cell>
        </row>
        <row r="3484">
          <cell r="D3484" t="str">
            <v>TX - Housing Authority of Avinger</v>
          </cell>
          <cell r="E3484">
            <v>2667</v>
          </cell>
          <cell r="F3484" t="str">
            <v>TX-101</v>
          </cell>
          <cell r="G3484" t="str">
            <v>Housing Authority of Avinger</v>
          </cell>
        </row>
        <row r="3485">
          <cell r="D3485" t="str">
            <v>TX - Housing Authority of McGregor</v>
          </cell>
          <cell r="E3485">
            <v>2668</v>
          </cell>
          <cell r="F3485" t="str">
            <v>TX-102</v>
          </cell>
          <cell r="G3485" t="str">
            <v>Housing Authority of McGregor</v>
          </cell>
        </row>
        <row r="3486">
          <cell r="D3486" t="str">
            <v>TX - Smiley Housing Authority</v>
          </cell>
          <cell r="E3486">
            <v>2669</v>
          </cell>
          <cell r="F3486" t="str">
            <v>TX-103</v>
          </cell>
          <cell r="G3486" t="str">
            <v>Smiley Housing Authority</v>
          </cell>
        </row>
        <row r="3487">
          <cell r="D3487" t="str">
            <v>TX - Housing Authority of Wolfe City</v>
          </cell>
          <cell r="E3487">
            <v>2670</v>
          </cell>
          <cell r="F3487" t="str">
            <v>TX-104</v>
          </cell>
          <cell r="G3487" t="str">
            <v>Housing Authority of Wolfe City</v>
          </cell>
        </row>
        <row r="3488">
          <cell r="D3488" t="str">
            <v>TX - Crystal City Housing Authority</v>
          </cell>
          <cell r="E3488">
            <v>2671</v>
          </cell>
          <cell r="F3488" t="str">
            <v>TX-105</v>
          </cell>
          <cell r="G3488" t="str">
            <v>Crystal City Housing Authority</v>
          </cell>
        </row>
        <row r="3489">
          <cell r="D3489" t="str">
            <v>TX - Housing Authority of Daingerfield</v>
          </cell>
          <cell r="E3489">
            <v>2672</v>
          </cell>
          <cell r="F3489" t="str">
            <v>TX-106</v>
          </cell>
          <cell r="G3489" t="str">
            <v>Housing Authority of Daingerfield</v>
          </cell>
        </row>
        <row r="3490">
          <cell r="D3490" t="str">
            <v>TX - Housing Authority of Whitewright</v>
          </cell>
          <cell r="E3490">
            <v>2673</v>
          </cell>
          <cell r="F3490" t="str">
            <v>TX-107</v>
          </cell>
          <cell r="G3490" t="str">
            <v>Housing Authority of Whitewright</v>
          </cell>
        </row>
        <row r="3491">
          <cell r="D3491" t="str">
            <v>TX - Housing Authority of Howe</v>
          </cell>
          <cell r="E3491">
            <v>2674</v>
          </cell>
          <cell r="F3491" t="str">
            <v>TX-108</v>
          </cell>
          <cell r="G3491" t="str">
            <v>Housing Authority of Howe</v>
          </cell>
        </row>
        <row r="3492">
          <cell r="D3492" t="str">
            <v>TX - Waelder Housing Authority</v>
          </cell>
          <cell r="E3492">
            <v>2675</v>
          </cell>
          <cell r="F3492" t="str">
            <v>TX-109</v>
          </cell>
          <cell r="G3492" t="str">
            <v>Waelder Housing Authority</v>
          </cell>
        </row>
        <row r="3493">
          <cell r="D3493" t="str">
            <v>TX - Housing Authority of Burkburnett</v>
          </cell>
          <cell r="E3493">
            <v>2676</v>
          </cell>
          <cell r="F3493" t="str">
            <v>TX-111</v>
          </cell>
          <cell r="G3493" t="str">
            <v>Housing Authority of Burkburnett</v>
          </cell>
        </row>
        <row r="3494">
          <cell r="D3494" t="str">
            <v>TX - Hughes Springs</v>
          </cell>
          <cell r="E3494">
            <v>2677</v>
          </cell>
          <cell r="F3494" t="str">
            <v>TX-112</v>
          </cell>
          <cell r="G3494" t="str">
            <v>Hughes Springs</v>
          </cell>
        </row>
        <row r="3495">
          <cell r="D3495" t="str">
            <v>TX - Housing Authority of Orange County</v>
          </cell>
          <cell r="E3495">
            <v>2678</v>
          </cell>
          <cell r="F3495" t="str">
            <v>TX-113</v>
          </cell>
          <cell r="G3495" t="str">
            <v>Housing Authority of Orange County</v>
          </cell>
        </row>
        <row r="3496">
          <cell r="D3496" t="str">
            <v>TX - Kingsville Housing Authority</v>
          </cell>
          <cell r="E3496">
            <v>2679</v>
          </cell>
          <cell r="F3496" t="str">
            <v>TX-114</v>
          </cell>
          <cell r="G3496" t="str">
            <v>Kingsville Housing Authority</v>
          </cell>
        </row>
        <row r="3497">
          <cell r="D3497" t="str">
            <v>TX - Housing Authority of Tom Bean</v>
          </cell>
          <cell r="E3497">
            <v>2680</v>
          </cell>
          <cell r="F3497" t="str">
            <v>TX-115</v>
          </cell>
          <cell r="G3497" t="str">
            <v>Housing Authority of Tom Bean</v>
          </cell>
        </row>
        <row r="3498">
          <cell r="D3498" t="str">
            <v>TX - Housing Authority of City  of Moody</v>
          </cell>
          <cell r="E3498">
            <v>2681</v>
          </cell>
          <cell r="F3498" t="str">
            <v>TX-116</v>
          </cell>
          <cell r="G3498" t="str">
            <v>Housing Authority of City  of Moody</v>
          </cell>
        </row>
        <row r="3499">
          <cell r="D3499" t="str">
            <v>TX - Housing Authority of Deport</v>
          </cell>
          <cell r="E3499">
            <v>2682</v>
          </cell>
          <cell r="F3499" t="str">
            <v>TX-117</v>
          </cell>
          <cell r="G3499" t="str">
            <v>Housing Authority of Deport</v>
          </cell>
        </row>
        <row r="3500">
          <cell r="D3500" t="str">
            <v>TX - Housing Authority of the City of Caldwell</v>
          </cell>
          <cell r="E3500">
            <v>2683</v>
          </cell>
          <cell r="F3500" t="str">
            <v>TX-118</v>
          </cell>
          <cell r="G3500" t="str">
            <v>Housing Authority of the City of Caldwell</v>
          </cell>
        </row>
        <row r="3501">
          <cell r="D3501" t="str">
            <v>TX - Housing Authority of the City of Munday</v>
          </cell>
          <cell r="E3501">
            <v>2684</v>
          </cell>
          <cell r="F3501" t="str">
            <v>TX-120</v>
          </cell>
          <cell r="G3501" t="str">
            <v>Housing Authority of the City of Munday</v>
          </cell>
        </row>
        <row r="3502">
          <cell r="D3502" t="str">
            <v>TX - Housing Authority of Naples</v>
          </cell>
          <cell r="E3502">
            <v>2685</v>
          </cell>
          <cell r="F3502" t="str">
            <v>TX-121</v>
          </cell>
          <cell r="G3502" t="str">
            <v>Housing Authority of Naples</v>
          </cell>
        </row>
        <row r="3503">
          <cell r="D3503" t="str">
            <v>TX - Housing Authority of Omaha</v>
          </cell>
          <cell r="E3503">
            <v>2686</v>
          </cell>
          <cell r="F3503" t="str">
            <v>TX-122</v>
          </cell>
          <cell r="G3503" t="str">
            <v>Housing Authority of Omaha</v>
          </cell>
        </row>
        <row r="3504">
          <cell r="D3504" t="str">
            <v>TX - Housing Authority of the City of Knox City</v>
          </cell>
          <cell r="E3504">
            <v>2687</v>
          </cell>
          <cell r="F3504" t="str">
            <v>TX-124</v>
          </cell>
          <cell r="G3504" t="str">
            <v>Housing Authority of the City of Knox City</v>
          </cell>
        </row>
        <row r="3505">
          <cell r="D3505" t="str">
            <v>TX - Housing Authority of Celeste</v>
          </cell>
          <cell r="E3505">
            <v>2688</v>
          </cell>
          <cell r="F3505" t="str">
            <v>TX-126</v>
          </cell>
          <cell r="G3505" t="str">
            <v>Housing Authority of Celeste</v>
          </cell>
        </row>
        <row r="3506">
          <cell r="D3506" t="str">
            <v>TX - Housing Authority of Trenton</v>
          </cell>
          <cell r="E3506">
            <v>2689</v>
          </cell>
          <cell r="F3506" t="str">
            <v>TX-127</v>
          </cell>
          <cell r="G3506" t="str">
            <v>Housing Authority of Trenton</v>
          </cell>
        </row>
        <row r="3507">
          <cell r="D3507" t="str">
            <v>TX - Housing Authority of Plano</v>
          </cell>
          <cell r="E3507">
            <v>2690</v>
          </cell>
          <cell r="F3507" t="str">
            <v>TX-128</v>
          </cell>
          <cell r="G3507" t="str">
            <v>Housing Authority of Plano</v>
          </cell>
        </row>
        <row r="3508">
          <cell r="D3508" t="str">
            <v>TX - Housing Authority of Van Alstyne</v>
          </cell>
          <cell r="E3508">
            <v>2691</v>
          </cell>
          <cell r="F3508" t="str">
            <v>TX-132</v>
          </cell>
          <cell r="G3508" t="str">
            <v>Housing Authority of Van Alstyne</v>
          </cell>
        </row>
        <row r="3509">
          <cell r="D3509" t="str">
            <v>TX - Housing Authority of Princeton</v>
          </cell>
          <cell r="E3509">
            <v>2692</v>
          </cell>
          <cell r="F3509" t="str">
            <v>TX-133</v>
          </cell>
          <cell r="G3509" t="str">
            <v>Housing Authority of Princeton</v>
          </cell>
        </row>
        <row r="3510">
          <cell r="D3510" t="str">
            <v>TX - Housing Authority of Cameron</v>
          </cell>
          <cell r="E3510">
            <v>2693</v>
          </cell>
          <cell r="F3510" t="str">
            <v>TX-134</v>
          </cell>
          <cell r="G3510" t="str">
            <v>Housing Authority of Cameron</v>
          </cell>
        </row>
        <row r="3511">
          <cell r="D3511" t="str">
            <v>TX - Housing Authority of Linden</v>
          </cell>
          <cell r="E3511">
            <v>2694</v>
          </cell>
          <cell r="F3511" t="str">
            <v>TX-135</v>
          </cell>
          <cell r="G3511" t="str">
            <v>Housing Authority of Linden</v>
          </cell>
        </row>
        <row r="3512">
          <cell r="D3512" t="str">
            <v>TX - Housing Authority of De Kalb</v>
          </cell>
          <cell r="E3512">
            <v>2695</v>
          </cell>
          <cell r="F3512" t="str">
            <v>TX-137</v>
          </cell>
          <cell r="G3512" t="str">
            <v>Housing Authority of De Kalb</v>
          </cell>
        </row>
        <row r="3513">
          <cell r="D3513" t="str">
            <v>TX - Housing Authority of Bogata</v>
          </cell>
          <cell r="E3513">
            <v>2696</v>
          </cell>
          <cell r="F3513" t="str">
            <v>TX-138</v>
          </cell>
          <cell r="G3513" t="str">
            <v>Housing Authority of Bogata</v>
          </cell>
        </row>
        <row r="3514">
          <cell r="D3514" t="str">
            <v>TX - Housing Authority of Gunter</v>
          </cell>
          <cell r="E3514">
            <v>2697</v>
          </cell>
          <cell r="F3514" t="str">
            <v>TX-139</v>
          </cell>
          <cell r="G3514" t="str">
            <v>Housing Authority of Gunter</v>
          </cell>
        </row>
        <row r="3515">
          <cell r="D3515" t="str">
            <v>TX - Housing Authority of the City of Frisco</v>
          </cell>
          <cell r="E3515">
            <v>2698</v>
          </cell>
          <cell r="F3515" t="str">
            <v>TX-144</v>
          </cell>
          <cell r="G3515" t="str">
            <v>Housing Authority of the City of Frisco</v>
          </cell>
        </row>
        <row r="3516">
          <cell r="D3516" t="str">
            <v>TX - Housing Authority of Talco</v>
          </cell>
          <cell r="E3516">
            <v>2699</v>
          </cell>
          <cell r="F3516" t="str">
            <v>TX-145</v>
          </cell>
          <cell r="G3516" t="str">
            <v>Housing Authority of Talco</v>
          </cell>
        </row>
        <row r="3517">
          <cell r="D3517" t="str">
            <v>TX - Kenedy Housing Authority</v>
          </cell>
          <cell r="E3517">
            <v>2700</v>
          </cell>
          <cell r="F3517" t="str">
            <v>TX-147</v>
          </cell>
          <cell r="G3517" t="str">
            <v>Kenedy Housing Authority</v>
          </cell>
        </row>
        <row r="3518">
          <cell r="D3518" t="str">
            <v>TX - Housing Authority of the City of Calvert</v>
          </cell>
          <cell r="E3518">
            <v>2701</v>
          </cell>
          <cell r="F3518" t="str">
            <v>TX-150</v>
          </cell>
          <cell r="G3518" t="str">
            <v>Housing Authority of the City of Calvert</v>
          </cell>
        </row>
        <row r="3519">
          <cell r="D3519" t="str">
            <v>TX - Housing Authority of Wellington</v>
          </cell>
          <cell r="E3519">
            <v>2702</v>
          </cell>
          <cell r="F3519" t="str">
            <v>TX-151</v>
          </cell>
          <cell r="G3519" t="str">
            <v>Housing Authority of Wellington</v>
          </cell>
        </row>
        <row r="3520">
          <cell r="D3520" t="str">
            <v>TX - Beeville Housing Authority</v>
          </cell>
          <cell r="E3520">
            <v>2703</v>
          </cell>
          <cell r="F3520" t="str">
            <v>TX-152</v>
          </cell>
          <cell r="G3520" t="str">
            <v>Beeville Housing Authority</v>
          </cell>
        </row>
        <row r="3521">
          <cell r="D3521" t="str">
            <v>TX - Housing Authority of Haltom City</v>
          </cell>
          <cell r="E3521">
            <v>2704</v>
          </cell>
          <cell r="F3521" t="str">
            <v>TX-153</v>
          </cell>
          <cell r="G3521" t="str">
            <v>Housing Authority of Haltom City</v>
          </cell>
        </row>
        <row r="3522">
          <cell r="D3522" t="str">
            <v>TX - Housing Authority of Decatur</v>
          </cell>
          <cell r="E3522">
            <v>2705</v>
          </cell>
          <cell r="F3522" t="str">
            <v>TX-155</v>
          </cell>
          <cell r="G3522" t="str">
            <v>Housing Authority of Decatur</v>
          </cell>
        </row>
        <row r="3523">
          <cell r="D3523" t="str">
            <v>TX - Housing Authority of Spearman</v>
          </cell>
          <cell r="E3523">
            <v>2706</v>
          </cell>
          <cell r="F3523" t="str">
            <v>TX-156</v>
          </cell>
          <cell r="G3523" t="str">
            <v>Housing Authority of Spearman</v>
          </cell>
        </row>
        <row r="3524">
          <cell r="D3524" t="str">
            <v>TX - Housing Authority of McLean</v>
          </cell>
          <cell r="E3524">
            <v>2707</v>
          </cell>
          <cell r="F3524" t="str">
            <v>TX-157</v>
          </cell>
          <cell r="G3524" t="str">
            <v>Housing Authority of McLean</v>
          </cell>
        </row>
        <row r="3525">
          <cell r="D3525" t="str">
            <v>TX - Housing Authority of Merkel</v>
          </cell>
          <cell r="E3525">
            <v>2708</v>
          </cell>
          <cell r="F3525" t="str">
            <v>TX-158</v>
          </cell>
          <cell r="G3525" t="str">
            <v>Housing Authority of Merkel</v>
          </cell>
        </row>
        <row r="3526">
          <cell r="D3526" t="str">
            <v>TX - Housing Authority of Wink</v>
          </cell>
          <cell r="E3526">
            <v>2709</v>
          </cell>
          <cell r="F3526" t="str">
            <v>TX-160</v>
          </cell>
          <cell r="G3526" t="str">
            <v>Housing Authority of Wink</v>
          </cell>
        </row>
        <row r="3527">
          <cell r="D3527" t="str">
            <v>TX - Housing Authority of Clarendon</v>
          </cell>
          <cell r="E3527">
            <v>2710</v>
          </cell>
          <cell r="F3527" t="str">
            <v>TX-162</v>
          </cell>
          <cell r="G3527" t="str">
            <v>Housing Authority of Clarendon</v>
          </cell>
        </row>
        <row r="3528">
          <cell r="D3528" t="str">
            <v>TX - Robstown Housing Authority</v>
          </cell>
          <cell r="E3528">
            <v>2711</v>
          </cell>
          <cell r="F3528" t="str">
            <v>TX-163</v>
          </cell>
          <cell r="G3528" t="str">
            <v>Robstown Housing Authority</v>
          </cell>
        </row>
        <row r="3529">
          <cell r="D3529" t="str">
            <v>TX - Mathis Housing Authority</v>
          </cell>
          <cell r="E3529">
            <v>2712</v>
          </cell>
          <cell r="F3529" t="str">
            <v>TX-164</v>
          </cell>
          <cell r="G3529" t="str">
            <v>Mathis Housing Authority</v>
          </cell>
        </row>
        <row r="3530">
          <cell r="D3530" t="str">
            <v>TX - Runge Housing Authority</v>
          </cell>
          <cell r="E3530">
            <v>2713</v>
          </cell>
          <cell r="F3530" t="str">
            <v>TX-165</v>
          </cell>
          <cell r="G3530" t="str">
            <v>Runge Housing Authority</v>
          </cell>
        </row>
        <row r="3531">
          <cell r="D3531" t="str">
            <v>TX - Tahoka Housing Authority</v>
          </cell>
          <cell r="E3531">
            <v>2714</v>
          </cell>
          <cell r="F3531" t="str">
            <v>TX-166</v>
          </cell>
          <cell r="G3531" t="str">
            <v>Tahoka Housing Authority</v>
          </cell>
        </row>
        <row r="3532">
          <cell r="D3532" t="str">
            <v>TX - Housing Authority of Stamford</v>
          </cell>
          <cell r="E3532">
            <v>2715</v>
          </cell>
          <cell r="F3532" t="str">
            <v>TX-167</v>
          </cell>
          <cell r="G3532" t="str">
            <v>Housing Authority of Stamford</v>
          </cell>
        </row>
        <row r="3533">
          <cell r="D3533" t="str">
            <v>TX - Housing Authority of the City of Dayton</v>
          </cell>
          <cell r="E3533">
            <v>2716</v>
          </cell>
          <cell r="F3533" t="str">
            <v>TX-168</v>
          </cell>
          <cell r="G3533" t="str">
            <v>Housing Authority of the City of Dayton</v>
          </cell>
        </row>
        <row r="3534">
          <cell r="D3534" t="str">
            <v>TX - Housing Authority of Comanche</v>
          </cell>
          <cell r="E3534">
            <v>2717</v>
          </cell>
          <cell r="F3534" t="str">
            <v>TX-169</v>
          </cell>
          <cell r="G3534" t="str">
            <v>Housing Authority of Comanche</v>
          </cell>
        </row>
        <row r="3535">
          <cell r="D3535" t="str">
            <v>TX - Housing Authority of Rising Star</v>
          </cell>
          <cell r="E3535">
            <v>2718</v>
          </cell>
          <cell r="F3535" t="str">
            <v>TX-170</v>
          </cell>
          <cell r="G3535" t="str">
            <v>Housing Authority of Rising Star</v>
          </cell>
        </row>
        <row r="3536">
          <cell r="D3536" t="str">
            <v>TX - Housing Authority of Levelland</v>
          </cell>
          <cell r="E3536">
            <v>2719</v>
          </cell>
          <cell r="F3536" t="str">
            <v>TX-171</v>
          </cell>
          <cell r="G3536" t="str">
            <v>Housing Authority of Levelland</v>
          </cell>
        </row>
        <row r="3537">
          <cell r="D3537" t="str">
            <v>TX - Housing Authority of Cross Plains</v>
          </cell>
          <cell r="E3537">
            <v>2720</v>
          </cell>
          <cell r="F3537" t="str">
            <v>TX-172</v>
          </cell>
          <cell r="G3537" t="str">
            <v>Housing Authority of Cross Plains</v>
          </cell>
        </row>
        <row r="3538">
          <cell r="D3538" t="str">
            <v>TX - Port Isabel Housing Authority</v>
          </cell>
          <cell r="E3538">
            <v>2721</v>
          </cell>
          <cell r="F3538" t="str">
            <v>TX-173</v>
          </cell>
          <cell r="G3538" t="str">
            <v>Port Isabel Housing Authority</v>
          </cell>
        </row>
        <row r="3539">
          <cell r="D3539" t="str">
            <v>TX - Sinton Housing Authority</v>
          </cell>
          <cell r="E3539">
            <v>2722</v>
          </cell>
          <cell r="F3539" t="str">
            <v>TX-174</v>
          </cell>
          <cell r="G3539" t="str">
            <v>Sinton Housing Authority</v>
          </cell>
        </row>
        <row r="3540">
          <cell r="D3540" t="str">
            <v>TX - Nixon Housing Authority</v>
          </cell>
          <cell r="E3540">
            <v>2723</v>
          </cell>
          <cell r="F3540" t="str">
            <v>TX-175</v>
          </cell>
          <cell r="G3540" t="str">
            <v>Nixon Housing Authority</v>
          </cell>
        </row>
        <row r="3541">
          <cell r="D3541" t="str">
            <v>TX - Three Rivers Housing Authority</v>
          </cell>
          <cell r="E3541">
            <v>2724</v>
          </cell>
          <cell r="F3541" t="str">
            <v>TX-176</v>
          </cell>
          <cell r="G3541" t="str">
            <v>Three Rivers Housing Authority</v>
          </cell>
        </row>
        <row r="3542">
          <cell r="D3542" t="str">
            <v>TX - Donna Housing Authority</v>
          </cell>
          <cell r="E3542">
            <v>2725</v>
          </cell>
          <cell r="F3542" t="str">
            <v>TX-177</v>
          </cell>
          <cell r="G3542" t="str">
            <v>Donna Housing Authority</v>
          </cell>
        </row>
        <row r="3543">
          <cell r="D3543" t="str">
            <v>TX - Alice Housing Authority</v>
          </cell>
          <cell r="E3543">
            <v>2726</v>
          </cell>
          <cell r="F3543" t="str">
            <v>TX-178</v>
          </cell>
          <cell r="G3543" t="str">
            <v>Alice Housing Authority</v>
          </cell>
        </row>
        <row r="3544">
          <cell r="D3544" t="str">
            <v>TX - Housing Authority of Post</v>
          </cell>
          <cell r="E3544">
            <v>2727</v>
          </cell>
          <cell r="F3544" t="str">
            <v>TX-179</v>
          </cell>
          <cell r="G3544" t="str">
            <v>Housing Authority of Post</v>
          </cell>
        </row>
        <row r="3545">
          <cell r="D3545" t="str">
            <v>TX - Housing Authority of Roby</v>
          </cell>
          <cell r="E3545">
            <v>2728</v>
          </cell>
          <cell r="F3545" t="str">
            <v>TX-180</v>
          </cell>
          <cell r="G3545" t="str">
            <v>Housing Authority of Roby</v>
          </cell>
        </row>
        <row r="3546">
          <cell r="D3546" t="str">
            <v>TX - Housing Authority of Rotan</v>
          </cell>
          <cell r="E3546">
            <v>2729</v>
          </cell>
          <cell r="F3546" t="str">
            <v>TX-182</v>
          </cell>
          <cell r="G3546" t="str">
            <v>Housing Authority of Rotan</v>
          </cell>
        </row>
        <row r="3547">
          <cell r="D3547" t="str">
            <v>TX - Housing Authority of Tulia</v>
          </cell>
          <cell r="E3547">
            <v>2730</v>
          </cell>
          <cell r="F3547" t="str">
            <v>TX-183</v>
          </cell>
          <cell r="G3547" t="str">
            <v>Housing Authority of Tulia</v>
          </cell>
        </row>
        <row r="3548">
          <cell r="D3548" t="str">
            <v>TX - Housing Authority of Crosbyton</v>
          </cell>
          <cell r="E3548">
            <v>2731</v>
          </cell>
          <cell r="F3548" t="str">
            <v>TX-184</v>
          </cell>
          <cell r="G3548" t="str">
            <v>Housing Authority of Crosbyton</v>
          </cell>
        </row>
        <row r="3549">
          <cell r="D3549" t="str">
            <v>TX - Housing Authority of the City of Nocona</v>
          </cell>
          <cell r="E3549">
            <v>2732</v>
          </cell>
          <cell r="F3549" t="str">
            <v>TX-186</v>
          </cell>
          <cell r="G3549" t="str">
            <v>Housing Authority of the City of Nocona</v>
          </cell>
        </row>
        <row r="3550">
          <cell r="D3550" t="str">
            <v>TX - Housing Authority of Pineland</v>
          </cell>
          <cell r="E3550">
            <v>2733</v>
          </cell>
          <cell r="F3550" t="str">
            <v>TX-187</v>
          </cell>
          <cell r="G3550" t="str">
            <v>Housing Authority of Pineland</v>
          </cell>
        </row>
        <row r="3551">
          <cell r="D3551" t="str">
            <v>TX - Housing Authority of Maud</v>
          </cell>
          <cell r="E3551">
            <v>2734</v>
          </cell>
          <cell r="F3551" t="str">
            <v>TX-188</v>
          </cell>
          <cell r="G3551" t="str">
            <v>Housing Authority of Maud</v>
          </cell>
        </row>
        <row r="3552">
          <cell r="D3552" t="str">
            <v>TX - Housing Authority of Floydada</v>
          </cell>
          <cell r="E3552">
            <v>2735</v>
          </cell>
          <cell r="F3552" t="str">
            <v>TX-189</v>
          </cell>
          <cell r="G3552" t="str">
            <v>Housing Authority of Floydada</v>
          </cell>
        </row>
        <row r="3553">
          <cell r="D3553" t="str">
            <v>TX - Housing Authority of Stanton</v>
          </cell>
          <cell r="E3553">
            <v>2736</v>
          </cell>
          <cell r="F3553" t="str">
            <v>TX-190</v>
          </cell>
          <cell r="G3553" t="str">
            <v>Housing Authority of Stanton</v>
          </cell>
        </row>
        <row r="3554">
          <cell r="D3554" t="str">
            <v>TX - Taft Housing Authority</v>
          </cell>
          <cell r="E3554">
            <v>2737</v>
          </cell>
          <cell r="F3554" t="str">
            <v>TX-191</v>
          </cell>
          <cell r="G3554" t="str">
            <v>Taft Housing Authority</v>
          </cell>
        </row>
        <row r="3555">
          <cell r="D3555" t="str">
            <v>TX - Housing Authority of Gorman</v>
          </cell>
          <cell r="E3555">
            <v>2738</v>
          </cell>
          <cell r="F3555" t="str">
            <v>TX-192</v>
          </cell>
          <cell r="G3555" t="str">
            <v>Housing Authority of Gorman</v>
          </cell>
        </row>
        <row r="3556">
          <cell r="D3556" t="str">
            <v>TX - Floresville Housing Authority</v>
          </cell>
          <cell r="E3556">
            <v>2739</v>
          </cell>
          <cell r="F3556" t="str">
            <v>TX-193</v>
          </cell>
          <cell r="G3556" t="str">
            <v>Floresville Housing Authority</v>
          </cell>
        </row>
        <row r="3557">
          <cell r="D3557" t="str">
            <v>TX - Housing Authority of Childress</v>
          </cell>
          <cell r="E3557">
            <v>2740</v>
          </cell>
          <cell r="F3557" t="str">
            <v>TX-194</v>
          </cell>
          <cell r="G3557" t="str">
            <v>Housing Authority of Childress</v>
          </cell>
        </row>
        <row r="3558">
          <cell r="D3558" t="str">
            <v>TX - Housing Authority of Hamlin</v>
          </cell>
          <cell r="E3558">
            <v>2741</v>
          </cell>
          <cell r="F3558" t="str">
            <v>TX-195</v>
          </cell>
          <cell r="G3558" t="str">
            <v>Housing Authority of Hamlin</v>
          </cell>
        </row>
        <row r="3559">
          <cell r="D3559" t="str">
            <v>TX - Housing Authority of Olton</v>
          </cell>
          <cell r="E3559">
            <v>2742</v>
          </cell>
          <cell r="F3559" t="str">
            <v>TX-196</v>
          </cell>
          <cell r="G3559" t="str">
            <v>Housing Authority of Olton</v>
          </cell>
        </row>
        <row r="3560">
          <cell r="D3560" t="str">
            <v>TX - Housing Authority of Baird</v>
          </cell>
          <cell r="E3560">
            <v>2743</v>
          </cell>
          <cell r="F3560" t="str">
            <v>TX-197</v>
          </cell>
          <cell r="G3560" t="str">
            <v>Housing Authority of Baird</v>
          </cell>
        </row>
        <row r="3561">
          <cell r="D3561" t="str">
            <v>TX - Housing Authority of Cleveland</v>
          </cell>
          <cell r="E3561">
            <v>2744</v>
          </cell>
          <cell r="F3561" t="str">
            <v>TX-198</v>
          </cell>
          <cell r="G3561" t="str">
            <v>Housing Authority of Cleveland</v>
          </cell>
        </row>
        <row r="3562">
          <cell r="D3562" t="str">
            <v>TX - Housing Authority of Tioga</v>
          </cell>
          <cell r="E3562">
            <v>2745</v>
          </cell>
          <cell r="F3562" t="str">
            <v>TX-199</v>
          </cell>
          <cell r="G3562" t="str">
            <v>Housing Authority of Tioga</v>
          </cell>
        </row>
        <row r="3563">
          <cell r="D3563" t="str">
            <v>TX - Housing Authority of Aspermont</v>
          </cell>
          <cell r="E3563">
            <v>2746</v>
          </cell>
          <cell r="F3563" t="str">
            <v>TX-200</v>
          </cell>
          <cell r="G3563" t="str">
            <v>Housing Authority of Aspermont</v>
          </cell>
        </row>
        <row r="3564">
          <cell r="D3564" t="str">
            <v>TX - Falfurrias Housing Authority</v>
          </cell>
          <cell r="E3564">
            <v>2747</v>
          </cell>
          <cell r="F3564" t="str">
            <v>TX-201</v>
          </cell>
          <cell r="G3564" t="str">
            <v>Falfurrias Housing Authority</v>
          </cell>
        </row>
        <row r="3565">
          <cell r="D3565" t="str">
            <v>TX - Edcouch Housing Authority</v>
          </cell>
          <cell r="E3565">
            <v>2748</v>
          </cell>
          <cell r="F3565" t="str">
            <v>TX-202</v>
          </cell>
          <cell r="G3565" t="str">
            <v>Edcouch Housing Authority</v>
          </cell>
        </row>
        <row r="3566">
          <cell r="D3566" t="str">
            <v>TX - Housing Authority of Santa Anna</v>
          </cell>
          <cell r="E3566">
            <v>2749</v>
          </cell>
          <cell r="F3566" t="str">
            <v>TX-204</v>
          </cell>
          <cell r="G3566" t="str">
            <v>Housing Authority of Santa Anna</v>
          </cell>
        </row>
        <row r="3567">
          <cell r="D3567" t="str">
            <v>TX - Los Fresnos Housing Authority</v>
          </cell>
          <cell r="E3567">
            <v>2750</v>
          </cell>
          <cell r="F3567" t="str">
            <v>TX-206</v>
          </cell>
          <cell r="G3567" t="str">
            <v>Los Fresnos Housing Authority</v>
          </cell>
        </row>
        <row r="3568">
          <cell r="D3568" t="str">
            <v>TX - Housing Authority of the City of Clarksville</v>
          </cell>
          <cell r="E3568">
            <v>2751</v>
          </cell>
          <cell r="F3568" t="str">
            <v>TX-207</v>
          </cell>
          <cell r="G3568" t="str">
            <v>Housing Authority of the City of Clarksville</v>
          </cell>
        </row>
        <row r="3569">
          <cell r="D3569" t="str">
            <v>TX - Pleasanton Housing Authority</v>
          </cell>
          <cell r="E3569">
            <v>2752</v>
          </cell>
          <cell r="F3569" t="str">
            <v>TX-208</v>
          </cell>
          <cell r="G3569" t="str">
            <v>Pleasanton Housing Authority</v>
          </cell>
        </row>
        <row r="3570">
          <cell r="D3570" t="str">
            <v>TX - Housing Authority of Malakoff</v>
          </cell>
          <cell r="E3570">
            <v>2753</v>
          </cell>
          <cell r="F3570" t="str">
            <v>TX-209</v>
          </cell>
          <cell r="G3570" t="str">
            <v>Housing Authority of Malakoff</v>
          </cell>
        </row>
        <row r="3571">
          <cell r="D3571" t="str">
            <v>TX - Devine Housing Authority</v>
          </cell>
          <cell r="E3571">
            <v>2754</v>
          </cell>
          <cell r="F3571" t="str">
            <v>TX-210</v>
          </cell>
          <cell r="G3571" t="str">
            <v>Devine Housing Authority</v>
          </cell>
        </row>
        <row r="3572">
          <cell r="D3572" t="str">
            <v>TX - Lockhart Housing Authority</v>
          </cell>
          <cell r="E3572">
            <v>2755</v>
          </cell>
          <cell r="F3572" t="str">
            <v>TX-211</v>
          </cell>
          <cell r="G3572" t="str">
            <v>Lockhart Housing Authority</v>
          </cell>
        </row>
        <row r="3573">
          <cell r="D3573" t="str">
            <v>TX - Housing Authority of Mabank</v>
          </cell>
          <cell r="E3573">
            <v>2756</v>
          </cell>
          <cell r="F3573" t="str">
            <v>TX-212</v>
          </cell>
          <cell r="G3573" t="str">
            <v>Housing Authority of Mabank</v>
          </cell>
        </row>
        <row r="3574">
          <cell r="D3574" t="str">
            <v>TX - Housing Authority of Belton</v>
          </cell>
          <cell r="E3574">
            <v>2757</v>
          </cell>
          <cell r="F3574" t="str">
            <v>TX-213</v>
          </cell>
          <cell r="G3574" t="str">
            <v>Housing Authority of Belton</v>
          </cell>
        </row>
        <row r="3575">
          <cell r="D3575" t="str">
            <v>TX - Housing Authority of Granbury</v>
          </cell>
          <cell r="E3575">
            <v>2758</v>
          </cell>
          <cell r="F3575" t="str">
            <v>TX-214</v>
          </cell>
          <cell r="G3575" t="str">
            <v>Housing Authority of Granbury</v>
          </cell>
        </row>
        <row r="3576">
          <cell r="D3576" t="str">
            <v>TX - Housing Authority of Spur</v>
          </cell>
          <cell r="E3576">
            <v>2759</v>
          </cell>
          <cell r="F3576" t="str">
            <v>TX-215</v>
          </cell>
          <cell r="G3576" t="str">
            <v>Housing Authority of Spur</v>
          </cell>
        </row>
        <row r="3577">
          <cell r="D3577" t="str">
            <v>TX - Housing Authority of Newcastle</v>
          </cell>
          <cell r="E3577">
            <v>2760</v>
          </cell>
          <cell r="F3577" t="str">
            <v>TX-216</v>
          </cell>
          <cell r="G3577" t="str">
            <v>Housing Authority of Newcastle</v>
          </cell>
        </row>
        <row r="3578">
          <cell r="D3578" t="str">
            <v>TX - Housing Authority of Wills Point</v>
          </cell>
          <cell r="E3578">
            <v>2761</v>
          </cell>
          <cell r="F3578" t="str">
            <v>TX-217</v>
          </cell>
          <cell r="G3578" t="str">
            <v>Housing Authority of Wills Point</v>
          </cell>
        </row>
        <row r="3579">
          <cell r="D3579" t="str">
            <v>TX - Housing Authority of Whitney</v>
          </cell>
          <cell r="E3579">
            <v>2762</v>
          </cell>
          <cell r="F3579" t="str">
            <v>TX-218</v>
          </cell>
          <cell r="G3579" t="str">
            <v>Housing Authority of Whitney</v>
          </cell>
        </row>
        <row r="3580">
          <cell r="D3580" t="str">
            <v>TX - Housing Authority of Groesbeck</v>
          </cell>
          <cell r="E3580">
            <v>2763</v>
          </cell>
          <cell r="F3580" t="str">
            <v>TX-219</v>
          </cell>
          <cell r="G3580" t="str">
            <v>Housing Authority of Groesbeck</v>
          </cell>
        </row>
        <row r="3581">
          <cell r="D3581" t="str">
            <v>TX - Housing Authority of Windom</v>
          </cell>
          <cell r="E3581">
            <v>2764</v>
          </cell>
          <cell r="F3581" t="str">
            <v>TX-220</v>
          </cell>
          <cell r="G3581" t="str">
            <v>Housing Authority of Windom</v>
          </cell>
        </row>
        <row r="3582">
          <cell r="D3582" t="str">
            <v>TX - Housing Authority of Farmersville</v>
          </cell>
          <cell r="E3582">
            <v>2765</v>
          </cell>
          <cell r="F3582" t="str">
            <v>TX-221</v>
          </cell>
          <cell r="G3582" t="str">
            <v>Housing Authority of Farmersville</v>
          </cell>
        </row>
        <row r="3583">
          <cell r="D3583" t="str">
            <v>TX - Housing Authority of Crockett</v>
          </cell>
          <cell r="E3583">
            <v>2766</v>
          </cell>
          <cell r="F3583" t="str">
            <v>TX-222</v>
          </cell>
          <cell r="G3583" t="str">
            <v>Housing Authority of Crockett</v>
          </cell>
        </row>
        <row r="3584">
          <cell r="D3584" t="str">
            <v>TX - Housing Authority of Newton</v>
          </cell>
          <cell r="E3584">
            <v>2767</v>
          </cell>
          <cell r="F3584" t="str">
            <v>TX-223</v>
          </cell>
          <cell r="G3584" t="str">
            <v>Housing Authority of Newton</v>
          </cell>
        </row>
        <row r="3585">
          <cell r="D3585" t="str">
            <v>TX - Elsa Housing Authority</v>
          </cell>
          <cell r="E3585">
            <v>2768</v>
          </cell>
          <cell r="F3585" t="str">
            <v>TX-224</v>
          </cell>
          <cell r="G3585" t="str">
            <v>Elsa Housing Authority</v>
          </cell>
        </row>
        <row r="3586">
          <cell r="D3586" t="str">
            <v>TX - Housing Authority of the City of Woodville</v>
          </cell>
          <cell r="E3586">
            <v>2769</v>
          </cell>
          <cell r="F3586" t="str">
            <v>TX-225</v>
          </cell>
          <cell r="G3586" t="str">
            <v>Housing Authority of the City of Woodville</v>
          </cell>
        </row>
        <row r="3587">
          <cell r="D3587" t="str">
            <v>TX - Housing Authority of Timpson</v>
          </cell>
          <cell r="E3587">
            <v>2770</v>
          </cell>
          <cell r="F3587" t="str">
            <v>TX-226</v>
          </cell>
          <cell r="G3587" t="str">
            <v>Housing Authority of Timpson</v>
          </cell>
        </row>
        <row r="3588">
          <cell r="D3588" t="str">
            <v>TX - Housing Authority of Hemphill</v>
          </cell>
          <cell r="E3588">
            <v>2771</v>
          </cell>
          <cell r="F3588" t="str">
            <v>TX-227</v>
          </cell>
          <cell r="G3588" t="str">
            <v>Housing Authority of Hemphill</v>
          </cell>
        </row>
        <row r="3589">
          <cell r="D3589" t="str">
            <v>TX - Housing Authority of Coolidge</v>
          </cell>
          <cell r="E3589">
            <v>2772</v>
          </cell>
          <cell r="F3589" t="str">
            <v>TX-228</v>
          </cell>
          <cell r="G3589" t="str">
            <v>Housing Authority of Coolidge</v>
          </cell>
        </row>
        <row r="3590">
          <cell r="D3590" t="str">
            <v>TX - Housing Authority of Diboll</v>
          </cell>
          <cell r="E3590">
            <v>2773</v>
          </cell>
          <cell r="F3590" t="str">
            <v>TX-229</v>
          </cell>
          <cell r="G3590" t="str">
            <v>Housing Authority of Diboll</v>
          </cell>
        </row>
        <row r="3591">
          <cell r="D3591" t="str">
            <v>TX - Housing Authority of Corrigan</v>
          </cell>
          <cell r="E3591">
            <v>2774</v>
          </cell>
          <cell r="F3591" t="str">
            <v>TX-230</v>
          </cell>
          <cell r="G3591" t="str">
            <v>Housing Authority of Corrigan</v>
          </cell>
        </row>
        <row r="3592">
          <cell r="D3592" t="str">
            <v>TX - Housing Authority of the City of Groveton</v>
          </cell>
          <cell r="E3592">
            <v>2775</v>
          </cell>
          <cell r="F3592" t="str">
            <v>TX-231</v>
          </cell>
          <cell r="G3592" t="str">
            <v>Housing Authority of the City of Groveton</v>
          </cell>
        </row>
        <row r="3593">
          <cell r="D3593" t="str">
            <v>TX - Housing Authority of Beckville</v>
          </cell>
          <cell r="E3593">
            <v>2776</v>
          </cell>
          <cell r="F3593" t="str">
            <v>TX-232</v>
          </cell>
          <cell r="G3593" t="str">
            <v>Housing Authority of Beckville</v>
          </cell>
        </row>
        <row r="3594">
          <cell r="D3594" t="str">
            <v>TX - Housing Authority of Garrison</v>
          </cell>
          <cell r="E3594">
            <v>2777</v>
          </cell>
          <cell r="F3594" t="str">
            <v>TX-233</v>
          </cell>
          <cell r="G3594" t="str">
            <v>Housing Authority of Garrison</v>
          </cell>
        </row>
        <row r="3595">
          <cell r="D3595" t="str">
            <v>TX - Housing Authority of Bangs</v>
          </cell>
          <cell r="E3595">
            <v>2778</v>
          </cell>
          <cell r="F3595" t="str">
            <v>TX-235</v>
          </cell>
          <cell r="G3595" t="str">
            <v>Housing Authority of Bangs</v>
          </cell>
        </row>
        <row r="3596">
          <cell r="D3596" t="str">
            <v>TX - Poteet Housing Authority</v>
          </cell>
          <cell r="E3596">
            <v>2779</v>
          </cell>
          <cell r="F3596" t="str">
            <v>TX-236</v>
          </cell>
          <cell r="G3596" t="str">
            <v>Poteet Housing Authority</v>
          </cell>
        </row>
        <row r="3597">
          <cell r="D3597" t="str">
            <v>TX - Housing Authority of Trinidad</v>
          </cell>
          <cell r="E3597">
            <v>2780</v>
          </cell>
          <cell r="F3597" t="str">
            <v>TX-237</v>
          </cell>
          <cell r="G3597" t="str">
            <v>Housing Authority of Trinidad</v>
          </cell>
        </row>
        <row r="3598">
          <cell r="D3598" t="str">
            <v>TX - Housing Authority of Blooming Grove</v>
          </cell>
          <cell r="E3598">
            <v>2781</v>
          </cell>
          <cell r="F3598" t="str">
            <v>TX-238</v>
          </cell>
          <cell r="G3598" t="str">
            <v>Housing Authority of Blooming Grove</v>
          </cell>
        </row>
        <row r="3599">
          <cell r="D3599" t="str">
            <v>TX - Brackettville Housing Authority</v>
          </cell>
          <cell r="E3599">
            <v>2782</v>
          </cell>
          <cell r="F3599" t="str">
            <v>TX-239</v>
          </cell>
          <cell r="G3599" t="str">
            <v>Brackettville Housing Authority</v>
          </cell>
        </row>
        <row r="3600">
          <cell r="D3600" t="str">
            <v>TX - Housing Authority of Vernon</v>
          </cell>
          <cell r="E3600">
            <v>2783</v>
          </cell>
          <cell r="F3600" t="str">
            <v>TX-240</v>
          </cell>
          <cell r="G3600" t="str">
            <v>Housing Authority of Vernon</v>
          </cell>
        </row>
        <row r="3601">
          <cell r="D3601" t="str">
            <v>TX - Housing Authority of Alba</v>
          </cell>
          <cell r="E3601">
            <v>2784</v>
          </cell>
          <cell r="F3601" t="str">
            <v>TX-241</v>
          </cell>
          <cell r="G3601" t="str">
            <v>Housing Authority of Alba</v>
          </cell>
        </row>
        <row r="3602">
          <cell r="D3602" t="str">
            <v>TX - Housing Authority of Edgewood</v>
          </cell>
          <cell r="E3602">
            <v>2785</v>
          </cell>
          <cell r="F3602" t="str">
            <v>TX-242</v>
          </cell>
          <cell r="G3602" t="str">
            <v>Housing Authority of Edgewood</v>
          </cell>
        </row>
        <row r="3603">
          <cell r="D3603" t="str">
            <v>TX - Stockdale Housing Authority</v>
          </cell>
          <cell r="E3603">
            <v>2786</v>
          </cell>
          <cell r="F3603" t="str">
            <v>TX-243</v>
          </cell>
          <cell r="G3603" t="str">
            <v>Stockdale Housing Authority</v>
          </cell>
        </row>
        <row r="3604">
          <cell r="D3604" t="str">
            <v>TX - Housing Authority of Mount Pleasant</v>
          </cell>
          <cell r="E3604">
            <v>2787</v>
          </cell>
          <cell r="F3604" t="str">
            <v>TX-244</v>
          </cell>
          <cell r="G3604" t="str">
            <v>Housing Authority of Mount Pleasant</v>
          </cell>
        </row>
        <row r="3605">
          <cell r="D3605" t="str">
            <v>TX - Housing Authority of the City of Madisonville</v>
          </cell>
          <cell r="E3605">
            <v>2788</v>
          </cell>
          <cell r="F3605" t="str">
            <v>TX-245</v>
          </cell>
          <cell r="G3605" t="str">
            <v>Housing Authority of the City of Madisonville</v>
          </cell>
        </row>
        <row r="3606">
          <cell r="D3606" t="str">
            <v>TX - Housing Authority of Marlin</v>
          </cell>
          <cell r="E3606">
            <v>2789</v>
          </cell>
          <cell r="F3606" t="str">
            <v>TX-246</v>
          </cell>
          <cell r="G3606" t="str">
            <v>Housing Authority of Marlin</v>
          </cell>
        </row>
        <row r="3607">
          <cell r="D3607" t="str">
            <v>TX - Housing Authority of Royse City</v>
          </cell>
          <cell r="E3607">
            <v>2790</v>
          </cell>
          <cell r="F3607" t="str">
            <v>TX-247</v>
          </cell>
          <cell r="G3607" t="str">
            <v>Housing Authority of Royse City</v>
          </cell>
        </row>
        <row r="3608">
          <cell r="D3608" t="str">
            <v>TX - Housing Authority of Dawson</v>
          </cell>
          <cell r="E3608">
            <v>2791</v>
          </cell>
          <cell r="F3608" t="str">
            <v>TX-249</v>
          </cell>
          <cell r="G3608" t="str">
            <v>Housing Authority of Dawson</v>
          </cell>
        </row>
        <row r="3609">
          <cell r="D3609" t="str">
            <v>TX - Housing Authority of Detroit</v>
          </cell>
          <cell r="E3609">
            <v>2792</v>
          </cell>
          <cell r="F3609" t="str">
            <v>TX-250</v>
          </cell>
          <cell r="G3609" t="str">
            <v>Housing Authority of Detroit</v>
          </cell>
        </row>
        <row r="3610">
          <cell r="D3610" t="str">
            <v>TX - Housing Authority of Brady</v>
          </cell>
          <cell r="E3610">
            <v>2793</v>
          </cell>
          <cell r="F3610" t="str">
            <v>TX-251</v>
          </cell>
          <cell r="G3610" t="str">
            <v>Housing Authority of Brady</v>
          </cell>
        </row>
        <row r="3611">
          <cell r="D3611" t="str">
            <v>TX - Housing Authority of Lott</v>
          </cell>
          <cell r="E3611">
            <v>2794</v>
          </cell>
          <cell r="F3611" t="str">
            <v>TX-252</v>
          </cell>
          <cell r="G3611" t="str">
            <v>Housing Authority of Lott</v>
          </cell>
        </row>
        <row r="3612">
          <cell r="D3612" t="str">
            <v>TX - Housing Authority of the City of Centerville</v>
          </cell>
          <cell r="E3612">
            <v>2795</v>
          </cell>
          <cell r="F3612" t="str">
            <v>TX-253</v>
          </cell>
          <cell r="G3612" t="str">
            <v>Housing Authority of the City of Centerville</v>
          </cell>
        </row>
        <row r="3613">
          <cell r="D3613" t="str">
            <v>TX - Housing Authority of Rosebud</v>
          </cell>
          <cell r="E3613">
            <v>2796</v>
          </cell>
          <cell r="F3613" t="str">
            <v>TX-255</v>
          </cell>
          <cell r="G3613" t="str">
            <v>Housing Authority of Rosebud</v>
          </cell>
        </row>
        <row r="3614">
          <cell r="D3614" t="str">
            <v>TX - Johnson City Housing Authority</v>
          </cell>
          <cell r="E3614">
            <v>2797</v>
          </cell>
          <cell r="F3614" t="str">
            <v>TX-256</v>
          </cell>
          <cell r="G3614" t="str">
            <v>Johnson City Housing Authority</v>
          </cell>
        </row>
        <row r="3615">
          <cell r="D3615" t="str">
            <v>TX - Housing Authority of Slaton</v>
          </cell>
          <cell r="E3615">
            <v>2798</v>
          </cell>
          <cell r="F3615" t="str">
            <v>TX-257</v>
          </cell>
          <cell r="G3615" t="str">
            <v>Housing Authority of Slaton</v>
          </cell>
        </row>
        <row r="3616">
          <cell r="D3616" t="str">
            <v>TX - Housing Authority of Loraine</v>
          </cell>
          <cell r="E3616">
            <v>2799</v>
          </cell>
          <cell r="F3616" t="str">
            <v>TX-258</v>
          </cell>
          <cell r="G3616" t="str">
            <v>Housing Authority of Loraine</v>
          </cell>
        </row>
        <row r="3617">
          <cell r="D3617" t="str">
            <v>TX - Bastrop Housing Authority</v>
          </cell>
          <cell r="E3617">
            <v>2800</v>
          </cell>
          <cell r="F3617" t="str">
            <v>TX-259</v>
          </cell>
          <cell r="G3617" t="str">
            <v>Bastrop Housing Authority</v>
          </cell>
        </row>
        <row r="3618">
          <cell r="D3618" t="str">
            <v>TX - Housing Authority of Eden</v>
          </cell>
          <cell r="E3618">
            <v>2801</v>
          </cell>
          <cell r="F3618" t="str">
            <v>TX-260</v>
          </cell>
          <cell r="G3618" t="str">
            <v>Housing Authority of Eden</v>
          </cell>
        </row>
        <row r="3619">
          <cell r="D3619" t="str">
            <v>TX - Housing Authority of Mason</v>
          </cell>
          <cell r="E3619">
            <v>2802</v>
          </cell>
          <cell r="F3619" t="str">
            <v>TX-261</v>
          </cell>
          <cell r="G3619" t="str">
            <v>Housing Authority of Mason</v>
          </cell>
        </row>
        <row r="3620">
          <cell r="D3620" t="str">
            <v>TX - Housing Authority of Tenaha</v>
          </cell>
          <cell r="E3620">
            <v>2803</v>
          </cell>
          <cell r="F3620" t="str">
            <v>TX-262</v>
          </cell>
          <cell r="G3620" t="str">
            <v>Housing Authority of Tenaha</v>
          </cell>
        </row>
        <row r="3621">
          <cell r="D3621" t="str">
            <v>TX - Marble Falls Housing Authority</v>
          </cell>
          <cell r="E3621">
            <v>2804</v>
          </cell>
          <cell r="F3621" t="str">
            <v>TX-263</v>
          </cell>
          <cell r="G3621" t="str">
            <v>Marble Falls Housing Authority</v>
          </cell>
        </row>
        <row r="3622">
          <cell r="D3622" t="str">
            <v>TX - Georgetown Housing Authority</v>
          </cell>
          <cell r="E3622">
            <v>2805</v>
          </cell>
          <cell r="F3622" t="str">
            <v>TX-264</v>
          </cell>
          <cell r="G3622" t="str">
            <v>Georgetown Housing Authority</v>
          </cell>
        </row>
        <row r="3623">
          <cell r="D3623" t="str">
            <v>TX - Housing Authority of Rogers</v>
          </cell>
          <cell r="E3623">
            <v>2806</v>
          </cell>
          <cell r="F3623" t="str">
            <v>TX-265</v>
          </cell>
          <cell r="G3623" t="str">
            <v>Housing Authority of Rogers</v>
          </cell>
        </row>
        <row r="3624">
          <cell r="D3624" t="str">
            <v>TX - Smithville Housing Authority</v>
          </cell>
          <cell r="E3624">
            <v>2807</v>
          </cell>
          <cell r="F3624" t="str">
            <v>TX-266</v>
          </cell>
          <cell r="G3624" t="str">
            <v>Smithville Housing Authority</v>
          </cell>
        </row>
        <row r="3625">
          <cell r="D3625" t="str">
            <v>TX - Housing Authority of Grandfalls</v>
          </cell>
          <cell r="E3625">
            <v>2808</v>
          </cell>
          <cell r="F3625" t="str">
            <v>TX-267</v>
          </cell>
          <cell r="G3625" t="str">
            <v>Housing Authority of Grandfalls</v>
          </cell>
        </row>
        <row r="3626">
          <cell r="D3626" t="str">
            <v>TX - Housing Authority of Goldthwaite</v>
          </cell>
          <cell r="E3626">
            <v>2809</v>
          </cell>
          <cell r="F3626" t="str">
            <v>TX-269</v>
          </cell>
          <cell r="G3626" t="str">
            <v>Housing Authority of Goldthwaite</v>
          </cell>
        </row>
        <row r="3627">
          <cell r="D3627" t="str">
            <v>TX - Housing Authority of Robert Lee</v>
          </cell>
          <cell r="E3627">
            <v>2810</v>
          </cell>
          <cell r="F3627" t="str">
            <v>TX-270</v>
          </cell>
          <cell r="G3627" t="str">
            <v>Housing Authority of Robert Lee</v>
          </cell>
        </row>
        <row r="3628">
          <cell r="D3628" t="str">
            <v>TX - Housing Authority of City of Oglesby</v>
          </cell>
          <cell r="E3628">
            <v>2811</v>
          </cell>
          <cell r="F3628" t="str">
            <v>TX-271</v>
          </cell>
          <cell r="G3628" t="str">
            <v>Housing Authority of City of Oglesby</v>
          </cell>
        </row>
        <row r="3629">
          <cell r="D3629" t="str">
            <v>TX - Housing Authority of  Alto</v>
          </cell>
          <cell r="E3629">
            <v>2812</v>
          </cell>
          <cell r="F3629" t="str">
            <v>TX-272</v>
          </cell>
          <cell r="G3629" t="str">
            <v>Housing Authority of  Alto</v>
          </cell>
        </row>
        <row r="3630">
          <cell r="D3630" t="str">
            <v>TX - Housing Authority of Teague</v>
          </cell>
          <cell r="E3630">
            <v>2813</v>
          </cell>
          <cell r="F3630" t="str">
            <v>TX-273</v>
          </cell>
          <cell r="G3630" t="str">
            <v>Housing Authority of Teague</v>
          </cell>
        </row>
        <row r="3631">
          <cell r="D3631" t="str">
            <v>TX - Housing Authority of Bartlett</v>
          </cell>
          <cell r="E3631">
            <v>2814</v>
          </cell>
          <cell r="F3631" t="str">
            <v>TX-274</v>
          </cell>
          <cell r="G3631" t="str">
            <v>Housing Authority of Bartlett</v>
          </cell>
        </row>
        <row r="3632">
          <cell r="D3632" t="str">
            <v>TX - Housing Authority of Seagraves</v>
          </cell>
          <cell r="E3632">
            <v>2815</v>
          </cell>
          <cell r="F3632" t="str">
            <v>TX-275</v>
          </cell>
          <cell r="G3632" t="str">
            <v>Housing Authority of Seagraves</v>
          </cell>
        </row>
        <row r="3633">
          <cell r="D3633" t="str">
            <v>TX - Housing Authority of Meridian</v>
          </cell>
          <cell r="E3633">
            <v>2816</v>
          </cell>
          <cell r="F3633" t="str">
            <v>TX-276</v>
          </cell>
          <cell r="G3633" t="str">
            <v>Housing Authority of Meridian</v>
          </cell>
        </row>
        <row r="3634">
          <cell r="D3634" t="str">
            <v>TX - Housing Authority of Hale Center</v>
          </cell>
          <cell r="E3634">
            <v>2817</v>
          </cell>
          <cell r="F3634" t="str">
            <v>TX-277</v>
          </cell>
          <cell r="G3634" t="str">
            <v>Housing Authority of Hale Center</v>
          </cell>
        </row>
        <row r="3635">
          <cell r="D3635" t="str">
            <v>TX - Housing Authority of Bronte</v>
          </cell>
          <cell r="E3635">
            <v>2818</v>
          </cell>
          <cell r="F3635" t="str">
            <v>TX-278</v>
          </cell>
          <cell r="G3635" t="str">
            <v>Housing Authority of Bronte</v>
          </cell>
        </row>
        <row r="3636">
          <cell r="D3636" t="str">
            <v>TX - Housing Authority of Eldorado</v>
          </cell>
          <cell r="E3636">
            <v>2819</v>
          </cell>
          <cell r="F3636" t="str">
            <v>TX-279</v>
          </cell>
          <cell r="G3636" t="str">
            <v>Housing Authority of Eldorado</v>
          </cell>
        </row>
        <row r="3637">
          <cell r="D3637" t="str">
            <v>TX - Karnes City Housing Authority</v>
          </cell>
          <cell r="E3637">
            <v>2820</v>
          </cell>
          <cell r="F3637" t="str">
            <v>TX-280</v>
          </cell>
          <cell r="G3637" t="str">
            <v>Karnes City Housing Authority</v>
          </cell>
        </row>
        <row r="3638">
          <cell r="D3638" t="str">
            <v>TX - Granger Housing Authority</v>
          </cell>
          <cell r="E3638">
            <v>2821</v>
          </cell>
          <cell r="F3638" t="str">
            <v>TX-281</v>
          </cell>
          <cell r="G3638" t="str">
            <v>Granger Housing Authority</v>
          </cell>
        </row>
        <row r="3639">
          <cell r="D3639" t="str">
            <v>TX - Housing Authority of Kirbyville</v>
          </cell>
          <cell r="E3639">
            <v>2822</v>
          </cell>
          <cell r="F3639" t="str">
            <v>TX-282</v>
          </cell>
          <cell r="G3639" t="str">
            <v>Housing Authority of Kirbyville</v>
          </cell>
        </row>
        <row r="3640">
          <cell r="D3640" t="str">
            <v>TX - Housing Authority of Gatesville</v>
          </cell>
          <cell r="E3640">
            <v>2823</v>
          </cell>
          <cell r="F3640" t="str">
            <v>TX-283</v>
          </cell>
          <cell r="G3640" t="str">
            <v>Housing Authority of Gatesville</v>
          </cell>
        </row>
        <row r="3641">
          <cell r="D3641" t="str">
            <v>TX - Housing Authority City of Alpine</v>
          </cell>
          <cell r="E3641">
            <v>2824</v>
          </cell>
          <cell r="F3641" t="str">
            <v>TX-284</v>
          </cell>
          <cell r="G3641" t="str">
            <v>Housing Authority City of Alpine</v>
          </cell>
        </row>
        <row r="3642">
          <cell r="D3642" t="str">
            <v>TX - Housing Authority of Memphis</v>
          </cell>
          <cell r="E3642">
            <v>2825</v>
          </cell>
          <cell r="F3642" t="str">
            <v>TX-286</v>
          </cell>
          <cell r="G3642" t="str">
            <v>Housing Authority of Memphis</v>
          </cell>
        </row>
        <row r="3643">
          <cell r="D3643" t="str">
            <v>TX - Housing Authority of Como</v>
          </cell>
          <cell r="E3643">
            <v>2826</v>
          </cell>
          <cell r="F3643" t="str">
            <v>TX-287</v>
          </cell>
          <cell r="G3643" t="str">
            <v>Housing Authority of Como</v>
          </cell>
        </row>
        <row r="3644">
          <cell r="D3644" t="str">
            <v>TX - Housing Authority of Winnsboro</v>
          </cell>
          <cell r="E3644">
            <v>2827</v>
          </cell>
          <cell r="F3644" t="str">
            <v>TX-288</v>
          </cell>
          <cell r="G3644" t="str">
            <v>Housing Authority of Winnsboro</v>
          </cell>
        </row>
        <row r="3645">
          <cell r="D3645" t="str">
            <v>TX - Housing Authority of Cumby</v>
          </cell>
          <cell r="E3645">
            <v>2828</v>
          </cell>
          <cell r="F3645" t="str">
            <v>TX-289</v>
          </cell>
          <cell r="G3645" t="str">
            <v>Housing Authority of Cumby</v>
          </cell>
        </row>
        <row r="3646">
          <cell r="D3646" t="str">
            <v>TX - Housing Authority of Strawn</v>
          </cell>
          <cell r="E3646">
            <v>2829</v>
          </cell>
          <cell r="F3646" t="str">
            <v>TX-290</v>
          </cell>
          <cell r="G3646" t="str">
            <v>Housing Authority of Strawn</v>
          </cell>
        </row>
        <row r="3647">
          <cell r="D3647" t="str">
            <v>TX - Housing Authority of Grapevine</v>
          </cell>
          <cell r="E3647">
            <v>2830</v>
          </cell>
          <cell r="F3647" t="str">
            <v>TX-291</v>
          </cell>
          <cell r="G3647" t="str">
            <v>Housing Authority of Grapevine</v>
          </cell>
        </row>
        <row r="3648">
          <cell r="D3648" t="str">
            <v>TX - Housing Authority of Rankin</v>
          </cell>
          <cell r="E3648">
            <v>2831</v>
          </cell>
          <cell r="F3648" t="str">
            <v>TX-293</v>
          </cell>
          <cell r="G3648" t="str">
            <v>Housing Authority of Rankin</v>
          </cell>
        </row>
        <row r="3649">
          <cell r="D3649" t="str">
            <v>TX - Housing Authority of Grapeland</v>
          </cell>
          <cell r="E3649">
            <v>2832</v>
          </cell>
          <cell r="F3649" t="str">
            <v>TX-295</v>
          </cell>
          <cell r="G3649" t="str">
            <v>Housing Authority of Grapeland</v>
          </cell>
        </row>
        <row r="3650">
          <cell r="D3650" t="str">
            <v>TX - Schulenburg Housing Authority</v>
          </cell>
          <cell r="E3650">
            <v>2833</v>
          </cell>
          <cell r="F3650" t="str">
            <v>TX-296</v>
          </cell>
          <cell r="G3650" t="str">
            <v>Schulenburg Housing Authority</v>
          </cell>
        </row>
        <row r="3651">
          <cell r="D3651" t="str">
            <v>TX - Flatonia Housing Authority</v>
          </cell>
          <cell r="E3651">
            <v>2834</v>
          </cell>
          <cell r="F3651" t="str">
            <v>TX-297</v>
          </cell>
          <cell r="G3651" t="str">
            <v>Flatonia Housing Authority</v>
          </cell>
        </row>
        <row r="3652">
          <cell r="D3652" t="str">
            <v>TX - Housing Authority  the City of Mineral Wells</v>
          </cell>
          <cell r="E3652">
            <v>2835</v>
          </cell>
          <cell r="F3652" t="str">
            <v>TX-298</v>
          </cell>
          <cell r="G3652" t="str">
            <v>Housing Authority  the City of Mineral Wells</v>
          </cell>
        </row>
        <row r="3653">
          <cell r="D3653" t="str">
            <v>TX - Carrizo Springs Housing Authority</v>
          </cell>
          <cell r="E3653">
            <v>2836</v>
          </cell>
          <cell r="F3653" t="str">
            <v>TX-300</v>
          </cell>
          <cell r="G3653" t="str">
            <v>Carrizo Springs Housing Authority</v>
          </cell>
        </row>
        <row r="3654">
          <cell r="D3654" t="str">
            <v>TX - Housing Authority of Thorndale</v>
          </cell>
          <cell r="E3654">
            <v>2837</v>
          </cell>
          <cell r="F3654" t="str">
            <v>TX-301</v>
          </cell>
          <cell r="G3654" t="str">
            <v>Housing Authority of Thorndale</v>
          </cell>
        </row>
        <row r="3655">
          <cell r="D3655" t="str">
            <v>TX - Gregory Housing Authority</v>
          </cell>
          <cell r="E3655">
            <v>2838</v>
          </cell>
          <cell r="F3655" t="str">
            <v>TX-302</v>
          </cell>
          <cell r="G3655" t="str">
            <v>Gregory Housing Authority</v>
          </cell>
        </row>
        <row r="3656">
          <cell r="D3656" t="str">
            <v>TX - Seguin Housing Authority</v>
          </cell>
          <cell r="E3656">
            <v>2839</v>
          </cell>
          <cell r="F3656" t="str">
            <v>TX-303</v>
          </cell>
          <cell r="G3656" t="str">
            <v>Seguin Housing Authority</v>
          </cell>
        </row>
        <row r="3657">
          <cell r="D3657" t="str">
            <v>TX - Housing Authority of the City of Bellville</v>
          </cell>
          <cell r="E3657">
            <v>2840</v>
          </cell>
          <cell r="F3657" t="str">
            <v>TX-304</v>
          </cell>
          <cell r="G3657" t="str">
            <v>Housing Authority of the City of Bellville</v>
          </cell>
        </row>
        <row r="3658">
          <cell r="D3658" t="str">
            <v>TX - Housing Authority of Kerens</v>
          </cell>
          <cell r="E3658">
            <v>2841</v>
          </cell>
          <cell r="F3658" t="str">
            <v>TX-305</v>
          </cell>
          <cell r="G3658" t="str">
            <v>Housing Authority of Kerens</v>
          </cell>
        </row>
        <row r="3659">
          <cell r="D3659" t="str">
            <v>TX - Housing Authority of Junction</v>
          </cell>
          <cell r="E3659">
            <v>2842</v>
          </cell>
          <cell r="F3659" t="str">
            <v>TX-306</v>
          </cell>
          <cell r="G3659" t="str">
            <v>Housing Authority of Junction</v>
          </cell>
        </row>
        <row r="3660">
          <cell r="D3660" t="str">
            <v>TX - Housing Authority of Caddo Mills</v>
          </cell>
          <cell r="E3660">
            <v>2843</v>
          </cell>
          <cell r="F3660" t="str">
            <v>TX-307</v>
          </cell>
          <cell r="G3660" t="str">
            <v>Housing Authority of Caddo Mills</v>
          </cell>
        </row>
        <row r="3661">
          <cell r="D3661" t="str">
            <v>TX - Housing Authority of the City of Crowell</v>
          </cell>
          <cell r="E3661">
            <v>2844</v>
          </cell>
          <cell r="F3661" t="str">
            <v>TX-308</v>
          </cell>
          <cell r="G3661" t="str">
            <v>Housing Authority of the City of Crowell</v>
          </cell>
        </row>
        <row r="3662">
          <cell r="D3662" t="str">
            <v>TX - Cuero Housing Authority</v>
          </cell>
          <cell r="E3662">
            <v>2845</v>
          </cell>
          <cell r="F3662" t="str">
            <v>TX-309</v>
          </cell>
          <cell r="G3662" t="str">
            <v>Cuero Housing Authority</v>
          </cell>
        </row>
        <row r="3663">
          <cell r="D3663" t="str">
            <v>TX - Housing Authority of Avery</v>
          </cell>
          <cell r="E3663">
            <v>2846</v>
          </cell>
          <cell r="F3663" t="str">
            <v>TX-310</v>
          </cell>
          <cell r="G3663" t="str">
            <v>Housing Authority of Avery</v>
          </cell>
        </row>
        <row r="3664">
          <cell r="D3664" t="str">
            <v>TX - Housing Authority of Whitesboro</v>
          </cell>
          <cell r="E3664">
            <v>2847</v>
          </cell>
          <cell r="F3664" t="str">
            <v>TX-311</v>
          </cell>
          <cell r="G3664" t="str">
            <v>Housing Authority of Whitesboro</v>
          </cell>
        </row>
        <row r="3665">
          <cell r="D3665" t="str">
            <v>TX - Yorktown Housing Authority</v>
          </cell>
          <cell r="E3665">
            <v>2848</v>
          </cell>
          <cell r="F3665" t="str">
            <v>TX-312</v>
          </cell>
          <cell r="G3665" t="str">
            <v>Yorktown Housing Authority</v>
          </cell>
        </row>
        <row r="3666">
          <cell r="D3666" t="str">
            <v>TX - Aransas Pass Housing Authority</v>
          </cell>
          <cell r="E3666">
            <v>2849</v>
          </cell>
          <cell r="F3666" t="str">
            <v>TX-313</v>
          </cell>
          <cell r="G3666" t="str">
            <v>Aransas Pass Housing Authority</v>
          </cell>
        </row>
        <row r="3667">
          <cell r="D3667" t="str">
            <v>TX - Housing Authority of Balmorhea</v>
          </cell>
          <cell r="E3667">
            <v>2850</v>
          </cell>
          <cell r="F3667" t="str">
            <v>TX-316</v>
          </cell>
          <cell r="G3667" t="str">
            <v>Housing Authority of Balmorhea</v>
          </cell>
        </row>
        <row r="3668">
          <cell r="D3668" t="str">
            <v>TX - Ingleside Housing Authority</v>
          </cell>
          <cell r="E3668">
            <v>2851</v>
          </cell>
          <cell r="F3668" t="str">
            <v>TX-317</v>
          </cell>
          <cell r="G3668" t="str">
            <v>Ingleside Housing Authority</v>
          </cell>
        </row>
        <row r="3669">
          <cell r="D3669" t="str">
            <v>TX - Housing Authority of Marfa</v>
          </cell>
          <cell r="E3669">
            <v>2852</v>
          </cell>
          <cell r="F3669" t="str">
            <v>TX-318</v>
          </cell>
          <cell r="G3669" t="str">
            <v>Housing Authority of Marfa</v>
          </cell>
        </row>
        <row r="3670">
          <cell r="D3670" t="str">
            <v>TX - Housing Authority of Pecos</v>
          </cell>
          <cell r="E3670">
            <v>2853</v>
          </cell>
          <cell r="F3670" t="str">
            <v>TX-320</v>
          </cell>
          <cell r="G3670" t="str">
            <v>Housing Authority of Pecos</v>
          </cell>
        </row>
        <row r="3671">
          <cell r="D3671" t="str">
            <v>TX - Housing Authority of Coleman</v>
          </cell>
          <cell r="E3671">
            <v>2854</v>
          </cell>
          <cell r="F3671" t="str">
            <v>TX-321</v>
          </cell>
          <cell r="G3671" t="str">
            <v>Housing Authority of Coleman</v>
          </cell>
        </row>
        <row r="3672">
          <cell r="D3672" t="str">
            <v>TX - Round Rock Housing Authority</v>
          </cell>
          <cell r="E3672">
            <v>2855</v>
          </cell>
          <cell r="F3672" t="str">
            <v>TX-322</v>
          </cell>
          <cell r="G3672" t="str">
            <v>Round Rock Housing Authority</v>
          </cell>
        </row>
        <row r="3673">
          <cell r="D3673" t="str">
            <v>TX - Falls City Housing Authority</v>
          </cell>
          <cell r="E3673">
            <v>2856</v>
          </cell>
          <cell r="F3673" t="str">
            <v>TX-323</v>
          </cell>
          <cell r="G3673" t="str">
            <v>Falls City Housing Authority</v>
          </cell>
        </row>
        <row r="3674">
          <cell r="D3674" t="str">
            <v>TX - Housing Authority of Throckmorton</v>
          </cell>
          <cell r="E3674">
            <v>2857</v>
          </cell>
          <cell r="F3674" t="str">
            <v>TX-325</v>
          </cell>
          <cell r="G3674" t="str">
            <v>Housing Authority of Throckmorton</v>
          </cell>
        </row>
        <row r="3675">
          <cell r="D3675" t="str">
            <v>TX - Yoakum Housing Authority</v>
          </cell>
          <cell r="E3675">
            <v>2858</v>
          </cell>
          <cell r="F3675" t="str">
            <v>TX-326</v>
          </cell>
          <cell r="G3675" t="str">
            <v>Yoakum Housing Authority</v>
          </cell>
        </row>
        <row r="3676">
          <cell r="D3676" t="str">
            <v>TX - Housing Authority of the City of Abilene</v>
          </cell>
          <cell r="E3676">
            <v>2859</v>
          </cell>
          <cell r="F3676" t="str">
            <v>TX-327</v>
          </cell>
          <cell r="G3676" t="str">
            <v>Housing Authority of the City of Abilene</v>
          </cell>
        </row>
        <row r="3677">
          <cell r="D3677" t="str">
            <v>TX - Llano Housing Authority</v>
          </cell>
          <cell r="E3677">
            <v>2860</v>
          </cell>
          <cell r="F3677" t="str">
            <v>TX-328</v>
          </cell>
          <cell r="G3677" t="str">
            <v>Llano Housing Authority</v>
          </cell>
        </row>
        <row r="3678">
          <cell r="D3678" t="str">
            <v>TX - Housing Authority of the City of Winters</v>
          </cell>
          <cell r="E3678">
            <v>2861</v>
          </cell>
          <cell r="F3678" t="str">
            <v>TX-329</v>
          </cell>
          <cell r="G3678" t="str">
            <v>Housing Authority of the City of Winters</v>
          </cell>
        </row>
        <row r="3679">
          <cell r="D3679" t="str">
            <v>TX - Housing Authority of the City of Brenham</v>
          </cell>
          <cell r="E3679">
            <v>2862</v>
          </cell>
          <cell r="F3679" t="str">
            <v>TX-330</v>
          </cell>
          <cell r="G3679" t="str">
            <v>Housing Authority of the City of Brenham</v>
          </cell>
        </row>
        <row r="3680">
          <cell r="D3680" t="str">
            <v>TX - Housing Authority of the City of Pearsall</v>
          </cell>
          <cell r="E3680">
            <v>2863</v>
          </cell>
          <cell r="F3680" t="str">
            <v>TX-332</v>
          </cell>
          <cell r="G3680" t="str">
            <v>Housing Authority of the City of Pearsall</v>
          </cell>
        </row>
        <row r="3681">
          <cell r="D3681" t="str">
            <v>TX - Housing Authority of Mart</v>
          </cell>
          <cell r="E3681">
            <v>2864</v>
          </cell>
          <cell r="F3681" t="str">
            <v>TX-333</v>
          </cell>
          <cell r="G3681" t="str">
            <v>Housing Authority of Mart</v>
          </cell>
        </row>
        <row r="3682">
          <cell r="D3682" t="str">
            <v>TX - Housing Authority of the City of San Saba</v>
          </cell>
          <cell r="E3682">
            <v>2865</v>
          </cell>
          <cell r="F3682" t="str">
            <v>TX-334</v>
          </cell>
          <cell r="G3682" t="str">
            <v>Housing Authority of the City of San Saba</v>
          </cell>
        </row>
        <row r="3683">
          <cell r="D3683" t="str">
            <v>TX - Cotulla Housing Authority</v>
          </cell>
          <cell r="E3683">
            <v>2866</v>
          </cell>
          <cell r="F3683" t="str">
            <v>TX-335</v>
          </cell>
          <cell r="G3683" t="str">
            <v>Cotulla Housing Authority</v>
          </cell>
        </row>
        <row r="3684">
          <cell r="D3684" t="str">
            <v>TX - Housing Authority of Grand Saline</v>
          </cell>
          <cell r="E3684">
            <v>2867</v>
          </cell>
          <cell r="F3684" t="str">
            <v>TX-336</v>
          </cell>
          <cell r="G3684" t="str">
            <v>Housing Authority of Grand Saline</v>
          </cell>
        </row>
        <row r="3685">
          <cell r="D3685" t="str">
            <v>TX - Housing Authority of Mount Vernon</v>
          </cell>
          <cell r="E3685">
            <v>2868</v>
          </cell>
          <cell r="F3685" t="str">
            <v>TX-337</v>
          </cell>
          <cell r="G3685" t="str">
            <v>Housing Authority of Mount Vernon</v>
          </cell>
        </row>
        <row r="3686">
          <cell r="D3686" t="str">
            <v>TX - Housing Authority of Clifton</v>
          </cell>
          <cell r="E3686">
            <v>2869</v>
          </cell>
          <cell r="F3686" t="str">
            <v>TX-339</v>
          </cell>
          <cell r="G3686" t="str">
            <v>Housing Authority of Clifton</v>
          </cell>
        </row>
        <row r="3687">
          <cell r="D3687" t="str">
            <v>TX - Housing Authority of the City of Franklin</v>
          </cell>
          <cell r="E3687">
            <v>2870</v>
          </cell>
          <cell r="F3687" t="str">
            <v>TX-340</v>
          </cell>
          <cell r="G3687" t="str">
            <v>Housing Authority of the City of Franklin</v>
          </cell>
        </row>
        <row r="3688">
          <cell r="D3688" t="str">
            <v>TX - Housing Authority of Tatum</v>
          </cell>
          <cell r="E3688">
            <v>2871</v>
          </cell>
          <cell r="F3688" t="str">
            <v>TX-341</v>
          </cell>
          <cell r="G3688" t="str">
            <v>Housing Authority of Tatum</v>
          </cell>
        </row>
        <row r="3689">
          <cell r="D3689" t="str">
            <v>TX - Housing Authority of Ferris</v>
          </cell>
          <cell r="E3689">
            <v>2872</v>
          </cell>
          <cell r="F3689" t="str">
            <v>TX-342</v>
          </cell>
          <cell r="G3689" t="str">
            <v>Housing Authority of Ferris</v>
          </cell>
        </row>
        <row r="3690">
          <cell r="D3690" t="str">
            <v>TX - New Braunfels Housing Authority</v>
          </cell>
          <cell r="E3690">
            <v>2873</v>
          </cell>
          <cell r="F3690" t="str">
            <v>TX-343</v>
          </cell>
          <cell r="G3690" t="str">
            <v>New Braunfels Housing Authority</v>
          </cell>
        </row>
        <row r="3691">
          <cell r="D3691" t="str">
            <v>TX - Housing Authority of Van</v>
          </cell>
          <cell r="E3691">
            <v>2874</v>
          </cell>
          <cell r="F3691" t="str">
            <v>TX-344</v>
          </cell>
          <cell r="G3691" t="str">
            <v>Housing Authority of Van</v>
          </cell>
        </row>
        <row r="3692">
          <cell r="D3692" t="str">
            <v>TX - Housing Authority of Lometa</v>
          </cell>
          <cell r="E3692">
            <v>2875</v>
          </cell>
          <cell r="F3692" t="str">
            <v>TX-345</v>
          </cell>
          <cell r="G3692" t="str">
            <v>Housing Authority of Lometa</v>
          </cell>
        </row>
        <row r="3693">
          <cell r="D3693" t="str">
            <v>TX - Housing Authority of Grandview</v>
          </cell>
          <cell r="E3693">
            <v>2876</v>
          </cell>
          <cell r="F3693" t="str">
            <v>TX-347</v>
          </cell>
          <cell r="G3693" t="str">
            <v>Housing Authority of Grandview</v>
          </cell>
        </row>
        <row r="3694">
          <cell r="D3694" t="str">
            <v>TX - Housing Authority of Huntington</v>
          </cell>
          <cell r="E3694">
            <v>2877</v>
          </cell>
          <cell r="F3694" t="str">
            <v>TX-348</v>
          </cell>
          <cell r="G3694" t="str">
            <v>Housing Authority of Huntington</v>
          </cell>
        </row>
        <row r="3695">
          <cell r="D3695" t="str">
            <v>TX - Schertz Housing Authority</v>
          </cell>
          <cell r="E3695">
            <v>2878</v>
          </cell>
          <cell r="F3695" t="str">
            <v>TX-350</v>
          </cell>
          <cell r="G3695" t="str">
            <v>Schertz Housing Authority</v>
          </cell>
        </row>
        <row r="3696">
          <cell r="D3696" t="str">
            <v>TX - Housing Authority of the City of Bremond</v>
          </cell>
          <cell r="E3696">
            <v>2879</v>
          </cell>
          <cell r="F3696" t="str">
            <v>TX-351</v>
          </cell>
          <cell r="G3696" t="str">
            <v>Housing Authority of the City of Bremond</v>
          </cell>
        </row>
        <row r="3697">
          <cell r="D3697" t="str">
            <v>TX - Housing Authority of Livingston</v>
          </cell>
          <cell r="E3697">
            <v>2880</v>
          </cell>
          <cell r="F3697" t="str">
            <v>TX-352</v>
          </cell>
          <cell r="G3697" t="str">
            <v>Housing Authority of Livingston</v>
          </cell>
        </row>
        <row r="3698">
          <cell r="D3698" t="str">
            <v>TX - Housing Authority of Copperas Cove</v>
          </cell>
          <cell r="E3698">
            <v>2881</v>
          </cell>
          <cell r="F3698" t="str">
            <v>TX-353</v>
          </cell>
          <cell r="G3698" t="str">
            <v>Housing Authority of Copperas Cove</v>
          </cell>
        </row>
        <row r="3699">
          <cell r="D3699" t="str">
            <v>TX - Mexia Housing Authority</v>
          </cell>
          <cell r="E3699">
            <v>2882</v>
          </cell>
          <cell r="F3699" t="str">
            <v>TX-354</v>
          </cell>
          <cell r="G3699" t="str">
            <v>Mexia Housing Authority</v>
          </cell>
        </row>
        <row r="3700">
          <cell r="D3700" t="str">
            <v>TX - Housing Authority of the City of El Campo</v>
          </cell>
          <cell r="E3700">
            <v>2883</v>
          </cell>
          <cell r="F3700" t="str">
            <v>TX-355</v>
          </cell>
          <cell r="G3700" t="str">
            <v>Housing Authority of the City of El Campo</v>
          </cell>
        </row>
        <row r="3701">
          <cell r="D3701" t="str">
            <v>TX - Housing Authority of Big Sandy</v>
          </cell>
          <cell r="E3701">
            <v>2884</v>
          </cell>
          <cell r="F3701" t="str">
            <v>TX-356</v>
          </cell>
          <cell r="G3701" t="str">
            <v>Housing Authority of Big Sandy</v>
          </cell>
        </row>
        <row r="3702">
          <cell r="D3702" t="str">
            <v xml:space="preserve">TX - Housing Authority of the City of Buffalo                    </v>
          </cell>
          <cell r="E3702">
            <v>2885</v>
          </cell>
          <cell r="F3702" t="str">
            <v>TX-357</v>
          </cell>
          <cell r="G3702" t="str">
            <v xml:space="preserve">Housing Authority of the City of Buffalo                    </v>
          </cell>
        </row>
        <row r="3703">
          <cell r="D3703" t="str">
            <v>TX - Burnet Housing Authority</v>
          </cell>
          <cell r="E3703">
            <v>2886</v>
          </cell>
          <cell r="F3703" t="str">
            <v>TX-358</v>
          </cell>
          <cell r="G3703" t="str">
            <v>Burnet Housing Authority</v>
          </cell>
        </row>
        <row r="3704">
          <cell r="D3704" t="str">
            <v>TX - Kyle Housing Authority</v>
          </cell>
          <cell r="E3704">
            <v>2887</v>
          </cell>
          <cell r="F3704" t="str">
            <v>TX-367</v>
          </cell>
          <cell r="G3704" t="str">
            <v>Kyle Housing Authority</v>
          </cell>
        </row>
        <row r="3705">
          <cell r="D3705" t="str">
            <v>TX - Housing Authority of Point</v>
          </cell>
          <cell r="E3705">
            <v>2888</v>
          </cell>
          <cell r="F3705" t="str">
            <v>TX-370</v>
          </cell>
          <cell r="G3705" t="str">
            <v>Housing Authority of Point</v>
          </cell>
        </row>
        <row r="3706">
          <cell r="D3706" t="str">
            <v>TX - Duval County Housing Authority</v>
          </cell>
          <cell r="E3706">
            <v>2889</v>
          </cell>
          <cell r="F3706" t="str">
            <v>TX-376</v>
          </cell>
          <cell r="G3706" t="str">
            <v>Duval County Housing Authority</v>
          </cell>
        </row>
        <row r="3707">
          <cell r="D3707" t="str">
            <v>TX - Elgin Housing Authority</v>
          </cell>
          <cell r="E3707">
            <v>2890</v>
          </cell>
          <cell r="F3707" t="str">
            <v>TX-377</v>
          </cell>
          <cell r="G3707" t="str">
            <v>Elgin Housing Authority</v>
          </cell>
        </row>
        <row r="3708">
          <cell r="D3708" t="str">
            <v>TX - Housing Authority of the City of Palacios</v>
          </cell>
          <cell r="E3708">
            <v>2891</v>
          </cell>
          <cell r="F3708" t="str">
            <v>TX-378</v>
          </cell>
          <cell r="G3708" t="str">
            <v>Housing Authority of the City of Palacios</v>
          </cell>
        </row>
        <row r="3709">
          <cell r="D3709" t="str">
            <v>TX - Housing Authority of Midland</v>
          </cell>
          <cell r="E3709">
            <v>2892</v>
          </cell>
          <cell r="F3709" t="str">
            <v>TX-379</v>
          </cell>
          <cell r="G3709" t="str">
            <v>Housing Authority of Midland</v>
          </cell>
        </row>
        <row r="3710">
          <cell r="D3710" t="str">
            <v>TX - Housing Authority of Rockdale</v>
          </cell>
          <cell r="E3710">
            <v>2893</v>
          </cell>
          <cell r="F3710" t="str">
            <v>TX-380</v>
          </cell>
          <cell r="G3710" t="str">
            <v>Housing Authority of Rockdale</v>
          </cell>
        </row>
        <row r="3711">
          <cell r="D3711" t="str">
            <v>TX - La Grange Housing Authority</v>
          </cell>
          <cell r="E3711">
            <v>2894</v>
          </cell>
          <cell r="F3711" t="str">
            <v>TX-381</v>
          </cell>
          <cell r="G3711" t="str">
            <v>La Grange Housing Authority</v>
          </cell>
        </row>
        <row r="3712">
          <cell r="D3712" t="str">
            <v>TX - Housing Authority of San Augustine</v>
          </cell>
          <cell r="E3712">
            <v>2895</v>
          </cell>
          <cell r="F3712" t="str">
            <v>TX-383</v>
          </cell>
          <cell r="G3712" t="str">
            <v>Housing Authority of San Augustine</v>
          </cell>
        </row>
        <row r="3713">
          <cell r="D3713" t="str">
            <v>TX - Housing Authority of Kemp</v>
          </cell>
          <cell r="E3713">
            <v>2896</v>
          </cell>
          <cell r="F3713" t="str">
            <v>TX-387</v>
          </cell>
          <cell r="G3713" t="str">
            <v>Housing Authority of Kemp</v>
          </cell>
        </row>
        <row r="3714">
          <cell r="D3714" t="str">
            <v>TX - Port Lavaca Housing Authority</v>
          </cell>
          <cell r="E3714">
            <v>2897</v>
          </cell>
          <cell r="F3714" t="str">
            <v>TX-395</v>
          </cell>
          <cell r="G3714" t="str">
            <v>Port Lavaca Housing Authority</v>
          </cell>
        </row>
        <row r="3715">
          <cell r="D3715" t="str">
            <v>TX - Starr County Housing Authority</v>
          </cell>
          <cell r="E3715">
            <v>2898</v>
          </cell>
          <cell r="F3715" t="str">
            <v>TX-396</v>
          </cell>
          <cell r="G3715" t="str">
            <v>Starr County Housing Authority</v>
          </cell>
        </row>
        <row r="3716">
          <cell r="D3716" t="str">
            <v>TX - Housing Authority of Hubbard</v>
          </cell>
          <cell r="E3716">
            <v>2899</v>
          </cell>
          <cell r="F3716" t="str">
            <v>TX-405</v>
          </cell>
          <cell r="G3716" t="str">
            <v>Housing Authority of Hubbard</v>
          </cell>
        </row>
        <row r="3717">
          <cell r="D3717" t="str">
            <v>TX - Housing Authority of the City of Huntsville</v>
          </cell>
          <cell r="E3717">
            <v>2900</v>
          </cell>
          <cell r="F3717" t="str">
            <v>TX-406</v>
          </cell>
          <cell r="G3717" t="str">
            <v>Housing Authority of the City of Huntsville</v>
          </cell>
        </row>
        <row r="3718">
          <cell r="D3718" t="str">
            <v>TX - Housing Authority of the City of Monahans</v>
          </cell>
          <cell r="E3718">
            <v>2901</v>
          </cell>
          <cell r="F3718" t="str">
            <v>TX-408</v>
          </cell>
          <cell r="G3718" t="str">
            <v>Housing Authority of the City of Monahans</v>
          </cell>
        </row>
        <row r="3719">
          <cell r="D3719" t="str">
            <v>TX - Uvalde Housing Authority</v>
          </cell>
          <cell r="E3719">
            <v>2902</v>
          </cell>
          <cell r="F3719" t="str">
            <v>TX-421</v>
          </cell>
          <cell r="G3719" t="str">
            <v>Uvalde Housing Authority</v>
          </cell>
        </row>
        <row r="3720">
          <cell r="D3720" t="str">
            <v>TX - Housing Authority of Anthony</v>
          </cell>
          <cell r="E3720">
            <v>2903</v>
          </cell>
          <cell r="F3720" t="str">
            <v>TX-439</v>
          </cell>
          <cell r="G3720" t="str">
            <v>Housing Authority of Anthony</v>
          </cell>
        </row>
        <row r="3721">
          <cell r="D3721" t="str">
            <v>TX - La Joya Housing Authority</v>
          </cell>
          <cell r="E3721">
            <v>2904</v>
          </cell>
          <cell r="F3721" t="str">
            <v>TX-448</v>
          </cell>
          <cell r="G3721" t="str">
            <v>La Joya Housing Authority</v>
          </cell>
        </row>
        <row r="3722">
          <cell r="D3722" t="str">
            <v>TX - Roma Housing Authority</v>
          </cell>
          <cell r="E3722">
            <v>2905</v>
          </cell>
          <cell r="F3722" t="str">
            <v>TX-449</v>
          </cell>
          <cell r="G3722" t="str">
            <v>Roma Housing Authority</v>
          </cell>
        </row>
        <row r="3723">
          <cell r="D3723" t="str">
            <v>TX - Bexar County Housing Authority</v>
          </cell>
          <cell r="E3723">
            <v>2906</v>
          </cell>
          <cell r="F3723" t="str">
            <v>TX-452</v>
          </cell>
          <cell r="G3723" t="str">
            <v>Bexar County Housing Authority</v>
          </cell>
        </row>
        <row r="3724">
          <cell r="D3724" t="str">
            <v>TX - Housing Authority of Odessa</v>
          </cell>
          <cell r="E3724">
            <v>2907</v>
          </cell>
          <cell r="F3724" t="str">
            <v>TX-455</v>
          </cell>
          <cell r="G3724" t="str">
            <v>Housing Authority of Odessa</v>
          </cell>
        </row>
        <row r="3725">
          <cell r="D3725" t="str">
            <v>TX - Housing Authority of Marshall</v>
          </cell>
          <cell r="E3725">
            <v>2908</v>
          </cell>
          <cell r="F3725" t="str">
            <v>TX-457</v>
          </cell>
          <cell r="G3725" t="str">
            <v>Housing Authority of Marshall</v>
          </cell>
        </row>
        <row r="3726">
          <cell r="D3726" t="str">
            <v>TX - Housing Authority of City of Navasota</v>
          </cell>
          <cell r="E3726">
            <v>2909</v>
          </cell>
          <cell r="F3726" t="str">
            <v>TX-469</v>
          </cell>
          <cell r="G3726" t="str">
            <v>Housing Authority of City of Navasota</v>
          </cell>
        </row>
        <row r="3727">
          <cell r="D3727" t="str">
            <v>TX - San Angelo Housing Authority</v>
          </cell>
          <cell r="E3727">
            <v>2910</v>
          </cell>
          <cell r="F3727" t="str">
            <v>TX-470</v>
          </cell>
          <cell r="G3727" t="str">
            <v>San Angelo Housing Authority</v>
          </cell>
        </row>
        <row r="3728">
          <cell r="D3728" t="str">
            <v>TX - Housing Authority of Travis County</v>
          </cell>
          <cell r="E3728">
            <v>2911</v>
          </cell>
          <cell r="F3728" t="str">
            <v>TX-480</v>
          </cell>
          <cell r="G3728" t="str">
            <v>Housing Authority of Travis County</v>
          </cell>
        </row>
        <row r="3729">
          <cell r="D3729" t="str">
            <v>TX - Housing Authority of  the City of Nacogdoches</v>
          </cell>
          <cell r="E3729">
            <v>2912</v>
          </cell>
          <cell r="F3729" t="str">
            <v>TX-486</v>
          </cell>
          <cell r="G3729" t="str">
            <v>Housing Authority of  the City of Nacogdoches</v>
          </cell>
        </row>
        <row r="3730">
          <cell r="D3730" t="str">
            <v>TX - Housing Authority of Jasper</v>
          </cell>
          <cell r="E3730">
            <v>2913</v>
          </cell>
          <cell r="F3730" t="str">
            <v>TX-492</v>
          </cell>
          <cell r="G3730" t="str">
            <v>Housing Authority of Jasper</v>
          </cell>
        </row>
        <row r="3731">
          <cell r="D3731" t="str">
            <v>TX - Hidalgo County Housing Authority</v>
          </cell>
          <cell r="E3731">
            <v>2914</v>
          </cell>
          <cell r="F3731" t="str">
            <v>TX-497</v>
          </cell>
          <cell r="G3731" t="str">
            <v>Hidalgo County Housing Authority</v>
          </cell>
        </row>
        <row r="3732">
          <cell r="D3732" t="str">
            <v>TX - Cameron County Housing Authority</v>
          </cell>
          <cell r="E3732">
            <v>2915</v>
          </cell>
          <cell r="F3732" t="str">
            <v>TX-509</v>
          </cell>
          <cell r="G3732" t="str">
            <v>Cameron County Housing Authority</v>
          </cell>
        </row>
        <row r="3733">
          <cell r="D3733" t="str">
            <v>TX - Goliad Housing Authority</v>
          </cell>
          <cell r="E3733">
            <v>2916</v>
          </cell>
          <cell r="F3733" t="str">
            <v>TX-510</v>
          </cell>
          <cell r="G3733" t="str">
            <v>Goliad Housing Authority</v>
          </cell>
        </row>
        <row r="3734">
          <cell r="D3734" t="str">
            <v>TX - Housing Authority of Fruitvale</v>
          </cell>
          <cell r="E3734">
            <v>2917</v>
          </cell>
          <cell r="F3734" t="str">
            <v>TX-525</v>
          </cell>
          <cell r="G3734" t="str">
            <v>Housing Authority of Fruitvale</v>
          </cell>
        </row>
        <row r="3735">
          <cell r="D3735" t="str">
            <v>TX - Housing Authority of Atlanta</v>
          </cell>
          <cell r="E3735">
            <v>2918</v>
          </cell>
          <cell r="F3735" t="str">
            <v>TX-531</v>
          </cell>
          <cell r="G3735" t="str">
            <v>Housing Authority of Atlanta</v>
          </cell>
        </row>
        <row r="3736">
          <cell r="D3736" t="str">
            <v>TX - El Paso County Housing Authority</v>
          </cell>
          <cell r="E3736">
            <v>2919</v>
          </cell>
          <cell r="F3736" t="str">
            <v>TX-538</v>
          </cell>
          <cell r="G3736" t="str">
            <v>El Paso County Housing Authority</v>
          </cell>
        </row>
        <row r="3737">
          <cell r="D3737" t="str">
            <v>TX - Housing Authority of Blossom</v>
          </cell>
          <cell r="E3737">
            <v>2920</v>
          </cell>
          <cell r="F3737" t="str">
            <v>TX-539</v>
          </cell>
          <cell r="G3737" t="str">
            <v>Housing Authority of Blossom</v>
          </cell>
        </row>
        <row r="3738">
          <cell r="D3738" t="str">
            <v>TX - Housing Authority of Van Horn</v>
          </cell>
          <cell r="E3738">
            <v>2921</v>
          </cell>
          <cell r="F3738" t="str">
            <v>TX-543</v>
          </cell>
          <cell r="G3738" t="str">
            <v>Housing Authority of Van Horn</v>
          </cell>
        </row>
        <row r="3739">
          <cell r="D3739" t="str">
            <v>TX - Housing Authority of Ralls</v>
          </cell>
          <cell r="E3739">
            <v>2922</v>
          </cell>
          <cell r="F3739" t="str">
            <v>TX-546</v>
          </cell>
          <cell r="G3739" t="str">
            <v>Housing Authority of Ralls</v>
          </cell>
        </row>
        <row r="3740">
          <cell r="D3740" t="str">
            <v>TX - Housing Authority of O'Donnell</v>
          </cell>
          <cell r="E3740">
            <v>2923</v>
          </cell>
          <cell r="F3740" t="str">
            <v>TX-549</v>
          </cell>
          <cell r="G3740" t="str">
            <v>Housing Authority of O'Donnell</v>
          </cell>
        </row>
        <row r="3741">
          <cell r="D3741" t="str">
            <v>TX - Bowie County Housing Authority</v>
          </cell>
          <cell r="E3741">
            <v>2924</v>
          </cell>
          <cell r="F3741" t="str">
            <v>TX-550</v>
          </cell>
          <cell r="G3741" t="str">
            <v>Bowie County Housing Authority</v>
          </cell>
        </row>
        <row r="3742">
          <cell r="D3742" t="str">
            <v>TX - Housing Authority of Lockney</v>
          </cell>
          <cell r="E3742">
            <v>2925</v>
          </cell>
          <cell r="F3742" t="str">
            <v>TX-552</v>
          </cell>
          <cell r="G3742" t="str">
            <v>Housing Authority of Lockney</v>
          </cell>
        </row>
        <row r="3743">
          <cell r="D3743" t="str">
            <v>UT - Housing Authority of the City of Ogden</v>
          </cell>
          <cell r="E3743">
            <v>2926</v>
          </cell>
          <cell r="F3743" t="str">
            <v>UT-002</v>
          </cell>
          <cell r="G3743" t="str">
            <v>Housing Authority of the City of Ogden</v>
          </cell>
        </row>
        <row r="3744">
          <cell r="D3744" t="str">
            <v>UT - Housing Authority of the County of Salt Lake</v>
          </cell>
          <cell r="E3744">
            <v>2927</v>
          </cell>
          <cell r="F3744" t="str">
            <v>UT-003</v>
          </cell>
          <cell r="G3744" t="str">
            <v>Housing Authority of the County of Salt Lake</v>
          </cell>
        </row>
        <row r="3745">
          <cell r="D3745" t="str">
            <v>UT - Housing Authority of Salt Lake City</v>
          </cell>
          <cell r="E3745">
            <v>2928</v>
          </cell>
          <cell r="F3745" t="str">
            <v>UT-004</v>
          </cell>
          <cell r="G3745" t="str">
            <v>Housing Authority of Salt Lake City</v>
          </cell>
        </row>
        <row r="3746">
          <cell r="D3746" t="str">
            <v>UT - Beaver City Housing Authority</v>
          </cell>
          <cell r="E3746">
            <v>2929</v>
          </cell>
          <cell r="F3746" t="str">
            <v>UT-006</v>
          </cell>
          <cell r="G3746" t="str">
            <v>Beaver City Housing Authority</v>
          </cell>
        </row>
        <row r="3747">
          <cell r="D3747" t="str">
            <v>UT - Housing Authority of the City of Provo</v>
          </cell>
          <cell r="E3747">
            <v>2930</v>
          </cell>
          <cell r="F3747" t="str">
            <v>UT-007</v>
          </cell>
          <cell r="G3747" t="str">
            <v>Housing Authority of the City of Provo</v>
          </cell>
        </row>
        <row r="3748">
          <cell r="D3748" t="str">
            <v>UT - Davis Community Housing Authority</v>
          </cell>
          <cell r="E3748">
            <v>2931</v>
          </cell>
          <cell r="F3748" t="str">
            <v>UT-009</v>
          </cell>
          <cell r="G3748" t="str">
            <v>Davis Community Housing Authority</v>
          </cell>
        </row>
        <row r="3749">
          <cell r="D3749" t="str">
            <v>UT - Housing Authority of Utah County</v>
          </cell>
          <cell r="E3749">
            <v>2932</v>
          </cell>
          <cell r="F3749" t="str">
            <v>UT-011</v>
          </cell>
          <cell r="G3749" t="str">
            <v>Housing Authority of Utah County</v>
          </cell>
        </row>
        <row r="3750">
          <cell r="D3750" t="str">
            <v>UT - Emery County Housing Authority</v>
          </cell>
          <cell r="E3750">
            <v>2933</v>
          </cell>
          <cell r="F3750" t="str">
            <v>UT-015</v>
          </cell>
          <cell r="G3750" t="str">
            <v>Emery County Housing Authority</v>
          </cell>
        </row>
        <row r="3751">
          <cell r="D3751" t="str">
            <v>UT - Housing Authority of Carbon County</v>
          </cell>
          <cell r="E3751">
            <v>2934</v>
          </cell>
          <cell r="F3751" t="str">
            <v>UT-016</v>
          </cell>
          <cell r="G3751" t="str">
            <v>Housing Authority of Carbon County</v>
          </cell>
        </row>
        <row r="3752">
          <cell r="D3752" t="str">
            <v>UT - Tooele County Housing Authority</v>
          </cell>
          <cell r="E3752">
            <v>2935</v>
          </cell>
          <cell r="F3752" t="str">
            <v>UT-020</v>
          </cell>
          <cell r="G3752" t="str">
            <v>Tooele County Housing Authority</v>
          </cell>
        </row>
        <row r="3753">
          <cell r="D3753" t="str">
            <v>UT - St. George Housing Authority</v>
          </cell>
          <cell r="E3753">
            <v>2936</v>
          </cell>
          <cell r="F3753" t="str">
            <v>UT-021</v>
          </cell>
          <cell r="G3753" t="str">
            <v>St. George Housing Authority</v>
          </cell>
        </row>
        <row r="3754">
          <cell r="D3754" t="str">
            <v>UT - West Valley City Housing Authority</v>
          </cell>
          <cell r="E3754">
            <v>2937</v>
          </cell>
          <cell r="F3754" t="str">
            <v>UT-025</v>
          </cell>
          <cell r="G3754" t="str">
            <v>West Valley City Housing Authority</v>
          </cell>
        </row>
        <row r="3755">
          <cell r="D3755" t="str">
            <v>VA - Portsmouth Redevelopment &amp; Housing Authority</v>
          </cell>
          <cell r="E3755">
            <v>2938</v>
          </cell>
          <cell r="F3755" t="str">
            <v>VA-001</v>
          </cell>
          <cell r="G3755" t="str">
            <v>Portsmouth Redevelopment &amp; Housing Authority</v>
          </cell>
        </row>
        <row r="3756">
          <cell r="D3756" t="str">
            <v>VA - Bristol Redevelopment &amp; Housing Authority</v>
          </cell>
          <cell r="E3756">
            <v>2939</v>
          </cell>
          <cell r="F3756" t="str">
            <v>VA-002</v>
          </cell>
          <cell r="G3756" t="str">
            <v>Bristol Redevelopment &amp; Housing Authority</v>
          </cell>
        </row>
        <row r="3757">
          <cell r="D3757" t="str">
            <v>VA - Newport News Redevelopment &amp; Housng Authority</v>
          </cell>
          <cell r="E3757">
            <v>2940</v>
          </cell>
          <cell r="F3757" t="str">
            <v>VA-003</v>
          </cell>
          <cell r="G3757" t="str">
            <v>Newport News Redevelopment &amp; Housng Authority</v>
          </cell>
        </row>
        <row r="3758">
          <cell r="D3758" t="str">
            <v>VA - Alexandria Redevelopment &amp; Housing Authority</v>
          </cell>
          <cell r="E3758">
            <v>2941</v>
          </cell>
          <cell r="F3758" t="str">
            <v>VA-004</v>
          </cell>
          <cell r="G3758" t="str">
            <v>Alexandria Redevelopment &amp; Housing Authority</v>
          </cell>
        </row>
        <row r="3759">
          <cell r="D3759" t="str">
            <v>VA - Hopewell Redevelopment &amp; Housing Authority</v>
          </cell>
          <cell r="E3759">
            <v>2942</v>
          </cell>
          <cell r="F3759" t="str">
            <v>VA-005</v>
          </cell>
          <cell r="G3759" t="str">
            <v>Hopewell Redevelopment &amp; Housing Authority</v>
          </cell>
        </row>
        <row r="3760">
          <cell r="D3760" t="str">
            <v>VA - Norfolk Redevelopment &amp; Housing Authority</v>
          </cell>
          <cell r="E3760">
            <v>2943</v>
          </cell>
          <cell r="F3760" t="str">
            <v>VA-006</v>
          </cell>
          <cell r="G3760" t="str">
            <v>Norfolk Redevelopment &amp; Housing Authority</v>
          </cell>
        </row>
        <row r="3761">
          <cell r="D3761" t="str">
            <v>VA - Richmond Redevelopment &amp; Housing Authority</v>
          </cell>
          <cell r="E3761">
            <v>2944</v>
          </cell>
          <cell r="F3761" t="str">
            <v>VA-007</v>
          </cell>
          <cell r="G3761" t="str">
            <v>Richmond Redevelopment &amp; Housing Authority</v>
          </cell>
        </row>
        <row r="3762">
          <cell r="D3762" t="str">
            <v>VA - Danville Redevelopment &amp; Housing Authority</v>
          </cell>
          <cell r="E3762">
            <v>2945</v>
          </cell>
          <cell r="F3762" t="str">
            <v>VA-010</v>
          </cell>
          <cell r="G3762" t="str">
            <v>Danville Redevelopment &amp; Housing Authority</v>
          </cell>
        </row>
        <row r="3763">
          <cell r="D3763" t="str">
            <v>VA - Roanoke Redevelopment &amp; Housing Authority</v>
          </cell>
          <cell r="E3763">
            <v>2946</v>
          </cell>
          <cell r="F3763" t="str">
            <v>VA-011</v>
          </cell>
          <cell r="G3763" t="str">
            <v>Roanoke Redevelopment &amp; Housing Authority</v>
          </cell>
        </row>
        <row r="3764">
          <cell r="D3764" t="str">
            <v>VA - Chesapeake Redevelopment &amp; Housing Authority</v>
          </cell>
          <cell r="E3764">
            <v>2947</v>
          </cell>
          <cell r="F3764" t="str">
            <v>VA-012</v>
          </cell>
          <cell r="G3764" t="str">
            <v>Chesapeake Redevelopment &amp; Housing Authority</v>
          </cell>
        </row>
        <row r="3765">
          <cell r="D3765" t="str">
            <v>VA - Lynchburg Redevelopment &amp; Housing Authority</v>
          </cell>
          <cell r="E3765">
            <v>2948</v>
          </cell>
          <cell r="F3765" t="str">
            <v>VA-013</v>
          </cell>
          <cell r="G3765" t="str">
            <v>Lynchburg Redevelopment &amp; Housing Authority</v>
          </cell>
        </row>
        <row r="3766">
          <cell r="D3766" t="str">
            <v>VA - Harrisonburg Redevelopment &amp; Housing Authority</v>
          </cell>
          <cell r="E3766">
            <v>2949</v>
          </cell>
          <cell r="F3766" t="str">
            <v>VA-014</v>
          </cell>
          <cell r="G3766" t="str">
            <v>Harrisonburg Redevelopment &amp; Housing Authority</v>
          </cell>
        </row>
        <row r="3767">
          <cell r="D3767" t="str">
            <v>VA - Norton Redevelopment &amp; Housing Authority</v>
          </cell>
          <cell r="E3767">
            <v>2950</v>
          </cell>
          <cell r="F3767" t="str">
            <v>VA-015</v>
          </cell>
          <cell r="G3767" t="str">
            <v>Norton Redevelopment &amp; Housing Authority</v>
          </cell>
        </row>
        <row r="3768">
          <cell r="D3768" t="str">
            <v>VA - Charlottesville Redev &amp; Housing Authority</v>
          </cell>
          <cell r="E3768">
            <v>2951</v>
          </cell>
          <cell r="F3768" t="str">
            <v>VA-016</v>
          </cell>
          <cell r="G3768" t="str">
            <v>Charlottesville Redev &amp; Housing Authority</v>
          </cell>
        </row>
        <row r="3769">
          <cell r="D3769" t="str">
            <v>VA - Hampton Redevelopment &amp; Housing Authority</v>
          </cell>
          <cell r="E3769">
            <v>2952</v>
          </cell>
          <cell r="F3769" t="str">
            <v>VA-017</v>
          </cell>
          <cell r="G3769" t="str">
            <v>Hampton Redevelopment &amp; Housing Authority</v>
          </cell>
        </row>
        <row r="3770">
          <cell r="D3770" t="str">
            <v>VA - Franklin Redevelopment and Housing Authority</v>
          </cell>
          <cell r="E3770">
            <v>2953</v>
          </cell>
          <cell r="F3770" t="str">
            <v>VA-018</v>
          </cell>
          <cell r="G3770" t="str">
            <v>Franklin Redevelopment and Housing Authority</v>
          </cell>
        </row>
        <row r="3771">
          <cell r="D3771" t="str">
            <v>VA - Fairfax County Redevelopment &amp; Hsg Authority</v>
          </cell>
          <cell r="E3771">
            <v>2954</v>
          </cell>
          <cell r="F3771" t="str">
            <v>VA-019</v>
          </cell>
          <cell r="G3771" t="str">
            <v>Fairfax County Redevelopment &amp; Hsg Authority</v>
          </cell>
        </row>
        <row r="3772">
          <cell r="D3772" t="str">
            <v>VA - Petersburg Redevelopment &amp; Housing Authority</v>
          </cell>
          <cell r="E3772">
            <v>2955</v>
          </cell>
          <cell r="F3772" t="str">
            <v>VA-020</v>
          </cell>
          <cell r="G3772" t="str">
            <v>Petersburg Redevelopment &amp; Housing Authority</v>
          </cell>
        </row>
        <row r="3773">
          <cell r="D3773" t="str">
            <v>VA - Wytheville Redev. &amp; Housing Authority</v>
          </cell>
          <cell r="E3773">
            <v>2956</v>
          </cell>
          <cell r="F3773" t="str">
            <v>VA-021</v>
          </cell>
          <cell r="G3773" t="str">
            <v>Wytheville Redev. &amp; Housing Authority</v>
          </cell>
        </row>
        <row r="3774">
          <cell r="D3774" t="str">
            <v>VA - Waynesboro Redevelopment &amp; Housing Authority</v>
          </cell>
          <cell r="E3774">
            <v>2957</v>
          </cell>
          <cell r="F3774" t="str">
            <v>VA-022</v>
          </cell>
          <cell r="G3774" t="str">
            <v>Waynesboro Redevelopment &amp; Housing Authority</v>
          </cell>
        </row>
        <row r="3775">
          <cell r="D3775" t="str">
            <v>VA - Staunton Redevelopment &amp; Housing Authority</v>
          </cell>
          <cell r="E3775">
            <v>2958</v>
          </cell>
          <cell r="F3775" t="str">
            <v>VA-023</v>
          </cell>
          <cell r="G3775" t="str">
            <v>Staunton Redevelopment &amp; Housing Authority</v>
          </cell>
        </row>
        <row r="3776">
          <cell r="D3776" t="str">
            <v>VA - Wise County Redevelopment &amp; Housing Authority</v>
          </cell>
          <cell r="E3776">
            <v>2959</v>
          </cell>
          <cell r="F3776" t="str">
            <v>VA-024</v>
          </cell>
          <cell r="G3776" t="str">
            <v>Wise County Redevelopment &amp; Housing Authority</v>
          </cell>
        </row>
        <row r="3777">
          <cell r="D3777" t="str">
            <v>VA - Suffolk Redevelopment and Housing Authority</v>
          </cell>
          <cell r="E3777">
            <v>2960</v>
          </cell>
          <cell r="F3777" t="str">
            <v>VA-025</v>
          </cell>
          <cell r="G3777" t="str">
            <v>Suffolk Redevelopment and Housing Authority</v>
          </cell>
        </row>
        <row r="3778">
          <cell r="D3778" t="str">
            <v>VA - Williamsburg Redevelopment &amp; Housing Auth.</v>
          </cell>
          <cell r="E3778">
            <v>2961</v>
          </cell>
          <cell r="F3778" t="str">
            <v>VA-026</v>
          </cell>
          <cell r="G3778" t="str">
            <v>Williamsburg Redevelopment &amp; Housing Auth.</v>
          </cell>
        </row>
        <row r="3779">
          <cell r="D3779" t="str">
            <v>VA - Cumberland Plateau Regional Housing Authority</v>
          </cell>
          <cell r="E3779">
            <v>2962</v>
          </cell>
          <cell r="F3779" t="str">
            <v>VA-029</v>
          </cell>
          <cell r="G3779" t="str">
            <v>Cumberland Plateau Regional Housing Authority</v>
          </cell>
        </row>
        <row r="3780">
          <cell r="D3780" t="str">
            <v>VA - Marion Redevelopment &amp; Housing Authority</v>
          </cell>
          <cell r="E3780">
            <v>2963</v>
          </cell>
          <cell r="F3780" t="str">
            <v>VA-030</v>
          </cell>
          <cell r="G3780" t="str">
            <v>Marion Redevelopment &amp; Housing Authority</v>
          </cell>
        </row>
        <row r="3781">
          <cell r="D3781" t="str">
            <v>VA - Scott County Redev. &amp; Housing Authority</v>
          </cell>
          <cell r="E3781">
            <v>2964</v>
          </cell>
          <cell r="F3781" t="str">
            <v>VA-031</v>
          </cell>
          <cell r="G3781" t="str">
            <v>Scott County Redev. &amp; Housing Authority</v>
          </cell>
        </row>
        <row r="3782">
          <cell r="D3782" t="str">
            <v>VA - Abingdon Redevelopment and Housing Authority</v>
          </cell>
          <cell r="E3782">
            <v>2965</v>
          </cell>
          <cell r="F3782" t="str">
            <v>VA-032</v>
          </cell>
          <cell r="G3782" t="str">
            <v>Abingdon Redevelopment and Housing Authority</v>
          </cell>
        </row>
        <row r="3783">
          <cell r="D3783" t="str">
            <v>VA - Lee County Redevelopment &amp; Housing Authority</v>
          </cell>
          <cell r="E3783">
            <v>2966</v>
          </cell>
          <cell r="F3783" t="str">
            <v>VA-034</v>
          </cell>
          <cell r="G3783" t="str">
            <v>Lee County Redevelopment &amp; Housing Authority</v>
          </cell>
        </row>
        <row r="3784">
          <cell r="D3784" t="str">
            <v>VQ - VIRGIN ISLANDS HOUSING AUTHORITY</v>
          </cell>
          <cell r="E3784">
            <v>2967</v>
          </cell>
          <cell r="F3784" t="str">
            <v>VQ-001</v>
          </cell>
          <cell r="G3784" t="str">
            <v>VIRGIN ISLANDS HOUSING AUTHORITY</v>
          </cell>
        </row>
        <row r="3785">
          <cell r="D3785" t="str">
            <v>VT - Burlington Housing Authority</v>
          </cell>
          <cell r="E3785">
            <v>2968</v>
          </cell>
          <cell r="F3785" t="str">
            <v>VT-001</v>
          </cell>
          <cell r="G3785" t="str">
            <v>Burlington Housing Authority</v>
          </cell>
        </row>
        <row r="3786">
          <cell r="D3786" t="str">
            <v>VT - Brattleboro Housing Authority</v>
          </cell>
          <cell r="E3786">
            <v>2969</v>
          </cell>
          <cell r="F3786" t="str">
            <v>VT-002</v>
          </cell>
          <cell r="G3786" t="str">
            <v>Brattleboro Housing Authority</v>
          </cell>
        </row>
        <row r="3787">
          <cell r="D3787" t="str">
            <v>VT - Rutland Housing Authority</v>
          </cell>
          <cell r="E3787">
            <v>2970</v>
          </cell>
          <cell r="F3787" t="str">
            <v>VT-003</v>
          </cell>
          <cell r="G3787" t="str">
            <v>Rutland Housing Authority</v>
          </cell>
        </row>
        <row r="3788">
          <cell r="D3788" t="str">
            <v>VT - Springfield Housing Authority</v>
          </cell>
          <cell r="E3788">
            <v>2971</v>
          </cell>
          <cell r="F3788" t="str">
            <v>VT-004</v>
          </cell>
          <cell r="G3788" t="str">
            <v>Springfield Housing Authority</v>
          </cell>
        </row>
        <row r="3789">
          <cell r="D3789" t="str">
            <v>VT - Barre Housing Authority</v>
          </cell>
          <cell r="E3789">
            <v>2972</v>
          </cell>
          <cell r="F3789" t="str">
            <v>VT-005</v>
          </cell>
          <cell r="G3789" t="str">
            <v>Barre Housing Authority</v>
          </cell>
        </row>
        <row r="3790">
          <cell r="D3790" t="str">
            <v>VT - Winooski Housing Authority</v>
          </cell>
          <cell r="E3790">
            <v>2973</v>
          </cell>
          <cell r="F3790" t="str">
            <v>VT-006</v>
          </cell>
          <cell r="G3790" t="str">
            <v>Winooski Housing Authority</v>
          </cell>
        </row>
        <row r="3791">
          <cell r="D3791" t="str">
            <v>VT - Montpelier Housing Authority</v>
          </cell>
          <cell r="E3791">
            <v>2974</v>
          </cell>
          <cell r="F3791" t="str">
            <v>VT-008</v>
          </cell>
          <cell r="G3791" t="str">
            <v>Montpelier Housing Authority</v>
          </cell>
        </row>
        <row r="3792">
          <cell r="D3792" t="str">
            <v>VT - Bennington Housing Authority</v>
          </cell>
          <cell r="E3792">
            <v>2975</v>
          </cell>
          <cell r="F3792" t="str">
            <v>VT-009</v>
          </cell>
          <cell r="G3792" t="str">
            <v>Bennington Housing Authority</v>
          </cell>
        </row>
        <row r="3793">
          <cell r="D3793" t="str">
            <v>WA - Seattle Housing Authority</v>
          </cell>
          <cell r="E3793">
            <v>2976</v>
          </cell>
          <cell r="F3793" t="str">
            <v>WA-001</v>
          </cell>
          <cell r="G3793" t="str">
            <v>Seattle Housing Authority</v>
          </cell>
        </row>
        <row r="3794">
          <cell r="D3794" t="str">
            <v>WA - HA OF  KING COUNTY</v>
          </cell>
          <cell r="E3794">
            <v>2977</v>
          </cell>
          <cell r="F3794" t="str">
            <v>WA-002</v>
          </cell>
          <cell r="G3794" t="str">
            <v>HA OF  KING COUNTY</v>
          </cell>
        </row>
        <row r="3795">
          <cell r="D3795" t="str">
            <v>WA - Housing Authority of the City of Bremerton</v>
          </cell>
          <cell r="E3795">
            <v>2978</v>
          </cell>
          <cell r="F3795" t="str">
            <v>WA-003</v>
          </cell>
          <cell r="G3795" t="str">
            <v>Housing Authority of the City of Bremerton</v>
          </cell>
        </row>
        <row r="3796">
          <cell r="D3796" t="str">
            <v>WA - Peninsula Housing Authority</v>
          </cell>
          <cell r="E3796">
            <v>2979</v>
          </cell>
          <cell r="F3796" t="str">
            <v>WA-004</v>
          </cell>
          <cell r="G3796" t="str">
            <v>Peninsula Housing Authority</v>
          </cell>
        </row>
        <row r="3797">
          <cell r="D3797" t="str">
            <v>WA - HA City of Tacoma</v>
          </cell>
          <cell r="E3797">
            <v>2980</v>
          </cell>
          <cell r="F3797" t="str">
            <v>WA-005</v>
          </cell>
          <cell r="G3797" t="str">
            <v>HA City of Tacoma</v>
          </cell>
        </row>
        <row r="3798">
          <cell r="D3798" t="str">
            <v>WA - HA City of Everett</v>
          </cell>
          <cell r="E3798">
            <v>2981</v>
          </cell>
          <cell r="F3798" t="str">
            <v>WA-006</v>
          </cell>
          <cell r="G3798" t="str">
            <v>HA City of Everett</v>
          </cell>
        </row>
        <row r="3799">
          <cell r="D3799" t="str">
            <v>WA - Housing Authority of the City of Vancouver</v>
          </cell>
          <cell r="E3799">
            <v>2982</v>
          </cell>
          <cell r="F3799" t="str">
            <v>WA-008</v>
          </cell>
          <cell r="G3799" t="str">
            <v>Housing Authority of the City of Vancouver</v>
          </cell>
        </row>
        <row r="3800">
          <cell r="D3800" t="str">
            <v>WA - Housing Authority of Kittitas County</v>
          </cell>
          <cell r="E3800">
            <v>2983</v>
          </cell>
          <cell r="F3800" t="str">
            <v>WA-009</v>
          </cell>
          <cell r="G3800" t="str">
            <v>Housing Authority of Kittitas County</v>
          </cell>
        </row>
        <row r="3801">
          <cell r="D3801" t="str">
            <v>WA - HA City of Anacortes</v>
          </cell>
          <cell r="E3801">
            <v>2984</v>
          </cell>
          <cell r="F3801" t="str">
            <v>WA-010</v>
          </cell>
          <cell r="G3801" t="str">
            <v>HA City of Anacortes</v>
          </cell>
        </row>
        <row r="3802">
          <cell r="D3802" t="str">
            <v>WA - HA City of Renton</v>
          </cell>
          <cell r="E3802">
            <v>2985</v>
          </cell>
          <cell r="F3802" t="str">
            <v>WA-011</v>
          </cell>
          <cell r="G3802" t="str">
            <v>HA City of Renton</v>
          </cell>
        </row>
        <row r="3803">
          <cell r="D3803" t="str">
            <v>WA - HA City of Kennewick</v>
          </cell>
          <cell r="E3803">
            <v>2986</v>
          </cell>
          <cell r="F3803" t="str">
            <v>WA-012</v>
          </cell>
          <cell r="G3803" t="str">
            <v>HA City of Kennewick</v>
          </cell>
        </row>
        <row r="3804">
          <cell r="D3804" t="str">
            <v>WA - HA Of Grant County</v>
          </cell>
          <cell r="E3804">
            <v>2987</v>
          </cell>
          <cell r="F3804" t="str">
            <v>WA-014</v>
          </cell>
          <cell r="G3804" t="str">
            <v>HA Of Grant County</v>
          </cell>
        </row>
        <row r="3805">
          <cell r="D3805" t="str">
            <v>WA - HA Of Asotin County</v>
          </cell>
          <cell r="E3805">
            <v>2988</v>
          </cell>
          <cell r="F3805" t="str">
            <v>WA-017</v>
          </cell>
          <cell r="G3805" t="str">
            <v>HA Of Asotin County</v>
          </cell>
        </row>
        <row r="3806">
          <cell r="D3806" t="str">
            <v>WA - HA Of Grays Harbor County</v>
          </cell>
          <cell r="E3806">
            <v>2989</v>
          </cell>
          <cell r="F3806" t="str">
            <v>WA-018</v>
          </cell>
          <cell r="G3806" t="str">
            <v>HA Of Grays Harbor County</v>
          </cell>
        </row>
        <row r="3807">
          <cell r="D3807" t="str">
            <v>WA - HA City of Kalama</v>
          </cell>
          <cell r="E3807">
            <v>2990</v>
          </cell>
          <cell r="F3807" t="str">
            <v>WA-019</v>
          </cell>
          <cell r="G3807" t="str">
            <v>HA City of Kalama</v>
          </cell>
        </row>
        <row r="3808">
          <cell r="D3808" t="str">
            <v>WA - HA City of Kelso</v>
          </cell>
          <cell r="E3808">
            <v>2991</v>
          </cell>
          <cell r="F3808" t="str">
            <v>WA-020</v>
          </cell>
          <cell r="G3808" t="str">
            <v>HA City of Kelso</v>
          </cell>
        </row>
        <row r="3809">
          <cell r="D3809" t="str">
            <v>WA - HA City of Pasco and Franklin County</v>
          </cell>
          <cell r="E3809">
            <v>2992</v>
          </cell>
          <cell r="F3809" t="str">
            <v>WA-021</v>
          </cell>
          <cell r="G3809" t="str">
            <v>HA City of Pasco and Franklin County</v>
          </cell>
        </row>
        <row r="3810">
          <cell r="D3810" t="str">
            <v>WA - HA Of Island County</v>
          </cell>
          <cell r="E3810">
            <v>2993</v>
          </cell>
          <cell r="F3810" t="str">
            <v>WA-024</v>
          </cell>
          <cell r="G3810" t="str">
            <v>HA Of Island County</v>
          </cell>
        </row>
        <row r="3811">
          <cell r="D3811" t="str">
            <v>WA - Housing Authority City of Bellingham</v>
          </cell>
          <cell r="E3811">
            <v>2994</v>
          </cell>
          <cell r="F3811" t="str">
            <v>WA-025</v>
          </cell>
          <cell r="G3811" t="str">
            <v>Housing Authority City of Bellingham</v>
          </cell>
        </row>
        <row r="3812">
          <cell r="D3812" t="str">
            <v>WA - Housing Authority City of Othello</v>
          </cell>
          <cell r="E3812">
            <v>2995</v>
          </cell>
          <cell r="F3812" t="str">
            <v>WA-026</v>
          </cell>
          <cell r="G3812" t="str">
            <v>Housing Authority City of Othello</v>
          </cell>
        </row>
        <row r="3813">
          <cell r="D3813" t="str">
            <v>WA - HA City of Sedro Woolley</v>
          </cell>
          <cell r="E3813">
            <v>2996</v>
          </cell>
          <cell r="F3813" t="str">
            <v>WA-030</v>
          </cell>
          <cell r="G3813" t="str">
            <v>HA City of Sedro Woolley</v>
          </cell>
        </row>
        <row r="3814">
          <cell r="D3814" t="str">
            <v>WA - HA City of Sunnyside</v>
          </cell>
          <cell r="E3814">
            <v>2997</v>
          </cell>
          <cell r="F3814" t="str">
            <v>WA-035</v>
          </cell>
          <cell r="G3814" t="str">
            <v>HA City of Sunnyside</v>
          </cell>
        </row>
        <row r="3815">
          <cell r="D3815" t="str">
            <v>WA - Kitsap County Consolidated Housing Auth</v>
          </cell>
          <cell r="E3815">
            <v>2998</v>
          </cell>
          <cell r="F3815" t="str">
            <v>WA-036</v>
          </cell>
          <cell r="G3815" t="str">
            <v>Kitsap County Consolidated Housing Auth</v>
          </cell>
        </row>
        <row r="3816">
          <cell r="D3816" t="str">
            <v>WA - Housing Authority of Snohomish County</v>
          </cell>
          <cell r="E3816">
            <v>2999</v>
          </cell>
          <cell r="F3816" t="str">
            <v>WA-039</v>
          </cell>
          <cell r="G3816" t="str">
            <v>Housing Authority of Snohomish County</v>
          </cell>
        </row>
        <row r="3817">
          <cell r="D3817" t="str">
            <v>WA - HA Of Whatcom County</v>
          </cell>
          <cell r="E3817">
            <v>3000</v>
          </cell>
          <cell r="F3817" t="str">
            <v>WA-041</v>
          </cell>
          <cell r="G3817" t="str">
            <v>HA Of Whatcom County</v>
          </cell>
        </row>
        <row r="3818">
          <cell r="D3818" t="str">
            <v>WA - HA City of Yakima</v>
          </cell>
          <cell r="E3818">
            <v>3001</v>
          </cell>
          <cell r="F3818" t="str">
            <v>WA-042</v>
          </cell>
          <cell r="G3818" t="str">
            <v>HA City of Yakima</v>
          </cell>
        </row>
        <row r="3819">
          <cell r="D3819" t="str">
            <v>WA - HA Of Pierce County</v>
          </cell>
          <cell r="E3819">
            <v>3002</v>
          </cell>
          <cell r="F3819" t="str">
            <v>WA-054</v>
          </cell>
          <cell r="G3819" t="str">
            <v>HA Of Pierce County</v>
          </cell>
        </row>
        <row r="3820">
          <cell r="D3820" t="str">
            <v>WA - HA City of Spokane</v>
          </cell>
          <cell r="E3820">
            <v>3003</v>
          </cell>
          <cell r="F3820" t="str">
            <v>WA-055</v>
          </cell>
          <cell r="G3820" t="str">
            <v>HA City of Spokane</v>
          </cell>
        </row>
        <row r="3821">
          <cell r="D3821" t="str">
            <v>WA - HA City of Walla Walla</v>
          </cell>
          <cell r="E3821">
            <v>3004</v>
          </cell>
          <cell r="F3821" t="str">
            <v>WA-057</v>
          </cell>
          <cell r="G3821" t="str">
            <v>HA City of Walla Walla</v>
          </cell>
        </row>
        <row r="3822">
          <cell r="D3822" t="str">
            <v>WI - Housing Authority of the City of Superior</v>
          </cell>
          <cell r="E3822">
            <v>3005</v>
          </cell>
          <cell r="F3822" t="str">
            <v>WI-001</v>
          </cell>
          <cell r="G3822" t="str">
            <v>Housing Authority of the City of Superior</v>
          </cell>
        </row>
        <row r="3823">
          <cell r="D3823" t="str">
            <v>WI - Housing Authority of the City of Milwaukee</v>
          </cell>
          <cell r="E3823">
            <v>3006</v>
          </cell>
          <cell r="F3823" t="str">
            <v>WI-002</v>
          </cell>
          <cell r="G3823" t="str">
            <v>Housing Authority of the City of Milwaukee</v>
          </cell>
        </row>
        <row r="3824">
          <cell r="D3824" t="str">
            <v>WI - Madison Community Development Authority</v>
          </cell>
          <cell r="E3824">
            <v>3007</v>
          </cell>
          <cell r="F3824" t="str">
            <v>WI-003</v>
          </cell>
          <cell r="G3824" t="str">
            <v>Madison Community Development Authority</v>
          </cell>
        </row>
        <row r="3825">
          <cell r="D3825" t="str">
            <v xml:space="preserve">WI - Menomonie Housing Authority                                 </v>
          </cell>
          <cell r="E3825">
            <v>3008</v>
          </cell>
          <cell r="F3825" t="str">
            <v>WI-004</v>
          </cell>
          <cell r="G3825" t="str">
            <v xml:space="preserve">Menomonie Housing Authority                                 </v>
          </cell>
        </row>
        <row r="3826">
          <cell r="D3826" t="str">
            <v xml:space="preserve">WI - La Crosse Housing Authority                                 </v>
          </cell>
          <cell r="E3826">
            <v>3009</v>
          </cell>
          <cell r="F3826" t="str">
            <v>WI-006</v>
          </cell>
          <cell r="G3826" t="str">
            <v xml:space="preserve">La Crosse Housing Authority                                 </v>
          </cell>
        </row>
        <row r="3827">
          <cell r="D3827" t="str">
            <v>WI - South Milwaukee Community Development Auth.</v>
          </cell>
          <cell r="E3827">
            <v>3010</v>
          </cell>
          <cell r="F3827" t="str">
            <v>WI-008</v>
          </cell>
          <cell r="G3827" t="str">
            <v>South Milwaukee Community Development Auth.</v>
          </cell>
        </row>
        <row r="3828">
          <cell r="D3828" t="str">
            <v>WI - Marshfield Community Development Authority</v>
          </cell>
          <cell r="E3828">
            <v>3011</v>
          </cell>
          <cell r="F3828" t="str">
            <v>WI-011</v>
          </cell>
          <cell r="G3828" t="str">
            <v>Marshfield Community Development Authority</v>
          </cell>
        </row>
        <row r="3829">
          <cell r="D3829" t="str">
            <v>WI - Stanley Housing Authority</v>
          </cell>
          <cell r="E3829">
            <v>3012</v>
          </cell>
          <cell r="F3829" t="str">
            <v>WI-015</v>
          </cell>
          <cell r="G3829" t="str">
            <v>Stanley Housing Authority</v>
          </cell>
        </row>
        <row r="3830">
          <cell r="D3830" t="str">
            <v>WI - Spooner Housing Authority</v>
          </cell>
          <cell r="E3830">
            <v>3013</v>
          </cell>
          <cell r="F3830" t="str">
            <v>WI-016</v>
          </cell>
          <cell r="G3830" t="str">
            <v>Spooner Housing Authority</v>
          </cell>
        </row>
        <row r="3831">
          <cell r="D3831" t="str">
            <v>WI - Merrill Housing Authority</v>
          </cell>
          <cell r="E3831">
            <v>3014</v>
          </cell>
          <cell r="F3831" t="str">
            <v>WI-017</v>
          </cell>
          <cell r="G3831" t="str">
            <v>Merrill Housing Authority</v>
          </cell>
        </row>
        <row r="3832">
          <cell r="D3832" t="str">
            <v>WI - Plymouth Housing Authority</v>
          </cell>
          <cell r="E3832">
            <v>3015</v>
          </cell>
          <cell r="F3832" t="str">
            <v>WI-018</v>
          </cell>
          <cell r="G3832" t="str">
            <v>Plymouth Housing Authority</v>
          </cell>
        </row>
        <row r="3833">
          <cell r="D3833" t="str">
            <v>WI - Amery Housing Authority</v>
          </cell>
          <cell r="E3833">
            <v>3016</v>
          </cell>
          <cell r="F3833" t="str">
            <v>WI-019</v>
          </cell>
          <cell r="G3833" t="str">
            <v>Amery Housing Authority</v>
          </cell>
        </row>
        <row r="3834">
          <cell r="D3834" t="str">
            <v>WI - Housing Authority of the City of New Richmond</v>
          </cell>
          <cell r="E3834">
            <v>3017</v>
          </cell>
          <cell r="F3834" t="str">
            <v>WI-020</v>
          </cell>
          <cell r="G3834" t="str">
            <v>Housing Authority of the City of New Richmond</v>
          </cell>
        </row>
        <row r="3835">
          <cell r="D3835" t="str">
            <v>WI - Brillion Housing Authority</v>
          </cell>
          <cell r="E3835">
            <v>3018</v>
          </cell>
          <cell r="F3835" t="str">
            <v>WI-021</v>
          </cell>
          <cell r="G3835" t="str">
            <v>Brillion Housing Authority</v>
          </cell>
        </row>
        <row r="3836">
          <cell r="D3836" t="str">
            <v>WI - Housing Authority of the City of Barron</v>
          </cell>
          <cell r="E3836">
            <v>3019</v>
          </cell>
          <cell r="F3836" t="str">
            <v>WI-023</v>
          </cell>
          <cell r="G3836" t="str">
            <v>Housing Authority of the City of Barron</v>
          </cell>
        </row>
        <row r="3837">
          <cell r="D3837" t="str">
            <v>WI - Manitowoc Housing Authority</v>
          </cell>
          <cell r="E3837">
            <v>3020</v>
          </cell>
          <cell r="F3837" t="str">
            <v>WI-024</v>
          </cell>
          <cell r="G3837" t="str">
            <v>Manitowoc Housing Authority</v>
          </cell>
        </row>
        <row r="3838">
          <cell r="D3838" t="str">
            <v>WI - City of Edgerton Housing Authority</v>
          </cell>
          <cell r="E3838">
            <v>3021</v>
          </cell>
          <cell r="F3838" t="str">
            <v>WI-025</v>
          </cell>
          <cell r="G3838" t="str">
            <v>City of Edgerton Housing Authority</v>
          </cell>
        </row>
        <row r="3839">
          <cell r="D3839" t="str">
            <v>WI - Abbotsford Housing Authority</v>
          </cell>
          <cell r="E3839">
            <v>3022</v>
          </cell>
          <cell r="F3839" t="str">
            <v>WI-026</v>
          </cell>
          <cell r="G3839" t="str">
            <v>Abbotsford Housing Authority</v>
          </cell>
        </row>
        <row r="3840">
          <cell r="D3840" t="str">
            <v>WI - Monroe Housing Authority</v>
          </cell>
          <cell r="E3840">
            <v>3023</v>
          </cell>
          <cell r="F3840" t="str">
            <v>WI-028</v>
          </cell>
          <cell r="G3840" t="str">
            <v>Monroe Housing Authority</v>
          </cell>
        </row>
        <row r="3841">
          <cell r="D3841" t="str">
            <v>WI - Bruce Housing Authority</v>
          </cell>
          <cell r="E3841">
            <v>3024</v>
          </cell>
          <cell r="F3841" t="str">
            <v>WI-029</v>
          </cell>
          <cell r="G3841" t="str">
            <v>Bruce Housing Authority</v>
          </cell>
        </row>
        <row r="3842">
          <cell r="D3842" t="str">
            <v>WI - Reedsville Housing Authority</v>
          </cell>
          <cell r="E3842">
            <v>3025</v>
          </cell>
          <cell r="F3842" t="str">
            <v>WI-030</v>
          </cell>
          <cell r="G3842" t="str">
            <v>Reedsville Housing Authority</v>
          </cell>
        </row>
        <row r="3843">
          <cell r="D3843" t="str">
            <v>WI - Wausau Community Development Authority</v>
          </cell>
          <cell r="E3843">
            <v>3026</v>
          </cell>
          <cell r="F3843" t="str">
            <v>WI-031</v>
          </cell>
          <cell r="G3843" t="str">
            <v>Wausau Community Development Authority</v>
          </cell>
        </row>
        <row r="3844">
          <cell r="D3844" t="str">
            <v>WI - Greenwood Housing Authority</v>
          </cell>
          <cell r="E3844">
            <v>3027</v>
          </cell>
          <cell r="F3844" t="str">
            <v>WI-032</v>
          </cell>
          <cell r="G3844" t="str">
            <v>Greenwood Housing Authority</v>
          </cell>
        </row>
        <row r="3845">
          <cell r="D3845" t="str">
            <v>WI - Altoona Housing Authority</v>
          </cell>
          <cell r="E3845">
            <v>3028</v>
          </cell>
          <cell r="F3845" t="str">
            <v>WI-033</v>
          </cell>
          <cell r="G3845" t="str">
            <v>Altoona Housing Authority</v>
          </cell>
        </row>
        <row r="3846">
          <cell r="D3846" t="str">
            <v>WI - Algoma Housing Authority</v>
          </cell>
          <cell r="E3846">
            <v>3029</v>
          </cell>
          <cell r="F3846" t="str">
            <v>WI-034</v>
          </cell>
          <cell r="G3846" t="str">
            <v>Algoma Housing Authority</v>
          </cell>
        </row>
        <row r="3847">
          <cell r="D3847" t="str">
            <v xml:space="preserve">WI - Stevens Point Housing Authority                             </v>
          </cell>
          <cell r="E3847">
            <v>3030</v>
          </cell>
          <cell r="F3847" t="str">
            <v>WI-037</v>
          </cell>
          <cell r="G3847" t="str">
            <v xml:space="preserve">Stevens Point Housing Authority                             </v>
          </cell>
        </row>
        <row r="3848">
          <cell r="D3848" t="str">
            <v>WI - Fond du Lac Housing Authority</v>
          </cell>
          <cell r="E3848">
            <v>3031</v>
          </cell>
          <cell r="F3848" t="str">
            <v>WI-038</v>
          </cell>
          <cell r="G3848" t="str">
            <v>Fond du Lac Housing Authority</v>
          </cell>
        </row>
        <row r="3849">
          <cell r="D3849" t="str">
            <v>WI - Hurley Housing Authority</v>
          </cell>
          <cell r="E3849">
            <v>3032</v>
          </cell>
          <cell r="F3849" t="str">
            <v>WI-040</v>
          </cell>
          <cell r="G3849" t="str">
            <v>Hurley Housing Authority</v>
          </cell>
        </row>
        <row r="3850">
          <cell r="D3850" t="str">
            <v>WI - Lake Mills Housing Authority</v>
          </cell>
          <cell r="E3850">
            <v>3033</v>
          </cell>
          <cell r="F3850" t="str">
            <v>WI-041</v>
          </cell>
          <cell r="G3850" t="str">
            <v>Lake Mills Housing Authority</v>
          </cell>
        </row>
        <row r="3851">
          <cell r="D3851" t="str">
            <v>WI - Hudson Housing Authority</v>
          </cell>
          <cell r="E3851">
            <v>3034</v>
          </cell>
          <cell r="F3851" t="str">
            <v>WI-042</v>
          </cell>
          <cell r="G3851" t="str">
            <v>Hudson Housing Authority</v>
          </cell>
        </row>
        <row r="3852">
          <cell r="D3852" t="str">
            <v>WI - Kaukauna Housing Authority</v>
          </cell>
          <cell r="E3852">
            <v>3035</v>
          </cell>
          <cell r="F3852" t="str">
            <v>WI-043</v>
          </cell>
          <cell r="G3852" t="str">
            <v>Kaukauna Housing Authority</v>
          </cell>
        </row>
        <row r="3853">
          <cell r="D3853" t="str">
            <v>WI - Oconto Housing Authority</v>
          </cell>
          <cell r="E3853">
            <v>3036</v>
          </cell>
          <cell r="F3853" t="str">
            <v>WI-044</v>
          </cell>
          <cell r="G3853" t="str">
            <v>Oconto Housing Authority</v>
          </cell>
        </row>
        <row r="3854">
          <cell r="D3854" t="str">
            <v>WI - Shawano Housing Authority</v>
          </cell>
          <cell r="E3854">
            <v>3037</v>
          </cell>
          <cell r="F3854" t="str">
            <v>WI-045</v>
          </cell>
          <cell r="G3854" t="str">
            <v>Shawano Housing Authority</v>
          </cell>
        </row>
        <row r="3855">
          <cell r="D3855" t="str">
            <v>WI - Richland Center Housing Authority</v>
          </cell>
          <cell r="E3855">
            <v>3038</v>
          </cell>
          <cell r="F3855" t="str">
            <v>WI-046</v>
          </cell>
          <cell r="G3855" t="str">
            <v>Richland Center Housing Authority</v>
          </cell>
        </row>
        <row r="3856">
          <cell r="D3856" t="str">
            <v>WI - Sheboygan Housing Authority</v>
          </cell>
          <cell r="E3856">
            <v>3039</v>
          </cell>
          <cell r="F3856" t="str">
            <v>WI-047</v>
          </cell>
          <cell r="G3856" t="str">
            <v>Sheboygan Housing Authority</v>
          </cell>
        </row>
        <row r="3857">
          <cell r="D3857" t="str">
            <v>WI - New London Housing Authority</v>
          </cell>
          <cell r="E3857">
            <v>3040</v>
          </cell>
          <cell r="F3857" t="str">
            <v>WI-048</v>
          </cell>
          <cell r="G3857" t="str">
            <v>New London Housing Authority</v>
          </cell>
        </row>
        <row r="3858">
          <cell r="D3858" t="str">
            <v>WI - Marinette Housing Authority</v>
          </cell>
          <cell r="E3858">
            <v>3041</v>
          </cell>
          <cell r="F3858" t="str">
            <v>WI-049</v>
          </cell>
          <cell r="G3858" t="str">
            <v>Marinette Housing Authority</v>
          </cell>
        </row>
        <row r="3859">
          <cell r="D3859" t="str">
            <v>WI - Rice Lake Housing Authority</v>
          </cell>
          <cell r="E3859">
            <v>3042</v>
          </cell>
          <cell r="F3859" t="str">
            <v>WI-050</v>
          </cell>
          <cell r="G3859" t="str">
            <v>Rice Lake Housing Authority</v>
          </cell>
        </row>
        <row r="3860">
          <cell r="D3860" t="str">
            <v>WI - Chetek Housing Authority</v>
          </cell>
          <cell r="E3860">
            <v>3043</v>
          </cell>
          <cell r="F3860" t="str">
            <v>WI-051</v>
          </cell>
          <cell r="G3860" t="str">
            <v>Chetek Housing Authority</v>
          </cell>
        </row>
        <row r="3861">
          <cell r="D3861" t="str">
            <v>WI - Housing Authority of the City of Cumberland</v>
          </cell>
          <cell r="E3861">
            <v>3044</v>
          </cell>
          <cell r="F3861" t="str">
            <v>WI-052</v>
          </cell>
          <cell r="G3861" t="str">
            <v>Housing Authority of the City of Cumberland</v>
          </cell>
        </row>
        <row r="3862">
          <cell r="D3862" t="str">
            <v>WI - Albany Housing Authority</v>
          </cell>
          <cell r="E3862">
            <v>3045</v>
          </cell>
          <cell r="F3862" t="str">
            <v>WI-055</v>
          </cell>
          <cell r="G3862" t="str">
            <v>Albany Housing Authority</v>
          </cell>
        </row>
        <row r="3863">
          <cell r="D3863" t="str">
            <v>WI - Frederic Housing Authority</v>
          </cell>
          <cell r="E3863">
            <v>3046</v>
          </cell>
          <cell r="F3863" t="str">
            <v>WI-056</v>
          </cell>
          <cell r="G3863" t="str">
            <v>Frederic Housing Authority</v>
          </cell>
        </row>
        <row r="3864">
          <cell r="D3864" t="str">
            <v>WI - Luck Housing Authority</v>
          </cell>
          <cell r="E3864">
            <v>3047</v>
          </cell>
          <cell r="F3864" t="str">
            <v>WI-057</v>
          </cell>
          <cell r="G3864" t="str">
            <v>Luck Housing Authority</v>
          </cell>
        </row>
        <row r="3865">
          <cell r="D3865" t="str">
            <v>WI - Sparta Housing Authority</v>
          </cell>
          <cell r="E3865">
            <v>3048</v>
          </cell>
          <cell r="F3865" t="str">
            <v>WI-058</v>
          </cell>
          <cell r="G3865" t="str">
            <v>Sparta Housing Authority</v>
          </cell>
        </row>
        <row r="3866">
          <cell r="D3866" t="str">
            <v xml:space="preserve">WI - Woodville Housing Authority                                 </v>
          </cell>
          <cell r="E3866">
            <v>3049</v>
          </cell>
          <cell r="F3866" t="str">
            <v>WI-059</v>
          </cell>
          <cell r="G3866" t="str">
            <v xml:space="preserve">Woodville Housing Authority                                 </v>
          </cell>
        </row>
        <row r="3867">
          <cell r="D3867" t="str">
            <v>WI - River Falls Housing Authority</v>
          </cell>
          <cell r="E3867">
            <v>3050</v>
          </cell>
          <cell r="F3867" t="str">
            <v>WI-060</v>
          </cell>
          <cell r="G3867" t="str">
            <v>River Falls Housing Authority</v>
          </cell>
        </row>
        <row r="3868">
          <cell r="D3868" t="str">
            <v>WI - Housing Authority of the City of Shell Lake</v>
          </cell>
          <cell r="E3868">
            <v>3051</v>
          </cell>
          <cell r="F3868" t="str">
            <v>WI-061</v>
          </cell>
          <cell r="G3868" t="str">
            <v>Housing Authority of the City of Shell Lake</v>
          </cell>
        </row>
        <row r="3869">
          <cell r="D3869" t="str">
            <v>WI - Wausaukee Housing Authority</v>
          </cell>
          <cell r="E3869">
            <v>3052</v>
          </cell>
          <cell r="F3869" t="str">
            <v>WI-063</v>
          </cell>
          <cell r="G3869" t="str">
            <v>Wausaukee Housing Authority</v>
          </cell>
        </row>
        <row r="3870">
          <cell r="D3870" t="str">
            <v>WI - Beloit Housing Authority</v>
          </cell>
          <cell r="E3870">
            <v>3053</v>
          </cell>
          <cell r="F3870" t="str">
            <v>WI-064</v>
          </cell>
          <cell r="G3870" t="str">
            <v>Beloit Housing Authority</v>
          </cell>
        </row>
        <row r="3871">
          <cell r="D3871" t="str">
            <v>WI - City of Appleton Housing Authority</v>
          </cell>
          <cell r="E3871">
            <v>3054</v>
          </cell>
          <cell r="F3871" t="str">
            <v>WI-065</v>
          </cell>
          <cell r="G3871" t="str">
            <v>City of Appleton Housing Authority</v>
          </cell>
        </row>
        <row r="3872">
          <cell r="D3872" t="str">
            <v>WI - Mondovi Housing Authority</v>
          </cell>
          <cell r="E3872">
            <v>3055</v>
          </cell>
          <cell r="F3872" t="str">
            <v>WI-066</v>
          </cell>
          <cell r="G3872" t="str">
            <v>Mondovi Housing Authority</v>
          </cell>
        </row>
        <row r="3873">
          <cell r="D3873" t="str">
            <v>WI - Prairie du Chien Housing Authority</v>
          </cell>
          <cell r="E3873">
            <v>3056</v>
          </cell>
          <cell r="F3873" t="str">
            <v>WI-067</v>
          </cell>
          <cell r="G3873" t="str">
            <v>Prairie du Chien Housing Authority</v>
          </cell>
        </row>
        <row r="3874">
          <cell r="D3874" t="str">
            <v>WI - Wisconsin Rapids Housing Authority</v>
          </cell>
          <cell r="E3874">
            <v>3057</v>
          </cell>
          <cell r="F3874" t="str">
            <v>WI-068</v>
          </cell>
          <cell r="G3874" t="str">
            <v>Wisconsin Rapids Housing Authority</v>
          </cell>
        </row>
        <row r="3875">
          <cell r="D3875" t="str">
            <v xml:space="preserve">WI - Mauston Housing Authority                                   </v>
          </cell>
          <cell r="E3875">
            <v>3058</v>
          </cell>
          <cell r="F3875" t="str">
            <v>WI-069</v>
          </cell>
          <cell r="G3875" t="str">
            <v xml:space="preserve">Mauston Housing Authority                                   </v>
          </cell>
        </row>
        <row r="3876">
          <cell r="D3876" t="str">
            <v>WI - Rhinelander Housing Authority</v>
          </cell>
          <cell r="E3876">
            <v>3059</v>
          </cell>
          <cell r="F3876" t="str">
            <v>WI-070</v>
          </cell>
          <cell r="G3876" t="str">
            <v>Rhinelander Housing Authority</v>
          </cell>
        </row>
        <row r="3877">
          <cell r="D3877" t="str">
            <v>WI - Grantsburg Housing Authority</v>
          </cell>
          <cell r="E3877">
            <v>3060</v>
          </cell>
          <cell r="F3877" t="str">
            <v>WI-071</v>
          </cell>
          <cell r="G3877" t="str">
            <v>Grantsburg Housing Authority</v>
          </cell>
        </row>
        <row r="3878">
          <cell r="D3878" t="str">
            <v>WI - Clintonville Housing Authority</v>
          </cell>
          <cell r="E3878">
            <v>3061</v>
          </cell>
          <cell r="F3878" t="str">
            <v>WI-072</v>
          </cell>
          <cell r="G3878" t="str">
            <v>Clintonville Housing Authority</v>
          </cell>
        </row>
        <row r="3879">
          <cell r="D3879" t="str">
            <v>WI - Osceola Housing Authority</v>
          </cell>
          <cell r="E3879">
            <v>3062</v>
          </cell>
          <cell r="F3879" t="str">
            <v>WI-073</v>
          </cell>
          <cell r="G3879" t="str">
            <v>Osceola Housing Authority</v>
          </cell>
        </row>
        <row r="3880">
          <cell r="D3880" t="str">
            <v xml:space="preserve">WI - Green Bay Housing Authority                                 </v>
          </cell>
          <cell r="E3880">
            <v>3063</v>
          </cell>
          <cell r="F3880" t="str">
            <v>WI-074</v>
          </cell>
          <cell r="G3880" t="str">
            <v xml:space="preserve">Green Bay Housing Authority                                 </v>
          </cell>
        </row>
        <row r="3881">
          <cell r="D3881" t="str">
            <v>WI - Pulaski Housing Authority</v>
          </cell>
          <cell r="E3881">
            <v>3064</v>
          </cell>
          <cell r="F3881" t="str">
            <v>WI-075</v>
          </cell>
          <cell r="G3881" t="str">
            <v>Pulaski Housing Authority</v>
          </cell>
        </row>
        <row r="3882">
          <cell r="D3882" t="str">
            <v>WI - Watertown Housing Authority</v>
          </cell>
          <cell r="E3882">
            <v>3065</v>
          </cell>
          <cell r="F3882" t="str">
            <v>WI-076</v>
          </cell>
          <cell r="G3882" t="str">
            <v>Watertown Housing Authority</v>
          </cell>
        </row>
        <row r="3883">
          <cell r="D3883" t="str">
            <v>WI - Thorp Housing Authority</v>
          </cell>
          <cell r="E3883">
            <v>3066</v>
          </cell>
          <cell r="F3883" t="str">
            <v>WI-077</v>
          </cell>
          <cell r="G3883" t="str">
            <v>Thorp Housing Authority</v>
          </cell>
        </row>
        <row r="3884">
          <cell r="D3884" t="str">
            <v>WI - West Bend Housing Authority</v>
          </cell>
          <cell r="E3884">
            <v>3067</v>
          </cell>
          <cell r="F3884" t="str">
            <v>WI-083</v>
          </cell>
          <cell r="G3884" t="str">
            <v>West Bend Housing Authority</v>
          </cell>
        </row>
        <row r="3885">
          <cell r="D3885" t="str">
            <v>WI - Antigo Housing Authority</v>
          </cell>
          <cell r="E3885">
            <v>3068</v>
          </cell>
          <cell r="F3885" t="str">
            <v>WI-085</v>
          </cell>
          <cell r="G3885" t="str">
            <v>Antigo Housing Authority</v>
          </cell>
        </row>
        <row r="3886">
          <cell r="D3886" t="str">
            <v>WI - Jefferson Housing Authority</v>
          </cell>
          <cell r="E3886">
            <v>3069</v>
          </cell>
          <cell r="F3886" t="str">
            <v>WI-086</v>
          </cell>
          <cell r="G3886" t="str">
            <v>Jefferson Housing Authority</v>
          </cell>
        </row>
        <row r="3887">
          <cell r="D3887" t="str">
            <v>WI - Baraboo Community Development Authority</v>
          </cell>
          <cell r="E3887">
            <v>3070</v>
          </cell>
          <cell r="F3887" t="str">
            <v>WI-090</v>
          </cell>
          <cell r="G3887" t="str">
            <v>Baraboo Community Development Authority</v>
          </cell>
        </row>
        <row r="3888">
          <cell r="D3888" t="str">
            <v>WI - Sauk City Housing Authority</v>
          </cell>
          <cell r="E3888">
            <v>3071</v>
          </cell>
          <cell r="F3888" t="str">
            <v>WI-093</v>
          </cell>
          <cell r="G3888" t="str">
            <v>Sauk City Housing Authority</v>
          </cell>
        </row>
        <row r="3889">
          <cell r="D3889" t="str">
            <v>WI - Tomah Public Housing Authority</v>
          </cell>
          <cell r="E3889">
            <v>3072</v>
          </cell>
          <cell r="F3889" t="str">
            <v>WI-096</v>
          </cell>
          <cell r="G3889" t="str">
            <v>Tomah Public Housing Authority</v>
          </cell>
        </row>
        <row r="3890">
          <cell r="D3890" t="str">
            <v>WI - Park Falls Housing Authority</v>
          </cell>
          <cell r="E3890">
            <v>3073</v>
          </cell>
          <cell r="F3890" t="str">
            <v>WI-098</v>
          </cell>
          <cell r="G3890" t="str">
            <v>Park Falls Housing Authority</v>
          </cell>
        </row>
        <row r="3891">
          <cell r="D3891" t="str">
            <v>WI - DePere Housing Authority</v>
          </cell>
          <cell r="E3891">
            <v>3074</v>
          </cell>
          <cell r="F3891" t="str">
            <v>WI-102</v>
          </cell>
          <cell r="G3891" t="str">
            <v>DePere Housing Authority</v>
          </cell>
        </row>
        <row r="3892">
          <cell r="D3892" t="str">
            <v>WI - Ladysmith Housing Authority</v>
          </cell>
          <cell r="E3892">
            <v>3075</v>
          </cell>
          <cell r="F3892" t="str">
            <v>WI-111</v>
          </cell>
          <cell r="G3892" t="str">
            <v>Ladysmith Housing Authority</v>
          </cell>
        </row>
        <row r="3893">
          <cell r="D3893" t="str">
            <v>WI - Housing Authority of the City of Oshkosh, WI</v>
          </cell>
          <cell r="E3893">
            <v>3076</v>
          </cell>
          <cell r="F3893" t="str">
            <v>WI-113</v>
          </cell>
          <cell r="G3893" t="str">
            <v>Housing Authority of the City of Oshkosh, WI</v>
          </cell>
        </row>
        <row r="3894">
          <cell r="D3894" t="str">
            <v>WI - Westby Housing Authority</v>
          </cell>
          <cell r="E3894">
            <v>3077</v>
          </cell>
          <cell r="F3894" t="str">
            <v>WI-117</v>
          </cell>
          <cell r="G3894" t="str">
            <v>Westby Housing Authority</v>
          </cell>
        </row>
        <row r="3895">
          <cell r="D3895" t="str">
            <v>WI - Viroqua Housing Authority</v>
          </cell>
          <cell r="E3895">
            <v>3078</v>
          </cell>
          <cell r="F3895" t="str">
            <v>WI-118</v>
          </cell>
          <cell r="G3895" t="str">
            <v>Viroqua Housing Authority</v>
          </cell>
        </row>
        <row r="3896">
          <cell r="D3896" t="str">
            <v>WI - Washburn Housing Authority</v>
          </cell>
          <cell r="E3896">
            <v>3079</v>
          </cell>
          <cell r="F3896" t="str">
            <v>WI-127</v>
          </cell>
          <cell r="G3896" t="str">
            <v>Washburn Housing Authority</v>
          </cell>
        </row>
        <row r="3897">
          <cell r="D3897" t="str">
            <v>WI - Peshtigo Housing Authority</v>
          </cell>
          <cell r="E3897">
            <v>3080</v>
          </cell>
          <cell r="F3897" t="str">
            <v>WI-129</v>
          </cell>
          <cell r="G3897" t="str">
            <v>Peshtigo Housing Authority</v>
          </cell>
        </row>
        <row r="3898">
          <cell r="D3898" t="str">
            <v>WI - Ashland Housing Authority</v>
          </cell>
          <cell r="E3898">
            <v>3081</v>
          </cell>
          <cell r="F3898" t="str">
            <v>WI-131</v>
          </cell>
          <cell r="G3898" t="str">
            <v>Ashland Housing Authority</v>
          </cell>
        </row>
        <row r="3899">
          <cell r="D3899" t="str">
            <v>WI - Shawano County Housing Authority</v>
          </cell>
          <cell r="E3899">
            <v>3082</v>
          </cell>
          <cell r="F3899" t="str">
            <v>WI-139</v>
          </cell>
          <cell r="G3899" t="str">
            <v>Shawano County Housing Authority</v>
          </cell>
        </row>
        <row r="3900">
          <cell r="D3900" t="str">
            <v>WI - Waukesha Housing Authority</v>
          </cell>
          <cell r="E3900">
            <v>3083</v>
          </cell>
          <cell r="F3900" t="str">
            <v>WI-142</v>
          </cell>
          <cell r="G3900" t="str">
            <v>Waukesha Housing Authority</v>
          </cell>
        </row>
        <row r="3901">
          <cell r="D3901" t="str">
            <v>WI - Boscobel Housing Authority</v>
          </cell>
          <cell r="E3901">
            <v>3084</v>
          </cell>
          <cell r="F3901" t="str">
            <v>WI-158</v>
          </cell>
          <cell r="G3901" t="str">
            <v>Boscobel Housing Authority</v>
          </cell>
        </row>
        <row r="3902">
          <cell r="D3902" t="str">
            <v>WI - Trempealeau County Housing Authority</v>
          </cell>
          <cell r="E3902">
            <v>3085</v>
          </cell>
          <cell r="F3902" t="str">
            <v>WI-166</v>
          </cell>
          <cell r="G3902" t="str">
            <v>Trempealeau County Housing Authority</v>
          </cell>
        </row>
        <row r="3903">
          <cell r="D3903" t="str">
            <v>WI - Racine County Housing Authority</v>
          </cell>
          <cell r="E3903">
            <v>3086</v>
          </cell>
          <cell r="F3903" t="str">
            <v>WI-183</v>
          </cell>
          <cell r="G3903" t="str">
            <v>Racine County Housing Authority</v>
          </cell>
        </row>
        <row r="3904">
          <cell r="D3904" t="str">
            <v>WI - Eau Claire County Housing Authority</v>
          </cell>
          <cell r="E3904">
            <v>3087</v>
          </cell>
          <cell r="F3904" t="str">
            <v>WI-193</v>
          </cell>
          <cell r="G3904" t="str">
            <v>Eau Claire County Housing Authority</v>
          </cell>
        </row>
        <row r="3905">
          <cell r="D3905" t="str">
            <v>WI - Sauk County Housing Authority</v>
          </cell>
          <cell r="E3905">
            <v>3088</v>
          </cell>
          <cell r="F3905" t="str">
            <v>WI-204</v>
          </cell>
          <cell r="G3905" t="str">
            <v>Sauk County Housing Authority</v>
          </cell>
        </row>
        <row r="3906">
          <cell r="D3906" t="str">
            <v>WI - Eau Claire Housing Authority</v>
          </cell>
          <cell r="E3906">
            <v>3089</v>
          </cell>
          <cell r="F3906" t="str">
            <v>WI-207</v>
          </cell>
          <cell r="G3906" t="str">
            <v>Eau Claire Housing Authority</v>
          </cell>
        </row>
        <row r="3907">
          <cell r="D3907" t="str">
            <v>WI - Housing Authority of Winnebago County, WI</v>
          </cell>
          <cell r="E3907">
            <v>3090</v>
          </cell>
          <cell r="F3907" t="str">
            <v>WI-213</v>
          </cell>
          <cell r="G3907" t="str">
            <v>Housing Authority of Winnebago County, WI</v>
          </cell>
        </row>
        <row r="3908">
          <cell r="D3908" t="str">
            <v>WI - Dane County Housing Authority</v>
          </cell>
          <cell r="E3908">
            <v>3091</v>
          </cell>
          <cell r="F3908" t="str">
            <v>WI-214</v>
          </cell>
          <cell r="G3908" t="str">
            <v>Dane County Housing Authority</v>
          </cell>
        </row>
        <row r="3909">
          <cell r="D3909" t="str">
            <v>WI - Lafayette County Housing Authority</v>
          </cell>
          <cell r="E3909">
            <v>3092</v>
          </cell>
          <cell r="F3909" t="str">
            <v>WI-221</v>
          </cell>
          <cell r="G3909" t="str">
            <v>Lafayette County Housing Authority</v>
          </cell>
        </row>
        <row r="3910">
          <cell r="D3910" t="str">
            <v>WI - Lincoln County Housing Authority</v>
          </cell>
          <cell r="E3910">
            <v>3093</v>
          </cell>
          <cell r="F3910" t="str">
            <v>WI-226</v>
          </cell>
          <cell r="G3910" t="str">
            <v>Lincoln County Housing Authority</v>
          </cell>
        </row>
        <row r="3911">
          <cell r="D3911" t="str">
            <v>WI - Ashland County Housing Authority</v>
          </cell>
          <cell r="E3911">
            <v>3094</v>
          </cell>
          <cell r="F3911" t="str">
            <v>WI-231</v>
          </cell>
          <cell r="G3911" t="str">
            <v>Ashland County Housing Authority</v>
          </cell>
        </row>
        <row r="3912">
          <cell r="D3912" t="str">
            <v>WI - Burnett County Housing Authority</v>
          </cell>
          <cell r="E3912">
            <v>3095</v>
          </cell>
          <cell r="F3912" t="str">
            <v>WI-242</v>
          </cell>
          <cell r="G3912" t="str">
            <v>Burnett County Housing Authority</v>
          </cell>
        </row>
        <row r="3913">
          <cell r="D3913" t="str">
            <v>WI - Fond du Lac County Housing Authority</v>
          </cell>
          <cell r="E3913">
            <v>3096</v>
          </cell>
          <cell r="F3913" t="str">
            <v>WI-246</v>
          </cell>
          <cell r="G3913" t="str">
            <v>Fond du Lac County Housing Authority</v>
          </cell>
        </row>
        <row r="3914">
          <cell r="D3914" t="str">
            <v>WI - Slinger Housing Authority</v>
          </cell>
          <cell r="E3914">
            <v>3097</v>
          </cell>
          <cell r="F3914" t="str">
            <v>WI-247</v>
          </cell>
          <cell r="G3914" t="str">
            <v>Slinger Housing Authority</v>
          </cell>
        </row>
        <row r="3915">
          <cell r="D3915" t="str">
            <v>WI - DeForest Housing Authority</v>
          </cell>
          <cell r="E3915">
            <v>3098</v>
          </cell>
          <cell r="F3915" t="str">
            <v>WI-249</v>
          </cell>
          <cell r="G3915" t="str">
            <v>DeForest Housing Authority</v>
          </cell>
        </row>
        <row r="3916">
          <cell r="D3916" t="str">
            <v>WI - Chilton Housing Authority</v>
          </cell>
          <cell r="E3916">
            <v>3099</v>
          </cell>
          <cell r="F3916" t="str">
            <v>WI-251</v>
          </cell>
          <cell r="G3916" t="str">
            <v>Chilton Housing Authority</v>
          </cell>
        </row>
        <row r="3917">
          <cell r="D3917" t="str">
            <v>WI - LaCrosse County Housing Authority</v>
          </cell>
          <cell r="E3917">
            <v>3100</v>
          </cell>
          <cell r="F3917" t="str">
            <v>WI-253</v>
          </cell>
          <cell r="G3917" t="str">
            <v>LaCrosse County Housing Authority</v>
          </cell>
        </row>
        <row r="3918">
          <cell r="D3918" t="str">
            <v>WV - Charleston/Kanawha Housing Authority</v>
          </cell>
          <cell r="E3918">
            <v>3101</v>
          </cell>
          <cell r="F3918" t="str">
            <v>WV-001</v>
          </cell>
          <cell r="G3918" t="str">
            <v>Charleston/Kanawha Housing Authority</v>
          </cell>
        </row>
        <row r="3919">
          <cell r="D3919" t="str">
            <v>WV - Housing Authority of the City of Wheeling</v>
          </cell>
          <cell r="E3919">
            <v>3102</v>
          </cell>
          <cell r="F3919" t="str">
            <v>WV-003</v>
          </cell>
          <cell r="G3919" t="str">
            <v>Housing Authority of the City of Wheeling</v>
          </cell>
        </row>
        <row r="3920">
          <cell r="D3920" t="str">
            <v>WV - Housing Authority of the City of Huntington</v>
          </cell>
          <cell r="E3920">
            <v>3103</v>
          </cell>
          <cell r="F3920" t="str">
            <v>WV-004</v>
          </cell>
          <cell r="G3920" t="str">
            <v>Housing Authority of the City of Huntington</v>
          </cell>
        </row>
        <row r="3921">
          <cell r="D3921" t="str">
            <v>WV - Housing Authority of the City of Parkersburg</v>
          </cell>
          <cell r="E3921">
            <v>3104</v>
          </cell>
          <cell r="F3921" t="str">
            <v>WV-005</v>
          </cell>
          <cell r="G3921" t="str">
            <v>Housing Authority of the City of Parkersburg</v>
          </cell>
        </row>
        <row r="3922">
          <cell r="D3922" t="str">
            <v>WV - Housing Authority of the City of Martinsburg</v>
          </cell>
          <cell r="E3922">
            <v>3105</v>
          </cell>
          <cell r="F3922" t="str">
            <v>WV-006</v>
          </cell>
          <cell r="G3922" t="str">
            <v>Housing Authority of the City of Martinsburg</v>
          </cell>
        </row>
        <row r="3923">
          <cell r="D3923" t="str">
            <v>WV - Housing Authority of the City of Mount Hope</v>
          </cell>
          <cell r="E3923">
            <v>3106</v>
          </cell>
          <cell r="F3923" t="str">
            <v>WV-007</v>
          </cell>
          <cell r="G3923" t="str">
            <v>Housing Authority of the City of Mount Hope</v>
          </cell>
        </row>
        <row r="3924">
          <cell r="D3924" t="str">
            <v>WV - Housing Authority of the City of Williamson</v>
          </cell>
          <cell r="E3924">
            <v>3107</v>
          </cell>
          <cell r="F3924" t="str">
            <v>WV-008</v>
          </cell>
          <cell r="G3924" t="str">
            <v>Housing Authority of the City of Williamson</v>
          </cell>
        </row>
        <row r="3925">
          <cell r="D3925" t="str">
            <v>WV - Housing Authority of the City of Fairmont</v>
          </cell>
          <cell r="E3925">
            <v>3108</v>
          </cell>
          <cell r="F3925" t="str">
            <v>WV-009</v>
          </cell>
          <cell r="G3925" t="str">
            <v>Housing Authority of the City of Fairmont</v>
          </cell>
        </row>
        <row r="3926">
          <cell r="D3926" t="str">
            <v>WV - Housing Authority of the City of Keyser</v>
          </cell>
          <cell r="E3926">
            <v>3109</v>
          </cell>
          <cell r="F3926" t="str">
            <v>WV-010</v>
          </cell>
          <cell r="G3926" t="str">
            <v>Housing Authority of the City of Keyser</v>
          </cell>
        </row>
        <row r="3927">
          <cell r="D3927" t="str">
            <v>WV - Housing Authority of the City of Moundsville</v>
          </cell>
          <cell r="E3927">
            <v>3110</v>
          </cell>
          <cell r="F3927" t="str">
            <v>WV-011</v>
          </cell>
          <cell r="G3927" t="str">
            <v>Housing Authority of the City of Moundsville</v>
          </cell>
        </row>
        <row r="3928">
          <cell r="D3928" t="str">
            <v>WV - Housing Authority of the City of Grafton</v>
          </cell>
          <cell r="E3928">
            <v>3111</v>
          </cell>
          <cell r="F3928" t="str">
            <v>WV-012</v>
          </cell>
          <cell r="G3928" t="str">
            <v>Housing Authority of the City of Grafton</v>
          </cell>
        </row>
        <row r="3929">
          <cell r="D3929" t="str">
            <v>WV - Housing Authority of the City of Buckhannon</v>
          </cell>
          <cell r="E3929">
            <v>3112</v>
          </cell>
          <cell r="F3929" t="str">
            <v>WV-013</v>
          </cell>
          <cell r="G3929" t="str">
            <v>Housing Authority of the City of Buckhannon</v>
          </cell>
        </row>
        <row r="3930">
          <cell r="D3930" t="str">
            <v>WV - Housing Authority of Benwood and McMechen</v>
          </cell>
          <cell r="E3930">
            <v>3113</v>
          </cell>
          <cell r="F3930" t="str">
            <v>WV-014</v>
          </cell>
          <cell r="G3930" t="str">
            <v>Housing Authority of Benwood and McMechen</v>
          </cell>
        </row>
        <row r="3931">
          <cell r="D3931" t="str">
            <v>WV - Housing Authority of the City of Beckley</v>
          </cell>
          <cell r="E3931">
            <v>3114</v>
          </cell>
          <cell r="F3931" t="str">
            <v>WV-015</v>
          </cell>
          <cell r="G3931" t="str">
            <v>Housing Authority of the City of Beckley</v>
          </cell>
        </row>
        <row r="3932">
          <cell r="D3932" t="str">
            <v>WV - Housing Authority of the City of Weirton</v>
          </cell>
          <cell r="E3932">
            <v>3115</v>
          </cell>
          <cell r="F3932" t="str">
            <v>WV-016</v>
          </cell>
          <cell r="G3932" t="str">
            <v>Housing Authority of the City of Weirton</v>
          </cell>
        </row>
        <row r="3933">
          <cell r="D3933" t="str">
            <v>WV - Housing Authority of the City of Pt. Pleasant</v>
          </cell>
          <cell r="E3933">
            <v>3116</v>
          </cell>
          <cell r="F3933" t="str">
            <v>WV-017</v>
          </cell>
          <cell r="G3933" t="str">
            <v>Housing Authority of the City of Pt. Pleasant</v>
          </cell>
        </row>
        <row r="3934">
          <cell r="D3934" t="str">
            <v>WV - Housing Authority of the City of Bluefield</v>
          </cell>
          <cell r="E3934">
            <v>3117</v>
          </cell>
          <cell r="F3934" t="str">
            <v>WV-018</v>
          </cell>
          <cell r="G3934" t="str">
            <v>Housing Authority of the City of Bluefield</v>
          </cell>
        </row>
        <row r="3935">
          <cell r="D3935" t="str">
            <v>WV - Housing Authority of the City of Elkins</v>
          </cell>
          <cell r="E3935">
            <v>3118</v>
          </cell>
          <cell r="F3935" t="str">
            <v>WV-020</v>
          </cell>
          <cell r="G3935" t="str">
            <v>Housing Authority of the City of Elkins</v>
          </cell>
        </row>
        <row r="3936">
          <cell r="D3936" t="str">
            <v>WV - Housing Authority of the City of St. Albans</v>
          </cell>
          <cell r="E3936">
            <v>3119</v>
          </cell>
          <cell r="F3936" t="str">
            <v>WV-021</v>
          </cell>
          <cell r="G3936" t="str">
            <v>Housing Authority of the City of St. Albans</v>
          </cell>
        </row>
        <row r="3937">
          <cell r="D3937" t="str">
            <v>WV - Housing Authority of the City of South Charleston</v>
          </cell>
          <cell r="E3937">
            <v>3120</v>
          </cell>
          <cell r="F3937" t="str">
            <v>WV-022</v>
          </cell>
          <cell r="G3937" t="str">
            <v>Housing Authority of the City of South Charleston</v>
          </cell>
        </row>
        <row r="3938">
          <cell r="D3938" t="str">
            <v>WV - Housing Authority of the City of Dunbar</v>
          </cell>
          <cell r="E3938">
            <v>3121</v>
          </cell>
          <cell r="F3938" t="str">
            <v>WV-024</v>
          </cell>
          <cell r="G3938" t="str">
            <v>Housing Authority of the City of Dunbar</v>
          </cell>
        </row>
        <row r="3939">
          <cell r="D3939" t="str">
            <v>WV - Housing Authority of the City of Spencer</v>
          </cell>
          <cell r="E3939">
            <v>3122</v>
          </cell>
          <cell r="F3939" t="str">
            <v>WV-026</v>
          </cell>
          <cell r="G3939" t="str">
            <v>Housing Authority of the City of Spencer</v>
          </cell>
        </row>
        <row r="3940">
          <cell r="D3940" t="str">
            <v>WV - Clarksburg/Harrison Housing Authority</v>
          </cell>
          <cell r="E3940">
            <v>3123</v>
          </cell>
          <cell r="F3940" t="str">
            <v>WV-027</v>
          </cell>
          <cell r="G3940" t="str">
            <v>Clarksburg/Harrison Housing Authority</v>
          </cell>
        </row>
        <row r="3941">
          <cell r="D3941" t="str">
            <v>WV - Housing Authority of the City of Weston</v>
          </cell>
          <cell r="E3941">
            <v>3124</v>
          </cell>
          <cell r="F3941" t="str">
            <v>WV-028</v>
          </cell>
          <cell r="G3941" t="str">
            <v>Housing Authority of the City of Weston</v>
          </cell>
        </row>
        <row r="3942">
          <cell r="D3942" t="str">
            <v>WV - Housing Authority of the City of Piedmont</v>
          </cell>
          <cell r="E3942">
            <v>3125</v>
          </cell>
          <cell r="F3942" t="str">
            <v>WV-029</v>
          </cell>
          <cell r="G3942" t="str">
            <v>Housing Authority of the City of Piedmont</v>
          </cell>
        </row>
        <row r="3943">
          <cell r="D3943" t="str">
            <v>WV - Housing Authority of the County of Jackson</v>
          </cell>
          <cell r="E3943">
            <v>3126</v>
          </cell>
          <cell r="F3943" t="str">
            <v>WV-035</v>
          </cell>
          <cell r="G3943" t="str">
            <v>Housing Authority of the County of Jackson</v>
          </cell>
        </row>
        <row r="3944">
          <cell r="D3944" t="str">
            <v>WV - Housing Authority of Mingo County</v>
          </cell>
          <cell r="E3944">
            <v>3127</v>
          </cell>
          <cell r="F3944" t="str">
            <v>WV-037</v>
          </cell>
          <cell r="G3944" t="str">
            <v>Housing Authority of Mingo County</v>
          </cell>
        </row>
        <row r="3945">
          <cell r="D3945" t="str">
            <v>WV - Housing Authority of Raleigh County</v>
          </cell>
          <cell r="E3945">
            <v>3128</v>
          </cell>
          <cell r="F3945" t="str">
            <v>WV-039</v>
          </cell>
          <cell r="G3945" t="str">
            <v>Housing Authority of Raleigh County</v>
          </cell>
        </row>
        <row r="3946">
          <cell r="D3946" t="str">
            <v>WV - Housing Authority of Boone County</v>
          </cell>
          <cell r="E3946">
            <v>3129</v>
          </cell>
          <cell r="F3946" t="str">
            <v>WV-042</v>
          </cell>
          <cell r="G3946" t="str">
            <v>Housing Authority of Boone County</v>
          </cell>
        </row>
        <row r="3947">
          <cell r="D3947" t="str">
            <v>WV - Housing Authority of the City of Romney</v>
          </cell>
          <cell r="E3947">
            <v>3130</v>
          </cell>
          <cell r="F3947" t="str">
            <v>WV-044</v>
          </cell>
          <cell r="G3947" t="str">
            <v>Housing Authority of the City of Romney</v>
          </cell>
        </row>
        <row r="3948">
          <cell r="D3948" t="str">
            <v>WV - Housing Authority of Randolph County</v>
          </cell>
          <cell r="E3948">
            <v>3131</v>
          </cell>
          <cell r="F3948" t="str">
            <v>WV-045</v>
          </cell>
          <cell r="G3948" t="str">
            <v>Housing Authority of Randolph County</v>
          </cell>
        </row>
        <row r="3949">
          <cell r="D3949" t="str">
            <v>WY - Housing Authority of the City of Cheyenne</v>
          </cell>
          <cell r="E3949">
            <v>3132</v>
          </cell>
          <cell r="F3949" t="str">
            <v>WY-002</v>
          </cell>
          <cell r="G3949" t="str">
            <v>Housing Authority of the City of Cheyenne</v>
          </cell>
        </row>
        <row r="3950">
          <cell r="D3950" t="str">
            <v>WY - Rock Springs Housing Authority</v>
          </cell>
          <cell r="E3950">
            <v>3133</v>
          </cell>
          <cell r="F3950" t="str">
            <v>WY-003</v>
          </cell>
          <cell r="G3950" t="str">
            <v>Rock Springs Housing Authority</v>
          </cell>
        </row>
        <row r="3951">
          <cell r="D3951" t="str">
            <v>WY - Housing Authority of the City of Casper</v>
          </cell>
          <cell r="E3951">
            <v>3134</v>
          </cell>
          <cell r="F3951" t="str">
            <v>WY-004</v>
          </cell>
          <cell r="G3951" t="str">
            <v>Housing Authority of the City of Casper</v>
          </cell>
        </row>
        <row r="3952">
          <cell r="D3952" t="str">
            <v>WY - Housing Authority of the Town of Douglas</v>
          </cell>
          <cell r="E3952">
            <v>3135</v>
          </cell>
          <cell r="F3952" t="str">
            <v>WY-005</v>
          </cell>
          <cell r="G3952" t="str">
            <v>Housing Authority of the Town of Douglas</v>
          </cell>
        </row>
        <row r="3953">
          <cell r="D3953" t="str">
            <v>WY - Lusk Housing Authority</v>
          </cell>
          <cell r="E3953">
            <v>3136</v>
          </cell>
          <cell r="F3953" t="str">
            <v>WY-008</v>
          </cell>
          <cell r="G3953" t="str">
            <v>Lusk Housing Authority</v>
          </cell>
        </row>
        <row r="3954">
          <cell r="D3954" t="str">
            <v>WY - Hanna Housing Authority</v>
          </cell>
          <cell r="E3954">
            <v>3137</v>
          </cell>
          <cell r="F3954" t="str">
            <v>WY-010</v>
          </cell>
          <cell r="G3954" t="str">
            <v>Hanna Housing Authority</v>
          </cell>
        </row>
        <row r="3955">
          <cell r="D3955" t="str">
            <v>WY - Evanston Housing Authority</v>
          </cell>
          <cell r="E3955">
            <v>3138</v>
          </cell>
          <cell r="F3955" t="str">
            <v>WY-013</v>
          </cell>
          <cell r="G3955" t="str">
            <v>Evanston Housing Authority</v>
          </cell>
        </row>
        <row r="3956">
          <cell r="D3956" t="str">
            <v>WY - Housing Authority of the City of Buffalo</v>
          </cell>
          <cell r="E3956">
            <v>3139</v>
          </cell>
          <cell r="F3956" t="str">
            <v>WY-015</v>
          </cell>
          <cell r="G3956" t="str">
            <v>Housing Authority of the City of Buffalo</v>
          </cell>
        </row>
        <row r="3957">
          <cell r="D3957" t="str">
            <v xml:space="preserve"> - </v>
          </cell>
          <cell r="E3957">
            <v>3140</v>
          </cell>
        </row>
        <row r="3958">
          <cell r="D3958" t="str">
            <v xml:space="preserve"> - </v>
          </cell>
          <cell r="E3958">
            <v>3141</v>
          </cell>
        </row>
        <row r="3959">
          <cell r="D3959" t="str">
            <v xml:space="preserve"> - </v>
          </cell>
          <cell r="E3959">
            <v>3142</v>
          </cell>
        </row>
        <row r="3960">
          <cell r="D3960" t="str">
            <v xml:space="preserve"> - </v>
          </cell>
          <cell r="E3960">
            <v>3143</v>
          </cell>
        </row>
        <row r="3961">
          <cell r="D3961" t="str">
            <v xml:space="preserve"> - </v>
          </cell>
          <cell r="E3961">
            <v>3144</v>
          </cell>
        </row>
        <row r="3962">
          <cell r="D3962" t="str">
            <v xml:space="preserve"> - </v>
          </cell>
          <cell r="E3962">
            <v>3145</v>
          </cell>
        </row>
        <row r="3963">
          <cell r="D3963" t="str">
            <v xml:space="preserve"> - </v>
          </cell>
          <cell r="E3963">
            <v>3146</v>
          </cell>
        </row>
        <row r="3964">
          <cell r="D3964" t="str">
            <v xml:space="preserve"> - </v>
          </cell>
          <cell r="E3964">
            <v>3147</v>
          </cell>
        </row>
        <row r="3969">
          <cell r="C3969">
            <v>100</v>
          </cell>
          <cell r="D3969" t="str">
            <v>New York</v>
          </cell>
          <cell r="E3969">
            <v>1.038</v>
          </cell>
          <cell r="F3969">
            <v>1.038</v>
          </cell>
          <cell r="G3969">
            <v>1.6640000000000001</v>
          </cell>
          <cell r="H3969">
            <v>1.3109999999999999</v>
          </cell>
        </row>
        <row r="3970">
          <cell r="C3970">
            <v>101</v>
          </cell>
          <cell r="D3970" t="str">
            <v>New York</v>
          </cell>
          <cell r="E3970">
            <v>1.038</v>
          </cell>
          <cell r="F3970">
            <v>1.038</v>
          </cell>
          <cell r="G3970">
            <v>1.6640000000000001</v>
          </cell>
          <cell r="H3970">
            <v>1.3109999999999999</v>
          </cell>
        </row>
        <row r="3971">
          <cell r="C3971">
            <v>102</v>
          </cell>
          <cell r="D3971" t="str">
            <v>New York</v>
          </cell>
          <cell r="E3971">
            <v>1.038</v>
          </cell>
          <cell r="F3971">
            <v>1.038</v>
          </cell>
          <cell r="G3971">
            <v>1.6640000000000001</v>
          </cell>
          <cell r="H3971">
            <v>1.3109999999999999</v>
          </cell>
        </row>
        <row r="3972">
          <cell r="C3972">
            <v>103</v>
          </cell>
          <cell r="D3972" t="str">
            <v>Staten Island</v>
          </cell>
          <cell r="E3972">
            <v>0.997</v>
          </cell>
          <cell r="F3972">
            <v>0.997</v>
          </cell>
          <cell r="G3972">
            <v>1.639</v>
          </cell>
          <cell r="H3972">
            <v>1.276</v>
          </cell>
        </row>
        <row r="3973">
          <cell r="C3973">
            <v>104</v>
          </cell>
          <cell r="D3973" t="str">
            <v>Bronx</v>
          </cell>
          <cell r="E3973">
            <v>0.98</v>
          </cell>
          <cell r="F3973">
            <v>0.98</v>
          </cell>
          <cell r="G3973">
            <v>1.639</v>
          </cell>
          <cell r="H3973">
            <v>1.2670000000000001</v>
          </cell>
        </row>
        <row r="3974">
          <cell r="C3974">
            <v>105</v>
          </cell>
          <cell r="D3974" t="str">
            <v>Mount Vernon</v>
          </cell>
          <cell r="E3974">
            <v>0.97900000000000009</v>
          </cell>
          <cell r="F3974">
            <v>0.97900000000000009</v>
          </cell>
          <cell r="G3974">
            <v>1.3330000000000002</v>
          </cell>
          <cell r="H3974">
            <v>1.133</v>
          </cell>
        </row>
        <row r="3975">
          <cell r="C3975">
            <v>106</v>
          </cell>
          <cell r="D3975" t="str">
            <v>White Plains</v>
          </cell>
          <cell r="E3975">
            <v>0.98</v>
          </cell>
          <cell r="F3975">
            <v>0.98</v>
          </cell>
          <cell r="G3975">
            <v>1.3330000000000002</v>
          </cell>
          <cell r="H3975">
            <v>1.1340000000000001</v>
          </cell>
        </row>
        <row r="3976">
          <cell r="C3976">
            <v>107</v>
          </cell>
          <cell r="D3976" t="str">
            <v>Yonker s</v>
          </cell>
          <cell r="E3976">
            <v>1.0249999999999999</v>
          </cell>
          <cell r="F3976">
            <v>1.0249999999999999</v>
          </cell>
          <cell r="G3976">
            <v>1.3340000000000001</v>
          </cell>
          <cell r="H3976">
            <v>1.1599999999999999</v>
          </cell>
        </row>
        <row r="3977">
          <cell r="C3977">
            <v>108</v>
          </cell>
          <cell r="D3977" t="str">
            <v>New Rochelle</v>
          </cell>
          <cell r="E3977">
            <v>0.98199999999999998</v>
          </cell>
          <cell r="F3977">
            <v>0.98199999999999998</v>
          </cell>
          <cell r="G3977">
            <v>1.3330000000000002</v>
          </cell>
          <cell r="H3977">
            <v>1.135</v>
          </cell>
        </row>
        <row r="3978">
          <cell r="C3978">
            <v>109</v>
          </cell>
          <cell r="D3978" t="str">
            <v>Suffern</v>
          </cell>
          <cell r="E3978">
            <v>0.98</v>
          </cell>
          <cell r="F3978">
            <v>0.98</v>
          </cell>
          <cell r="G3978">
            <v>1.262</v>
          </cell>
          <cell r="H3978">
            <v>1.103</v>
          </cell>
        </row>
        <row r="3979">
          <cell r="C3979">
            <v>110</v>
          </cell>
          <cell r="D3979" t="str">
            <v>Queens</v>
          </cell>
          <cell r="E3979">
            <v>1.008</v>
          </cell>
          <cell r="F3979">
            <v>1.008</v>
          </cell>
          <cell r="G3979">
            <v>1.629</v>
          </cell>
          <cell r="H3979">
            <v>1.278</v>
          </cell>
        </row>
        <row r="3980">
          <cell r="C3980">
            <v>111</v>
          </cell>
          <cell r="D3980" t="str">
            <v>Long Island City</v>
          </cell>
          <cell r="E3980">
            <v>1.022</v>
          </cell>
          <cell r="F3980">
            <v>1.022</v>
          </cell>
          <cell r="G3980">
            <v>1.629</v>
          </cell>
          <cell r="H3980">
            <v>1.286</v>
          </cell>
        </row>
        <row r="3981">
          <cell r="C3981">
            <v>112</v>
          </cell>
          <cell r="D3981" t="str">
            <v>Brooklyn</v>
          </cell>
          <cell r="E3981">
            <v>1.026</v>
          </cell>
          <cell r="F3981">
            <v>1.026</v>
          </cell>
          <cell r="G3981">
            <v>1.629</v>
          </cell>
          <cell r="H3981">
            <v>1.2890000000000001</v>
          </cell>
        </row>
        <row r="3982">
          <cell r="C3982">
            <v>113</v>
          </cell>
          <cell r="D3982" t="str">
            <v>Flushing</v>
          </cell>
          <cell r="E3982">
            <v>1.0229999999999999</v>
          </cell>
          <cell r="F3982">
            <v>1.0229999999999999</v>
          </cell>
          <cell r="G3982">
            <v>1.629</v>
          </cell>
          <cell r="H3982">
            <v>1.2869999999999999</v>
          </cell>
        </row>
        <row r="3983">
          <cell r="C3983">
            <v>114</v>
          </cell>
          <cell r="D3983" t="str">
            <v>Jamaica</v>
          </cell>
          <cell r="E3983">
            <v>1.006</v>
          </cell>
          <cell r="F3983">
            <v>1.006</v>
          </cell>
          <cell r="G3983">
            <v>1.629</v>
          </cell>
          <cell r="H3983">
            <v>1.2770000000000001</v>
          </cell>
        </row>
        <row r="3984">
          <cell r="C3984">
            <v>115</v>
          </cell>
          <cell r="D3984" t="str">
            <v>Hicksville</v>
          </cell>
          <cell r="E3984">
            <v>1.0070000000000001</v>
          </cell>
          <cell r="F3984">
            <v>1.0070000000000001</v>
          </cell>
          <cell r="G3984">
            <v>1.466</v>
          </cell>
          <cell r="H3984">
            <v>1.2070000000000001</v>
          </cell>
        </row>
        <row r="3985">
          <cell r="C3985">
            <v>116</v>
          </cell>
          <cell r="D3985" t="str">
            <v>Far. Rockaway</v>
          </cell>
          <cell r="E3985">
            <v>1.024</v>
          </cell>
          <cell r="F3985">
            <v>1.024</v>
          </cell>
          <cell r="G3985">
            <v>1.629</v>
          </cell>
          <cell r="H3985">
            <v>1.2869999999999999</v>
          </cell>
        </row>
        <row r="3986">
          <cell r="C3986">
            <v>117</v>
          </cell>
          <cell r="D3986" t="str">
            <v>Hicksville</v>
          </cell>
          <cell r="E3986">
            <v>1.0070000000000001</v>
          </cell>
          <cell r="F3986">
            <v>1.0070000000000001</v>
          </cell>
          <cell r="G3986">
            <v>1.466</v>
          </cell>
          <cell r="H3986">
            <v>1.2070000000000001</v>
          </cell>
        </row>
        <row r="3987">
          <cell r="C3987">
            <v>118</v>
          </cell>
          <cell r="D3987" t="str">
            <v>Hicksville</v>
          </cell>
          <cell r="E3987">
            <v>1.0070000000000001</v>
          </cell>
          <cell r="F3987">
            <v>1.0070000000000001</v>
          </cell>
          <cell r="G3987">
            <v>1.466</v>
          </cell>
          <cell r="H3987">
            <v>1.2070000000000001</v>
          </cell>
        </row>
        <row r="3988">
          <cell r="C3988">
            <v>119</v>
          </cell>
          <cell r="D3988" t="str">
            <v>Riverhead</v>
          </cell>
          <cell r="E3988">
            <v>1.014</v>
          </cell>
          <cell r="F3988">
            <v>1.014</v>
          </cell>
          <cell r="G3988">
            <v>1.466</v>
          </cell>
          <cell r="H3988">
            <v>1.2109999999999999</v>
          </cell>
        </row>
        <row r="3989">
          <cell r="C3989">
            <v>120</v>
          </cell>
          <cell r="D3989" t="str">
            <v>Albany</v>
          </cell>
          <cell r="E3989">
            <v>0.98599999999999999</v>
          </cell>
          <cell r="F3989">
            <v>0.98599999999999999</v>
          </cell>
          <cell r="G3989">
            <v>1.002</v>
          </cell>
          <cell r="H3989">
            <v>0.99299999999999999</v>
          </cell>
        </row>
        <row r="3990">
          <cell r="C3990">
            <v>121</v>
          </cell>
          <cell r="D3990" t="str">
            <v>Albany</v>
          </cell>
          <cell r="E3990">
            <v>0.98599999999999999</v>
          </cell>
          <cell r="F3990">
            <v>0.98599999999999999</v>
          </cell>
          <cell r="G3990">
            <v>1.002</v>
          </cell>
          <cell r="H3990">
            <v>0.99299999999999999</v>
          </cell>
        </row>
        <row r="3991">
          <cell r="C3991">
            <v>122</v>
          </cell>
          <cell r="D3991" t="str">
            <v>Albany</v>
          </cell>
          <cell r="E3991">
            <v>0.98599999999999999</v>
          </cell>
          <cell r="F3991">
            <v>0.98599999999999999</v>
          </cell>
          <cell r="G3991">
            <v>1.002</v>
          </cell>
          <cell r="H3991">
            <v>0.99299999999999999</v>
          </cell>
        </row>
        <row r="3992">
          <cell r="C3992">
            <v>123</v>
          </cell>
          <cell r="D3992" t="str">
            <v>Schenectady</v>
          </cell>
          <cell r="E3992">
            <v>0.97799999999999998</v>
          </cell>
          <cell r="F3992">
            <v>0.97799999999999998</v>
          </cell>
          <cell r="G3992">
            <v>1.002</v>
          </cell>
          <cell r="H3992">
            <v>0.98799999999999999</v>
          </cell>
        </row>
        <row r="3993">
          <cell r="C3993">
            <v>124</v>
          </cell>
          <cell r="D3993" t="str">
            <v>Kingston</v>
          </cell>
          <cell r="E3993">
            <v>1.0070000000000001</v>
          </cell>
          <cell r="F3993">
            <v>1.0070000000000001</v>
          </cell>
          <cell r="G3993">
            <v>1.1830000000000001</v>
          </cell>
          <cell r="H3993">
            <v>1.0840000000000001</v>
          </cell>
        </row>
        <row r="3994">
          <cell r="C3994">
            <v>125</v>
          </cell>
          <cell r="D3994" t="str">
            <v>Poughkeepsie</v>
          </cell>
          <cell r="E3994">
            <v>1</v>
          </cell>
          <cell r="F3994">
            <v>1</v>
          </cell>
          <cell r="G3994">
            <v>1.2749999999999999</v>
          </cell>
          <cell r="H3994">
            <v>1.1200000000000001</v>
          </cell>
        </row>
        <row r="3995">
          <cell r="C3995">
            <v>126</v>
          </cell>
          <cell r="D3995" t="str">
            <v>Poughkeepsie</v>
          </cell>
          <cell r="E3995">
            <v>1</v>
          </cell>
          <cell r="F3995">
            <v>1</v>
          </cell>
          <cell r="G3995">
            <v>1.2749999999999999</v>
          </cell>
          <cell r="H3995">
            <v>1.1200000000000001</v>
          </cell>
        </row>
        <row r="3996">
          <cell r="C3996">
            <v>127</v>
          </cell>
          <cell r="D3996" t="str">
            <v>Monticello</v>
          </cell>
          <cell r="E3996">
            <v>0.99400000000000011</v>
          </cell>
          <cell r="F3996">
            <v>0.99400000000000011</v>
          </cell>
          <cell r="G3996">
            <v>1.165</v>
          </cell>
          <cell r="H3996">
            <v>1.0680000000000001</v>
          </cell>
        </row>
        <row r="3997">
          <cell r="C3997">
            <v>128</v>
          </cell>
          <cell r="D3997" t="str">
            <v>Glens Falls</v>
          </cell>
          <cell r="E3997">
            <v>0.92599999999999993</v>
          </cell>
          <cell r="F3997">
            <v>0.92599999999999993</v>
          </cell>
          <cell r="G3997">
            <v>0.95</v>
          </cell>
          <cell r="H3997">
            <v>0.93599999999999994</v>
          </cell>
        </row>
        <row r="3998">
          <cell r="C3998">
            <v>129</v>
          </cell>
          <cell r="D3998" t="str">
            <v>Plattsburgh</v>
          </cell>
          <cell r="E3998">
            <v>0.97299999999999998</v>
          </cell>
          <cell r="F3998">
            <v>0.97299999999999998</v>
          </cell>
          <cell r="G3998">
            <v>0.88400000000000001</v>
          </cell>
          <cell r="H3998">
            <v>0.93400000000000005</v>
          </cell>
        </row>
        <row r="3999">
          <cell r="C3999">
            <v>130</v>
          </cell>
          <cell r="D3999" t="str">
            <v>Syracuse</v>
          </cell>
          <cell r="E3999">
            <v>0.98499999999999999</v>
          </cell>
          <cell r="F3999">
            <v>0.98499999999999999</v>
          </cell>
          <cell r="G3999">
            <v>0.97</v>
          </cell>
          <cell r="H3999">
            <v>0.97900000000000009</v>
          </cell>
        </row>
        <row r="4000">
          <cell r="C4000">
            <v>131</v>
          </cell>
          <cell r="D4000" t="str">
            <v>Syracuse</v>
          </cell>
          <cell r="E4000">
            <v>0.98499999999999999</v>
          </cell>
          <cell r="F4000">
            <v>0.98499999999999999</v>
          </cell>
          <cell r="G4000">
            <v>0.97</v>
          </cell>
          <cell r="H4000">
            <v>0.97900000000000009</v>
          </cell>
        </row>
        <row r="4001">
          <cell r="C4001">
            <v>132</v>
          </cell>
          <cell r="D4001" t="str">
            <v>Syracuse</v>
          </cell>
          <cell r="E4001">
            <v>0.98499999999999999</v>
          </cell>
          <cell r="F4001">
            <v>0.98499999999999999</v>
          </cell>
          <cell r="G4001">
            <v>0.97</v>
          </cell>
          <cell r="H4001">
            <v>0.97900000000000009</v>
          </cell>
        </row>
        <row r="4002">
          <cell r="C4002">
            <v>133</v>
          </cell>
          <cell r="D4002" t="str">
            <v>Utica</v>
          </cell>
          <cell r="E4002">
            <v>0.96700000000000008</v>
          </cell>
          <cell r="F4002">
            <v>0.96700000000000008</v>
          </cell>
          <cell r="G4002">
            <v>0.93200000000000005</v>
          </cell>
          <cell r="H4002">
            <v>0.95099999999999996</v>
          </cell>
        </row>
        <row r="4003">
          <cell r="C4003">
            <v>134</v>
          </cell>
          <cell r="D4003" t="str">
            <v>Utica</v>
          </cell>
          <cell r="E4003">
            <v>0.96700000000000008</v>
          </cell>
          <cell r="F4003">
            <v>0.96700000000000008</v>
          </cell>
          <cell r="G4003">
            <v>0.93200000000000005</v>
          </cell>
          <cell r="H4003">
            <v>0.95099999999999996</v>
          </cell>
        </row>
        <row r="4004">
          <cell r="C4004">
            <v>135</v>
          </cell>
          <cell r="D4004" t="str">
            <v>Utica</v>
          </cell>
          <cell r="E4004">
            <v>0.96700000000000008</v>
          </cell>
          <cell r="F4004">
            <v>0.96700000000000008</v>
          </cell>
          <cell r="G4004">
            <v>0.93200000000000005</v>
          </cell>
          <cell r="H4004">
            <v>0.95099999999999996</v>
          </cell>
        </row>
        <row r="4005">
          <cell r="C4005">
            <v>136</v>
          </cell>
          <cell r="D4005" t="str">
            <v>Watertown</v>
          </cell>
          <cell r="E4005">
            <v>0.98099999999999998</v>
          </cell>
          <cell r="F4005">
            <v>0.98099999999999998</v>
          </cell>
          <cell r="G4005">
            <v>0.91900000000000004</v>
          </cell>
          <cell r="H4005">
            <v>0.95400000000000007</v>
          </cell>
        </row>
        <row r="4006">
          <cell r="C4006">
            <v>137</v>
          </cell>
          <cell r="D4006" t="str">
            <v>Binghamton</v>
          </cell>
          <cell r="E4006">
            <v>0.98099999999999998</v>
          </cell>
          <cell r="F4006">
            <v>0.98099999999999998</v>
          </cell>
          <cell r="G4006">
            <v>0.99400000000000011</v>
          </cell>
          <cell r="H4006">
            <v>0.98599999999999999</v>
          </cell>
        </row>
        <row r="4007">
          <cell r="C4007">
            <v>138</v>
          </cell>
          <cell r="D4007" t="str">
            <v>Binghamton</v>
          </cell>
          <cell r="E4007">
            <v>0.98099999999999998</v>
          </cell>
          <cell r="F4007">
            <v>0.98099999999999998</v>
          </cell>
          <cell r="G4007">
            <v>0.99400000000000011</v>
          </cell>
          <cell r="H4007">
            <v>0.98599999999999999</v>
          </cell>
        </row>
        <row r="4008">
          <cell r="C4008">
            <v>139</v>
          </cell>
          <cell r="D4008" t="str">
            <v>Binghamton</v>
          </cell>
          <cell r="E4008">
            <v>0.98099999999999998</v>
          </cell>
          <cell r="F4008">
            <v>0.98099999999999998</v>
          </cell>
          <cell r="G4008">
            <v>0.99400000000000011</v>
          </cell>
          <cell r="H4008">
            <v>0.98599999999999999</v>
          </cell>
        </row>
        <row r="4009">
          <cell r="C4009">
            <v>140</v>
          </cell>
          <cell r="D4009" t="str">
            <v>Buffalo</v>
          </cell>
          <cell r="E4009">
            <v>0.997</v>
          </cell>
          <cell r="F4009">
            <v>0.997</v>
          </cell>
          <cell r="G4009">
            <v>1.0580000000000001</v>
          </cell>
          <cell r="H4009">
            <v>1.024</v>
          </cell>
        </row>
        <row r="4010">
          <cell r="C4010">
            <v>141</v>
          </cell>
          <cell r="D4010" t="str">
            <v>Buffalo</v>
          </cell>
          <cell r="E4010">
            <v>0.997</v>
          </cell>
          <cell r="F4010">
            <v>0.997</v>
          </cell>
          <cell r="G4010">
            <v>1.0580000000000001</v>
          </cell>
          <cell r="H4010">
            <v>1.024</v>
          </cell>
        </row>
        <row r="4011">
          <cell r="C4011">
            <v>142</v>
          </cell>
          <cell r="D4011" t="str">
            <v>Buffalo</v>
          </cell>
          <cell r="E4011">
            <v>0.997</v>
          </cell>
          <cell r="F4011">
            <v>0.997</v>
          </cell>
          <cell r="G4011">
            <v>1.0580000000000001</v>
          </cell>
          <cell r="H4011">
            <v>1.024</v>
          </cell>
        </row>
        <row r="4012">
          <cell r="C4012">
            <v>143</v>
          </cell>
          <cell r="D4012" t="str">
            <v>Niagara Fails</v>
          </cell>
          <cell r="E4012">
            <v>0.96900000000000008</v>
          </cell>
          <cell r="F4012">
            <v>0.96900000000000008</v>
          </cell>
          <cell r="G4012">
            <v>1.0390000000000001</v>
          </cell>
          <cell r="H4012">
            <v>1</v>
          </cell>
        </row>
        <row r="4013">
          <cell r="C4013">
            <v>144</v>
          </cell>
          <cell r="D4013" t="str">
            <v>Rochester</v>
          </cell>
          <cell r="E4013">
            <v>1.0029999999999999</v>
          </cell>
          <cell r="F4013">
            <v>1.0029999999999999</v>
          </cell>
          <cell r="G4013">
            <v>0.95599999999999996</v>
          </cell>
          <cell r="H4013">
            <v>0.98299999999999998</v>
          </cell>
        </row>
        <row r="4014">
          <cell r="C4014">
            <v>145</v>
          </cell>
          <cell r="D4014" t="str">
            <v>Rochester</v>
          </cell>
          <cell r="E4014">
            <v>1.0029999999999999</v>
          </cell>
          <cell r="F4014">
            <v>1.0029999999999999</v>
          </cell>
          <cell r="G4014">
            <v>0.95599999999999996</v>
          </cell>
          <cell r="H4014">
            <v>0.98299999999999998</v>
          </cell>
        </row>
        <row r="4015">
          <cell r="C4015">
            <v>146</v>
          </cell>
          <cell r="D4015" t="str">
            <v>Rochester</v>
          </cell>
          <cell r="E4015">
            <v>1.0029999999999999</v>
          </cell>
          <cell r="F4015">
            <v>1.0029999999999999</v>
          </cell>
          <cell r="G4015">
            <v>0.95599999999999996</v>
          </cell>
          <cell r="H4015">
            <v>0.98299999999999998</v>
          </cell>
        </row>
        <row r="4016">
          <cell r="C4016">
            <v>147</v>
          </cell>
          <cell r="D4016" t="str">
            <v>Jamestown</v>
          </cell>
          <cell r="E4016">
            <v>0.96</v>
          </cell>
          <cell r="F4016">
            <v>0.96</v>
          </cell>
          <cell r="G4016">
            <v>0.878</v>
          </cell>
          <cell r="H4016">
            <v>0.92400000000000004</v>
          </cell>
        </row>
        <row r="4017">
          <cell r="C4017">
            <v>148</v>
          </cell>
          <cell r="D4017" t="str">
            <v>Elmira</v>
          </cell>
          <cell r="E4017">
            <v>0.95900000000000007</v>
          </cell>
          <cell r="F4017">
            <v>0.95900000000000007</v>
          </cell>
          <cell r="G4017">
            <v>0.93099999999999994</v>
          </cell>
          <cell r="H4017">
            <v>0.94700000000000006</v>
          </cell>
        </row>
        <row r="4018">
          <cell r="C4018">
            <v>149</v>
          </cell>
          <cell r="D4018" t="str">
            <v>Elmira</v>
          </cell>
          <cell r="E4018">
            <v>0.95900000000000007</v>
          </cell>
          <cell r="F4018">
            <v>0.95900000000000007</v>
          </cell>
          <cell r="G4018">
            <v>0.93099999999999994</v>
          </cell>
          <cell r="H4018">
            <v>0.94700000000000006</v>
          </cell>
        </row>
        <row r="4019">
          <cell r="C4019">
            <v>150</v>
          </cell>
          <cell r="D4019" t="str">
            <v>Pittsburgh</v>
          </cell>
          <cell r="E4019">
            <v>0.997</v>
          </cell>
          <cell r="F4019">
            <v>0.997</v>
          </cell>
          <cell r="G4019">
            <v>1.0580000000000001</v>
          </cell>
          <cell r="H4019">
            <v>1.0229999999999999</v>
          </cell>
        </row>
        <row r="4020">
          <cell r="C4020">
            <v>151</v>
          </cell>
          <cell r="D4020" t="str">
            <v>Pittsburgh</v>
          </cell>
          <cell r="E4020">
            <v>0.997</v>
          </cell>
          <cell r="F4020">
            <v>0.997</v>
          </cell>
          <cell r="G4020">
            <v>1.0580000000000001</v>
          </cell>
          <cell r="H4020">
            <v>1.0229999999999999</v>
          </cell>
        </row>
        <row r="4021">
          <cell r="C4021">
            <v>152</v>
          </cell>
          <cell r="D4021" t="str">
            <v>Pittsburgh</v>
          </cell>
          <cell r="E4021">
            <v>0.997</v>
          </cell>
          <cell r="F4021">
            <v>0.997</v>
          </cell>
          <cell r="G4021">
            <v>1.0580000000000001</v>
          </cell>
          <cell r="H4021">
            <v>1.0229999999999999</v>
          </cell>
        </row>
        <row r="4022">
          <cell r="C4022">
            <v>156</v>
          </cell>
          <cell r="D4022" t="str">
            <v>Greensburg</v>
          </cell>
          <cell r="E4022">
            <v>0.98</v>
          </cell>
          <cell r="F4022">
            <v>0.98</v>
          </cell>
          <cell r="G4022">
            <v>1.016</v>
          </cell>
          <cell r="H4022">
            <v>0.995</v>
          </cell>
        </row>
        <row r="4023">
          <cell r="C4023">
            <v>165</v>
          </cell>
          <cell r="D4023" t="str">
            <v>Erie</v>
          </cell>
          <cell r="E4023">
            <v>0.94099999999999995</v>
          </cell>
          <cell r="F4023">
            <v>0.94099999999999995</v>
          </cell>
          <cell r="G4023">
            <v>0.95</v>
          </cell>
          <cell r="H4023">
            <v>0.94499999999999995</v>
          </cell>
        </row>
        <row r="4024">
          <cell r="C4024">
            <v>171</v>
          </cell>
          <cell r="D4024" t="str">
            <v>Harrisburg</v>
          </cell>
          <cell r="E4024">
            <v>0.996</v>
          </cell>
          <cell r="F4024">
            <v>0.996</v>
          </cell>
          <cell r="G4024">
            <v>0.95900000000000007</v>
          </cell>
          <cell r="H4024">
            <v>0.98</v>
          </cell>
        </row>
        <row r="4025">
          <cell r="C4025">
            <v>174</v>
          </cell>
          <cell r="D4025" t="str">
            <v>York</v>
          </cell>
          <cell r="E4025">
            <v>0.96499999999999997</v>
          </cell>
          <cell r="F4025">
            <v>0.96499999999999997</v>
          </cell>
          <cell r="G4025">
            <v>0.96</v>
          </cell>
          <cell r="H4025">
            <v>0.96299999999999997</v>
          </cell>
        </row>
        <row r="4026">
          <cell r="C4026">
            <v>176</v>
          </cell>
          <cell r="D4026" t="str">
            <v>Lancaster</v>
          </cell>
          <cell r="E4026">
            <v>0.94799999999999995</v>
          </cell>
          <cell r="F4026">
            <v>0.94799999999999995</v>
          </cell>
          <cell r="G4026">
            <v>0.89300000000000002</v>
          </cell>
          <cell r="H4026">
            <v>0.92400000000000004</v>
          </cell>
        </row>
        <row r="4027">
          <cell r="C4027">
            <v>177</v>
          </cell>
          <cell r="D4027" t="str">
            <v>Williamsport</v>
          </cell>
          <cell r="E4027">
            <v>0.93599999999999994</v>
          </cell>
          <cell r="F4027">
            <v>0.93599999999999994</v>
          </cell>
          <cell r="G4027">
            <v>0.79299999999999993</v>
          </cell>
          <cell r="H4027">
            <v>0.87400000000000011</v>
          </cell>
        </row>
        <row r="4028">
          <cell r="C4028">
            <v>178</v>
          </cell>
          <cell r="D4028" t="str">
            <v>Sunbury</v>
          </cell>
          <cell r="E4028">
            <v>0.95499999999999996</v>
          </cell>
          <cell r="F4028">
            <v>0.95499999999999996</v>
          </cell>
          <cell r="G4028">
            <v>0.96299999999999997</v>
          </cell>
          <cell r="H4028">
            <v>0.95799999999999996</v>
          </cell>
        </row>
        <row r="4029">
          <cell r="C4029">
            <v>179</v>
          </cell>
          <cell r="D4029" t="str">
            <v>Pottsville</v>
          </cell>
          <cell r="E4029">
            <v>0.94700000000000006</v>
          </cell>
          <cell r="F4029">
            <v>0.94700000000000006</v>
          </cell>
          <cell r="G4029">
            <v>0.98</v>
          </cell>
          <cell r="H4029">
            <v>0.96099999999999997</v>
          </cell>
        </row>
        <row r="4030">
          <cell r="C4030">
            <v>180</v>
          </cell>
          <cell r="D4030" t="str">
            <v>Lehigh Valley</v>
          </cell>
          <cell r="E4030">
            <v>0.95400000000000007</v>
          </cell>
          <cell r="F4030">
            <v>0.95400000000000007</v>
          </cell>
          <cell r="G4030">
            <v>1.125</v>
          </cell>
          <cell r="H4030">
            <v>1.0290000000000001</v>
          </cell>
        </row>
        <row r="4031">
          <cell r="C4031">
            <v>181</v>
          </cell>
          <cell r="D4031" t="str">
            <v>Allentown</v>
          </cell>
          <cell r="E4031">
            <v>0.97599999999999998</v>
          </cell>
          <cell r="F4031">
            <v>0.97599999999999998</v>
          </cell>
          <cell r="G4031">
            <v>1.0880000000000001</v>
          </cell>
          <cell r="H4031">
            <v>1.024</v>
          </cell>
        </row>
        <row r="4032">
          <cell r="C4032">
            <v>182</v>
          </cell>
          <cell r="D4032" t="str">
            <v>Hazelton</v>
          </cell>
          <cell r="E4032">
            <v>0.95</v>
          </cell>
          <cell r="F4032">
            <v>0.95</v>
          </cell>
          <cell r="G4032">
            <v>0.98799999999999999</v>
          </cell>
          <cell r="H4032">
            <v>0.96700000000000008</v>
          </cell>
        </row>
        <row r="4033">
          <cell r="C4033">
            <v>183</v>
          </cell>
          <cell r="D4033" t="str">
            <v>Stroudsburg</v>
          </cell>
          <cell r="E4033">
            <v>0.94900000000000007</v>
          </cell>
          <cell r="F4033">
            <v>0.94900000000000007</v>
          </cell>
          <cell r="G4033">
            <v>1.02</v>
          </cell>
          <cell r="H4033">
            <v>0.98</v>
          </cell>
        </row>
        <row r="4034">
          <cell r="C4034">
            <v>184</v>
          </cell>
          <cell r="D4034" t="str">
            <v>Scranton</v>
          </cell>
          <cell r="E4034">
            <v>0.98299999999999998</v>
          </cell>
          <cell r="F4034">
            <v>0.98299999999999998</v>
          </cell>
          <cell r="G4034">
            <v>0.997</v>
          </cell>
          <cell r="H4034">
            <v>0.9890000000000001</v>
          </cell>
        </row>
        <row r="4035">
          <cell r="C4035">
            <v>185</v>
          </cell>
          <cell r="D4035" t="str">
            <v>Scranton</v>
          </cell>
          <cell r="E4035">
            <v>0.98299999999999998</v>
          </cell>
          <cell r="F4035">
            <v>0.98299999999999998</v>
          </cell>
          <cell r="G4035">
            <v>0.997</v>
          </cell>
          <cell r="H4035">
            <v>0.9890000000000001</v>
          </cell>
        </row>
        <row r="4036">
          <cell r="C4036">
            <v>186</v>
          </cell>
          <cell r="D4036" t="str">
            <v>Wilkes-Barre</v>
          </cell>
          <cell r="E4036">
            <v>0.94700000000000006</v>
          </cell>
          <cell r="F4036">
            <v>0.94700000000000006</v>
          </cell>
          <cell r="G4036">
            <v>0.99199999999999999</v>
          </cell>
          <cell r="H4036">
            <v>0.96700000000000008</v>
          </cell>
        </row>
        <row r="4037">
          <cell r="C4037">
            <v>187</v>
          </cell>
          <cell r="D4037" t="str">
            <v>Wilkes-Barre</v>
          </cell>
          <cell r="E4037">
            <v>0.94700000000000006</v>
          </cell>
          <cell r="F4037">
            <v>0.94700000000000006</v>
          </cell>
          <cell r="G4037">
            <v>0.99199999999999999</v>
          </cell>
          <cell r="H4037">
            <v>0.96700000000000008</v>
          </cell>
        </row>
        <row r="4038">
          <cell r="C4038">
            <v>188</v>
          </cell>
          <cell r="D4038" t="str">
            <v>Montrose</v>
          </cell>
          <cell r="E4038">
            <v>0.94400000000000006</v>
          </cell>
          <cell r="F4038">
            <v>0.94400000000000006</v>
          </cell>
          <cell r="G4038">
            <v>0.97099999999999997</v>
          </cell>
          <cell r="H4038">
            <v>0.95599999999999996</v>
          </cell>
        </row>
        <row r="4039">
          <cell r="C4039">
            <v>189</v>
          </cell>
          <cell r="D4039" t="str">
            <v>Doylestown</v>
          </cell>
          <cell r="E4039">
            <v>0.94599999999999995</v>
          </cell>
          <cell r="F4039">
            <v>0.94599999999999995</v>
          </cell>
          <cell r="G4039">
            <v>1.208</v>
          </cell>
          <cell r="H4039">
            <v>1.06</v>
          </cell>
        </row>
        <row r="4040">
          <cell r="C4040">
            <v>190</v>
          </cell>
          <cell r="D4040" t="str">
            <v>Philadelphia</v>
          </cell>
          <cell r="E4040">
            <v>0.9890000000000001</v>
          </cell>
          <cell r="F4040">
            <v>0.9890000000000001</v>
          </cell>
          <cell r="G4040">
            <v>1.3340000000000001</v>
          </cell>
          <cell r="H4040">
            <v>1.139</v>
          </cell>
        </row>
        <row r="4041">
          <cell r="C4041">
            <v>191</v>
          </cell>
          <cell r="D4041" t="str">
            <v>Philadelphia</v>
          </cell>
          <cell r="E4041">
            <v>0.9890000000000001</v>
          </cell>
          <cell r="F4041">
            <v>0.9890000000000001</v>
          </cell>
          <cell r="G4041">
            <v>1.3340000000000001</v>
          </cell>
          <cell r="H4041">
            <v>1.139</v>
          </cell>
        </row>
        <row r="4042">
          <cell r="C4042">
            <v>193</v>
          </cell>
          <cell r="D4042" t="str">
            <v>Westchester</v>
          </cell>
          <cell r="E4042">
            <v>0.95799999999999996</v>
          </cell>
          <cell r="F4042">
            <v>0.95799999999999996</v>
          </cell>
          <cell r="G4042">
            <v>1.2170000000000001</v>
          </cell>
          <cell r="H4042">
            <v>1.071</v>
          </cell>
        </row>
        <row r="4043">
          <cell r="C4043">
            <v>194</v>
          </cell>
          <cell r="D4043" t="str">
            <v>Norristown</v>
          </cell>
          <cell r="E4043">
            <v>0.94900000000000007</v>
          </cell>
          <cell r="F4043">
            <v>0.94900000000000007</v>
          </cell>
          <cell r="G4043">
            <v>1.2949999999999999</v>
          </cell>
          <cell r="H4043">
            <v>1.1000000000000001</v>
          </cell>
        </row>
        <row r="4044">
          <cell r="C4044">
            <v>195</v>
          </cell>
          <cell r="D4044" t="str">
            <v>Reading</v>
          </cell>
          <cell r="E4044">
            <v>0.97099999999999997</v>
          </cell>
          <cell r="F4044">
            <v>0.97099999999999997</v>
          </cell>
          <cell r="G4044">
            <v>1.0109999999999999</v>
          </cell>
          <cell r="H4044">
            <v>0.98799999999999999</v>
          </cell>
        </row>
        <row r="4045">
          <cell r="C4045">
            <v>196</v>
          </cell>
          <cell r="D4045" t="str">
            <v>Reading</v>
          </cell>
          <cell r="E4045">
            <v>0.97099999999999997</v>
          </cell>
          <cell r="F4045">
            <v>0.97099999999999997</v>
          </cell>
          <cell r="G4045">
            <v>1.0109999999999999</v>
          </cell>
          <cell r="H4045">
            <v>0.98799999999999999</v>
          </cell>
        </row>
        <row r="4046">
          <cell r="C4046">
            <v>197</v>
          </cell>
          <cell r="D4046" t="str">
            <v>Newark</v>
          </cell>
          <cell r="E4046">
            <v>0.98799999999999999</v>
          </cell>
          <cell r="F4046">
            <v>0.98799999999999999</v>
          </cell>
          <cell r="G4046">
            <v>1.081</v>
          </cell>
          <cell r="H4046">
            <v>1.028</v>
          </cell>
        </row>
        <row r="4047">
          <cell r="C4047">
            <v>198</v>
          </cell>
          <cell r="D4047" t="str">
            <v>Wilmington</v>
          </cell>
          <cell r="E4047">
            <v>0.99400000000000011</v>
          </cell>
          <cell r="F4047">
            <v>0.99400000000000011</v>
          </cell>
          <cell r="G4047">
            <v>1.081</v>
          </cell>
          <cell r="H4047">
            <v>1.032</v>
          </cell>
        </row>
        <row r="4048">
          <cell r="C4048">
            <v>199</v>
          </cell>
          <cell r="D4048" t="str">
            <v>Dover</v>
          </cell>
          <cell r="E4048">
            <v>0.997</v>
          </cell>
          <cell r="F4048">
            <v>0.997</v>
          </cell>
          <cell r="G4048">
            <v>1.081</v>
          </cell>
          <cell r="H4048">
            <v>1.0329999999999999</v>
          </cell>
        </row>
        <row r="4049">
          <cell r="C4049">
            <v>200</v>
          </cell>
          <cell r="D4049" t="str">
            <v>Washington</v>
          </cell>
          <cell r="E4049">
            <v>1.016</v>
          </cell>
          <cell r="F4049">
            <v>1.016</v>
          </cell>
          <cell r="G4049">
            <v>0.91599999999999993</v>
          </cell>
          <cell r="H4049">
            <v>0.97199999999999998</v>
          </cell>
        </row>
        <row r="4050">
          <cell r="C4050">
            <v>201</v>
          </cell>
          <cell r="D4050" t="str">
            <v>Washington</v>
          </cell>
          <cell r="E4050">
            <v>1.016</v>
          </cell>
          <cell r="F4050">
            <v>1.016</v>
          </cell>
          <cell r="G4050">
            <v>0.91599999999999993</v>
          </cell>
          <cell r="H4050">
            <v>0.97199999999999998</v>
          </cell>
        </row>
        <row r="4051">
          <cell r="C4051">
            <v>202</v>
          </cell>
          <cell r="D4051" t="str">
            <v>Washington</v>
          </cell>
          <cell r="E4051">
            <v>1.016</v>
          </cell>
          <cell r="F4051">
            <v>1.016</v>
          </cell>
          <cell r="G4051">
            <v>0.91599999999999993</v>
          </cell>
          <cell r="H4051">
            <v>0.97199999999999998</v>
          </cell>
        </row>
        <row r="4052">
          <cell r="C4052">
            <v>203</v>
          </cell>
          <cell r="D4052" t="str">
            <v>Washington</v>
          </cell>
          <cell r="E4052">
            <v>1.016</v>
          </cell>
          <cell r="F4052">
            <v>1.016</v>
          </cell>
          <cell r="G4052">
            <v>0.91599999999999993</v>
          </cell>
          <cell r="H4052">
            <v>0.97199999999999998</v>
          </cell>
        </row>
        <row r="4053">
          <cell r="C4053">
            <v>204</v>
          </cell>
          <cell r="D4053" t="str">
            <v>Washington</v>
          </cell>
          <cell r="E4053">
            <v>1.016</v>
          </cell>
          <cell r="F4053">
            <v>1.016</v>
          </cell>
          <cell r="G4053">
            <v>0.91599999999999993</v>
          </cell>
          <cell r="H4053">
            <v>0.97199999999999998</v>
          </cell>
        </row>
        <row r="4054">
          <cell r="C4054">
            <v>205</v>
          </cell>
          <cell r="D4054" t="str">
            <v>Washington</v>
          </cell>
          <cell r="E4054">
            <v>1.016</v>
          </cell>
          <cell r="F4054">
            <v>1.016</v>
          </cell>
          <cell r="G4054">
            <v>0.91599999999999993</v>
          </cell>
          <cell r="H4054">
            <v>0.97199999999999998</v>
          </cell>
        </row>
        <row r="4055">
          <cell r="C4055">
            <v>206</v>
          </cell>
          <cell r="D4055" t="str">
            <v>Waldori</v>
          </cell>
          <cell r="E4055">
            <v>0.97499999999999998</v>
          </cell>
          <cell r="F4055">
            <v>0.97499999999999998</v>
          </cell>
          <cell r="G4055">
            <v>0.82200000000000006</v>
          </cell>
          <cell r="H4055">
            <v>0.90900000000000003</v>
          </cell>
        </row>
        <row r="4056">
          <cell r="C4056">
            <v>207</v>
          </cell>
          <cell r="D4056" t="str">
            <v>College Park</v>
          </cell>
          <cell r="E4056">
            <v>0.97599999999999998</v>
          </cell>
          <cell r="F4056">
            <v>0.97599999999999998</v>
          </cell>
          <cell r="G4056">
            <v>0.83900000000000008</v>
          </cell>
          <cell r="H4056">
            <v>0.91700000000000004</v>
          </cell>
        </row>
        <row r="4057">
          <cell r="C4057">
            <v>208</v>
          </cell>
          <cell r="D4057" t="str">
            <v>College Park</v>
          </cell>
          <cell r="E4057">
            <v>0.97599999999999998</v>
          </cell>
          <cell r="F4057">
            <v>0.97599999999999998</v>
          </cell>
          <cell r="G4057">
            <v>0.83900000000000008</v>
          </cell>
          <cell r="H4057">
            <v>0.91700000000000004</v>
          </cell>
        </row>
        <row r="4058">
          <cell r="C4058">
            <v>209</v>
          </cell>
          <cell r="D4058" t="str">
            <v>Silver Spring</v>
          </cell>
          <cell r="E4058">
            <v>0.96900000000000008</v>
          </cell>
          <cell r="F4058">
            <v>0.96900000000000008</v>
          </cell>
          <cell r="G4058">
            <v>0.83799999999999997</v>
          </cell>
          <cell r="H4058">
            <v>0.91200000000000003</v>
          </cell>
        </row>
        <row r="4059">
          <cell r="C4059">
            <v>210</v>
          </cell>
          <cell r="D4059" t="str">
            <v>Baltimore</v>
          </cell>
          <cell r="E4059">
            <v>1.0049999999999999</v>
          </cell>
          <cell r="F4059">
            <v>1.0049999999999999</v>
          </cell>
          <cell r="G4059">
            <v>0.82799999999999996</v>
          </cell>
          <cell r="H4059">
            <v>0.92799999999999994</v>
          </cell>
        </row>
        <row r="4060">
          <cell r="C4060">
            <v>211</v>
          </cell>
          <cell r="D4060" t="str">
            <v>Baltimore</v>
          </cell>
          <cell r="E4060">
            <v>1.0049999999999999</v>
          </cell>
          <cell r="F4060">
            <v>1.0049999999999999</v>
          </cell>
          <cell r="G4060">
            <v>0.82799999999999996</v>
          </cell>
          <cell r="H4060">
            <v>0.92799999999999994</v>
          </cell>
        </row>
        <row r="4061">
          <cell r="C4061">
            <v>212</v>
          </cell>
          <cell r="D4061" t="str">
            <v>Baltimore</v>
          </cell>
          <cell r="E4061">
            <v>1.0049999999999999</v>
          </cell>
          <cell r="F4061">
            <v>1.0049999999999999</v>
          </cell>
          <cell r="G4061">
            <v>0.82799999999999996</v>
          </cell>
          <cell r="H4061">
            <v>0.92799999999999994</v>
          </cell>
        </row>
        <row r="4062">
          <cell r="C4062">
            <v>214</v>
          </cell>
          <cell r="D4062" t="str">
            <v>Annapolis</v>
          </cell>
          <cell r="E4062">
            <v>1.0029999999999999</v>
          </cell>
          <cell r="F4062">
            <v>1.0029999999999999</v>
          </cell>
          <cell r="G4062">
            <v>0.81799999999999995</v>
          </cell>
          <cell r="H4062">
            <v>0.92299999999999993</v>
          </cell>
        </row>
        <row r="4063">
          <cell r="C4063">
            <v>215</v>
          </cell>
          <cell r="D4063" t="str">
            <v>Cumberland</v>
          </cell>
          <cell r="E4063">
            <v>0.96</v>
          </cell>
          <cell r="F4063">
            <v>0.96</v>
          </cell>
          <cell r="G4063">
            <v>0.81900000000000006</v>
          </cell>
          <cell r="H4063">
            <v>0.89900000000000002</v>
          </cell>
        </row>
        <row r="4064">
          <cell r="C4064">
            <v>216</v>
          </cell>
          <cell r="D4064" t="str">
            <v>Easton</v>
          </cell>
          <cell r="E4064">
            <v>0.97400000000000009</v>
          </cell>
          <cell r="F4064">
            <v>0.97400000000000009</v>
          </cell>
          <cell r="G4064">
            <v>0.69299999999999995</v>
          </cell>
          <cell r="H4064">
            <v>0.85199999999999998</v>
          </cell>
        </row>
        <row r="4065">
          <cell r="C4065">
            <v>217</v>
          </cell>
          <cell r="D4065" t="str">
            <v>Hagerstown</v>
          </cell>
          <cell r="E4065">
            <v>0.96900000000000008</v>
          </cell>
          <cell r="F4065">
            <v>0.96900000000000008</v>
          </cell>
          <cell r="G4065">
            <v>0.82799999999999996</v>
          </cell>
          <cell r="H4065">
            <v>0.90700000000000003</v>
          </cell>
        </row>
        <row r="4066">
          <cell r="C4066">
            <v>218</v>
          </cell>
          <cell r="D4066" t="str">
            <v>Salisbury</v>
          </cell>
          <cell r="E4066">
            <v>0.97799999999999998</v>
          </cell>
          <cell r="F4066">
            <v>0.97799999999999998</v>
          </cell>
          <cell r="G4066">
            <v>0.63300000000000001</v>
          </cell>
          <cell r="H4066">
            <v>0.82799999999999996</v>
          </cell>
        </row>
        <row r="4067">
          <cell r="C4067">
            <v>219</v>
          </cell>
          <cell r="D4067" t="str">
            <v>Elkton</v>
          </cell>
          <cell r="E4067">
            <v>0.95099999999999996</v>
          </cell>
          <cell r="F4067">
            <v>0.95099999999999996</v>
          </cell>
          <cell r="G4067">
            <v>0.81900000000000006</v>
          </cell>
          <cell r="H4067">
            <v>0.89400000000000002</v>
          </cell>
        </row>
        <row r="4068">
          <cell r="C4068">
            <v>221</v>
          </cell>
          <cell r="D4068" t="str">
            <v>Fairfax</v>
          </cell>
          <cell r="E4068">
            <v>0.99299999999999999</v>
          </cell>
          <cell r="F4068">
            <v>0.99299999999999999</v>
          </cell>
          <cell r="G4068">
            <v>0.84400000000000008</v>
          </cell>
          <cell r="H4068">
            <v>0.92799999999999994</v>
          </cell>
        </row>
        <row r="4069">
          <cell r="C4069">
            <v>225</v>
          </cell>
          <cell r="D4069" t="str">
            <v>Fredericksburg</v>
          </cell>
          <cell r="E4069">
            <v>0.98199999999999998</v>
          </cell>
          <cell r="F4069">
            <v>0.98199999999999998</v>
          </cell>
          <cell r="G4069">
            <v>0.83</v>
          </cell>
          <cell r="H4069">
            <v>0.91599999999999993</v>
          </cell>
        </row>
        <row r="4070">
          <cell r="C4070">
            <v>231</v>
          </cell>
          <cell r="D4070" t="str">
            <v>Richmond</v>
          </cell>
          <cell r="E4070">
            <v>1.004</v>
          </cell>
          <cell r="F4070">
            <v>1.004</v>
          </cell>
          <cell r="G4070">
            <v>0.68900000000000006</v>
          </cell>
          <cell r="H4070">
            <v>0.86699999999999999</v>
          </cell>
        </row>
        <row r="4071">
          <cell r="C4071">
            <v>232</v>
          </cell>
          <cell r="D4071" t="str">
            <v>Richmond</v>
          </cell>
          <cell r="E4071">
            <v>1.004</v>
          </cell>
          <cell r="F4071">
            <v>1.004</v>
          </cell>
          <cell r="G4071">
            <v>0.68900000000000006</v>
          </cell>
          <cell r="H4071">
            <v>0.86699999999999999</v>
          </cell>
        </row>
        <row r="4072">
          <cell r="C4072">
            <v>234</v>
          </cell>
          <cell r="D4072" t="str">
            <v>Norfolk</v>
          </cell>
          <cell r="E4072">
            <v>1</v>
          </cell>
          <cell r="F4072">
            <v>1</v>
          </cell>
          <cell r="G4072">
            <v>0.68799999999999994</v>
          </cell>
          <cell r="H4072">
            <v>0.8640000000000001</v>
          </cell>
        </row>
        <row r="4073">
          <cell r="C4073">
            <v>235</v>
          </cell>
          <cell r="D4073" t="str">
            <v>Norfolk</v>
          </cell>
          <cell r="E4073">
            <v>1</v>
          </cell>
          <cell r="F4073">
            <v>1</v>
          </cell>
          <cell r="G4073">
            <v>0.68799999999999994</v>
          </cell>
          <cell r="H4073">
            <v>0.8640000000000001</v>
          </cell>
        </row>
        <row r="4074">
          <cell r="C4074">
            <v>241</v>
          </cell>
          <cell r="D4074" t="str">
            <v>Roanoke</v>
          </cell>
          <cell r="E4074">
            <v>1.002</v>
          </cell>
          <cell r="F4074">
            <v>1.002</v>
          </cell>
          <cell r="G4074">
            <v>0.66</v>
          </cell>
          <cell r="H4074">
            <v>0.85299999999999998</v>
          </cell>
        </row>
        <row r="4075">
          <cell r="C4075">
            <v>270</v>
          </cell>
          <cell r="D4075" t="str">
            <v>Greensboro</v>
          </cell>
          <cell r="E4075">
            <v>0.98799999999999999</v>
          </cell>
          <cell r="F4075">
            <v>0.98799999999999999</v>
          </cell>
          <cell r="G4075">
            <v>0.56299999999999994</v>
          </cell>
          <cell r="H4075">
            <v>0.80299999999999994</v>
          </cell>
        </row>
        <row r="4076">
          <cell r="C4076">
            <v>271</v>
          </cell>
          <cell r="D4076" t="str">
            <v>Winston-Salem</v>
          </cell>
          <cell r="E4076">
            <v>0.98499999999999999</v>
          </cell>
          <cell r="F4076">
            <v>0.98499999999999999</v>
          </cell>
          <cell r="G4076">
            <v>0.57100000000000006</v>
          </cell>
          <cell r="H4076">
            <v>0.80500000000000005</v>
          </cell>
        </row>
        <row r="4077">
          <cell r="C4077">
            <v>272</v>
          </cell>
          <cell r="D4077" t="str">
            <v>Greensboro</v>
          </cell>
          <cell r="E4077">
            <v>0.98799999999999999</v>
          </cell>
          <cell r="F4077">
            <v>0.98799999999999999</v>
          </cell>
          <cell r="G4077">
            <v>0.56299999999999994</v>
          </cell>
          <cell r="H4077">
            <v>0.80299999999999994</v>
          </cell>
        </row>
        <row r="4078">
          <cell r="C4078">
            <v>273</v>
          </cell>
          <cell r="D4078" t="str">
            <v>Greensboro</v>
          </cell>
          <cell r="E4078">
            <v>0.98799999999999999</v>
          </cell>
          <cell r="F4078">
            <v>0.98799999999999999</v>
          </cell>
          <cell r="G4078">
            <v>0.56299999999999994</v>
          </cell>
          <cell r="H4078">
            <v>0.80299999999999994</v>
          </cell>
        </row>
        <row r="4079">
          <cell r="C4079">
            <v>274</v>
          </cell>
          <cell r="D4079" t="str">
            <v>Greensboro</v>
          </cell>
          <cell r="E4079">
            <v>0.98799999999999999</v>
          </cell>
          <cell r="F4079">
            <v>0.98799999999999999</v>
          </cell>
          <cell r="G4079">
            <v>0.56299999999999994</v>
          </cell>
          <cell r="H4079">
            <v>0.80299999999999994</v>
          </cell>
        </row>
        <row r="4080">
          <cell r="C4080">
            <v>275</v>
          </cell>
          <cell r="D4080" t="str">
            <v>Raleigh</v>
          </cell>
          <cell r="E4080">
            <v>0.98199999999999998</v>
          </cell>
          <cell r="F4080">
            <v>0.98199999999999998</v>
          </cell>
          <cell r="G4080">
            <v>0.55100000000000005</v>
          </cell>
          <cell r="H4080">
            <v>0.79400000000000004</v>
          </cell>
        </row>
        <row r="4081">
          <cell r="C4081">
            <v>276</v>
          </cell>
          <cell r="D4081" t="str">
            <v>Raleigh</v>
          </cell>
          <cell r="E4081">
            <v>0.98199999999999998</v>
          </cell>
          <cell r="F4081">
            <v>0.98199999999999998</v>
          </cell>
          <cell r="G4081">
            <v>0.55100000000000005</v>
          </cell>
          <cell r="H4081">
            <v>0.79400000000000004</v>
          </cell>
        </row>
        <row r="4082">
          <cell r="C4082">
            <v>277</v>
          </cell>
          <cell r="D4082" t="str">
            <v>Durham</v>
          </cell>
          <cell r="E4082">
            <v>1.002</v>
          </cell>
          <cell r="F4082">
            <v>1.002</v>
          </cell>
          <cell r="G4082">
            <v>0.54400000000000004</v>
          </cell>
          <cell r="H4082">
            <v>0.80200000000000005</v>
          </cell>
        </row>
        <row r="4083">
          <cell r="C4083">
            <v>278</v>
          </cell>
          <cell r="D4083" t="str">
            <v>Rocky Mount</v>
          </cell>
          <cell r="E4083">
            <v>0.96</v>
          </cell>
          <cell r="F4083">
            <v>0.96</v>
          </cell>
          <cell r="G4083">
            <v>0.53200000000000003</v>
          </cell>
          <cell r="H4083">
            <v>0.77400000000000002</v>
          </cell>
        </row>
        <row r="4084">
          <cell r="C4084">
            <v>279</v>
          </cell>
          <cell r="D4084" t="str">
            <v>Elizabeth City</v>
          </cell>
          <cell r="E4084">
            <v>0.96900000000000008</v>
          </cell>
          <cell r="F4084">
            <v>0.96900000000000008</v>
          </cell>
          <cell r="G4084">
            <v>0.52200000000000002</v>
          </cell>
          <cell r="H4084">
            <v>0.77400000000000002</v>
          </cell>
        </row>
        <row r="4085">
          <cell r="C4085">
            <v>280</v>
          </cell>
          <cell r="D4085" t="str">
            <v>Gastonia</v>
          </cell>
          <cell r="E4085">
            <v>0.9840000000000001</v>
          </cell>
          <cell r="F4085">
            <v>0.9840000000000001</v>
          </cell>
          <cell r="G4085">
            <v>0.56100000000000005</v>
          </cell>
          <cell r="H4085">
            <v>0.8</v>
          </cell>
        </row>
        <row r="4086">
          <cell r="C4086">
            <v>281</v>
          </cell>
          <cell r="D4086" t="str">
            <v>Charlotte</v>
          </cell>
          <cell r="E4086">
            <v>0.98699999999999999</v>
          </cell>
          <cell r="F4086">
            <v>0.98699999999999999</v>
          </cell>
          <cell r="G4086">
            <v>0.57600000000000007</v>
          </cell>
          <cell r="H4086">
            <v>0.80799999999999994</v>
          </cell>
        </row>
        <row r="4087">
          <cell r="C4087">
            <v>282</v>
          </cell>
          <cell r="D4087" t="str">
            <v>Charlotte</v>
          </cell>
          <cell r="E4087">
            <v>0.98699999999999999</v>
          </cell>
          <cell r="F4087">
            <v>0.98699999999999999</v>
          </cell>
          <cell r="G4087">
            <v>0.57600000000000007</v>
          </cell>
          <cell r="H4087">
            <v>0.80799999999999994</v>
          </cell>
        </row>
        <row r="4088">
          <cell r="C4088">
            <v>283</v>
          </cell>
          <cell r="D4088" t="str">
            <v>Fayetteville</v>
          </cell>
          <cell r="E4088">
            <v>1.0090000000000001</v>
          </cell>
          <cell r="F4088">
            <v>1.0090000000000001</v>
          </cell>
          <cell r="G4088">
            <v>0.58499999999999996</v>
          </cell>
          <cell r="H4088">
            <v>0.82499999999999996</v>
          </cell>
        </row>
        <row r="4089">
          <cell r="C4089">
            <v>284</v>
          </cell>
          <cell r="D4089" t="str">
            <v>Wilmington</v>
          </cell>
          <cell r="E4089">
            <v>0.97199999999999998</v>
          </cell>
          <cell r="F4089">
            <v>0.97199999999999998</v>
          </cell>
          <cell r="G4089">
            <v>0.56600000000000006</v>
          </cell>
          <cell r="H4089">
            <v>0.79500000000000004</v>
          </cell>
        </row>
        <row r="4090">
          <cell r="C4090">
            <v>285</v>
          </cell>
          <cell r="D4090" t="str">
            <v>Kinston</v>
          </cell>
          <cell r="E4090">
            <v>0.95299999999999996</v>
          </cell>
          <cell r="F4090">
            <v>0.95299999999999996</v>
          </cell>
          <cell r="G4090">
            <v>0.53700000000000003</v>
          </cell>
          <cell r="H4090">
            <v>0.77200000000000002</v>
          </cell>
        </row>
        <row r="4091">
          <cell r="C4091">
            <v>286</v>
          </cell>
          <cell r="D4091" t="str">
            <v>Hickory</v>
          </cell>
          <cell r="E4091">
            <v>0.95599999999999996</v>
          </cell>
          <cell r="F4091">
            <v>0.95599999999999996</v>
          </cell>
          <cell r="G4091">
            <v>0.54899999999999993</v>
          </cell>
          <cell r="H4091">
            <v>0.77900000000000003</v>
          </cell>
        </row>
        <row r="4092">
          <cell r="C4092">
            <v>287</v>
          </cell>
          <cell r="D4092" t="str">
            <v>Asheville</v>
          </cell>
          <cell r="E4092">
            <v>0.97599999999999998</v>
          </cell>
          <cell r="F4092">
            <v>0.97599999999999998</v>
          </cell>
          <cell r="G4092">
            <v>0.55899999999999994</v>
          </cell>
          <cell r="H4092">
            <v>0.79400000000000004</v>
          </cell>
        </row>
        <row r="4093">
          <cell r="C4093">
            <v>288</v>
          </cell>
          <cell r="D4093" t="str">
            <v>Asheville</v>
          </cell>
          <cell r="E4093">
            <v>0.97599999999999998</v>
          </cell>
          <cell r="F4093">
            <v>0.97599999999999998</v>
          </cell>
          <cell r="G4093">
            <v>0.55899999999999994</v>
          </cell>
          <cell r="H4093">
            <v>0.79400000000000004</v>
          </cell>
        </row>
        <row r="4094">
          <cell r="C4094">
            <v>289</v>
          </cell>
          <cell r="D4094" t="str">
            <v>Murphy</v>
          </cell>
          <cell r="E4094">
            <v>0.96400000000000008</v>
          </cell>
          <cell r="F4094">
            <v>0.96400000000000008</v>
          </cell>
          <cell r="G4094">
            <v>0.49200000000000005</v>
          </cell>
          <cell r="H4094">
            <v>0.75800000000000001</v>
          </cell>
        </row>
        <row r="4095">
          <cell r="C4095">
            <v>290</v>
          </cell>
          <cell r="D4095" t="str">
            <v xml:space="preserve">Columbia </v>
          </cell>
          <cell r="E4095">
            <v>0.97199999999999998</v>
          </cell>
          <cell r="F4095">
            <v>0.97199999999999998</v>
          </cell>
          <cell r="G4095">
            <v>0.57299999999999995</v>
          </cell>
          <cell r="H4095">
            <v>0.79799999999999993</v>
          </cell>
        </row>
        <row r="4096">
          <cell r="C4096">
            <v>291</v>
          </cell>
          <cell r="D4096" t="str">
            <v xml:space="preserve">Columbia </v>
          </cell>
          <cell r="E4096">
            <v>0.97199999999999998</v>
          </cell>
          <cell r="F4096">
            <v>0.97199999999999998</v>
          </cell>
          <cell r="G4096">
            <v>0.57299999999999995</v>
          </cell>
          <cell r="H4096">
            <v>0.79799999999999993</v>
          </cell>
        </row>
        <row r="4097">
          <cell r="C4097">
            <v>292</v>
          </cell>
          <cell r="D4097" t="str">
            <v xml:space="preserve">Columbia </v>
          </cell>
          <cell r="E4097">
            <v>0.97199999999999998</v>
          </cell>
          <cell r="F4097">
            <v>0.97199999999999998</v>
          </cell>
          <cell r="G4097">
            <v>0.57299999999999995</v>
          </cell>
          <cell r="H4097">
            <v>0.79799999999999993</v>
          </cell>
        </row>
        <row r="4098">
          <cell r="C4098">
            <v>293</v>
          </cell>
          <cell r="D4098" t="str">
            <v xml:space="preserve">Spartanburg    </v>
          </cell>
          <cell r="E4098">
            <v>0.96400000000000008</v>
          </cell>
          <cell r="F4098">
            <v>0.96400000000000008</v>
          </cell>
          <cell r="G4098">
            <v>0.57399999999999995</v>
          </cell>
          <cell r="H4098">
            <v>0.79500000000000004</v>
          </cell>
        </row>
        <row r="4099">
          <cell r="C4099">
            <v>294</v>
          </cell>
          <cell r="D4099" t="str">
            <v xml:space="preserve">Charleston   </v>
          </cell>
          <cell r="E4099">
            <v>0.97699999999999998</v>
          </cell>
          <cell r="F4099">
            <v>0.97699999999999998</v>
          </cell>
          <cell r="G4099">
            <v>0.66400000000000003</v>
          </cell>
          <cell r="H4099">
            <v>0.84099999999999997</v>
          </cell>
        </row>
        <row r="4100">
          <cell r="C4100">
            <v>295</v>
          </cell>
          <cell r="D4100" t="str">
            <v>Florence</v>
          </cell>
          <cell r="E4100">
            <v>0.96200000000000008</v>
          </cell>
          <cell r="F4100">
            <v>0.96200000000000008</v>
          </cell>
          <cell r="G4100">
            <v>0.57799999999999996</v>
          </cell>
          <cell r="H4100">
            <v>0.79400000000000004</v>
          </cell>
        </row>
        <row r="4101">
          <cell r="C4101">
            <v>296</v>
          </cell>
          <cell r="D4101" t="str">
            <v>Greenville</v>
          </cell>
          <cell r="E4101">
            <v>0.96200000000000008</v>
          </cell>
          <cell r="F4101">
            <v>0.96200000000000008</v>
          </cell>
          <cell r="G4101">
            <v>0.56499999999999995</v>
          </cell>
          <cell r="H4101">
            <v>0.78900000000000003</v>
          </cell>
        </row>
        <row r="4102">
          <cell r="C4102">
            <v>297</v>
          </cell>
          <cell r="D4102" t="str">
            <v xml:space="preserve">Rock Hill    </v>
          </cell>
          <cell r="E4102">
            <v>0.95599999999999996</v>
          </cell>
          <cell r="F4102">
            <v>0.95599999999999996</v>
          </cell>
          <cell r="G4102">
            <v>0.51200000000000001</v>
          </cell>
          <cell r="H4102">
            <v>0.76300000000000001</v>
          </cell>
        </row>
        <row r="4103">
          <cell r="C4103">
            <v>298</v>
          </cell>
          <cell r="D4103" t="str">
            <v xml:space="preserve">Aiken </v>
          </cell>
          <cell r="E4103">
            <v>0.96400000000000008</v>
          </cell>
          <cell r="F4103">
            <v>0.96400000000000008</v>
          </cell>
          <cell r="G4103">
            <v>0.70400000000000007</v>
          </cell>
          <cell r="H4103">
            <v>0.85099999999999998</v>
          </cell>
        </row>
        <row r="4104">
          <cell r="C4104">
            <v>299</v>
          </cell>
          <cell r="D4104" t="str">
            <v xml:space="preserve">Beaufort     </v>
          </cell>
          <cell r="E4104">
            <v>0.97099999999999997</v>
          </cell>
          <cell r="F4104">
            <v>0.97099999999999997</v>
          </cell>
          <cell r="G4104">
            <v>0.45700000000000002</v>
          </cell>
          <cell r="H4104">
            <v>0.747</v>
          </cell>
        </row>
        <row r="4105">
          <cell r="C4105">
            <v>300</v>
          </cell>
          <cell r="D4105" t="str">
            <v>Atlanta</v>
          </cell>
          <cell r="E4105">
            <v>0.96799999999999997</v>
          </cell>
          <cell r="F4105">
            <v>0.96799999999999997</v>
          </cell>
          <cell r="G4105">
            <v>0.753</v>
          </cell>
          <cell r="H4105">
            <v>0.875</v>
          </cell>
        </row>
        <row r="4106">
          <cell r="C4106">
            <v>301</v>
          </cell>
          <cell r="D4106" t="str">
            <v>Atlanta</v>
          </cell>
          <cell r="E4106">
            <v>0.96799999999999997</v>
          </cell>
          <cell r="F4106">
            <v>0.96799999999999997</v>
          </cell>
          <cell r="G4106">
            <v>0.753</v>
          </cell>
          <cell r="H4106">
            <v>0.875</v>
          </cell>
        </row>
        <row r="4107">
          <cell r="C4107">
            <v>302</v>
          </cell>
          <cell r="D4107" t="str">
            <v>Atlanta</v>
          </cell>
          <cell r="E4107">
            <v>0.96799999999999997</v>
          </cell>
          <cell r="F4107">
            <v>0.96799999999999997</v>
          </cell>
          <cell r="G4107">
            <v>0.753</v>
          </cell>
          <cell r="H4107">
            <v>0.875</v>
          </cell>
        </row>
        <row r="4108">
          <cell r="C4108">
            <v>303</v>
          </cell>
          <cell r="D4108" t="str">
            <v>Atlanta</v>
          </cell>
          <cell r="E4108">
            <v>0.96799999999999997</v>
          </cell>
          <cell r="F4108">
            <v>0.96799999999999997</v>
          </cell>
          <cell r="G4108">
            <v>0.753</v>
          </cell>
          <cell r="H4108">
            <v>0.875</v>
          </cell>
        </row>
        <row r="4109">
          <cell r="C4109">
            <v>304</v>
          </cell>
          <cell r="D4109" t="str">
            <v>Statesboro</v>
          </cell>
          <cell r="E4109">
            <v>0.96499999999999997</v>
          </cell>
          <cell r="F4109">
            <v>0.96499999999999997</v>
          </cell>
          <cell r="G4109">
            <v>0.56899999999999995</v>
          </cell>
          <cell r="H4109">
            <v>0.79200000000000004</v>
          </cell>
        </row>
        <row r="4110">
          <cell r="C4110">
            <v>305</v>
          </cell>
          <cell r="D4110" t="str">
            <v>Gainesville</v>
          </cell>
          <cell r="E4110">
            <v>0.95200000000000007</v>
          </cell>
          <cell r="F4110">
            <v>0.95200000000000007</v>
          </cell>
          <cell r="G4110">
            <v>0.628</v>
          </cell>
          <cell r="H4110">
            <v>0.81099999999999994</v>
          </cell>
        </row>
        <row r="4111">
          <cell r="C4111">
            <v>306</v>
          </cell>
          <cell r="D4111" t="str">
            <v>Athens</v>
          </cell>
          <cell r="E4111">
            <v>0.94700000000000006</v>
          </cell>
          <cell r="F4111">
            <v>0.94700000000000006</v>
          </cell>
          <cell r="G4111">
            <v>0.65099999999999991</v>
          </cell>
          <cell r="H4111">
            <v>0.81799999999999995</v>
          </cell>
        </row>
        <row r="4112">
          <cell r="C4112">
            <v>307</v>
          </cell>
          <cell r="D4112" t="str">
            <v>Dalton</v>
          </cell>
          <cell r="E4112">
            <v>0.96400000000000008</v>
          </cell>
          <cell r="F4112">
            <v>0.96400000000000008</v>
          </cell>
          <cell r="G4112">
            <v>0.60099999999999998</v>
          </cell>
          <cell r="H4112">
            <v>0.80599999999999994</v>
          </cell>
        </row>
        <row r="4113">
          <cell r="C4113">
            <v>308</v>
          </cell>
          <cell r="D4113" t="str">
            <v>Augusta</v>
          </cell>
          <cell r="E4113">
            <v>0.95599999999999996</v>
          </cell>
          <cell r="F4113">
            <v>0.95599999999999996</v>
          </cell>
          <cell r="G4113">
            <v>0.64800000000000002</v>
          </cell>
          <cell r="H4113">
            <v>0.82200000000000006</v>
          </cell>
        </row>
        <row r="4114">
          <cell r="C4114">
            <v>309</v>
          </cell>
          <cell r="D4114" t="str">
            <v>Augusta</v>
          </cell>
          <cell r="E4114">
            <v>0.95599999999999996</v>
          </cell>
          <cell r="F4114">
            <v>0.95599999999999996</v>
          </cell>
          <cell r="G4114">
            <v>0.64800000000000002</v>
          </cell>
          <cell r="H4114">
            <v>0.82200000000000006</v>
          </cell>
        </row>
        <row r="4115">
          <cell r="C4115">
            <v>310</v>
          </cell>
          <cell r="D4115" t="str">
            <v>Macon</v>
          </cell>
          <cell r="E4115">
            <v>0.96200000000000008</v>
          </cell>
          <cell r="F4115">
            <v>0.96200000000000008</v>
          </cell>
          <cell r="G4115">
            <v>0.65900000000000003</v>
          </cell>
          <cell r="H4115">
            <v>0.83</v>
          </cell>
        </row>
        <row r="4116">
          <cell r="C4116">
            <v>311</v>
          </cell>
          <cell r="D4116" t="str">
            <v>Macon</v>
          </cell>
          <cell r="E4116">
            <v>0.96200000000000008</v>
          </cell>
          <cell r="F4116">
            <v>0.96200000000000008</v>
          </cell>
          <cell r="G4116">
            <v>0.65900000000000003</v>
          </cell>
          <cell r="H4116">
            <v>0.83</v>
          </cell>
        </row>
        <row r="4117">
          <cell r="C4117">
            <v>312</v>
          </cell>
          <cell r="D4117" t="str">
            <v>Macon</v>
          </cell>
          <cell r="E4117">
            <v>0.96200000000000008</v>
          </cell>
          <cell r="F4117">
            <v>0.96200000000000008</v>
          </cell>
          <cell r="G4117">
            <v>0.65900000000000003</v>
          </cell>
          <cell r="H4117">
            <v>0.83</v>
          </cell>
        </row>
        <row r="4118">
          <cell r="C4118">
            <v>313</v>
          </cell>
          <cell r="D4118" t="str">
            <v>Savannah</v>
          </cell>
          <cell r="E4118">
            <v>0.9840000000000001</v>
          </cell>
          <cell r="F4118">
            <v>0.9840000000000001</v>
          </cell>
          <cell r="G4118">
            <v>0.62</v>
          </cell>
          <cell r="H4118">
            <v>0.82599999999999996</v>
          </cell>
        </row>
        <row r="4119">
          <cell r="C4119">
            <v>314</v>
          </cell>
          <cell r="D4119" t="str">
            <v>Savannah</v>
          </cell>
          <cell r="E4119">
            <v>0.9840000000000001</v>
          </cell>
          <cell r="F4119">
            <v>0.9840000000000001</v>
          </cell>
          <cell r="G4119">
            <v>0.62</v>
          </cell>
          <cell r="H4119">
            <v>0.82599999999999996</v>
          </cell>
        </row>
        <row r="4120">
          <cell r="C4120">
            <v>315</v>
          </cell>
          <cell r="D4120" t="str">
            <v>Waycross</v>
          </cell>
          <cell r="E4120">
            <v>0.97299999999999998</v>
          </cell>
          <cell r="F4120">
            <v>0.97299999999999998</v>
          </cell>
          <cell r="G4120">
            <v>0.60699999999999998</v>
          </cell>
          <cell r="H4120">
            <v>0.81299999999999994</v>
          </cell>
        </row>
        <row r="4121">
          <cell r="C4121">
            <v>316</v>
          </cell>
          <cell r="D4121" t="str">
            <v>Valdosta</v>
          </cell>
          <cell r="E4121">
            <v>0.97499999999999998</v>
          </cell>
          <cell r="F4121">
            <v>0.97499999999999998</v>
          </cell>
          <cell r="G4121">
            <v>0.626</v>
          </cell>
          <cell r="H4121">
            <v>0.82299999999999995</v>
          </cell>
        </row>
        <row r="4122">
          <cell r="C4122">
            <v>317</v>
          </cell>
          <cell r="D4122" t="str">
            <v>Albany</v>
          </cell>
          <cell r="E4122">
            <v>0.97499999999999998</v>
          </cell>
          <cell r="F4122">
            <v>0.97499999999999998</v>
          </cell>
          <cell r="G4122">
            <v>0.625</v>
          </cell>
          <cell r="H4122">
            <v>0.82299999999999995</v>
          </cell>
        </row>
        <row r="4123">
          <cell r="C4123">
            <v>318</v>
          </cell>
          <cell r="D4123" t="str">
            <v>Columbus</v>
          </cell>
          <cell r="E4123">
            <v>0.97400000000000009</v>
          </cell>
          <cell r="F4123">
            <v>0.97400000000000009</v>
          </cell>
          <cell r="G4123">
            <v>0.66599999999999993</v>
          </cell>
          <cell r="H4123">
            <v>0.84</v>
          </cell>
        </row>
        <row r="4124">
          <cell r="C4124">
            <v>319</v>
          </cell>
          <cell r="D4124" t="str">
            <v>Columbus</v>
          </cell>
          <cell r="E4124">
            <v>0.97400000000000009</v>
          </cell>
          <cell r="F4124">
            <v>0.97400000000000009</v>
          </cell>
          <cell r="G4124">
            <v>0.66599999999999993</v>
          </cell>
          <cell r="H4124">
            <v>0.84</v>
          </cell>
        </row>
        <row r="4125">
          <cell r="C4125">
            <v>320</v>
          </cell>
          <cell r="D4125" t="str">
            <v>Jacksonville</v>
          </cell>
          <cell r="E4125">
            <v>0.97199999999999998</v>
          </cell>
          <cell r="F4125">
            <v>0.97199999999999998</v>
          </cell>
          <cell r="G4125">
            <v>0.67700000000000005</v>
          </cell>
          <cell r="H4125">
            <v>0.84299999999999997</v>
          </cell>
        </row>
        <row r="4126">
          <cell r="C4126">
            <v>321</v>
          </cell>
          <cell r="D4126" t="str">
            <v>Daytona Beach</v>
          </cell>
          <cell r="E4126">
            <v>0.97400000000000009</v>
          </cell>
          <cell r="F4126">
            <v>0.97400000000000009</v>
          </cell>
          <cell r="G4126">
            <v>0.74400000000000011</v>
          </cell>
          <cell r="H4126">
            <v>0.873</v>
          </cell>
        </row>
        <row r="4127">
          <cell r="C4127">
            <v>322</v>
          </cell>
          <cell r="D4127" t="str">
            <v>Jacksonville</v>
          </cell>
          <cell r="E4127">
            <v>0.97199999999999998</v>
          </cell>
          <cell r="F4127">
            <v>0.97199999999999998</v>
          </cell>
          <cell r="G4127">
            <v>0.67700000000000005</v>
          </cell>
          <cell r="H4127">
            <v>0.84299999999999997</v>
          </cell>
        </row>
        <row r="4128">
          <cell r="C4128">
            <v>323</v>
          </cell>
          <cell r="D4128" t="str">
            <v>Tallahassee</v>
          </cell>
          <cell r="E4128">
            <v>0.98699999999999999</v>
          </cell>
          <cell r="F4128">
            <v>0.98699999999999999</v>
          </cell>
          <cell r="G4128">
            <v>0.57999999999999996</v>
          </cell>
          <cell r="H4128">
            <v>0.81</v>
          </cell>
        </row>
        <row r="4129">
          <cell r="C4129">
            <v>324</v>
          </cell>
          <cell r="D4129" t="str">
            <v>Panama City</v>
          </cell>
          <cell r="E4129">
            <v>0.98499999999999999</v>
          </cell>
          <cell r="F4129">
            <v>0.98499999999999999</v>
          </cell>
          <cell r="G4129">
            <v>0.59099999999999997</v>
          </cell>
          <cell r="H4129">
            <v>0.81299999999999994</v>
          </cell>
        </row>
        <row r="4130">
          <cell r="C4130">
            <v>325</v>
          </cell>
          <cell r="D4130" t="str">
            <v>Pensacola</v>
          </cell>
          <cell r="E4130">
            <v>1.008</v>
          </cell>
          <cell r="F4130">
            <v>1.008</v>
          </cell>
          <cell r="G4130">
            <v>0.624</v>
          </cell>
          <cell r="H4130">
            <v>0.84099999999999997</v>
          </cell>
        </row>
        <row r="4131">
          <cell r="C4131">
            <v>326</v>
          </cell>
          <cell r="D4131" t="str">
            <v>Gainesville</v>
          </cell>
          <cell r="E4131">
            <v>0.98699999999999999</v>
          </cell>
          <cell r="F4131">
            <v>0.98699999999999999</v>
          </cell>
          <cell r="G4131">
            <v>0.68</v>
          </cell>
          <cell r="H4131">
            <v>0.85299999999999998</v>
          </cell>
        </row>
        <row r="4132">
          <cell r="C4132">
            <v>327</v>
          </cell>
          <cell r="D4132" t="str">
            <v>Orlando</v>
          </cell>
          <cell r="E4132">
            <v>0.99299999999999999</v>
          </cell>
          <cell r="F4132">
            <v>0.99299999999999999</v>
          </cell>
          <cell r="G4132">
            <v>0.71400000000000008</v>
          </cell>
          <cell r="H4132">
            <v>0.871</v>
          </cell>
        </row>
        <row r="4133">
          <cell r="C4133">
            <v>328</v>
          </cell>
          <cell r="D4133" t="str">
            <v>Orlando</v>
          </cell>
          <cell r="E4133">
            <v>0.99299999999999999</v>
          </cell>
          <cell r="F4133">
            <v>0.99299999999999999</v>
          </cell>
          <cell r="G4133">
            <v>0.71400000000000008</v>
          </cell>
          <cell r="H4133">
            <v>0.871</v>
          </cell>
        </row>
        <row r="4134">
          <cell r="C4134">
            <v>329</v>
          </cell>
          <cell r="D4134" t="str">
            <v>Melbourne</v>
          </cell>
          <cell r="E4134">
            <v>0.99900000000000011</v>
          </cell>
          <cell r="F4134">
            <v>0.99900000000000011</v>
          </cell>
          <cell r="G4134">
            <v>0.77900000000000003</v>
          </cell>
          <cell r="H4134">
            <v>0.90300000000000002</v>
          </cell>
        </row>
        <row r="4135">
          <cell r="C4135">
            <v>330</v>
          </cell>
          <cell r="D4135" t="str">
            <v>Miami</v>
          </cell>
          <cell r="E4135">
            <v>0.97699999999999998</v>
          </cell>
          <cell r="F4135">
            <v>0.97699999999999998</v>
          </cell>
          <cell r="G4135">
            <v>0.746</v>
          </cell>
          <cell r="H4135">
            <v>0.87599999999999989</v>
          </cell>
        </row>
        <row r="4136">
          <cell r="C4136">
            <v>331</v>
          </cell>
          <cell r="D4136" t="str">
            <v>Miami</v>
          </cell>
          <cell r="E4136">
            <v>0.97699999999999998</v>
          </cell>
          <cell r="F4136">
            <v>0.97699999999999998</v>
          </cell>
          <cell r="G4136">
            <v>0.746</v>
          </cell>
          <cell r="H4136">
            <v>0.87599999999999989</v>
          </cell>
        </row>
        <row r="4137">
          <cell r="C4137">
            <v>332</v>
          </cell>
          <cell r="D4137" t="str">
            <v>Miami</v>
          </cell>
          <cell r="E4137">
            <v>0.97699999999999998</v>
          </cell>
          <cell r="F4137">
            <v>0.97699999999999998</v>
          </cell>
          <cell r="G4137">
            <v>0.746</v>
          </cell>
          <cell r="H4137">
            <v>0.87599999999999989</v>
          </cell>
        </row>
        <row r="4138">
          <cell r="C4138">
            <v>333</v>
          </cell>
          <cell r="D4138" t="str">
            <v>Fort Lauderdale</v>
          </cell>
          <cell r="E4138">
            <v>0.96400000000000008</v>
          </cell>
          <cell r="F4138">
            <v>0.96400000000000008</v>
          </cell>
          <cell r="G4138">
            <v>0.7390000000000001</v>
          </cell>
          <cell r="H4138">
            <v>0.86599999999999999</v>
          </cell>
        </row>
        <row r="4139">
          <cell r="C4139">
            <v>334</v>
          </cell>
          <cell r="D4139" t="str">
            <v>West Palm Beach</v>
          </cell>
          <cell r="E4139">
            <v>0.95299999999999996</v>
          </cell>
          <cell r="F4139">
            <v>0.95299999999999996</v>
          </cell>
          <cell r="G4139">
            <v>0.72299999999999998</v>
          </cell>
          <cell r="H4139">
            <v>0.85299999999999998</v>
          </cell>
        </row>
        <row r="4140">
          <cell r="C4140">
            <v>335</v>
          </cell>
          <cell r="D4140" t="str">
            <v>Tampa</v>
          </cell>
          <cell r="E4140">
            <v>0.97900000000000009</v>
          </cell>
          <cell r="F4140">
            <v>0.97900000000000009</v>
          </cell>
          <cell r="G4140">
            <v>0.79799999999999993</v>
          </cell>
          <cell r="H4140">
            <v>0.9</v>
          </cell>
        </row>
        <row r="4141">
          <cell r="C4141">
            <v>336</v>
          </cell>
          <cell r="D4141" t="str">
            <v>Tampa</v>
          </cell>
          <cell r="E4141">
            <v>0.97900000000000009</v>
          </cell>
          <cell r="F4141">
            <v>0.97900000000000009</v>
          </cell>
          <cell r="G4141">
            <v>0.79799999999999993</v>
          </cell>
          <cell r="H4141">
            <v>0.9</v>
          </cell>
        </row>
        <row r="4142">
          <cell r="C4142">
            <v>337</v>
          </cell>
          <cell r="D4142" t="str">
            <v>St. Petersburg</v>
          </cell>
          <cell r="E4142">
            <v>1.002</v>
          </cell>
          <cell r="F4142">
            <v>1.002</v>
          </cell>
          <cell r="G4142">
            <v>0.64700000000000002</v>
          </cell>
          <cell r="H4142">
            <v>0.84699999999999998</v>
          </cell>
        </row>
        <row r="4143">
          <cell r="C4143">
            <v>338</v>
          </cell>
          <cell r="D4143" t="str">
            <v>Lakeland</v>
          </cell>
          <cell r="E4143">
            <v>0.97099999999999997</v>
          </cell>
          <cell r="F4143">
            <v>0.97099999999999997</v>
          </cell>
          <cell r="G4143">
            <v>0.79299999999999993</v>
          </cell>
          <cell r="H4143">
            <v>0.89400000000000002</v>
          </cell>
        </row>
        <row r="4144">
          <cell r="C4144">
            <v>339</v>
          </cell>
          <cell r="D4144" t="str">
            <v>Fort Myers</v>
          </cell>
          <cell r="E4144">
            <v>0.96400000000000008</v>
          </cell>
          <cell r="F4144">
            <v>0.96400000000000008</v>
          </cell>
          <cell r="G4144">
            <v>0.74099999999999999</v>
          </cell>
          <cell r="H4144">
            <v>0.86699999999999999</v>
          </cell>
        </row>
        <row r="4145">
          <cell r="C4145">
            <v>340</v>
          </cell>
          <cell r="D4145" t="str">
            <v>Miami</v>
          </cell>
          <cell r="E4145">
            <v>0.97699999999999998</v>
          </cell>
          <cell r="F4145">
            <v>0.97699999999999998</v>
          </cell>
          <cell r="G4145">
            <v>0.746</v>
          </cell>
          <cell r="H4145">
            <v>0.87599999999999989</v>
          </cell>
        </row>
        <row r="4146">
          <cell r="C4146">
            <v>341</v>
          </cell>
          <cell r="D4146" t="str">
            <v>Fort Myers</v>
          </cell>
          <cell r="E4146">
            <v>0.96400000000000008</v>
          </cell>
          <cell r="F4146">
            <v>0.96400000000000008</v>
          </cell>
          <cell r="G4146">
            <v>0.74099999999999999</v>
          </cell>
          <cell r="H4146">
            <v>0.86699999999999999</v>
          </cell>
        </row>
        <row r="4147">
          <cell r="C4147">
            <v>342</v>
          </cell>
          <cell r="D4147" t="str">
            <v>Sarasota</v>
          </cell>
          <cell r="E4147">
            <v>0.99299999999999999</v>
          </cell>
          <cell r="F4147">
            <v>0.99299999999999999</v>
          </cell>
          <cell r="G4147">
            <v>0.753</v>
          </cell>
          <cell r="H4147">
            <v>0.88800000000000001</v>
          </cell>
        </row>
        <row r="4148">
          <cell r="C4148">
            <v>344</v>
          </cell>
          <cell r="D4148" t="str">
            <v>Gainesville</v>
          </cell>
          <cell r="E4148">
            <v>0.98699999999999999</v>
          </cell>
          <cell r="F4148">
            <v>0.98699999999999999</v>
          </cell>
          <cell r="G4148">
            <v>0.68</v>
          </cell>
          <cell r="H4148">
            <v>0.85299999999999998</v>
          </cell>
        </row>
        <row r="4149">
          <cell r="C4149">
            <v>346</v>
          </cell>
          <cell r="D4149" t="str">
            <v>Tampa</v>
          </cell>
          <cell r="E4149">
            <v>0.97900000000000009</v>
          </cell>
          <cell r="F4149">
            <v>0.97900000000000009</v>
          </cell>
          <cell r="G4149">
            <v>0.79799999999999993</v>
          </cell>
          <cell r="H4149">
            <v>0.9</v>
          </cell>
        </row>
        <row r="4150">
          <cell r="C4150">
            <v>347</v>
          </cell>
          <cell r="D4150" t="str">
            <v>Orlando</v>
          </cell>
          <cell r="E4150">
            <v>0.99299999999999999</v>
          </cell>
          <cell r="F4150">
            <v>0.99299999999999999</v>
          </cell>
          <cell r="G4150">
            <v>0.71400000000000008</v>
          </cell>
          <cell r="H4150">
            <v>0.871</v>
          </cell>
        </row>
        <row r="4151">
          <cell r="C4151">
            <v>349</v>
          </cell>
          <cell r="D4151" t="str">
            <v>West Palm Beach</v>
          </cell>
          <cell r="E4151">
            <v>0.95299999999999996</v>
          </cell>
          <cell r="F4151">
            <v>0.95299999999999996</v>
          </cell>
          <cell r="G4151">
            <v>0.72299999999999998</v>
          </cell>
          <cell r="H4151">
            <v>0.85299999999999998</v>
          </cell>
        </row>
        <row r="4152">
          <cell r="C4152">
            <v>351</v>
          </cell>
          <cell r="D4152" t="str">
            <v>Birmingham</v>
          </cell>
          <cell r="E4152">
            <v>0.97499999999999998</v>
          </cell>
          <cell r="F4152">
            <v>0.97499999999999998</v>
          </cell>
          <cell r="G4152">
            <v>0.74099999999999999</v>
          </cell>
          <cell r="H4152">
            <v>0.873</v>
          </cell>
        </row>
        <row r="4153">
          <cell r="C4153">
            <v>352</v>
          </cell>
          <cell r="D4153" t="str">
            <v>Birmingham</v>
          </cell>
          <cell r="E4153">
            <v>0.97499999999999998</v>
          </cell>
          <cell r="F4153">
            <v>0.97499999999999998</v>
          </cell>
          <cell r="G4153">
            <v>0.74099999999999999</v>
          </cell>
          <cell r="H4153">
            <v>0.873</v>
          </cell>
        </row>
        <row r="4154">
          <cell r="C4154">
            <v>358</v>
          </cell>
          <cell r="D4154" t="str">
            <v>Huntsville</v>
          </cell>
          <cell r="E4154">
            <v>0.96700000000000008</v>
          </cell>
          <cell r="F4154">
            <v>0.96700000000000008</v>
          </cell>
          <cell r="G4154">
            <v>0.70799999999999996</v>
          </cell>
          <cell r="H4154">
            <v>0.85400000000000009</v>
          </cell>
        </row>
        <row r="4155">
          <cell r="C4155">
            <v>361</v>
          </cell>
          <cell r="D4155" t="str">
            <v>Montgomery</v>
          </cell>
          <cell r="E4155">
            <v>0.97900000000000009</v>
          </cell>
          <cell r="F4155">
            <v>0.97900000000000009</v>
          </cell>
          <cell r="G4155">
            <v>0.58099999999999996</v>
          </cell>
          <cell r="H4155">
            <v>0.80500000000000005</v>
          </cell>
        </row>
        <row r="4156">
          <cell r="C4156">
            <v>370</v>
          </cell>
          <cell r="D4156" t="str">
            <v>Nashville</v>
          </cell>
          <cell r="E4156">
            <v>0.97900000000000009</v>
          </cell>
          <cell r="F4156">
            <v>0.97900000000000009</v>
          </cell>
          <cell r="G4156">
            <v>0.74099999999999999</v>
          </cell>
          <cell r="H4156">
            <v>0.875</v>
          </cell>
        </row>
        <row r="4157">
          <cell r="C4157">
            <v>371</v>
          </cell>
          <cell r="D4157" t="str">
            <v>Nashville</v>
          </cell>
          <cell r="E4157">
            <v>0.97900000000000009</v>
          </cell>
          <cell r="F4157">
            <v>0.97900000000000009</v>
          </cell>
          <cell r="G4157">
            <v>0.74099999999999999</v>
          </cell>
          <cell r="H4157">
            <v>0.875</v>
          </cell>
        </row>
        <row r="4158">
          <cell r="C4158">
            <v>372</v>
          </cell>
          <cell r="D4158" t="str">
            <v>Nashville</v>
          </cell>
          <cell r="E4158">
            <v>0.97900000000000009</v>
          </cell>
          <cell r="F4158">
            <v>0.97900000000000009</v>
          </cell>
          <cell r="G4158">
            <v>0.74099999999999999</v>
          </cell>
          <cell r="H4158">
            <v>0.875</v>
          </cell>
        </row>
        <row r="4159">
          <cell r="C4159">
            <v>373</v>
          </cell>
          <cell r="D4159" t="str">
            <v>Chattanooga</v>
          </cell>
          <cell r="E4159">
            <v>0.995</v>
          </cell>
          <cell r="F4159">
            <v>0.995</v>
          </cell>
          <cell r="G4159">
            <v>0.65500000000000003</v>
          </cell>
          <cell r="H4159">
            <v>0.84699999999999998</v>
          </cell>
        </row>
        <row r="4160">
          <cell r="C4160">
            <v>374</v>
          </cell>
          <cell r="D4160" t="str">
            <v>Chattanooga</v>
          </cell>
          <cell r="E4160">
            <v>0.995</v>
          </cell>
          <cell r="F4160">
            <v>0.995</v>
          </cell>
          <cell r="G4160">
            <v>0.65500000000000003</v>
          </cell>
          <cell r="H4160">
            <v>0.84699999999999998</v>
          </cell>
        </row>
        <row r="4161">
          <cell r="C4161">
            <v>375</v>
          </cell>
          <cell r="D4161" t="str">
            <v>Memphis</v>
          </cell>
          <cell r="E4161">
            <v>0.98499999999999999</v>
          </cell>
          <cell r="F4161">
            <v>0.98499999999999999</v>
          </cell>
          <cell r="G4161">
            <v>0.71299999999999997</v>
          </cell>
          <cell r="H4161">
            <v>0.86699999999999999</v>
          </cell>
        </row>
        <row r="4162">
          <cell r="C4162">
            <v>376</v>
          </cell>
          <cell r="D4162" t="str">
            <v>Johnson City</v>
          </cell>
          <cell r="E4162">
            <v>0.99199999999999999</v>
          </cell>
          <cell r="F4162">
            <v>0.99199999999999999</v>
          </cell>
          <cell r="G4162">
            <v>0.56700000000000006</v>
          </cell>
          <cell r="H4162">
            <v>0.80700000000000005</v>
          </cell>
        </row>
        <row r="4163">
          <cell r="C4163">
            <v>377</v>
          </cell>
          <cell r="D4163" t="str">
            <v>Knoxville</v>
          </cell>
          <cell r="E4163">
            <v>0.96200000000000008</v>
          </cell>
          <cell r="F4163">
            <v>0.96200000000000008</v>
          </cell>
          <cell r="G4163">
            <v>0.60499999999999998</v>
          </cell>
          <cell r="H4163">
            <v>0.80599999999999994</v>
          </cell>
        </row>
        <row r="4164">
          <cell r="C4164">
            <v>378</v>
          </cell>
          <cell r="D4164" t="str">
            <v>Knoxville</v>
          </cell>
          <cell r="E4164">
            <v>0.96200000000000008</v>
          </cell>
          <cell r="F4164">
            <v>0.96200000000000008</v>
          </cell>
          <cell r="G4164">
            <v>0.60499999999999998</v>
          </cell>
          <cell r="H4164">
            <v>0.80599999999999994</v>
          </cell>
        </row>
        <row r="4165">
          <cell r="C4165">
            <v>379</v>
          </cell>
          <cell r="D4165" t="str">
            <v>Knoxville</v>
          </cell>
          <cell r="E4165">
            <v>0.96200000000000008</v>
          </cell>
          <cell r="F4165">
            <v>0.96200000000000008</v>
          </cell>
          <cell r="G4165">
            <v>0.60499999999999998</v>
          </cell>
          <cell r="H4165">
            <v>0.80599999999999994</v>
          </cell>
        </row>
        <row r="4166">
          <cell r="C4166">
            <v>380</v>
          </cell>
          <cell r="D4166" t="str">
            <v>Memphis</v>
          </cell>
          <cell r="E4166">
            <v>0.98499999999999999</v>
          </cell>
          <cell r="F4166">
            <v>0.98499999999999999</v>
          </cell>
          <cell r="G4166">
            <v>0.71299999999999997</v>
          </cell>
          <cell r="H4166">
            <v>0.86699999999999999</v>
          </cell>
        </row>
        <row r="4167">
          <cell r="C4167">
            <v>381</v>
          </cell>
          <cell r="D4167" t="str">
            <v>Memphis</v>
          </cell>
          <cell r="E4167">
            <v>0.98499999999999999</v>
          </cell>
          <cell r="F4167">
            <v>0.98499999999999999</v>
          </cell>
          <cell r="G4167">
            <v>0.71299999999999997</v>
          </cell>
          <cell r="H4167">
            <v>0.86699999999999999</v>
          </cell>
        </row>
        <row r="4168">
          <cell r="C4168">
            <v>382</v>
          </cell>
          <cell r="D4168" t="str">
            <v>Mckenzie</v>
          </cell>
          <cell r="E4168">
            <v>0.96599999999999997</v>
          </cell>
          <cell r="F4168">
            <v>0.96599999999999997</v>
          </cell>
          <cell r="G4168">
            <v>0.60399999999999998</v>
          </cell>
          <cell r="H4168">
            <v>0.80900000000000005</v>
          </cell>
        </row>
        <row r="4169">
          <cell r="C4169">
            <v>383</v>
          </cell>
          <cell r="D4169" t="str">
            <v>Jackson</v>
          </cell>
          <cell r="E4169">
            <v>0.98299999999999998</v>
          </cell>
          <cell r="F4169">
            <v>0.98299999999999998</v>
          </cell>
          <cell r="G4169">
            <v>0.625</v>
          </cell>
          <cell r="H4169">
            <v>0.82700000000000007</v>
          </cell>
        </row>
        <row r="4170">
          <cell r="C4170">
            <v>384</v>
          </cell>
          <cell r="D4170" t="str">
            <v>Columbia</v>
          </cell>
          <cell r="E4170">
            <v>0.95299999999999996</v>
          </cell>
          <cell r="F4170">
            <v>0.95299999999999996</v>
          </cell>
          <cell r="G4170">
            <v>0.67500000000000004</v>
          </cell>
          <cell r="H4170">
            <v>0.83200000000000007</v>
          </cell>
        </row>
        <row r="4171">
          <cell r="C4171">
            <v>385</v>
          </cell>
          <cell r="D4171" t="str">
            <v>Cookeville</v>
          </cell>
          <cell r="E4171">
            <v>0.96400000000000008</v>
          </cell>
          <cell r="F4171">
            <v>0.96400000000000008</v>
          </cell>
          <cell r="G4171">
            <v>0.60399999999999998</v>
          </cell>
          <cell r="H4171">
            <v>0.80700000000000005</v>
          </cell>
        </row>
        <row r="4172">
          <cell r="C4172">
            <v>386</v>
          </cell>
          <cell r="D4172" t="str">
            <v>Clarksdale</v>
          </cell>
          <cell r="E4172">
            <v>0.95799999999999996</v>
          </cell>
          <cell r="F4172">
            <v>0.95799999999999996</v>
          </cell>
          <cell r="G4172">
            <v>0.53799999999999992</v>
          </cell>
          <cell r="H4172">
            <v>0.77500000000000002</v>
          </cell>
        </row>
        <row r="4173">
          <cell r="C4173">
            <v>387</v>
          </cell>
          <cell r="D4173" t="str">
            <v>Greenville</v>
          </cell>
          <cell r="E4173">
            <v>0.99400000000000011</v>
          </cell>
          <cell r="F4173">
            <v>0.99400000000000011</v>
          </cell>
          <cell r="G4173">
            <v>0.63100000000000001</v>
          </cell>
          <cell r="H4173">
            <v>0.83599999999999997</v>
          </cell>
        </row>
        <row r="4174">
          <cell r="C4174">
            <v>388</v>
          </cell>
          <cell r="D4174" t="str">
            <v>Tupelo</v>
          </cell>
          <cell r="E4174">
            <v>0.97299999999999998</v>
          </cell>
          <cell r="F4174">
            <v>0.97299999999999998</v>
          </cell>
          <cell r="G4174">
            <v>0.56100000000000005</v>
          </cell>
          <cell r="H4174">
            <v>0.79400000000000004</v>
          </cell>
        </row>
        <row r="4175">
          <cell r="C4175">
            <v>389</v>
          </cell>
          <cell r="D4175" t="str">
            <v>Greenwood</v>
          </cell>
          <cell r="E4175">
            <v>0.97</v>
          </cell>
          <cell r="F4175">
            <v>0.97</v>
          </cell>
          <cell r="G4175">
            <v>0.53299999999999992</v>
          </cell>
          <cell r="H4175">
            <v>0.78</v>
          </cell>
        </row>
        <row r="4176">
          <cell r="C4176">
            <v>390</v>
          </cell>
          <cell r="D4176" t="str">
            <v>Jackson</v>
          </cell>
          <cell r="E4176">
            <v>0.99099999999999999</v>
          </cell>
          <cell r="F4176">
            <v>0.99099999999999999</v>
          </cell>
          <cell r="G4176">
            <v>0.63500000000000001</v>
          </cell>
          <cell r="H4176">
            <v>0.83599999999999997</v>
          </cell>
        </row>
        <row r="4177">
          <cell r="C4177">
            <v>391</v>
          </cell>
          <cell r="D4177" t="str">
            <v>Jackson</v>
          </cell>
          <cell r="E4177">
            <v>0.99099999999999999</v>
          </cell>
          <cell r="F4177">
            <v>0.99099999999999999</v>
          </cell>
          <cell r="G4177">
            <v>0.63500000000000001</v>
          </cell>
          <cell r="H4177">
            <v>0.83599999999999997</v>
          </cell>
        </row>
        <row r="4178">
          <cell r="C4178">
            <v>392</v>
          </cell>
          <cell r="D4178" t="str">
            <v>Jackson</v>
          </cell>
          <cell r="E4178">
            <v>0.99099999999999999</v>
          </cell>
          <cell r="F4178">
            <v>0.99099999999999999</v>
          </cell>
          <cell r="G4178">
            <v>0.63500000000000001</v>
          </cell>
          <cell r="H4178">
            <v>0.83599999999999997</v>
          </cell>
        </row>
        <row r="4179">
          <cell r="C4179">
            <v>393</v>
          </cell>
          <cell r="D4179" t="str">
            <v>Meridian</v>
          </cell>
          <cell r="E4179">
            <v>0.96200000000000008</v>
          </cell>
          <cell r="F4179">
            <v>0.96200000000000008</v>
          </cell>
          <cell r="G4179">
            <v>0.65300000000000002</v>
          </cell>
          <cell r="H4179">
            <v>0.82700000000000007</v>
          </cell>
        </row>
        <row r="4180">
          <cell r="C4180">
            <v>394</v>
          </cell>
          <cell r="D4180" t="str">
            <v>Laurel</v>
          </cell>
          <cell r="E4180">
            <v>0.97199999999999998</v>
          </cell>
          <cell r="F4180">
            <v>0.97199999999999998</v>
          </cell>
          <cell r="G4180">
            <v>0.57100000000000006</v>
          </cell>
          <cell r="H4180">
            <v>0.79700000000000004</v>
          </cell>
        </row>
        <row r="4181">
          <cell r="C4181">
            <v>395</v>
          </cell>
          <cell r="D4181" t="str">
            <v>Biloxi</v>
          </cell>
          <cell r="E4181">
            <v>0.97699999999999998</v>
          </cell>
          <cell r="F4181">
            <v>0.97699999999999998</v>
          </cell>
          <cell r="G4181">
            <v>0.59099999999999997</v>
          </cell>
          <cell r="H4181">
            <v>0.80900000000000005</v>
          </cell>
        </row>
        <row r="4182">
          <cell r="C4182">
            <v>396</v>
          </cell>
          <cell r="D4182" t="str">
            <v>Mccomb</v>
          </cell>
          <cell r="E4182">
            <v>0.95700000000000007</v>
          </cell>
          <cell r="F4182">
            <v>0.95700000000000007</v>
          </cell>
          <cell r="G4182">
            <v>0.52900000000000003</v>
          </cell>
          <cell r="H4182">
            <v>0.77099999999999991</v>
          </cell>
        </row>
        <row r="4183">
          <cell r="C4183">
            <v>397</v>
          </cell>
          <cell r="D4183" t="str">
            <v>Columbus</v>
          </cell>
          <cell r="E4183">
            <v>0.97099999999999997</v>
          </cell>
          <cell r="F4183">
            <v>0.97099999999999997</v>
          </cell>
          <cell r="G4183">
            <v>0.55100000000000005</v>
          </cell>
          <cell r="H4183">
            <v>0.78799999999999992</v>
          </cell>
        </row>
        <row r="4184">
          <cell r="C4184">
            <v>398</v>
          </cell>
          <cell r="D4184" t="str">
            <v>Albany</v>
          </cell>
          <cell r="E4184">
            <v>0.97499999999999998</v>
          </cell>
          <cell r="F4184">
            <v>0.97499999999999998</v>
          </cell>
          <cell r="G4184">
            <v>0.625</v>
          </cell>
          <cell r="H4184">
            <v>0.82299999999999995</v>
          </cell>
        </row>
        <row r="4185">
          <cell r="C4185">
            <v>399</v>
          </cell>
          <cell r="D4185" t="str">
            <v>Atlanta</v>
          </cell>
          <cell r="E4185">
            <v>0.96799999999999997</v>
          </cell>
          <cell r="F4185">
            <v>0.96799999999999997</v>
          </cell>
          <cell r="G4185">
            <v>0.753</v>
          </cell>
          <cell r="H4185">
            <v>0.875</v>
          </cell>
        </row>
        <row r="4186">
          <cell r="C4186">
            <v>400</v>
          </cell>
          <cell r="D4186" t="str">
            <v>Louisville</v>
          </cell>
          <cell r="E4186">
            <v>0.97799999999999998</v>
          </cell>
          <cell r="F4186">
            <v>0.97799999999999998</v>
          </cell>
          <cell r="G4186">
            <v>0.84200000000000008</v>
          </cell>
          <cell r="H4186">
            <v>0.91900000000000004</v>
          </cell>
        </row>
        <row r="4187">
          <cell r="C4187">
            <v>401</v>
          </cell>
          <cell r="D4187" t="str">
            <v>Louisville</v>
          </cell>
          <cell r="E4187">
            <v>0.97799999999999998</v>
          </cell>
          <cell r="F4187">
            <v>0.97799999999999998</v>
          </cell>
          <cell r="G4187">
            <v>0.84200000000000008</v>
          </cell>
          <cell r="H4187">
            <v>0.91900000000000004</v>
          </cell>
        </row>
        <row r="4188">
          <cell r="C4188">
            <v>402</v>
          </cell>
          <cell r="D4188" t="str">
            <v>Louisville</v>
          </cell>
          <cell r="E4188">
            <v>0.97799999999999998</v>
          </cell>
          <cell r="F4188">
            <v>0.97799999999999998</v>
          </cell>
          <cell r="G4188">
            <v>0.84200000000000008</v>
          </cell>
          <cell r="H4188">
            <v>0.91900000000000004</v>
          </cell>
        </row>
        <row r="4189">
          <cell r="C4189">
            <v>403</v>
          </cell>
          <cell r="D4189" t="str">
            <v>Lexington</v>
          </cell>
          <cell r="E4189">
            <v>0.97</v>
          </cell>
          <cell r="F4189">
            <v>0.97</v>
          </cell>
          <cell r="G4189">
            <v>0.82400000000000007</v>
          </cell>
          <cell r="H4189">
            <v>0.90700000000000003</v>
          </cell>
        </row>
        <row r="4190">
          <cell r="C4190">
            <v>404</v>
          </cell>
          <cell r="D4190" t="str">
            <v>Lexington</v>
          </cell>
          <cell r="E4190">
            <v>0.97</v>
          </cell>
          <cell r="F4190">
            <v>0.97</v>
          </cell>
          <cell r="G4190">
            <v>0.82400000000000007</v>
          </cell>
          <cell r="H4190">
            <v>0.90700000000000003</v>
          </cell>
        </row>
        <row r="4191">
          <cell r="C4191">
            <v>405</v>
          </cell>
          <cell r="D4191" t="str">
            <v>Lexington</v>
          </cell>
          <cell r="E4191">
            <v>0.97</v>
          </cell>
          <cell r="F4191">
            <v>0.97</v>
          </cell>
          <cell r="G4191">
            <v>0.82400000000000007</v>
          </cell>
          <cell r="H4191">
            <v>0.90700000000000003</v>
          </cell>
        </row>
        <row r="4192">
          <cell r="C4192">
            <v>406</v>
          </cell>
          <cell r="D4192" t="str">
            <v>Frankfort</v>
          </cell>
          <cell r="E4192">
            <v>0.97900000000000009</v>
          </cell>
          <cell r="F4192">
            <v>0.97900000000000009</v>
          </cell>
          <cell r="G4192">
            <v>0.82400000000000007</v>
          </cell>
          <cell r="H4192">
            <v>0.91099999999999992</v>
          </cell>
        </row>
        <row r="4193">
          <cell r="C4193">
            <v>407</v>
          </cell>
          <cell r="D4193" t="str">
            <v>Corbin</v>
          </cell>
          <cell r="E4193">
            <v>0.94400000000000006</v>
          </cell>
          <cell r="F4193">
            <v>0.94400000000000006</v>
          </cell>
          <cell r="G4193">
            <v>0.73299999999999998</v>
          </cell>
          <cell r="H4193">
            <v>0.85199999999999998</v>
          </cell>
        </row>
        <row r="4194">
          <cell r="C4194">
            <v>408</v>
          </cell>
          <cell r="D4194" t="str">
            <v>Corbin</v>
          </cell>
          <cell r="E4194">
            <v>0.94400000000000006</v>
          </cell>
          <cell r="F4194">
            <v>0.94400000000000006</v>
          </cell>
          <cell r="G4194">
            <v>0.73299999999999998</v>
          </cell>
          <cell r="H4194">
            <v>0.85199999999999998</v>
          </cell>
        </row>
        <row r="4195">
          <cell r="C4195">
            <v>409</v>
          </cell>
          <cell r="D4195" t="str">
            <v>Corbin</v>
          </cell>
          <cell r="E4195">
            <v>0.94400000000000006</v>
          </cell>
          <cell r="F4195">
            <v>0.94400000000000006</v>
          </cell>
          <cell r="G4195">
            <v>0.73299999999999998</v>
          </cell>
          <cell r="H4195">
            <v>0.85199999999999998</v>
          </cell>
        </row>
        <row r="4196">
          <cell r="C4196">
            <v>410</v>
          </cell>
          <cell r="D4196" t="str">
            <v>Covington</v>
          </cell>
          <cell r="E4196">
            <v>0.95200000000000007</v>
          </cell>
          <cell r="F4196">
            <v>0.95200000000000007</v>
          </cell>
          <cell r="G4196">
            <v>0.93200000000000005</v>
          </cell>
          <cell r="H4196">
            <v>0.94299999999999995</v>
          </cell>
        </row>
        <row r="4197">
          <cell r="C4197">
            <v>411</v>
          </cell>
          <cell r="D4197" t="str">
            <v>Ashland</v>
          </cell>
          <cell r="E4197">
            <v>0.94</v>
          </cell>
          <cell r="F4197">
            <v>0.94</v>
          </cell>
          <cell r="G4197">
            <v>1.0009999999999999</v>
          </cell>
          <cell r="H4197">
            <v>0.96599999999999997</v>
          </cell>
        </row>
        <row r="4198">
          <cell r="C4198">
            <v>412</v>
          </cell>
          <cell r="D4198" t="str">
            <v>Ashland</v>
          </cell>
          <cell r="E4198">
            <v>0.94</v>
          </cell>
          <cell r="F4198">
            <v>0.94</v>
          </cell>
          <cell r="G4198">
            <v>1.0009999999999999</v>
          </cell>
          <cell r="H4198">
            <v>0.96599999999999997</v>
          </cell>
        </row>
        <row r="4199">
          <cell r="C4199">
            <v>413</v>
          </cell>
          <cell r="D4199" t="str">
            <v>Campton</v>
          </cell>
          <cell r="E4199">
            <v>0.95099999999999996</v>
          </cell>
          <cell r="F4199">
            <v>0.95099999999999996</v>
          </cell>
          <cell r="G4199">
            <v>0.80200000000000005</v>
          </cell>
          <cell r="H4199">
            <v>0.8859999999999999</v>
          </cell>
        </row>
        <row r="4200">
          <cell r="C4200">
            <v>414</v>
          </cell>
          <cell r="D4200" t="str">
            <v>Campton</v>
          </cell>
          <cell r="E4200">
            <v>0.95099999999999996</v>
          </cell>
          <cell r="F4200">
            <v>0.95099999999999996</v>
          </cell>
          <cell r="G4200">
            <v>0.80200000000000005</v>
          </cell>
          <cell r="H4200">
            <v>0.8859999999999999</v>
          </cell>
        </row>
        <row r="4201">
          <cell r="C4201">
            <v>415</v>
          </cell>
          <cell r="D4201" t="str">
            <v>Pikeville</v>
          </cell>
          <cell r="E4201">
            <v>0.96200000000000008</v>
          </cell>
          <cell r="F4201">
            <v>0.96200000000000008</v>
          </cell>
          <cell r="G4201">
            <v>0.9</v>
          </cell>
          <cell r="H4201">
            <v>0.93500000000000005</v>
          </cell>
        </row>
        <row r="4202">
          <cell r="C4202">
            <v>416</v>
          </cell>
          <cell r="D4202" t="str">
            <v>Pikeville</v>
          </cell>
          <cell r="E4202">
            <v>0.96200000000000008</v>
          </cell>
          <cell r="F4202">
            <v>0.96200000000000008</v>
          </cell>
          <cell r="G4202">
            <v>0.9</v>
          </cell>
          <cell r="H4202">
            <v>0.93500000000000005</v>
          </cell>
        </row>
        <row r="4203">
          <cell r="C4203">
            <v>417</v>
          </cell>
          <cell r="D4203" t="str">
            <v>Hazard</v>
          </cell>
          <cell r="E4203">
            <v>0.94599999999999995</v>
          </cell>
          <cell r="F4203">
            <v>0.94599999999999995</v>
          </cell>
          <cell r="G4203">
            <v>0.79900000000000004</v>
          </cell>
          <cell r="H4203">
            <v>0.88200000000000001</v>
          </cell>
        </row>
        <row r="4204">
          <cell r="C4204">
            <v>418</v>
          </cell>
          <cell r="D4204" t="str">
            <v>Hazard</v>
          </cell>
          <cell r="E4204">
            <v>0.94599999999999995</v>
          </cell>
          <cell r="F4204">
            <v>0.94599999999999995</v>
          </cell>
          <cell r="G4204">
            <v>0.79900000000000004</v>
          </cell>
          <cell r="H4204">
            <v>0.88200000000000001</v>
          </cell>
        </row>
        <row r="4205">
          <cell r="C4205">
            <v>420</v>
          </cell>
          <cell r="D4205" t="str">
            <v>Paducah</v>
          </cell>
          <cell r="E4205">
            <v>0.93200000000000005</v>
          </cell>
          <cell r="F4205">
            <v>0.93200000000000005</v>
          </cell>
          <cell r="G4205">
            <v>0.86199999999999999</v>
          </cell>
          <cell r="H4205">
            <v>0.90200000000000002</v>
          </cell>
        </row>
        <row r="4206">
          <cell r="C4206">
            <v>421</v>
          </cell>
          <cell r="D4206" t="str">
            <v>Bowling Green</v>
          </cell>
          <cell r="E4206">
            <v>0.95499999999999996</v>
          </cell>
          <cell r="F4206">
            <v>0.95499999999999996</v>
          </cell>
          <cell r="G4206">
            <v>0.84799999999999998</v>
          </cell>
          <cell r="H4206">
            <v>0.90799999999999992</v>
          </cell>
        </row>
        <row r="4207">
          <cell r="C4207">
            <v>422</v>
          </cell>
          <cell r="D4207" t="str">
            <v>Bowling Green</v>
          </cell>
          <cell r="E4207">
            <v>0.95499999999999996</v>
          </cell>
          <cell r="F4207">
            <v>0.95499999999999996</v>
          </cell>
          <cell r="G4207">
            <v>0.84799999999999998</v>
          </cell>
          <cell r="H4207">
            <v>0.90799999999999992</v>
          </cell>
        </row>
        <row r="4208">
          <cell r="C4208">
            <v>423</v>
          </cell>
          <cell r="D4208" t="str">
            <v>Owensboro</v>
          </cell>
          <cell r="E4208">
            <v>0.95599999999999996</v>
          </cell>
          <cell r="F4208">
            <v>0.95599999999999996</v>
          </cell>
          <cell r="G4208">
            <v>0.88900000000000001</v>
          </cell>
          <cell r="H4208">
            <v>0.92700000000000005</v>
          </cell>
        </row>
        <row r="4209">
          <cell r="C4209">
            <v>424</v>
          </cell>
          <cell r="D4209" t="str">
            <v>Henderson</v>
          </cell>
          <cell r="E4209">
            <v>0.93</v>
          </cell>
          <cell r="F4209">
            <v>0.93</v>
          </cell>
          <cell r="G4209">
            <v>0.879</v>
          </cell>
          <cell r="H4209">
            <v>0.90799999999999992</v>
          </cell>
        </row>
        <row r="4210">
          <cell r="C4210">
            <v>425</v>
          </cell>
          <cell r="D4210" t="str">
            <v>Somerset</v>
          </cell>
          <cell r="E4210">
            <v>0.92700000000000005</v>
          </cell>
          <cell r="F4210">
            <v>0.92700000000000005</v>
          </cell>
          <cell r="G4210">
            <v>0.81499999999999995</v>
          </cell>
          <cell r="H4210">
            <v>0.878</v>
          </cell>
        </row>
        <row r="4211">
          <cell r="C4211">
            <v>426</v>
          </cell>
          <cell r="D4211" t="str">
            <v>Somerset</v>
          </cell>
          <cell r="E4211">
            <v>0.92700000000000005</v>
          </cell>
          <cell r="F4211">
            <v>0.92700000000000005</v>
          </cell>
          <cell r="G4211">
            <v>0.81499999999999995</v>
          </cell>
          <cell r="H4211">
            <v>0.878</v>
          </cell>
        </row>
        <row r="4212">
          <cell r="C4212">
            <v>427</v>
          </cell>
          <cell r="D4212" t="str">
            <v>Elizabethtown</v>
          </cell>
          <cell r="E4212">
            <v>0.92200000000000004</v>
          </cell>
          <cell r="F4212">
            <v>0.92200000000000004</v>
          </cell>
          <cell r="G4212">
            <v>0.83700000000000008</v>
          </cell>
          <cell r="H4212">
            <v>0.88500000000000001</v>
          </cell>
        </row>
        <row r="4213">
          <cell r="C4213">
            <v>430</v>
          </cell>
          <cell r="D4213" t="str">
            <v>Columbus</v>
          </cell>
          <cell r="E4213">
            <v>0.98599999999999999</v>
          </cell>
          <cell r="F4213">
            <v>0.98599999999999999</v>
          </cell>
          <cell r="G4213">
            <v>0.89700000000000002</v>
          </cell>
          <cell r="H4213">
            <v>0.94700000000000006</v>
          </cell>
        </row>
        <row r="4214">
          <cell r="C4214">
            <v>431</v>
          </cell>
          <cell r="D4214" t="str">
            <v>Columbus</v>
          </cell>
          <cell r="E4214">
            <v>0.98599999999999999</v>
          </cell>
          <cell r="F4214">
            <v>0.98599999999999999</v>
          </cell>
          <cell r="G4214">
            <v>0.89700000000000002</v>
          </cell>
          <cell r="H4214">
            <v>0.94700000000000006</v>
          </cell>
        </row>
        <row r="4215">
          <cell r="C4215">
            <v>432</v>
          </cell>
          <cell r="D4215" t="str">
            <v>Columbus</v>
          </cell>
          <cell r="E4215">
            <v>0.98599999999999999</v>
          </cell>
          <cell r="F4215">
            <v>0.98599999999999999</v>
          </cell>
          <cell r="G4215">
            <v>0.89700000000000002</v>
          </cell>
          <cell r="H4215">
            <v>0.94700000000000006</v>
          </cell>
        </row>
        <row r="4216">
          <cell r="C4216">
            <v>433</v>
          </cell>
          <cell r="D4216" t="str">
            <v>Marion</v>
          </cell>
          <cell r="E4216">
            <v>0.95</v>
          </cell>
          <cell r="F4216">
            <v>0.95</v>
          </cell>
          <cell r="G4216">
            <v>0.83700000000000008</v>
          </cell>
          <cell r="H4216">
            <v>0.90099999999999991</v>
          </cell>
        </row>
        <row r="4217">
          <cell r="C4217">
            <v>434</v>
          </cell>
          <cell r="D4217" t="str">
            <v>Toledo</v>
          </cell>
          <cell r="E4217">
            <v>0.98699999999999999</v>
          </cell>
          <cell r="F4217">
            <v>0.98699999999999999</v>
          </cell>
          <cell r="G4217">
            <v>0.96400000000000008</v>
          </cell>
          <cell r="H4217">
            <v>0.97699999999999998</v>
          </cell>
        </row>
        <row r="4218">
          <cell r="C4218">
            <v>435</v>
          </cell>
          <cell r="D4218" t="str">
            <v>Toledo</v>
          </cell>
          <cell r="E4218">
            <v>0.98699999999999999</v>
          </cell>
          <cell r="F4218">
            <v>0.98699999999999999</v>
          </cell>
          <cell r="G4218">
            <v>0.96400000000000008</v>
          </cell>
          <cell r="H4218">
            <v>0.97699999999999998</v>
          </cell>
        </row>
        <row r="4219">
          <cell r="C4219">
            <v>436</v>
          </cell>
          <cell r="D4219" t="str">
            <v>Toledo</v>
          </cell>
          <cell r="E4219">
            <v>0.98699999999999999</v>
          </cell>
          <cell r="F4219">
            <v>0.98699999999999999</v>
          </cell>
          <cell r="G4219">
            <v>0.96400000000000008</v>
          </cell>
          <cell r="H4219">
            <v>0.97699999999999998</v>
          </cell>
        </row>
        <row r="4220">
          <cell r="C4220">
            <v>437</v>
          </cell>
          <cell r="D4220" t="str">
            <v>Zanesville</v>
          </cell>
          <cell r="E4220">
            <v>0.95499999999999996</v>
          </cell>
          <cell r="F4220">
            <v>0.95499999999999996</v>
          </cell>
          <cell r="G4220">
            <v>0.85599999999999998</v>
          </cell>
          <cell r="H4220">
            <v>0.91200000000000003</v>
          </cell>
        </row>
        <row r="4221">
          <cell r="C4221">
            <v>438</v>
          </cell>
          <cell r="D4221" t="str">
            <v>Zanesville</v>
          </cell>
          <cell r="E4221">
            <v>0.95499999999999996</v>
          </cell>
          <cell r="F4221">
            <v>0.95499999999999996</v>
          </cell>
          <cell r="G4221">
            <v>0.85599999999999998</v>
          </cell>
          <cell r="H4221">
            <v>0.91200000000000003</v>
          </cell>
        </row>
        <row r="4222">
          <cell r="C4222">
            <v>439</v>
          </cell>
          <cell r="D4222" t="str">
            <v>Steubenville</v>
          </cell>
          <cell r="E4222">
            <v>0.96799999999999997</v>
          </cell>
          <cell r="F4222">
            <v>0.96799999999999997</v>
          </cell>
          <cell r="G4222">
            <v>0.94499999999999995</v>
          </cell>
          <cell r="H4222">
            <v>0.95799999999999996</v>
          </cell>
        </row>
        <row r="4223">
          <cell r="C4223">
            <v>440</v>
          </cell>
          <cell r="D4223" t="str">
            <v>Lorain</v>
          </cell>
          <cell r="E4223">
            <v>0.98799999999999999</v>
          </cell>
          <cell r="F4223">
            <v>0.98799999999999999</v>
          </cell>
          <cell r="G4223">
            <v>0.90400000000000003</v>
          </cell>
          <cell r="H4223">
            <v>0.95200000000000007</v>
          </cell>
        </row>
        <row r="4224">
          <cell r="C4224">
            <v>441</v>
          </cell>
          <cell r="D4224" t="str">
            <v>Cleveland</v>
          </cell>
          <cell r="E4224">
            <v>0.9890000000000001</v>
          </cell>
          <cell r="F4224">
            <v>0.9890000000000001</v>
          </cell>
          <cell r="G4224">
            <v>1</v>
          </cell>
          <cell r="H4224">
            <v>0.99400000000000011</v>
          </cell>
        </row>
        <row r="4225">
          <cell r="C4225">
            <v>443</v>
          </cell>
          <cell r="D4225" t="str">
            <v>Akron</v>
          </cell>
          <cell r="E4225">
            <v>0.998</v>
          </cell>
          <cell r="F4225">
            <v>0.998</v>
          </cell>
          <cell r="G4225">
            <v>0.93400000000000005</v>
          </cell>
          <cell r="H4225">
            <v>0.97</v>
          </cell>
        </row>
        <row r="4226">
          <cell r="C4226">
            <v>445</v>
          </cell>
          <cell r="D4226" t="str">
            <v>Youngstown</v>
          </cell>
          <cell r="E4226">
            <v>0.99099999999999999</v>
          </cell>
          <cell r="F4226">
            <v>0.99099999999999999</v>
          </cell>
          <cell r="G4226">
            <v>0.88300000000000001</v>
          </cell>
          <cell r="H4226">
            <v>0.94400000000000006</v>
          </cell>
        </row>
        <row r="4227">
          <cell r="C4227">
            <v>447</v>
          </cell>
          <cell r="D4227" t="str">
            <v>Canton</v>
          </cell>
          <cell r="E4227">
            <v>0.99199999999999999</v>
          </cell>
          <cell r="F4227">
            <v>0.99199999999999999</v>
          </cell>
          <cell r="G4227">
            <v>0.85</v>
          </cell>
          <cell r="H4227">
            <v>0.93</v>
          </cell>
        </row>
        <row r="4228">
          <cell r="C4228">
            <v>449</v>
          </cell>
          <cell r="D4228" t="str">
            <v>Mansfield</v>
          </cell>
          <cell r="E4228">
            <v>0.96599999999999997</v>
          </cell>
          <cell r="F4228">
            <v>0.96599999999999997</v>
          </cell>
          <cell r="G4228">
            <v>0.85599999999999998</v>
          </cell>
          <cell r="H4228">
            <v>0.91799999999999993</v>
          </cell>
        </row>
        <row r="4229">
          <cell r="C4229">
            <v>452</v>
          </cell>
          <cell r="D4229" t="str">
            <v>Cincinnati</v>
          </cell>
          <cell r="E4229">
            <v>0.97799999999999998</v>
          </cell>
          <cell r="F4229">
            <v>0.97799999999999998</v>
          </cell>
          <cell r="G4229">
            <v>0.84799999999999998</v>
          </cell>
          <cell r="H4229">
            <v>0.92099999999999993</v>
          </cell>
        </row>
        <row r="4230">
          <cell r="C4230">
            <v>454</v>
          </cell>
          <cell r="D4230" t="str">
            <v>Dayton</v>
          </cell>
          <cell r="E4230">
            <v>0.97499999999999998</v>
          </cell>
          <cell r="F4230">
            <v>0.97499999999999998</v>
          </cell>
          <cell r="G4230">
            <v>0.83200000000000007</v>
          </cell>
          <cell r="H4230">
            <v>0.91299999999999992</v>
          </cell>
        </row>
        <row r="4231">
          <cell r="C4231">
            <v>460</v>
          </cell>
          <cell r="D4231" t="str">
            <v>Anderson</v>
          </cell>
          <cell r="E4231">
            <v>0.95499999999999996</v>
          </cell>
          <cell r="F4231">
            <v>0.95499999999999996</v>
          </cell>
          <cell r="G4231">
            <v>0.83099999999999996</v>
          </cell>
          <cell r="H4231">
            <v>0.90099999999999991</v>
          </cell>
        </row>
        <row r="4232">
          <cell r="C4232">
            <v>461</v>
          </cell>
          <cell r="D4232" t="str">
            <v>Indianapolis</v>
          </cell>
          <cell r="E4232">
            <v>0.98299999999999998</v>
          </cell>
          <cell r="F4232">
            <v>0.98299999999999998</v>
          </cell>
          <cell r="G4232">
            <v>0.85099999999999998</v>
          </cell>
          <cell r="H4232">
            <v>0.92599999999999993</v>
          </cell>
        </row>
        <row r="4233">
          <cell r="C4233">
            <v>462</v>
          </cell>
          <cell r="D4233" t="str">
            <v>Indianapolis</v>
          </cell>
          <cell r="E4233">
            <v>0.98299999999999998</v>
          </cell>
          <cell r="F4233">
            <v>0.98299999999999998</v>
          </cell>
          <cell r="G4233">
            <v>0.85099999999999998</v>
          </cell>
          <cell r="H4233">
            <v>0.92599999999999993</v>
          </cell>
        </row>
        <row r="4234">
          <cell r="C4234">
            <v>463</v>
          </cell>
          <cell r="D4234" t="str">
            <v>Gary</v>
          </cell>
          <cell r="E4234">
            <v>0.96799999999999997</v>
          </cell>
          <cell r="F4234">
            <v>0.96799999999999997</v>
          </cell>
          <cell r="G4234">
            <v>1.101</v>
          </cell>
          <cell r="H4234">
            <v>1.026</v>
          </cell>
        </row>
        <row r="4235">
          <cell r="C4235">
            <v>464</v>
          </cell>
          <cell r="D4235" t="str">
            <v>Gary</v>
          </cell>
          <cell r="E4235">
            <v>0.96799999999999997</v>
          </cell>
          <cell r="F4235">
            <v>0.96799999999999997</v>
          </cell>
          <cell r="G4235">
            <v>1.101</v>
          </cell>
          <cell r="H4235">
            <v>1.026</v>
          </cell>
        </row>
        <row r="4236">
          <cell r="C4236">
            <v>465</v>
          </cell>
          <cell r="D4236" t="str">
            <v>South Bend</v>
          </cell>
          <cell r="E4236">
            <v>0.95700000000000007</v>
          </cell>
          <cell r="F4236">
            <v>0.95700000000000007</v>
          </cell>
          <cell r="G4236">
            <v>0.84200000000000008</v>
          </cell>
          <cell r="H4236">
            <v>0.90700000000000003</v>
          </cell>
        </row>
        <row r="4237">
          <cell r="C4237">
            <v>466</v>
          </cell>
          <cell r="D4237" t="str">
            <v>South Bend</v>
          </cell>
          <cell r="E4237">
            <v>0.95700000000000007</v>
          </cell>
          <cell r="F4237">
            <v>0.95700000000000007</v>
          </cell>
          <cell r="G4237">
            <v>0.84200000000000008</v>
          </cell>
          <cell r="H4237">
            <v>0.90700000000000003</v>
          </cell>
        </row>
        <row r="4238">
          <cell r="C4238">
            <v>467</v>
          </cell>
          <cell r="D4238" t="str">
            <v>Fort Wayne</v>
          </cell>
          <cell r="E4238">
            <v>0.96</v>
          </cell>
          <cell r="F4238">
            <v>0.96</v>
          </cell>
          <cell r="G4238">
            <v>0.79200000000000004</v>
          </cell>
          <cell r="H4238">
            <v>0.88700000000000001</v>
          </cell>
        </row>
        <row r="4239">
          <cell r="C4239">
            <v>468</v>
          </cell>
          <cell r="D4239" t="str">
            <v>Fort Wayne</v>
          </cell>
          <cell r="E4239">
            <v>0.96</v>
          </cell>
          <cell r="F4239">
            <v>0.96</v>
          </cell>
          <cell r="G4239">
            <v>0.79200000000000004</v>
          </cell>
          <cell r="H4239">
            <v>0.88700000000000001</v>
          </cell>
        </row>
        <row r="4240">
          <cell r="C4240">
            <v>469</v>
          </cell>
          <cell r="D4240" t="str">
            <v>Kokomo</v>
          </cell>
          <cell r="E4240">
            <v>0.93299999999999994</v>
          </cell>
          <cell r="F4240">
            <v>0.93299999999999994</v>
          </cell>
          <cell r="G4240">
            <v>0.82</v>
          </cell>
          <cell r="H4240">
            <v>0.88400000000000001</v>
          </cell>
        </row>
        <row r="4241">
          <cell r="C4241">
            <v>470</v>
          </cell>
          <cell r="D4241" t="str">
            <v>Lawrenceburg</v>
          </cell>
          <cell r="E4241">
            <v>0.93299999999999994</v>
          </cell>
          <cell r="F4241">
            <v>0.93299999999999994</v>
          </cell>
          <cell r="G4241">
            <v>0.79299999999999993</v>
          </cell>
          <cell r="H4241">
            <v>0.872</v>
          </cell>
        </row>
        <row r="4242">
          <cell r="C4242">
            <v>471</v>
          </cell>
          <cell r="D4242" t="str">
            <v>New Albany</v>
          </cell>
          <cell r="E4242">
            <v>0.94400000000000006</v>
          </cell>
          <cell r="F4242">
            <v>0.94400000000000006</v>
          </cell>
          <cell r="G4242">
            <v>0.77</v>
          </cell>
          <cell r="H4242">
            <v>0.86799999999999999</v>
          </cell>
        </row>
        <row r="4243">
          <cell r="C4243">
            <v>472</v>
          </cell>
          <cell r="D4243" t="str">
            <v>Columbus</v>
          </cell>
          <cell r="E4243">
            <v>0.96599999999999997</v>
          </cell>
          <cell r="F4243">
            <v>0.96599999999999997</v>
          </cell>
          <cell r="G4243">
            <v>0.80900000000000005</v>
          </cell>
          <cell r="H4243">
            <v>0.89700000000000002</v>
          </cell>
        </row>
        <row r="4244">
          <cell r="C4244">
            <v>473</v>
          </cell>
          <cell r="D4244" t="str">
            <v>Muncie</v>
          </cell>
          <cell r="E4244">
            <v>0.97299999999999998</v>
          </cell>
          <cell r="F4244">
            <v>0.97299999999999998</v>
          </cell>
          <cell r="G4244">
            <v>0.81799999999999995</v>
          </cell>
          <cell r="H4244">
            <v>0.90599999999999992</v>
          </cell>
        </row>
        <row r="4245">
          <cell r="C4245">
            <v>474</v>
          </cell>
          <cell r="D4245" t="str">
            <v>Bloomington</v>
          </cell>
          <cell r="E4245">
            <v>0.98699999999999999</v>
          </cell>
          <cell r="F4245">
            <v>0.98699999999999999</v>
          </cell>
          <cell r="G4245">
            <v>0.81499999999999995</v>
          </cell>
          <cell r="H4245">
            <v>0.91200000000000003</v>
          </cell>
        </row>
        <row r="4246">
          <cell r="C4246">
            <v>475</v>
          </cell>
          <cell r="D4246" t="str">
            <v>Washington</v>
          </cell>
          <cell r="E4246">
            <v>0.95</v>
          </cell>
          <cell r="F4246">
            <v>0.95</v>
          </cell>
          <cell r="G4246">
            <v>0.83299999999999996</v>
          </cell>
          <cell r="H4246">
            <v>0.89900000000000002</v>
          </cell>
        </row>
        <row r="4247">
          <cell r="C4247">
            <v>476</v>
          </cell>
          <cell r="D4247" t="str">
            <v>Evansville</v>
          </cell>
          <cell r="E4247">
            <v>0.96499999999999997</v>
          </cell>
          <cell r="F4247">
            <v>0.96499999999999997</v>
          </cell>
          <cell r="G4247">
            <v>0.86599999999999999</v>
          </cell>
          <cell r="H4247">
            <v>0.92099999999999993</v>
          </cell>
        </row>
        <row r="4248">
          <cell r="C4248">
            <v>477</v>
          </cell>
          <cell r="D4248" t="str">
            <v>Evansville</v>
          </cell>
          <cell r="E4248">
            <v>0.96499999999999997</v>
          </cell>
          <cell r="F4248">
            <v>0.96499999999999997</v>
          </cell>
          <cell r="G4248">
            <v>0.86599999999999999</v>
          </cell>
          <cell r="H4248">
            <v>0.92099999999999993</v>
          </cell>
        </row>
        <row r="4249">
          <cell r="C4249">
            <v>478</v>
          </cell>
          <cell r="D4249" t="str">
            <v>Terre Haute</v>
          </cell>
          <cell r="E4249">
            <v>0.97199999999999998</v>
          </cell>
          <cell r="F4249">
            <v>0.97199999999999998</v>
          </cell>
          <cell r="G4249">
            <v>0.85799999999999998</v>
          </cell>
          <cell r="H4249">
            <v>0.92200000000000004</v>
          </cell>
        </row>
        <row r="4250">
          <cell r="C4250">
            <v>479</v>
          </cell>
          <cell r="D4250" t="str">
            <v>Lafayette</v>
          </cell>
          <cell r="E4250">
            <v>0.96299999999999997</v>
          </cell>
          <cell r="F4250">
            <v>0.96299999999999997</v>
          </cell>
          <cell r="G4250">
            <v>0.82900000000000007</v>
          </cell>
          <cell r="H4250">
            <v>0.90500000000000003</v>
          </cell>
        </row>
        <row r="4251">
          <cell r="C4251">
            <v>480</v>
          </cell>
          <cell r="D4251" t="str">
            <v>Royal Oak</v>
          </cell>
          <cell r="E4251">
            <v>0.94200000000000006</v>
          </cell>
          <cell r="F4251">
            <v>0.94200000000000006</v>
          </cell>
          <cell r="G4251">
            <v>1.075</v>
          </cell>
          <cell r="H4251">
            <v>1</v>
          </cell>
        </row>
        <row r="4252">
          <cell r="C4252">
            <v>481</v>
          </cell>
          <cell r="D4252" t="str">
            <v>Ann Arbor</v>
          </cell>
          <cell r="E4252">
            <v>0.96400000000000008</v>
          </cell>
          <cell r="F4252">
            <v>0.96400000000000008</v>
          </cell>
          <cell r="G4252">
            <v>1.079</v>
          </cell>
          <cell r="H4252">
            <v>1.014</v>
          </cell>
        </row>
        <row r="4253">
          <cell r="C4253">
            <v>482</v>
          </cell>
          <cell r="D4253" t="str">
            <v>Detroit</v>
          </cell>
          <cell r="E4253">
            <v>0.97900000000000009</v>
          </cell>
          <cell r="F4253">
            <v>0.97900000000000009</v>
          </cell>
          <cell r="G4253">
            <v>1.093</v>
          </cell>
          <cell r="H4253">
            <v>1.028</v>
          </cell>
        </row>
        <row r="4254">
          <cell r="C4254">
            <v>483</v>
          </cell>
          <cell r="D4254" t="str">
            <v>Royal Oak</v>
          </cell>
          <cell r="E4254">
            <v>0.94200000000000006</v>
          </cell>
          <cell r="F4254">
            <v>0.94200000000000006</v>
          </cell>
          <cell r="G4254">
            <v>1.075</v>
          </cell>
          <cell r="H4254">
            <v>1</v>
          </cell>
        </row>
        <row r="4255">
          <cell r="C4255">
            <v>484</v>
          </cell>
          <cell r="D4255" t="str">
            <v>Flint</v>
          </cell>
          <cell r="E4255">
            <v>0.96099999999999997</v>
          </cell>
          <cell r="F4255">
            <v>0.96099999999999997</v>
          </cell>
          <cell r="G4255">
            <v>0.96799999999999997</v>
          </cell>
          <cell r="H4255">
            <v>0.96400000000000008</v>
          </cell>
        </row>
        <row r="4256">
          <cell r="C4256">
            <v>485</v>
          </cell>
          <cell r="D4256" t="str">
            <v>Flint</v>
          </cell>
          <cell r="E4256">
            <v>0.96099999999999997</v>
          </cell>
          <cell r="F4256">
            <v>0.96099999999999997</v>
          </cell>
          <cell r="G4256">
            <v>0.96799999999999997</v>
          </cell>
          <cell r="H4256">
            <v>0.96400000000000008</v>
          </cell>
        </row>
        <row r="4257">
          <cell r="C4257">
            <v>486</v>
          </cell>
          <cell r="D4257" t="str">
            <v>Saginaw</v>
          </cell>
          <cell r="E4257">
            <v>0.95700000000000007</v>
          </cell>
          <cell r="F4257">
            <v>0.95700000000000007</v>
          </cell>
          <cell r="G4257">
            <v>0.92400000000000004</v>
          </cell>
          <cell r="H4257">
            <v>0.94200000000000006</v>
          </cell>
        </row>
        <row r="4258">
          <cell r="C4258">
            <v>487</v>
          </cell>
          <cell r="D4258" t="str">
            <v>Bay City</v>
          </cell>
          <cell r="E4258">
            <v>0.95799999999999996</v>
          </cell>
          <cell r="F4258">
            <v>0.95799999999999996</v>
          </cell>
          <cell r="G4258">
            <v>0.92500000000000004</v>
          </cell>
          <cell r="H4258">
            <v>0.94400000000000006</v>
          </cell>
        </row>
        <row r="4259">
          <cell r="C4259">
            <v>488</v>
          </cell>
          <cell r="D4259" t="str">
            <v>Lansing</v>
          </cell>
          <cell r="E4259">
            <v>0.97699999999999998</v>
          </cell>
          <cell r="F4259">
            <v>0.97699999999999998</v>
          </cell>
          <cell r="G4259">
            <v>0.94099999999999995</v>
          </cell>
          <cell r="H4259">
            <v>0.96099999999999997</v>
          </cell>
        </row>
        <row r="4260">
          <cell r="C4260">
            <v>489</v>
          </cell>
          <cell r="D4260" t="str">
            <v>Lansing</v>
          </cell>
          <cell r="E4260">
            <v>0.97699999999999998</v>
          </cell>
          <cell r="F4260">
            <v>0.97699999999999998</v>
          </cell>
          <cell r="G4260">
            <v>0.94099999999999995</v>
          </cell>
          <cell r="H4260">
            <v>0.96099999999999997</v>
          </cell>
        </row>
        <row r="4261">
          <cell r="C4261">
            <v>490</v>
          </cell>
          <cell r="D4261" t="str">
            <v>Battle Creek</v>
          </cell>
          <cell r="E4261">
            <v>0.96799999999999997</v>
          </cell>
          <cell r="F4261">
            <v>0.96799999999999997</v>
          </cell>
          <cell r="G4261">
            <v>0.87400000000000011</v>
          </cell>
          <cell r="H4261">
            <v>0.92700000000000005</v>
          </cell>
        </row>
        <row r="4262">
          <cell r="C4262">
            <v>491</v>
          </cell>
          <cell r="D4262" t="str">
            <v>Kalamazoo</v>
          </cell>
          <cell r="E4262">
            <v>0.97099999999999997</v>
          </cell>
          <cell r="F4262">
            <v>0.97099999999999997</v>
          </cell>
          <cell r="G4262">
            <v>0.8590000000000001</v>
          </cell>
          <cell r="H4262">
            <v>0.92200000000000004</v>
          </cell>
        </row>
        <row r="4263">
          <cell r="C4263">
            <v>492</v>
          </cell>
          <cell r="D4263" t="str">
            <v>Jackson</v>
          </cell>
          <cell r="E4263">
            <v>0.95</v>
          </cell>
          <cell r="F4263">
            <v>0.95</v>
          </cell>
          <cell r="G4263">
            <v>0.95900000000000007</v>
          </cell>
          <cell r="H4263">
            <v>0.95400000000000007</v>
          </cell>
        </row>
        <row r="4264">
          <cell r="C4264">
            <v>493</v>
          </cell>
          <cell r="D4264" t="str">
            <v>Grand Rapids</v>
          </cell>
          <cell r="E4264">
            <v>0.98099999999999998</v>
          </cell>
          <cell r="F4264">
            <v>0.98099999999999998</v>
          </cell>
          <cell r="G4264">
            <v>0.84499999999999997</v>
          </cell>
          <cell r="H4264">
            <v>0.92200000000000004</v>
          </cell>
        </row>
        <row r="4265">
          <cell r="C4265">
            <v>494</v>
          </cell>
          <cell r="D4265" t="str">
            <v>Muskegon</v>
          </cell>
          <cell r="E4265">
            <v>0.95599999999999996</v>
          </cell>
          <cell r="F4265">
            <v>0.95599999999999996</v>
          </cell>
          <cell r="G4265">
            <v>0.85499999999999998</v>
          </cell>
          <cell r="H4265">
            <v>0.91200000000000003</v>
          </cell>
        </row>
        <row r="4266">
          <cell r="C4266">
            <v>495</v>
          </cell>
          <cell r="D4266" t="str">
            <v>Grand Rapids</v>
          </cell>
          <cell r="E4266">
            <v>0.98099999999999998</v>
          </cell>
          <cell r="F4266">
            <v>0.98099999999999998</v>
          </cell>
          <cell r="G4266">
            <v>0.84499999999999997</v>
          </cell>
          <cell r="H4266">
            <v>0.92200000000000004</v>
          </cell>
        </row>
        <row r="4267">
          <cell r="C4267">
            <v>496</v>
          </cell>
          <cell r="D4267" t="str">
            <v>Traverse City</v>
          </cell>
          <cell r="E4267">
            <v>0.94599999999999995</v>
          </cell>
          <cell r="F4267">
            <v>0.94599999999999995</v>
          </cell>
          <cell r="G4267">
            <v>0.81</v>
          </cell>
          <cell r="H4267">
            <v>0.8859999999999999</v>
          </cell>
        </row>
        <row r="4268">
          <cell r="C4268">
            <v>497</v>
          </cell>
          <cell r="D4268" t="str">
            <v>Gaylord</v>
          </cell>
          <cell r="E4268">
            <v>0.95499999999999996</v>
          </cell>
          <cell r="F4268">
            <v>0.95499999999999996</v>
          </cell>
          <cell r="G4268">
            <v>0.84400000000000008</v>
          </cell>
          <cell r="H4268">
            <v>0.90700000000000003</v>
          </cell>
        </row>
        <row r="4269">
          <cell r="C4269">
            <v>498</v>
          </cell>
          <cell r="D4269" t="str">
            <v>Iron mountain</v>
          </cell>
          <cell r="E4269">
            <v>0.97499999999999998</v>
          </cell>
          <cell r="F4269">
            <v>0.97499999999999998</v>
          </cell>
          <cell r="G4269">
            <v>0.87400000000000011</v>
          </cell>
          <cell r="H4269">
            <v>0.93099999999999994</v>
          </cell>
        </row>
        <row r="4270">
          <cell r="C4270">
            <v>499</v>
          </cell>
          <cell r="D4270" t="str">
            <v>Iron mountain</v>
          </cell>
          <cell r="E4270">
            <v>0.97499999999999998</v>
          </cell>
          <cell r="F4270">
            <v>0.97499999999999998</v>
          </cell>
          <cell r="G4270">
            <v>0.87400000000000011</v>
          </cell>
          <cell r="H4270">
            <v>0.93099999999999994</v>
          </cell>
        </row>
        <row r="4271">
          <cell r="C4271">
            <v>500</v>
          </cell>
          <cell r="D4271" t="str">
            <v>Des Moines</v>
          </cell>
          <cell r="E4271">
            <v>0.99400000000000011</v>
          </cell>
          <cell r="F4271">
            <v>0.99400000000000011</v>
          </cell>
          <cell r="G4271">
            <v>0.83900000000000008</v>
          </cell>
          <cell r="H4271">
            <v>0.92700000000000005</v>
          </cell>
        </row>
        <row r="4272">
          <cell r="C4272">
            <v>501</v>
          </cell>
          <cell r="D4272" t="str">
            <v>Des Moines</v>
          </cell>
          <cell r="E4272">
            <v>0.99400000000000011</v>
          </cell>
          <cell r="F4272">
            <v>0.99400000000000011</v>
          </cell>
          <cell r="G4272">
            <v>0.83900000000000008</v>
          </cell>
          <cell r="H4272">
            <v>0.92700000000000005</v>
          </cell>
        </row>
        <row r="4273">
          <cell r="C4273">
            <v>502</v>
          </cell>
          <cell r="D4273" t="str">
            <v>Des Moines</v>
          </cell>
          <cell r="E4273">
            <v>0.99400000000000011</v>
          </cell>
          <cell r="F4273">
            <v>0.99400000000000011</v>
          </cell>
          <cell r="G4273">
            <v>0.83900000000000008</v>
          </cell>
          <cell r="H4273">
            <v>0.92700000000000005</v>
          </cell>
        </row>
        <row r="4274">
          <cell r="C4274">
            <v>503</v>
          </cell>
          <cell r="D4274" t="str">
            <v>Des Moines</v>
          </cell>
          <cell r="E4274">
            <v>0.99400000000000011</v>
          </cell>
          <cell r="F4274">
            <v>0.99400000000000011</v>
          </cell>
          <cell r="G4274">
            <v>0.83900000000000008</v>
          </cell>
          <cell r="H4274">
            <v>0.92700000000000005</v>
          </cell>
        </row>
        <row r="4275">
          <cell r="C4275">
            <v>504</v>
          </cell>
          <cell r="D4275" t="str">
            <v>Mason City</v>
          </cell>
          <cell r="E4275">
            <v>0.96499999999999997</v>
          </cell>
          <cell r="F4275">
            <v>0.96499999999999997</v>
          </cell>
          <cell r="G4275">
            <v>0.66599999999999993</v>
          </cell>
          <cell r="H4275">
            <v>0.83499999999999996</v>
          </cell>
        </row>
        <row r="4276">
          <cell r="C4276">
            <v>505</v>
          </cell>
          <cell r="D4276" t="str">
            <v>Fort Dodge</v>
          </cell>
          <cell r="E4276">
            <v>0.96599999999999997</v>
          </cell>
          <cell r="F4276">
            <v>0.96599999999999997</v>
          </cell>
          <cell r="G4276">
            <v>0.58799999999999997</v>
          </cell>
          <cell r="H4276">
            <v>0.80200000000000005</v>
          </cell>
        </row>
        <row r="4277">
          <cell r="C4277">
            <v>506</v>
          </cell>
          <cell r="D4277" t="str">
            <v>Waterloo</v>
          </cell>
          <cell r="E4277">
            <v>0.98299999999999998</v>
          </cell>
          <cell r="F4277">
            <v>0.98299999999999998</v>
          </cell>
          <cell r="G4277">
            <v>0.70900000000000007</v>
          </cell>
          <cell r="H4277">
            <v>0.8640000000000001</v>
          </cell>
        </row>
        <row r="4278">
          <cell r="C4278">
            <v>507</v>
          </cell>
          <cell r="D4278" t="str">
            <v>Waterloo</v>
          </cell>
          <cell r="E4278">
            <v>0.98299999999999998</v>
          </cell>
          <cell r="F4278">
            <v>0.98299999999999998</v>
          </cell>
          <cell r="G4278">
            <v>0.70900000000000007</v>
          </cell>
          <cell r="H4278">
            <v>0.8640000000000001</v>
          </cell>
        </row>
        <row r="4279">
          <cell r="C4279">
            <v>508</v>
          </cell>
          <cell r="D4279" t="str">
            <v>Creston</v>
          </cell>
          <cell r="E4279">
            <v>0.96700000000000008</v>
          </cell>
          <cell r="F4279">
            <v>0.96700000000000008</v>
          </cell>
          <cell r="G4279">
            <v>0.77900000000000003</v>
          </cell>
          <cell r="H4279">
            <v>0.88500000000000001</v>
          </cell>
        </row>
        <row r="4280">
          <cell r="C4280">
            <v>509</v>
          </cell>
          <cell r="D4280" t="str">
            <v>Des Moines</v>
          </cell>
          <cell r="E4280">
            <v>0.99400000000000011</v>
          </cell>
          <cell r="F4280">
            <v>0.99400000000000011</v>
          </cell>
          <cell r="G4280">
            <v>0.83900000000000008</v>
          </cell>
          <cell r="H4280">
            <v>0.92700000000000005</v>
          </cell>
        </row>
        <row r="4281">
          <cell r="C4281">
            <v>510</v>
          </cell>
          <cell r="D4281" t="str">
            <v>Sioux City</v>
          </cell>
          <cell r="E4281">
            <v>0.99099999999999999</v>
          </cell>
          <cell r="F4281">
            <v>0.99099999999999999</v>
          </cell>
          <cell r="G4281">
            <v>0.73599999999999999</v>
          </cell>
          <cell r="H4281">
            <v>0.88</v>
          </cell>
        </row>
        <row r="4282">
          <cell r="C4282">
            <v>511</v>
          </cell>
          <cell r="D4282" t="str">
            <v>Sioux City</v>
          </cell>
          <cell r="E4282">
            <v>0.99099999999999999</v>
          </cell>
          <cell r="F4282">
            <v>0.99099999999999999</v>
          </cell>
          <cell r="G4282">
            <v>0.73599999999999999</v>
          </cell>
          <cell r="H4282">
            <v>0.88</v>
          </cell>
        </row>
        <row r="4283">
          <cell r="C4283">
            <v>512</v>
          </cell>
          <cell r="D4283" t="str">
            <v>Sibley</v>
          </cell>
          <cell r="E4283">
            <v>0.97699999999999998</v>
          </cell>
          <cell r="F4283">
            <v>0.97699999999999998</v>
          </cell>
          <cell r="G4283">
            <v>0.57499999999999996</v>
          </cell>
          <cell r="H4283">
            <v>0.80200000000000005</v>
          </cell>
        </row>
        <row r="4284">
          <cell r="C4284">
            <v>513</v>
          </cell>
          <cell r="D4284" t="str">
            <v>Spencer</v>
          </cell>
          <cell r="E4284">
            <v>0.99199999999999999</v>
          </cell>
          <cell r="F4284">
            <v>0.99199999999999999</v>
          </cell>
          <cell r="G4284">
            <v>0.57499999999999996</v>
          </cell>
          <cell r="H4284">
            <v>0.81</v>
          </cell>
        </row>
        <row r="4285">
          <cell r="C4285">
            <v>514</v>
          </cell>
          <cell r="D4285" t="str">
            <v>Carroll</v>
          </cell>
          <cell r="E4285">
            <v>0.96400000000000008</v>
          </cell>
          <cell r="F4285">
            <v>0.96400000000000008</v>
          </cell>
          <cell r="G4285">
            <v>0.72199999999999998</v>
          </cell>
          <cell r="H4285">
            <v>0.8590000000000001</v>
          </cell>
        </row>
        <row r="4286">
          <cell r="C4286">
            <v>515</v>
          </cell>
          <cell r="D4286" t="str">
            <v>Council Bluffs</v>
          </cell>
          <cell r="E4286">
            <v>1.002</v>
          </cell>
          <cell r="F4286">
            <v>1.002</v>
          </cell>
          <cell r="G4286">
            <v>0.78799999999999992</v>
          </cell>
          <cell r="H4286">
            <v>0.90900000000000003</v>
          </cell>
        </row>
        <row r="4287">
          <cell r="C4287">
            <v>516</v>
          </cell>
          <cell r="D4287" t="str">
            <v>Shenandoah</v>
          </cell>
          <cell r="E4287">
            <v>0.97099999999999997</v>
          </cell>
          <cell r="F4287">
            <v>0.97099999999999997</v>
          </cell>
          <cell r="G4287">
            <v>0.72099999999999997</v>
          </cell>
          <cell r="H4287">
            <v>0.86199999999999999</v>
          </cell>
        </row>
        <row r="4288">
          <cell r="C4288">
            <v>520</v>
          </cell>
          <cell r="D4288" t="str">
            <v>Dubuque</v>
          </cell>
          <cell r="E4288">
            <v>0.98499999999999999</v>
          </cell>
          <cell r="F4288">
            <v>0.98499999999999999</v>
          </cell>
          <cell r="G4288">
            <v>0.80400000000000005</v>
          </cell>
          <cell r="H4288">
            <v>0.90599999999999992</v>
          </cell>
        </row>
        <row r="4289">
          <cell r="C4289">
            <v>521</v>
          </cell>
          <cell r="D4289" t="str">
            <v>Decorah</v>
          </cell>
          <cell r="E4289">
            <v>0.97400000000000009</v>
          </cell>
          <cell r="F4289">
            <v>0.97400000000000009</v>
          </cell>
          <cell r="G4289">
            <v>0.65599999999999992</v>
          </cell>
          <cell r="H4289">
            <v>0.83499999999999996</v>
          </cell>
        </row>
        <row r="4290">
          <cell r="C4290">
            <v>522</v>
          </cell>
          <cell r="D4290" t="str">
            <v>Cedar Rapids</v>
          </cell>
          <cell r="E4290">
            <v>0.99400000000000011</v>
          </cell>
          <cell r="F4290">
            <v>0.99400000000000011</v>
          </cell>
          <cell r="G4290">
            <v>0.83400000000000007</v>
          </cell>
          <cell r="H4290">
            <v>0.92400000000000004</v>
          </cell>
        </row>
        <row r="4291">
          <cell r="C4291">
            <v>523</v>
          </cell>
          <cell r="D4291" t="str">
            <v>Cedar Rapids</v>
          </cell>
          <cell r="E4291">
            <v>0.99400000000000011</v>
          </cell>
          <cell r="F4291">
            <v>0.99400000000000011</v>
          </cell>
          <cell r="G4291">
            <v>0.83400000000000007</v>
          </cell>
          <cell r="H4291">
            <v>0.92400000000000004</v>
          </cell>
        </row>
        <row r="4292">
          <cell r="C4292">
            <v>524</v>
          </cell>
          <cell r="D4292" t="str">
            <v>Cedar Rapids</v>
          </cell>
          <cell r="E4292">
            <v>0.99400000000000011</v>
          </cell>
          <cell r="F4292">
            <v>0.99400000000000011</v>
          </cell>
          <cell r="G4292">
            <v>0.83400000000000007</v>
          </cell>
          <cell r="H4292">
            <v>0.92400000000000004</v>
          </cell>
        </row>
        <row r="4293">
          <cell r="C4293">
            <v>525</v>
          </cell>
          <cell r="D4293" t="str">
            <v>Ottumwa</v>
          </cell>
          <cell r="E4293">
            <v>0.97299999999999998</v>
          </cell>
          <cell r="F4293">
            <v>0.97299999999999998</v>
          </cell>
          <cell r="G4293">
            <v>0.73</v>
          </cell>
          <cell r="H4293">
            <v>0.86699999999999999</v>
          </cell>
        </row>
        <row r="4294">
          <cell r="C4294">
            <v>526</v>
          </cell>
          <cell r="D4294" t="str">
            <v>Burlington</v>
          </cell>
          <cell r="E4294">
            <v>0.96599999999999997</v>
          </cell>
          <cell r="F4294">
            <v>0.96599999999999997</v>
          </cell>
          <cell r="G4294">
            <v>0.76900000000000002</v>
          </cell>
          <cell r="H4294">
            <v>0.88</v>
          </cell>
        </row>
        <row r="4295">
          <cell r="C4295">
            <v>527</v>
          </cell>
          <cell r="D4295" t="str">
            <v>Davenport</v>
          </cell>
          <cell r="E4295">
            <v>0.9840000000000001</v>
          </cell>
          <cell r="F4295">
            <v>0.9840000000000001</v>
          </cell>
          <cell r="G4295">
            <v>0.93400000000000005</v>
          </cell>
          <cell r="H4295">
            <v>0.96200000000000008</v>
          </cell>
        </row>
        <row r="4296">
          <cell r="C4296">
            <v>528</v>
          </cell>
          <cell r="D4296" t="str">
            <v>Davenport</v>
          </cell>
          <cell r="E4296">
            <v>0.9840000000000001</v>
          </cell>
          <cell r="F4296">
            <v>0.9840000000000001</v>
          </cell>
          <cell r="G4296">
            <v>0.93400000000000005</v>
          </cell>
          <cell r="H4296">
            <v>0.96200000000000008</v>
          </cell>
        </row>
        <row r="4297">
          <cell r="C4297">
            <v>542</v>
          </cell>
          <cell r="D4297" t="str">
            <v>Green Bay</v>
          </cell>
          <cell r="E4297">
            <v>1.0049999999999999</v>
          </cell>
          <cell r="F4297">
            <v>1.0049999999999999</v>
          </cell>
          <cell r="G4297">
            <v>0.94099999999999995</v>
          </cell>
          <cell r="H4297">
            <v>0.97699999999999998</v>
          </cell>
        </row>
        <row r="4298">
          <cell r="C4298">
            <v>543</v>
          </cell>
          <cell r="D4298" t="str">
            <v>Green Bay</v>
          </cell>
          <cell r="E4298">
            <v>1.0049999999999999</v>
          </cell>
          <cell r="F4298">
            <v>1.0049999999999999</v>
          </cell>
          <cell r="G4298">
            <v>0.94099999999999995</v>
          </cell>
          <cell r="H4298">
            <v>0.97699999999999998</v>
          </cell>
        </row>
        <row r="4299">
          <cell r="C4299">
            <v>550</v>
          </cell>
          <cell r="D4299" t="str">
            <v>Saint Paul</v>
          </cell>
          <cell r="E4299">
            <v>1.002</v>
          </cell>
          <cell r="F4299">
            <v>1.002</v>
          </cell>
          <cell r="G4299">
            <v>1.1879999999999999</v>
          </cell>
          <cell r="H4299">
            <v>1.083</v>
          </cell>
        </row>
        <row r="4300">
          <cell r="C4300">
            <v>551</v>
          </cell>
          <cell r="D4300" t="str">
            <v>Saint Paul</v>
          </cell>
          <cell r="E4300">
            <v>1.002</v>
          </cell>
          <cell r="F4300">
            <v>1.002</v>
          </cell>
          <cell r="G4300">
            <v>1.1879999999999999</v>
          </cell>
          <cell r="H4300">
            <v>1.083</v>
          </cell>
        </row>
        <row r="4301">
          <cell r="C4301">
            <v>553</v>
          </cell>
          <cell r="D4301" t="str">
            <v>Minneapolis</v>
          </cell>
          <cell r="E4301">
            <v>1.006</v>
          </cell>
          <cell r="F4301">
            <v>1.006</v>
          </cell>
          <cell r="G4301">
            <v>1.1990000000000001</v>
          </cell>
          <cell r="H4301">
            <v>1.0900000000000001</v>
          </cell>
        </row>
        <row r="4302">
          <cell r="C4302">
            <v>554</v>
          </cell>
          <cell r="D4302" t="str">
            <v>Minneapolis</v>
          </cell>
          <cell r="E4302">
            <v>1.006</v>
          </cell>
          <cell r="F4302">
            <v>1.006</v>
          </cell>
          <cell r="G4302">
            <v>1.1990000000000001</v>
          </cell>
          <cell r="H4302">
            <v>1.0900000000000001</v>
          </cell>
        </row>
        <row r="4303">
          <cell r="C4303">
            <v>555</v>
          </cell>
          <cell r="D4303" t="str">
            <v>Minneapolis</v>
          </cell>
          <cell r="E4303">
            <v>1.006</v>
          </cell>
          <cell r="F4303">
            <v>1.006</v>
          </cell>
          <cell r="G4303">
            <v>1.1990000000000001</v>
          </cell>
          <cell r="H4303">
            <v>1.0900000000000001</v>
          </cell>
        </row>
        <row r="4304">
          <cell r="C4304">
            <v>556</v>
          </cell>
          <cell r="D4304" t="str">
            <v>Duluth</v>
          </cell>
          <cell r="E4304">
            <v>0.99</v>
          </cell>
          <cell r="F4304">
            <v>0.99</v>
          </cell>
          <cell r="G4304">
            <v>1.0859999999999999</v>
          </cell>
          <cell r="H4304">
            <v>1.032</v>
          </cell>
        </row>
        <row r="4305">
          <cell r="C4305">
            <v>557</v>
          </cell>
          <cell r="D4305" t="str">
            <v>Duluth</v>
          </cell>
          <cell r="E4305">
            <v>0.99</v>
          </cell>
          <cell r="F4305">
            <v>0.99</v>
          </cell>
          <cell r="G4305">
            <v>1.0859999999999999</v>
          </cell>
          <cell r="H4305">
            <v>1.032</v>
          </cell>
        </row>
        <row r="4306">
          <cell r="C4306">
            <v>558</v>
          </cell>
          <cell r="D4306" t="str">
            <v>Duluth</v>
          </cell>
          <cell r="E4306">
            <v>0.99</v>
          </cell>
          <cell r="F4306">
            <v>0.99</v>
          </cell>
          <cell r="G4306">
            <v>1.0859999999999999</v>
          </cell>
          <cell r="H4306">
            <v>1.032</v>
          </cell>
        </row>
        <row r="4307">
          <cell r="C4307">
            <v>559</v>
          </cell>
          <cell r="D4307" t="str">
            <v>Rochester</v>
          </cell>
          <cell r="E4307">
            <v>0.98799999999999999</v>
          </cell>
          <cell r="F4307">
            <v>0.98799999999999999</v>
          </cell>
          <cell r="G4307">
            <v>1.0490000000000002</v>
          </cell>
          <cell r="H4307">
            <v>1.0149999999999999</v>
          </cell>
        </row>
        <row r="4308">
          <cell r="C4308">
            <v>560</v>
          </cell>
          <cell r="D4308" t="str">
            <v>Mankato</v>
          </cell>
          <cell r="E4308">
            <v>0.96599999999999997</v>
          </cell>
          <cell r="F4308">
            <v>0.96599999999999997</v>
          </cell>
          <cell r="G4308">
            <v>1.024</v>
          </cell>
          <cell r="H4308">
            <v>0.99099999999999999</v>
          </cell>
        </row>
        <row r="4309">
          <cell r="C4309">
            <v>561</v>
          </cell>
          <cell r="D4309" t="str">
            <v>Windom</v>
          </cell>
          <cell r="E4309">
            <v>0.95299999999999996</v>
          </cell>
          <cell r="F4309">
            <v>0.95299999999999996</v>
          </cell>
          <cell r="G4309">
            <v>0.93299999999999994</v>
          </cell>
          <cell r="H4309">
            <v>0.94400000000000006</v>
          </cell>
        </row>
        <row r="4310">
          <cell r="C4310">
            <v>562</v>
          </cell>
          <cell r="D4310" t="str">
            <v>Willmar</v>
          </cell>
          <cell r="E4310">
            <v>0.94900000000000007</v>
          </cell>
          <cell r="F4310">
            <v>0.94900000000000007</v>
          </cell>
          <cell r="G4310">
            <v>1.03</v>
          </cell>
          <cell r="H4310">
            <v>0.9840000000000001</v>
          </cell>
        </row>
        <row r="4311">
          <cell r="C4311">
            <v>563</v>
          </cell>
          <cell r="D4311" t="str">
            <v>St. Cloud</v>
          </cell>
          <cell r="E4311">
            <v>0.96299999999999997</v>
          </cell>
          <cell r="F4311">
            <v>0.96299999999999997</v>
          </cell>
          <cell r="G4311">
            <v>1.1779999999999999</v>
          </cell>
          <cell r="H4311">
            <v>1.0569999999999999</v>
          </cell>
        </row>
        <row r="4312">
          <cell r="C4312">
            <v>564</v>
          </cell>
          <cell r="D4312" t="str">
            <v>Brainerd</v>
          </cell>
          <cell r="E4312">
            <v>0.96299999999999997</v>
          </cell>
          <cell r="F4312">
            <v>0.96299999999999997</v>
          </cell>
          <cell r="G4312">
            <v>1.0229999999999999</v>
          </cell>
          <cell r="H4312">
            <v>0.9890000000000001</v>
          </cell>
        </row>
        <row r="4313">
          <cell r="C4313">
            <v>565</v>
          </cell>
          <cell r="D4313" t="str">
            <v>Detroit Lakes</v>
          </cell>
          <cell r="E4313">
            <v>0.98299999999999998</v>
          </cell>
          <cell r="F4313">
            <v>0.98299999999999998</v>
          </cell>
          <cell r="G4313">
            <v>0.96700000000000008</v>
          </cell>
          <cell r="H4313">
            <v>0.97599999999999998</v>
          </cell>
        </row>
        <row r="4314">
          <cell r="C4314">
            <v>566</v>
          </cell>
          <cell r="D4314" t="str">
            <v>Bemidji</v>
          </cell>
          <cell r="E4314">
            <v>0.97699999999999998</v>
          </cell>
          <cell r="F4314">
            <v>0.97699999999999998</v>
          </cell>
          <cell r="G4314">
            <v>0.995</v>
          </cell>
          <cell r="H4314">
            <v>0.98499999999999999</v>
          </cell>
        </row>
        <row r="4315">
          <cell r="C4315">
            <v>567</v>
          </cell>
          <cell r="D4315" t="str">
            <v>Thief River Falls</v>
          </cell>
          <cell r="E4315">
            <v>0.97299999999999998</v>
          </cell>
          <cell r="F4315">
            <v>0.97299999999999998</v>
          </cell>
          <cell r="G4315">
            <v>0.93799999999999994</v>
          </cell>
          <cell r="H4315">
            <v>0.95700000000000007</v>
          </cell>
        </row>
        <row r="4316">
          <cell r="C4316">
            <v>570</v>
          </cell>
          <cell r="D4316" t="str">
            <v>Sioux Falls</v>
          </cell>
          <cell r="E4316">
            <v>1</v>
          </cell>
          <cell r="F4316">
            <v>1</v>
          </cell>
          <cell r="G4316">
            <v>0.58799999999999997</v>
          </cell>
          <cell r="H4316">
            <v>0.82099999999999995</v>
          </cell>
        </row>
        <row r="4317">
          <cell r="C4317">
            <v>571</v>
          </cell>
          <cell r="D4317" t="str">
            <v>Sioux Falls</v>
          </cell>
          <cell r="E4317">
            <v>1</v>
          </cell>
          <cell r="F4317">
            <v>1</v>
          </cell>
          <cell r="G4317">
            <v>0.58799999999999997</v>
          </cell>
          <cell r="H4317">
            <v>0.82099999999999995</v>
          </cell>
        </row>
        <row r="4318">
          <cell r="C4318">
            <v>572</v>
          </cell>
          <cell r="D4318" t="str">
            <v>Watertown</v>
          </cell>
          <cell r="E4318">
            <v>0.98499999999999999</v>
          </cell>
          <cell r="F4318">
            <v>0.98499999999999999</v>
          </cell>
          <cell r="G4318">
            <v>0.502</v>
          </cell>
          <cell r="H4318">
            <v>0.77500000000000002</v>
          </cell>
        </row>
        <row r="4319">
          <cell r="C4319">
            <v>573</v>
          </cell>
          <cell r="D4319" t="str">
            <v>Mitchell</v>
          </cell>
          <cell r="E4319">
            <v>0.97499999999999998</v>
          </cell>
          <cell r="F4319">
            <v>0.97499999999999998</v>
          </cell>
          <cell r="G4319">
            <v>0.495</v>
          </cell>
          <cell r="H4319">
            <v>0.7659999999999999</v>
          </cell>
        </row>
        <row r="4320">
          <cell r="C4320">
            <v>574</v>
          </cell>
          <cell r="D4320" t="str">
            <v>Aberdeen</v>
          </cell>
          <cell r="E4320">
            <v>1.0009999999999999</v>
          </cell>
          <cell r="F4320">
            <v>1.0009999999999999</v>
          </cell>
          <cell r="G4320">
            <v>0.50600000000000001</v>
          </cell>
          <cell r="H4320">
            <v>0.78599999999999992</v>
          </cell>
        </row>
        <row r="4321">
          <cell r="C4321">
            <v>575</v>
          </cell>
          <cell r="D4321" t="str">
            <v>Pierre</v>
          </cell>
          <cell r="E4321">
            <v>1.008</v>
          </cell>
          <cell r="F4321">
            <v>1.008</v>
          </cell>
          <cell r="G4321">
            <v>0.59200000000000008</v>
          </cell>
          <cell r="H4321">
            <v>0.82700000000000007</v>
          </cell>
        </row>
        <row r="4322">
          <cell r="C4322">
            <v>576</v>
          </cell>
          <cell r="D4322" t="str">
            <v>Mobridge</v>
          </cell>
          <cell r="E4322">
            <v>0.98099999999999998</v>
          </cell>
          <cell r="F4322">
            <v>0.98099999999999998</v>
          </cell>
          <cell r="G4322">
            <v>0.498</v>
          </cell>
          <cell r="H4322">
            <v>0.77099999999999991</v>
          </cell>
        </row>
        <row r="4323">
          <cell r="C4323">
            <v>577</v>
          </cell>
          <cell r="D4323" t="str">
            <v>Rapid City</v>
          </cell>
          <cell r="E4323">
            <v>1</v>
          </cell>
          <cell r="F4323">
            <v>1</v>
          </cell>
          <cell r="G4323">
            <v>0.60299999999999998</v>
          </cell>
          <cell r="H4323">
            <v>0.82700000000000007</v>
          </cell>
        </row>
        <row r="4324">
          <cell r="C4324">
            <v>580</v>
          </cell>
          <cell r="D4324" t="str">
            <v>Fargo</v>
          </cell>
          <cell r="E4324">
            <v>1.0170000000000001</v>
          </cell>
          <cell r="F4324">
            <v>1.0170000000000001</v>
          </cell>
          <cell r="G4324">
            <v>0.67599999999999993</v>
          </cell>
          <cell r="H4324">
            <v>0.86900000000000011</v>
          </cell>
        </row>
        <row r="4325">
          <cell r="C4325">
            <v>581</v>
          </cell>
          <cell r="D4325" t="str">
            <v>Fargo</v>
          </cell>
          <cell r="E4325">
            <v>1.0170000000000001</v>
          </cell>
          <cell r="F4325">
            <v>1.0170000000000001</v>
          </cell>
          <cell r="G4325">
            <v>0.67599999999999993</v>
          </cell>
          <cell r="H4325">
            <v>0.86900000000000011</v>
          </cell>
        </row>
        <row r="4326">
          <cell r="C4326">
            <v>582</v>
          </cell>
          <cell r="D4326" t="str">
            <v>Grand Forks</v>
          </cell>
          <cell r="E4326">
            <v>1.018</v>
          </cell>
          <cell r="F4326">
            <v>1.018</v>
          </cell>
          <cell r="G4326">
            <v>0.51600000000000001</v>
          </cell>
          <cell r="H4326">
            <v>0.79900000000000004</v>
          </cell>
        </row>
        <row r="4327">
          <cell r="C4327">
            <v>583</v>
          </cell>
          <cell r="D4327" t="str">
            <v>Devils Lake</v>
          </cell>
          <cell r="E4327">
            <v>1.01</v>
          </cell>
          <cell r="F4327">
            <v>1.01</v>
          </cell>
          <cell r="G4327">
            <v>0.58599999999999997</v>
          </cell>
          <cell r="H4327">
            <v>0.82499999999999996</v>
          </cell>
        </row>
        <row r="4328">
          <cell r="C4328">
            <v>584</v>
          </cell>
          <cell r="D4328" t="str">
            <v>Jamestown</v>
          </cell>
          <cell r="E4328">
            <v>1.01</v>
          </cell>
          <cell r="F4328">
            <v>1.01</v>
          </cell>
          <cell r="G4328">
            <v>0.45100000000000001</v>
          </cell>
          <cell r="H4328">
            <v>0.76700000000000002</v>
          </cell>
        </row>
        <row r="4329">
          <cell r="C4329">
            <v>585</v>
          </cell>
          <cell r="D4329" t="str">
            <v>Bismarck</v>
          </cell>
          <cell r="E4329">
            <v>1.02</v>
          </cell>
          <cell r="F4329">
            <v>1.02</v>
          </cell>
          <cell r="G4329">
            <v>0.64</v>
          </cell>
          <cell r="H4329">
            <v>0.85499999999999998</v>
          </cell>
        </row>
        <row r="4330">
          <cell r="C4330">
            <v>586</v>
          </cell>
          <cell r="D4330" t="str">
            <v>Dickinson</v>
          </cell>
          <cell r="E4330">
            <v>1.0190000000000001</v>
          </cell>
          <cell r="F4330">
            <v>1.0190000000000001</v>
          </cell>
          <cell r="G4330">
            <v>0.57899999999999996</v>
          </cell>
          <cell r="H4330">
            <v>0.82700000000000007</v>
          </cell>
        </row>
        <row r="4331">
          <cell r="C4331">
            <v>587</v>
          </cell>
          <cell r="D4331" t="str">
            <v>Minot</v>
          </cell>
          <cell r="E4331">
            <v>1.018</v>
          </cell>
          <cell r="F4331">
            <v>1.018</v>
          </cell>
          <cell r="G4331">
            <v>0.71</v>
          </cell>
          <cell r="H4331">
            <v>0.88400000000000001</v>
          </cell>
        </row>
        <row r="4332">
          <cell r="C4332">
            <v>588</v>
          </cell>
          <cell r="D4332" t="str">
            <v>Williston</v>
          </cell>
          <cell r="E4332">
            <v>1.0029999999999999</v>
          </cell>
          <cell r="F4332">
            <v>1.0029999999999999</v>
          </cell>
          <cell r="G4332">
            <v>0.57999999999999996</v>
          </cell>
          <cell r="H4332">
            <v>0.81900000000000006</v>
          </cell>
        </row>
        <row r="4333">
          <cell r="C4333">
            <v>590</v>
          </cell>
          <cell r="D4333" t="str">
            <v>Billings</v>
          </cell>
          <cell r="E4333">
            <v>1.022</v>
          </cell>
          <cell r="F4333">
            <v>1.022</v>
          </cell>
          <cell r="G4333">
            <v>0.77900000000000003</v>
          </cell>
          <cell r="H4333">
            <v>0.91599999999999993</v>
          </cell>
        </row>
        <row r="4334">
          <cell r="C4334">
            <v>591</v>
          </cell>
          <cell r="D4334" t="str">
            <v>Billings</v>
          </cell>
          <cell r="E4334">
            <v>1.022</v>
          </cell>
          <cell r="F4334">
            <v>1.022</v>
          </cell>
          <cell r="G4334">
            <v>0.77900000000000003</v>
          </cell>
          <cell r="H4334">
            <v>0.91599999999999993</v>
          </cell>
        </row>
        <row r="4335">
          <cell r="C4335">
            <v>592</v>
          </cell>
          <cell r="D4335" t="str">
            <v>Wolf Point</v>
          </cell>
          <cell r="E4335">
            <v>1.0170000000000001</v>
          </cell>
          <cell r="F4335">
            <v>1.0170000000000001</v>
          </cell>
          <cell r="G4335">
            <v>0.74900000000000011</v>
          </cell>
          <cell r="H4335">
            <v>0.9</v>
          </cell>
        </row>
        <row r="4336">
          <cell r="C4336">
            <v>593</v>
          </cell>
          <cell r="D4336" t="str">
            <v>Miles City</v>
          </cell>
          <cell r="E4336">
            <v>0.995</v>
          </cell>
          <cell r="F4336">
            <v>0.995</v>
          </cell>
          <cell r="G4336">
            <v>0.747</v>
          </cell>
          <cell r="H4336">
            <v>0.88700000000000001</v>
          </cell>
        </row>
        <row r="4337">
          <cell r="C4337">
            <v>594</v>
          </cell>
          <cell r="D4337" t="str">
            <v>Great Falls</v>
          </cell>
          <cell r="E4337">
            <v>1.034</v>
          </cell>
          <cell r="F4337">
            <v>1.034</v>
          </cell>
          <cell r="G4337">
            <v>0.77099999999999991</v>
          </cell>
          <cell r="H4337">
            <v>0.92</v>
          </cell>
        </row>
        <row r="4338">
          <cell r="C4338">
            <v>595</v>
          </cell>
          <cell r="D4338" t="str">
            <v>Havre</v>
          </cell>
          <cell r="E4338">
            <v>1.006</v>
          </cell>
          <cell r="F4338">
            <v>1.006</v>
          </cell>
          <cell r="G4338">
            <v>0.74199999999999999</v>
          </cell>
          <cell r="H4338">
            <v>0.8909999999999999</v>
          </cell>
        </row>
        <row r="4339">
          <cell r="C4339">
            <v>596</v>
          </cell>
          <cell r="D4339" t="str">
            <v>Helena</v>
          </cell>
          <cell r="E4339">
            <v>1.02</v>
          </cell>
          <cell r="F4339">
            <v>1.02</v>
          </cell>
          <cell r="G4339">
            <v>0.75099999999999989</v>
          </cell>
          <cell r="H4339">
            <v>0.90200000000000002</v>
          </cell>
        </row>
        <row r="4340">
          <cell r="C4340">
            <v>597</v>
          </cell>
          <cell r="D4340" t="str">
            <v>Butte</v>
          </cell>
          <cell r="E4340">
            <v>1.02</v>
          </cell>
          <cell r="F4340">
            <v>1.02</v>
          </cell>
          <cell r="G4340">
            <v>0.77200000000000002</v>
          </cell>
          <cell r="H4340">
            <v>0.91200000000000003</v>
          </cell>
        </row>
        <row r="4341">
          <cell r="C4341">
            <v>598</v>
          </cell>
          <cell r="D4341" t="str">
            <v>Missoula</v>
          </cell>
          <cell r="E4341">
            <v>0.99400000000000011</v>
          </cell>
          <cell r="F4341">
            <v>0.99400000000000011</v>
          </cell>
          <cell r="G4341">
            <v>0.76400000000000001</v>
          </cell>
          <cell r="H4341">
            <v>0.89400000000000002</v>
          </cell>
        </row>
        <row r="4342">
          <cell r="C4342">
            <v>599</v>
          </cell>
          <cell r="D4342" t="str">
            <v>Kalispell</v>
          </cell>
          <cell r="E4342">
            <v>0.9840000000000001</v>
          </cell>
          <cell r="F4342">
            <v>0.9840000000000001</v>
          </cell>
          <cell r="G4342">
            <v>0.76300000000000001</v>
          </cell>
          <cell r="H4342">
            <v>0.88800000000000001</v>
          </cell>
        </row>
        <row r="4343">
          <cell r="C4343">
            <v>600</v>
          </cell>
          <cell r="D4343" t="str">
            <v>North Suburban</v>
          </cell>
          <cell r="E4343">
            <v>0.98499999999999999</v>
          </cell>
          <cell r="F4343">
            <v>0.98499999999999999</v>
          </cell>
          <cell r="G4343">
            <v>1.359</v>
          </cell>
          <cell r="H4343">
            <v>1.1479999999999999</v>
          </cell>
        </row>
        <row r="4344">
          <cell r="C4344">
            <v>601</v>
          </cell>
          <cell r="D4344" t="str">
            <v>North Suburban</v>
          </cell>
          <cell r="E4344">
            <v>0.98499999999999999</v>
          </cell>
          <cell r="F4344">
            <v>0.98499999999999999</v>
          </cell>
          <cell r="G4344">
            <v>1.359</v>
          </cell>
          <cell r="H4344">
            <v>1.1479999999999999</v>
          </cell>
        </row>
        <row r="4345">
          <cell r="C4345">
            <v>602</v>
          </cell>
          <cell r="D4345" t="str">
            <v>North Suburban</v>
          </cell>
          <cell r="E4345">
            <v>0.98499999999999999</v>
          </cell>
          <cell r="F4345">
            <v>0.98499999999999999</v>
          </cell>
          <cell r="G4345">
            <v>1.359</v>
          </cell>
          <cell r="H4345">
            <v>1.1479999999999999</v>
          </cell>
        </row>
        <row r="4346">
          <cell r="C4346">
            <v>603</v>
          </cell>
          <cell r="D4346" t="str">
            <v>North Suburban</v>
          </cell>
          <cell r="E4346">
            <v>0.98499999999999999</v>
          </cell>
          <cell r="F4346">
            <v>0.98499999999999999</v>
          </cell>
          <cell r="G4346">
            <v>1.359</v>
          </cell>
          <cell r="H4346">
            <v>1.1479999999999999</v>
          </cell>
        </row>
        <row r="4347">
          <cell r="C4347">
            <v>604</v>
          </cell>
          <cell r="D4347" t="str">
            <v>Joliet</v>
          </cell>
          <cell r="E4347">
            <v>0.9840000000000001</v>
          </cell>
          <cell r="F4347">
            <v>0.9840000000000001</v>
          </cell>
          <cell r="G4347">
            <v>1.4069999999999998</v>
          </cell>
          <cell r="H4347">
            <v>1.1679999999999999</v>
          </cell>
        </row>
        <row r="4348">
          <cell r="C4348">
            <v>605</v>
          </cell>
          <cell r="D4348" t="str">
            <v>South Suburban</v>
          </cell>
          <cell r="E4348">
            <v>0.98499999999999999</v>
          </cell>
          <cell r="F4348">
            <v>0.98499999999999999</v>
          </cell>
          <cell r="G4348">
            <v>1.359</v>
          </cell>
          <cell r="H4348">
            <v>1.1479999999999999</v>
          </cell>
        </row>
        <row r="4349">
          <cell r="C4349">
            <v>606</v>
          </cell>
          <cell r="D4349" t="str">
            <v>Chicago</v>
          </cell>
          <cell r="E4349">
            <v>0.9890000000000001</v>
          </cell>
          <cell r="F4349">
            <v>0.9890000000000001</v>
          </cell>
          <cell r="G4349">
            <v>1.419</v>
          </cell>
          <cell r="H4349">
            <v>1.1759999999999999</v>
          </cell>
        </row>
        <row r="4350">
          <cell r="C4350">
            <v>607</v>
          </cell>
          <cell r="D4350" t="str">
            <v>Chicago</v>
          </cell>
          <cell r="E4350">
            <v>0.9890000000000001</v>
          </cell>
          <cell r="F4350">
            <v>0.9890000000000001</v>
          </cell>
          <cell r="G4350">
            <v>1.419</v>
          </cell>
          <cell r="H4350">
            <v>1.1759999999999999</v>
          </cell>
        </row>
        <row r="4351">
          <cell r="C4351">
            <v>608</v>
          </cell>
          <cell r="D4351" t="str">
            <v>Chicago</v>
          </cell>
          <cell r="E4351">
            <v>0.9890000000000001</v>
          </cell>
          <cell r="F4351">
            <v>0.9890000000000001</v>
          </cell>
          <cell r="G4351">
            <v>1.419</v>
          </cell>
          <cell r="H4351">
            <v>1.1759999999999999</v>
          </cell>
        </row>
        <row r="4352">
          <cell r="C4352">
            <v>609</v>
          </cell>
          <cell r="D4352" t="str">
            <v>Kankakee</v>
          </cell>
          <cell r="E4352">
            <v>0.94799999999999995</v>
          </cell>
          <cell r="F4352">
            <v>0.94799999999999995</v>
          </cell>
          <cell r="G4352">
            <v>1.3080000000000001</v>
          </cell>
          <cell r="H4352">
            <v>1.105</v>
          </cell>
        </row>
        <row r="4353">
          <cell r="C4353">
            <v>610</v>
          </cell>
          <cell r="D4353" t="str">
            <v>Rockford</v>
          </cell>
          <cell r="E4353">
            <v>0.9890000000000001</v>
          </cell>
          <cell r="F4353">
            <v>0.9890000000000001</v>
          </cell>
          <cell r="G4353">
            <v>1.2350000000000001</v>
          </cell>
          <cell r="H4353">
            <v>1.0959999999999999</v>
          </cell>
        </row>
        <row r="4354">
          <cell r="C4354">
            <v>611</v>
          </cell>
          <cell r="D4354" t="str">
            <v>Rockford</v>
          </cell>
          <cell r="E4354">
            <v>0.9890000000000001</v>
          </cell>
          <cell r="F4354">
            <v>0.9890000000000001</v>
          </cell>
          <cell r="G4354">
            <v>1.2350000000000001</v>
          </cell>
          <cell r="H4354">
            <v>1.0959999999999999</v>
          </cell>
        </row>
        <row r="4355">
          <cell r="C4355">
            <v>612</v>
          </cell>
          <cell r="D4355" t="str">
            <v>Rock Island</v>
          </cell>
          <cell r="E4355">
            <v>0.96599999999999997</v>
          </cell>
          <cell r="F4355">
            <v>0.96599999999999997</v>
          </cell>
          <cell r="G4355">
            <v>0.998</v>
          </cell>
          <cell r="H4355">
            <v>0.98</v>
          </cell>
        </row>
        <row r="4356">
          <cell r="C4356">
            <v>613</v>
          </cell>
          <cell r="D4356" t="str">
            <v>La Salle</v>
          </cell>
          <cell r="E4356">
            <v>0.97699999999999998</v>
          </cell>
          <cell r="F4356">
            <v>0.97699999999999998</v>
          </cell>
          <cell r="G4356">
            <v>1.2509999999999999</v>
          </cell>
          <cell r="H4356">
            <v>1.0959999999999999</v>
          </cell>
        </row>
        <row r="4357">
          <cell r="C4357">
            <v>614</v>
          </cell>
          <cell r="D4357" t="str">
            <v>Galesburg</v>
          </cell>
          <cell r="E4357">
            <v>0.97599999999999998</v>
          </cell>
          <cell r="F4357">
            <v>0.97599999999999998</v>
          </cell>
          <cell r="G4357">
            <v>1.0759999999999998</v>
          </cell>
          <cell r="H4357">
            <v>1.02</v>
          </cell>
        </row>
        <row r="4358">
          <cell r="C4358">
            <v>615</v>
          </cell>
          <cell r="D4358" t="str">
            <v>Peoria</v>
          </cell>
          <cell r="E4358">
            <v>0.99900000000000011</v>
          </cell>
          <cell r="F4358">
            <v>0.99900000000000011</v>
          </cell>
          <cell r="G4358">
            <v>1.1040000000000001</v>
          </cell>
          <cell r="H4358">
            <v>1.0449999999999999</v>
          </cell>
        </row>
        <row r="4359">
          <cell r="C4359">
            <v>616</v>
          </cell>
          <cell r="D4359" t="str">
            <v>Peoria</v>
          </cell>
          <cell r="E4359">
            <v>0.99900000000000011</v>
          </cell>
          <cell r="F4359">
            <v>0.99900000000000011</v>
          </cell>
          <cell r="G4359">
            <v>1.1040000000000001</v>
          </cell>
          <cell r="H4359">
            <v>1.0449999999999999</v>
          </cell>
        </row>
        <row r="4360">
          <cell r="C4360">
            <v>617</v>
          </cell>
          <cell r="D4360" t="str">
            <v>Bloomington</v>
          </cell>
          <cell r="E4360">
            <v>0.96900000000000008</v>
          </cell>
          <cell r="F4360">
            <v>0.96900000000000008</v>
          </cell>
          <cell r="G4360">
            <v>1.099</v>
          </cell>
          <cell r="H4360">
            <v>1.026</v>
          </cell>
        </row>
        <row r="4361">
          <cell r="C4361">
            <v>618</v>
          </cell>
          <cell r="D4361" t="str">
            <v>Champaign</v>
          </cell>
          <cell r="E4361">
            <v>1.002</v>
          </cell>
          <cell r="F4361">
            <v>1.002</v>
          </cell>
          <cell r="G4361">
            <v>1.08</v>
          </cell>
          <cell r="H4361">
            <v>1.036</v>
          </cell>
        </row>
        <row r="4362">
          <cell r="C4362">
            <v>619</v>
          </cell>
          <cell r="D4362" t="str">
            <v>Champaign</v>
          </cell>
          <cell r="E4362">
            <v>1.002</v>
          </cell>
          <cell r="F4362">
            <v>1.002</v>
          </cell>
          <cell r="G4362">
            <v>1.08</v>
          </cell>
          <cell r="H4362">
            <v>1.036</v>
          </cell>
        </row>
        <row r="4363">
          <cell r="C4363">
            <v>620</v>
          </cell>
          <cell r="D4363" t="str">
            <v>East St. Louis</v>
          </cell>
          <cell r="E4363">
            <v>0.95499999999999996</v>
          </cell>
          <cell r="F4363">
            <v>0.95499999999999996</v>
          </cell>
          <cell r="G4363">
            <v>1.093</v>
          </cell>
          <cell r="H4363">
            <v>1.0149999999999999</v>
          </cell>
        </row>
        <row r="4364">
          <cell r="C4364">
            <v>621</v>
          </cell>
          <cell r="D4364" t="str">
            <v>East St. Louis</v>
          </cell>
          <cell r="E4364">
            <v>0.95499999999999996</v>
          </cell>
          <cell r="F4364">
            <v>0.95499999999999996</v>
          </cell>
          <cell r="G4364">
            <v>1.093</v>
          </cell>
          <cell r="H4364">
            <v>1.0149999999999999</v>
          </cell>
        </row>
        <row r="4365">
          <cell r="C4365">
            <v>622</v>
          </cell>
          <cell r="D4365" t="str">
            <v>East St. Louis</v>
          </cell>
          <cell r="E4365">
            <v>0.95499999999999996</v>
          </cell>
          <cell r="F4365">
            <v>0.95499999999999996</v>
          </cell>
          <cell r="G4365">
            <v>1.093</v>
          </cell>
          <cell r="H4365">
            <v>1.0149999999999999</v>
          </cell>
        </row>
        <row r="4366">
          <cell r="C4366">
            <v>623</v>
          </cell>
          <cell r="D4366" t="str">
            <v>Quincy</v>
          </cell>
          <cell r="E4366">
            <v>0.96900000000000008</v>
          </cell>
          <cell r="F4366">
            <v>0.96900000000000008</v>
          </cell>
          <cell r="G4366">
            <v>1.016</v>
          </cell>
          <cell r="H4366">
            <v>0.99</v>
          </cell>
        </row>
        <row r="4367">
          <cell r="C4367">
            <v>624</v>
          </cell>
          <cell r="D4367" t="str">
            <v>Effingham</v>
          </cell>
          <cell r="E4367">
            <v>0.96299999999999997</v>
          </cell>
          <cell r="F4367">
            <v>0.96299999999999997</v>
          </cell>
          <cell r="G4367">
            <v>1.0629999999999999</v>
          </cell>
          <cell r="H4367">
            <v>1.006</v>
          </cell>
        </row>
        <row r="4368">
          <cell r="C4368">
            <v>625</v>
          </cell>
          <cell r="D4368" t="str">
            <v>Decatur</v>
          </cell>
          <cell r="E4368">
            <v>0.98199999999999998</v>
          </cell>
          <cell r="F4368">
            <v>0.98199999999999998</v>
          </cell>
          <cell r="G4368">
            <v>1.0590000000000002</v>
          </cell>
          <cell r="H4368">
            <v>1.016</v>
          </cell>
        </row>
        <row r="4369">
          <cell r="C4369">
            <v>626</v>
          </cell>
          <cell r="D4369" t="str">
            <v>Springfield</v>
          </cell>
          <cell r="E4369">
            <v>0.99</v>
          </cell>
          <cell r="F4369">
            <v>0.99</v>
          </cell>
          <cell r="G4369">
            <v>1.0720000000000001</v>
          </cell>
          <cell r="H4369">
            <v>1.0249999999999999</v>
          </cell>
        </row>
        <row r="4370">
          <cell r="C4370">
            <v>627</v>
          </cell>
          <cell r="D4370" t="str">
            <v>Springfield</v>
          </cell>
          <cell r="E4370">
            <v>0.99</v>
          </cell>
          <cell r="F4370">
            <v>0.99</v>
          </cell>
          <cell r="G4370">
            <v>1.0720000000000001</v>
          </cell>
          <cell r="H4370">
            <v>1.0249999999999999</v>
          </cell>
        </row>
        <row r="4371">
          <cell r="C4371">
            <v>628</v>
          </cell>
          <cell r="D4371" t="str">
            <v>Centralia</v>
          </cell>
          <cell r="E4371">
            <v>0.94099999999999995</v>
          </cell>
          <cell r="F4371">
            <v>0.94099999999999995</v>
          </cell>
          <cell r="G4371">
            <v>1.0840000000000001</v>
          </cell>
          <cell r="H4371">
            <v>1.004</v>
          </cell>
        </row>
        <row r="4372">
          <cell r="C4372">
            <v>629</v>
          </cell>
          <cell r="D4372" t="str">
            <v>Carbondale</v>
          </cell>
          <cell r="E4372">
            <v>0.93900000000000006</v>
          </cell>
          <cell r="F4372">
            <v>0.93900000000000006</v>
          </cell>
          <cell r="G4372">
            <v>1.0620000000000001</v>
          </cell>
          <cell r="H4372">
            <v>0.99199999999999999</v>
          </cell>
        </row>
        <row r="4373">
          <cell r="C4373">
            <v>630</v>
          </cell>
          <cell r="D4373" t="str">
            <v xml:space="preserve">St. Louis   </v>
          </cell>
          <cell r="E4373">
            <v>0.996</v>
          </cell>
          <cell r="F4373">
            <v>0.996</v>
          </cell>
          <cell r="G4373">
            <v>1.0759999999999998</v>
          </cell>
          <cell r="H4373">
            <v>1.0309999999999999</v>
          </cell>
        </row>
        <row r="4374">
          <cell r="C4374">
            <v>631</v>
          </cell>
          <cell r="D4374" t="str">
            <v xml:space="preserve">St. Louis   </v>
          </cell>
          <cell r="E4374">
            <v>0.996</v>
          </cell>
          <cell r="F4374">
            <v>0.996</v>
          </cell>
          <cell r="G4374">
            <v>1.0759999999999998</v>
          </cell>
          <cell r="H4374">
            <v>1.0309999999999999</v>
          </cell>
        </row>
        <row r="4375">
          <cell r="C4375">
            <v>633</v>
          </cell>
          <cell r="D4375" t="str">
            <v>Bowling Green</v>
          </cell>
          <cell r="E4375">
            <v>0.98099999999999998</v>
          </cell>
          <cell r="F4375">
            <v>0.98099999999999998</v>
          </cell>
          <cell r="G4375">
            <v>0.94700000000000006</v>
          </cell>
          <cell r="H4375">
            <v>0.96599999999999997</v>
          </cell>
        </row>
        <row r="4376">
          <cell r="C4376">
            <v>634</v>
          </cell>
          <cell r="D4376" t="str">
            <v>Hannibal</v>
          </cell>
          <cell r="E4376">
            <v>0.97099999999999997</v>
          </cell>
          <cell r="F4376">
            <v>0.97099999999999997</v>
          </cell>
          <cell r="G4376">
            <v>0.92599999999999993</v>
          </cell>
          <cell r="H4376">
            <v>0.95799999999999996</v>
          </cell>
        </row>
        <row r="4377">
          <cell r="C4377">
            <v>635</v>
          </cell>
          <cell r="D4377" t="str">
            <v xml:space="preserve">Kirksville       </v>
          </cell>
          <cell r="E4377">
            <v>1.0029999999999999</v>
          </cell>
          <cell r="F4377">
            <v>1.0029999999999999</v>
          </cell>
          <cell r="G4377">
            <v>0.9</v>
          </cell>
          <cell r="H4377">
            <v>0.97599999999999998</v>
          </cell>
        </row>
        <row r="4378">
          <cell r="C4378">
            <v>636</v>
          </cell>
          <cell r="D4378" t="str">
            <v>Flat River</v>
          </cell>
          <cell r="E4378">
            <v>0.99</v>
          </cell>
          <cell r="F4378">
            <v>0.99</v>
          </cell>
          <cell r="G4378">
            <v>0.95799999999999996</v>
          </cell>
          <cell r="H4378">
            <v>0.97599999999999998</v>
          </cell>
        </row>
        <row r="4379">
          <cell r="C4379">
            <v>637</v>
          </cell>
          <cell r="D4379" t="str">
            <v>Cape Girardeau</v>
          </cell>
          <cell r="E4379">
            <v>0.99099999999999999</v>
          </cell>
          <cell r="F4379">
            <v>0.99099999999999999</v>
          </cell>
          <cell r="G4379">
            <v>0.90599999999999992</v>
          </cell>
          <cell r="H4379">
            <v>0.95400000000000007</v>
          </cell>
        </row>
        <row r="4380">
          <cell r="C4380">
            <v>638</v>
          </cell>
          <cell r="D4380" t="str">
            <v>Sikeston</v>
          </cell>
          <cell r="E4380">
            <v>0.97499999999999998</v>
          </cell>
          <cell r="F4380">
            <v>0.97499999999999998</v>
          </cell>
          <cell r="G4380">
            <v>0.90599999999999992</v>
          </cell>
          <cell r="H4380">
            <v>0.94499999999999995</v>
          </cell>
        </row>
        <row r="4381">
          <cell r="C4381">
            <v>639</v>
          </cell>
          <cell r="D4381" t="str">
            <v>Poplar Bluff</v>
          </cell>
          <cell r="E4381">
            <v>0.97</v>
          </cell>
          <cell r="F4381">
            <v>0.97</v>
          </cell>
          <cell r="G4381">
            <v>0.90300000000000002</v>
          </cell>
          <cell r="H4381">
            <v>0.94099999999999995</v>
          </cell>
        </row>
        <row r="4382">
          <cell r="C4382">
            <v>640</v>
          </cell>
          <cell r="D4382" t="str">
            <v>Kansas City</v>
          </cell>
          <cell r="E4382">
            <v>1.016</v>
          </cell>
          <cell r="F4382">
            <v>1.016</v>
          </cell>
          <cell r="G4382">
            <v>1.0669999999999999</v>
          </cell>
          <cell r="H4382">
            <v>1.038</v>
          </cell>
        </row>
        <row r="4383">
          <cell r="C4383">
            <v>641</v>
          </cell>
          <cell r="D4383" t="str">
            <v>Kansas City</v>
          </cell>
          <cell r="E4383">
            <v>1.016</v>
          </cell>
          <cell r="F4383">
            <v>1.016</v>
          </cell>
          <cell r="G4383">
            <v>1.0669999999999999</v>
          </cell>
          <cell r="H4383">
            <v>1.038</v>
          </cell>
        </row>
        <row r="4384">
          <cell r="C4384">
            <v>644</v>
          </cell>
          <cell r="D4384" t="str">
            <v>St. Joseph</v>
          </cell>
          <cell r="E4384">
            <v>1.0070000000000001</v>
          </cell>
          <cell r="F4384">
            <v>1.0070000000000001</v>
          </cell>
          <cell r="G4384">
            <v>0.93900000000000006</v>
          </cell>
          <cell r="H4384">
            <v>0.97799999999999998</v>
          </cell>
        </row>
        <row r="4385">
          <cell r="C4385">
            <v>645</v>
          </cell>
          <cell r="D4385" t="str">
            <v>St. Joseph</v>
          </cell>
          <cell r="E4385">
            <v>1.0070000000000001</v>
          </cell>
          <cell r="F4385">
            <v>1.0070000000000001</v>
          </cell>
          <cell r="G4385">
            <v>0.93900000000000006</v>
          </cell>
          <cell r="H4385">
            <v>0.97799999999999998</v>
          </cell>
        </row>
        <row r="4386">
          <cell r="C4386">
            <v>646</v>
          </cell>
          <cell r="D4386" t="str">
            <v>Chillicothe</v>
          </cell>
          <cell r="E4386">
            <v>0.97699999999999998</v>
          </cell>
          <cell r="F4386">
            <v>0.97699999999999998</v>
          </cell>
          <cell r="G4386">
            <v>0.96200000000000008</v>
          </cell>
          <cell r="H4386">
            <v>0.97099999999999997</v>
          </cell>
        </row>
        <row r="4387">
          <cell r="C4387">
            <v>647</v>
          </cell>
          <cell r="D4387" t="str">
            <v>Harrisonville</v>
          </cell>
          <cell r="E4387">
            <v>0.97299999999999998</v>
          </cell>
          <cell r="F4387">
            <v>0.97299999999999998</v>
          </cell>
          <cell r="G4387">
            <v>1.022</v>
          </cell>
          <cell r="H4387">
            <v>0.995</v>
          </cell>
        </row>
        <row r="4388">
          <cell r="C4388">
            <v>648</v>
          </cell>
          <cell r="D4388" t="str">
            <v>Joplin</v>
          </cell>
          <cell r="E4388">
            <v>0.995</v>
          </cell>
          <cell r="F4388">
            <v>0.995</v>
          </cell>
          <cell r="G4388">
            <v>0.81</v>
          </cell>
          <cell r="H4388">
            <v>0.91500000000000004</v>
          </cell>
        </row>
        <row r="4389">
          <cell r="C4389">
            <v>650</v>
          </cell>
          <cell r="D4389" t="str">
            <v>Jefferson City</v>
          </cell>
          <cell r="E4389">
            <v>0.9840000000000001</v>
          </cell>
          <cell r="F4389">
            <v>0.9840000000000001</v>
          </cell>
          <cell r="G4389">
            <v>0.93400000000000005</v>
          </cell>
          <cell r="H4389">
            <v>0.96200000000000008</v>
          </cell>
        </row>
        <row r="4390">
          <cell r="C4390">
            <v>651</v>
          </cell>
          <cell r="D4390" t="str">
            <v>Jefferson City</v>
          </cell>
          <cell r="E4390">
            <v>0.9840000000000001</v>
          </cell>
          <cell r="F4390">
            <v>0.9840000000000001</v>
          </cell>
          <cell r="G4390">
            <v>0.93400000000000005</v>
          </cell>
          <cell r="H4390">
            <v>0.96200000000000008</v>
          </cell>
        </row>
        <row r="4391">
          <cell r="C4391">
            <v>652</v>
          </cell>
          <cell r="D4391" t="str">
            <v>Columbia</v>
          </cell>
          <cell r="E4391">
            <v>0.98599999999999999</v>
          </cell>
          <cell r="F4391">
            <v>0.98599999999999999</v>
          </cell>
          <cell r="G4391">
            <v>0.93500000000000005</v>
          </cell>
          <cell r="H4391">
            <v>0.96400000000000008</v>
          </cell>
        </row>
        <row r="4392">
          <cell r="C4392">
            <v>653</v>
          </cell>
          <cell r="D4392" t="str">
            <v>Sedalia</v>
          </cell>
          <cell r="E4392">
            <v>0.98099999999999998</v>
          </cell>
          <cell r="F4392">
            <v>0.98099999999999998</v>
          </cell>
          <cell r="G4392">
            <v>0.92599999999999993</v>
          </cell>
          <cell r="H4392">
            <v>0.95700000000000007</v>
          </cell>
        </row>
        <row r="4393">
          <cell r="C4393">
            <v>654</v>
          </cell>
          <cell r="D4393" t="str">
            <v>Rolla</v>
          </cell>
          <cell r="E4393">
            <v>0.96299999999999997</v>
          </cell>
          <cell r="F4393">
            <v>0.96299999999999997</v>
          </cell>
          <cell r="G4393">
            <v>0.95599999999999996</v>
          </cell>
          <cell r="H4393">
            <v>0.96</v>
          </cell>
        </row>
        <row r="4394">
          <cell r="C4394">
            <v>655</v>
          </cell>
          <cell r="D4394" t="str">
            <v>Rolla</v>
          </cell>
          <cell r="E4394">
            <v>0.96299999999999997</v>
          </cell>
          <cell r="F4394">
            <v>0.96299999999999997</v>
          </cell>
          <cell r="G4394">
            <v>0.95599999999999996</v>
          </cell>
          <cell r="H4394">
            <v>0.96</v>
          </cell>
        </row>
        <row r="4395">
          <cell r="C4395">
            <v>656</v>
          </cell>
          <cell r="D4395" t="str">
            <v>Springfield</v>
          </cell>
          <cell r="E4395">
            <v>0.99900000000000011</v>
          </cell>
          <cell r="F4395">
            <v>0.99900000000000011</v>
          </cell>
          <cell r="G4395">
            <v>0.82099999999999995</v>
          </cell>
          <cell r="H4395">
            <v>0.92099999999999993</v>
          </cell>
        </row>
        <row r="4396">
          <cell r="C4396">
            <v>657</v>
          </cell>
          <cell r="D4396" t="str">
            <v>Springfield</v>
          </cell>
          <cell r="E4396">
            <v>0.99900000000000011</v>
          </cell>
          <cell r="F4396">
            <v>0.99900000000000011</v>
          </cell>
          <cell r="G4396">
            <v>0.82099999999999995</v>
          </cell>
          <cell r="H4396">
            <v>0.92099999999999993</v>
          </cell>
        </row>
        <row r="4397">
          <cell r="C4397">
            <v>658</v>
          </cell>
          <cell r="D4397" t="str">
            <v>Springfield</v>
          </cell>
          <cell r="E4397">
            <v>0.99900000000000011</v>
          </cell>
          <cell r="F4397">
            <v>0.99900000000000011</v>
          </cell>
          <cell r="G4397">
            <v>0.82099999999999995</v>
          </cell>
          <cell r="H4397">
            <v>0.92099999999999993</v>
          </cell>
        </row>
        <row r="4398">
          <cell r="C4398">
            <v>660</v>
          </cell>
          <cell r="D4398" t="str">
            <v>Kansas City</v>
          </cell>
          <cell r="E4398">
            <v>0.99400000000000011</v>
          </cell>
          <cell r="F4398">
            <v>0.99400000000000011</v>
          </cell>
          <cell r="G4398">
            <v>0.95700000000000007</v>
          </cell>
          <cell r="H4398">
            <v>0.97699999999999998</v>
          </cell>
        </row>
        <row r="4399">
          <cell r="C4399">
            <v>661</v>
          </cell>
          <cell r="D4399" t="str">
            <v>Kansas City</v>
          </cell>
          <cell r="E4399">
            <v>0.99400000000000011</v>
          </cell>
          <cell r="F4399">
            <v>0.99400000000000011</v>
          </cell>
          <cell r="G4399">
            <v>0.95700000000000007</v>
          </cell>
          <cell r="H4399">
            <v>0.97699999999999998</v>
          </cell>
        </row>
        <row r="4400">
          <cell r="C4400">
            <v>662</v>
          </cell>
          <cell r="D4400" t="str">
            <v>Kansas City</v>
          </cell>
          <cell r="E4400">
            <v>0.99400000000000011</v>
          </cell>
          <cell r="F4400">
            <v>0.99400000000000011</v>
          </cell>
          <cell r="G4400">
            <v>0.95700000000000007</v>
          </cell>
          <cell r="H4400">
            <v>0.97699999999999998</v>
          </cell>
        </row>
        <row r="4401">
          <cell r="C4401">
            <v>664</v>
          </cell>
          <cell r="D4401" t="str">
            <v>Topeka</v>
          </cell>
          <cell r="E4401">
            <v>0.99400000000000011</v>
          </cell>
          <cell r="F4401">
            <v>0.99400000000000011</v>
          </cell>
          <cell r="G4401">
            <v>0.66500000000000004</v>
          </cell>
          <cell r="H4401">
            <v>0.85099999999999998</v>
          </cell>
        </row>
        <row r="4402">
          <cell r="C4402">
            <v>665</v>
          </cell>
          <cell r="D4402" t="str">
            <v>Topeka</v>
          </cell>
          <cell r="E4402">
            <v>0.99400000000000011</v>
          </cell>
          <cell r="F4402">
            <v>0.99400000000000011</v>
          </cell>
          <cell r="G4402">
            <v>0.66500000000000004</v>
          </cell>
          <cell r="H4402">
            <v>0.85099999999999998</v>
          </cell>
        </row>
        <row r="4403">
          <cell r="C4403">
            <v>666</v>
          </cell>
          <cell r="D4403" t="str">
            <v>Topeka</v>
          </cell>
          <cell r="E4403">
            <v>0.99400000000000011</v>
          </cell>
          <cell r="F4403">
            <v>0.99400000000000011</v>
          </cell>
          <cell r="G4403">
            <v>0.66500000000000004</v>
          </cell>
          <cell r="H4403">
            <v>0.85099999999999998</v>
          </cell>
        </row>
        <row r="4404">
          <cell r="C4404">
            <v>667</v>
          </cell>
          <cell r="D4404" t="str">
            <v>Fort Scott</v>
          </cell>
          <cell r="E4404">
            <v>0.97699999999999998</v>
          </cell>
          <cell r="F4404">
            <v>0.97699999999999998</v>
          </cell>
          <cell r="G4404">
            <v>0.74299999999999999</v>
          </cell>
          <cell r="H4404">
            <v>0.875</v>
          </cell>
        </row>
        <row r="4405">
          <cell r="C4405">
            <v>668</v>
          </cell>
          <cell r="D4405" t="str">
            <v>Emporia</v>
          </cell>
          <cell r="E4405">
            <v>0.97799999999999998</v>
          </cell>
          <cell r="F4405">
            <v>0.97799999999999998</v>
          </cell>
          <cell r="G4405">
            <v>0.7</v>
          </cell>
          <cell r="H4405">
            <v>0.85699999999999998</v>
          </cell>
        </row>
        <row r="4406">
          <cell r="C4406">
            <v>669</v>
          </cell>
          <cell r="D4406" t="str">
            <v>Belleville</v>
          </cell>
          <cell r="E4406">
            <v>0.99400000000000011</v>
          </cell>
          <cell r="F4406">
            <v>0.99400000000000011</v>
          </cell>
          <cell r="G4406">
            <v>0.65599999999999992</v>
          </cell>
          <cell r="H4406">
            <v>0.84699999999999998</v>
          </cell>
        </row>
        <row r="4407">
          <cell r="C4407">
            <v>670</v>
          </cell>
          <cell r="D4407" t="str">
            <v>Wichita</v>
          </cell>
          <cell r="E4407">
            <v>0.99900000000000011</v>
          </cell>
          <cell r="F4407">
            <v>0.99900000000000011</v>
          </cell>
          <cell r="G4407">
            <v>0.65099999999999991</v>
          </cell>
          <cell r="H4407">
            <v>0.84799999999999998</v>
          </cell>
        </row>
        <row r="4408">
          <cell r="C4408">
            <v>671</v>
          </cell>
          <cell r="D4408" t="str">
            <v>Wichita</v>
          </cell>
          <cell r="E4408">
            <v>0.99900000000000011</v>
          </cell>
          <cell r="F4408">
            <v>0.99900000000000011</v>
          </cell>
          <cell r="G4408">
            <v>0.65099999999999991</v>
          </cell>
          <cell r="H4408">
            <v>0.84799999999999998</v>
          </cell>
        </row>
        <row r="4409">
          <cell r="C4409">
            <v>672</v>
          </cell>
          <cell r="D4409" t="str">
            <v>Wichita</v>
          </cell>
          <cell r="E4409">
            <v>0.99900000000000011</v>
          </cell>
          <cell r="F4409">
            <v>0.99900000000000011</v>
          </cell>
          <cell r="G4409">
            <v>0.65099999999999991</v>
          </cell>
          <cell r="H4409">
            <v>0.84799999999999998</v>
          </cell>
        </row>
        <row r="4410">
          <cell r="C4410">
            <v>673</v>
          </cell>
          <cell r="D4410" t="str">
            <v>Independence</v>
          </cell>
          <cell r="E4410">
            <v>0.99900000000000011</v>
          </cell>
          <cell r="F4410">
            <v>0.99900000000000011</v>
          </cell>
          <cell r="G4410">
            <v>0.70299999999999996</v>
          </cell>
          <cell r="H4410">
            <v>0.87</v>
          </cell>
        </row>
        <row r="4411">
          <cell r="C4411">
            <v>674</v>
          </cell>
          <cell r="D4411" t="str">
            <v>Salina</v>
          </cell>
          <cell r="E4411">
            <v>1.004</v>
          </cell>
          <cell r="F4411">
            <v>1.004</v>
          </cell>
          <cell r="G4411">
            <v>0.67</v>
          </cell>
          <cell r="H4411">
            <v>0.8590000000000001</v>
          </cell>
        </row>
        <row r="4412">
          <cell r="C4412">
            <v>675</v>
          </cell>
          <cell r="D4412" t="str">
            <v>Hutchinson</v>
          </cell>
          <cell r="E4412">
            <v>0.95799999999999996</v>
          </cell>
          <cell r="F4412">
            <v>0.95799999999999996</v>
          </cell>
          <cell r="G4412">
            <v>0.65400000000000003</v>
          </cell>
          <cell r="H4412">
            <v>0.82499999999999996</v>
          </cell>
        </row>
        <row r="4413">
          <cell r="C4413">
            <v>676</v>
          </cell>
          <cell r="D4413" t="str">
            <v>Hays</v>
          </cell>
          <cell r="E4413">
            <v>0.996</v>
          </cell>
          <cell r="F4413">
            <v>0.996</v>
          </cell>
          <cell r="G4413">
            <v>0.65599999999999992</v>
          </cell>
          <cell r="H4413">
            <v>0.84799999999999998</v>
          </cell>
        </row>
        <row r="4414">
          <cell r="C4414">
            <v>677</v>
          </cell>
          <cell r="D4414" t="str">
            <v>Colby</v>
          </cell>
          <cell r="E4414">
            <v>1.002</v>
          </cell>
          <cell r="F4414">
            <v>1.002</v>
          </cell>
          <cell r="G4414">
            <v>0.65599999999999992</v>
          </cell>
          <cell r="H4414">
            <v>0.85099999999999998</v>
          </cell>
        </row>
        <row r="4415">
          <cell r="C4415">
            <v>678</v>
          </cell>
          <cell r="D4415" t="str">
            <v>Dodge City</v>
          </cell>
          <cell r="E4415">
            <v>1.0170000000000001</v>
          </cell>
          <cell r="F4415">
            <v>1.0170000000000001</v>
          </cell>
          <cell r="G4415">
            <v>0.66500000000000004</v>
          </cell>
          <cell r="H4415">
            <v>0.8640000000000001</v>
          </cell>
        </row>
        <row r="4416">
          <cell r="C4416">
            <v>679</v>
          </cell>
          <cell r="D4416" t="str">
            <v xml:space="preserve"> Liberal</v>
          </cell>
          <cell r="E4416">
            <v>0.995</v>
          </cell>
          <cell r="F4416">
            <v>0.995</v>
          </cell>
          <cell r="G4416">
            <v>0.66400000000000003</v>
          </cell>
          <cell r="H4416">
            <v>0.85099999999999998</v>
          </cell>
        </row>
        <row r="4417">
          <cell r="C4417">
            <v>680</v>
          </cell>
          <cell r="D4417" t="str">
            <v>Omaha</v>
          </cell>
          <cell r="E4417">
            <v>0.996</v>
          </cell>
          <cell r="F4417">
            <v>0.996</v>
          </cell>
          <cell r="G4417">
            <v>0.79299999999999993</v>
          </cell>
          <cell r="H4417">
            <v>0.90700000000000003</v>
          </cell>
        </row>
        <row r="4418">
          <cell r="C4418">
            <v>681</v>
          </cell>
          <cell r="D4418" t="str">
            <v>Omaha</v>
          </cell>
          <cell r="E4418">
            <v>0.996</v>
          </cell>
          <cell r="F4418">
            <v>0.996</v>
          </cell>
          <cell r="G4418">
            <v>0.79299999999999993</v>
          </cell>
          <cell r="H4418">
            <v>0.90700000000000003</v>
          </cell>
        </row>
        <row r="4419">
          <cell r="C4419">
            <v>683</v>
          </cell>
          <cell r="D4419" t="str">
            <v>Lincoln</v>
          </cell>
          <cell r="E4419">
            <v>0.995</v>
          </cell>
          <cell r="F4419">
            <v>0.995</v>
          </cell>
          <cell r="G4419">
            <v>0.753</v>
          </cell>
          <cell r="H4419">
            <v>0.89</v>
          </cell>
        </row>
        <row r="4420">
          <cell r="C4420">
            <v>684</v>
          </cell>
          <cell r="D4420" t="str">
            <v>Lincoln</v>
          </cell>
          <cell r="E4420">
            <v>0.995</v>
          </cell>
          <cell r="F4420">
            <v>0.995</v>
          </cell>
          <cell r="G4420">
            <v>0.753</v>
          </cell>
          <cell r="H4420">
            <v>0.89</v>
          </cell>
        </row>
        <row r="4421">
          <cell r="C4421">
            <v>685</v>
          </cell>
          <cell r="D4421" t="str">
            <v>Lincoln</v>
          </cell>
          <cell r="E4421">
            <v>0.995</v>
          </cell>
          <cell r="F4421">
            <v>0.995</v>
          </cell>
          <cell r="G4421">
            <v>0.753</v>
          </cell>
          <cell r="H4421">
            <v>0.89</v>
          </cell>
        </row>
        <row r="4422">
          <cell r="C4422">
            <v>686</v>
          </cell>
          <cell r="D4422" t="str">
            <v>Columbus</v>
          </cell>
          <cell r="E4422">
            <v>0.97499999999999998</v>
          </cell>
          <cell r="F4422">
            <v>0.97499999999999998</v>
          </cell>
          <cell r="G4422">
            <v>0.77900000000000003</v>
          </cell>
          <cell r="H4422">
            <v>0.88900000000000001</v>
          </cell>
        </row>
        <row r="4423">
          <cell r="C4423">
            <v>687</v>
          </cell>
          <cell r="D4423" t="str">
            <v>Norfolk</v>
          </cell>
          <cell r="E4423">
            <v>0.99199999999999999</v>
          </cell>
          <cell r="F4423">
            <v>0.99199999999999999</v>
          </cell>
          <cell r="G4423">
            <v>0.77500000000000002</v>
          </cell>
          <cell r="H4423">
            <v>0.89800000000000002</v>
          </cell>
        </row>
        <row r="4424">
          <cell r="C4424">
            <v>688</v>
          </cell>
          <cell r="D4424" t="str">
            <v>Grand Island</v>
          </cell>
          <cell r="E4424">
            <v>0.99099999999999999</v>
          </cell>
          <cell r="F4424">
            <v>0.99099999999999999</v>
          </cell>
          <cell r="G4424">
            <v>0.77800000000000002</v>
          </cell>
          <cell r="H4424">
            <v>0.89900000000000002</v>
          </cell>
        </row>
        <row r="4425">
          <cell r="C4425">
            <v>689</v>
          </cell>
          <cell r="D4425" t="str">
            <v>Hastings</v>
          </cell>
          <cell r="E4425">
            <v>0.98499999999999999</v>
          </cell>
          <cell r="F4425">
            <v>0.98499999999999999</v>
          </cell>
          <cell r="G4425">
            <v>0.81200000000000006</v>
          </cell>
          <cell r="H4425">
            <v>0.90900000000000003</v>
          </cell>
        </row>
        <row r="4426">
          <cell r="C4426">
            <v>690</v>
          </cell>
          <cell r="D4426" t="str">
            <v>Mccook</v>
          </cell>
          <cell r="E4426">
            <v>0.98099999999999998</v>
          </cell>
          <cell r="F4426">
            <v>0.98099999999999998</v>
          </cell>
          <cell r="G4426">
            <v>0.72099999999999997</v>
          </cell>
          <cell r="H4426">
            <v>0.86799999999999999</v>
          </cell>
        </row>
        <row r="4427">
          <cell r="C4427">
            <v>691</v>
          </cell>
          <cell r="D4427" t="str">
            <v>North Platte</v>
          </cell>
          <cell r="E4427">
            <v>0.98499999999999999</v>
          </cell>
          <cell r="F4427">
            <v>0.98499999999999999</v>
          </cell>
          <cell r="G4427">
            <v>0.79599999999999993</v>
          </cell>
          <cell r="H4427">
            <v>0.90200000000000002</v>
          </cell>
        </row>
        <row r="4428">
          <cell r="C4428">
            <v>692</v>
          </cell>
          <cell r="D4428" t="str">
            <v>Valentine</v>
          </cell>
          <cell r="E4428">
            <v>1.006</v>
          </cell>
          <cell r="F4428">
            <v>1.006</v>
          </cell>
          <cell r="G4428">
            <v>0.73599999999999999</v>
          </cell>
          <cell r="H4428">
            <v>0.88900000000000001</v>
          </cell>
        </row>
        <row r="4429">
          <cell r="C4429">
            <v>693</v>
          </cell>
          <cell r="D4429" t="str">
            <v>Alliance</v>
          </cell>
          <cell r="E4429">
            <v>1.004</v>
          </cell>
          <cell r="F4429">
            <v>1.004</v>
          </cell>
          <cell r="G4429">
            <v>0.71599999999999997</v>
          </cell>
          <cell r="H4429">
            <v>0.879</v>
          </cell>
        </row>
        <row r="4430">
          <cell r="C4430">
            <v>700</v>
          </cell>
          <cell r="D4430" t="str">
            <v>New Orleans</v>
          </cell>
          <cell r="E4430">
            <v>1.0149999999999999</v>
          </cell>
          <cell r="F4430">
            <v>1.0149999999999999</v>
          </cell>
          <cell r="G4430">
            <v>0.69799999999999995</v>
          </cell>
          <cell r="H4430">
            <v>0.877</v>
          </cell>
        </row>
        <row r="4431">
          <cell r="C4431">
            <v>701</v>
          </cell>
          <cell r="D4431" t="str">
            <v>New Orleans</v>
          </cell>
          <cell r="E4431">
            <v>1.0149999999999999</v>
          </cell>
          <cell r="F4431">
            <v>1.0149999999999999</v>
          </cell>
          <cell r="G4431">
            <v>0.69799999999999995</v>
          </cell>
          <cell r="H4431">
            <v>0.877</v>
          </cell>
        </row>
        <row r="4432">
          <cell r="C4432">
            <v>703</v>
          </cell>
          <cell r="D4432" t="str">
            <v>Thibodaux</v>
          </cell>
          <cell r="E4432">
            <v>0.98699999999999999</v>
          </cell>
          <cell r="F4432">
            <v>0.98699999999999999</v>
          </cell>
          <cell r="G4432">
            <v>0.64900000000000002</v>
          </cell>
          <cell r="H4432">
            <v>0.84</v>
          </cell>
        </row>
        <row r="4433">
          <cell r="C4433">
            <v>704</v>
          </cell>
          <cell r="D4433" t="str">
            <v>Hammond</v>
          </cell>
          <cell r="E4433">
            <v>0.96299999999999997</v>
          </cell>
          <cell r="F4433">
            <v>0.96299999999999997</v>
          </cell>
          <cell r="G4433">
            <v>0.54899999999999993</v>
          </cell>
          <cell r="H4433">
            <v>0.78299999999999992</v>
          </cell>
        </row>
        <row r="4434">
          <cell r="C4434">
            <v>705</v>
          </cell>
          <cell r="D4434" t="str">
            <v>Lafayette</v>
          </cell>
          <cell r="E4434">
            <v>0.98499999999999999</v>
          </cell>
          <cell r="F4434">
            <v>0.98499999999999999</v>
          </cell>
          <cell r="G4434">
            <v>0.627</v>
          </cell>
          <cell r="H4434">
            <v>0.82900000000000007</v>
          </cell>
        </row>
        <row r="4435">
          <cell r="C4435">
            <v>706</v>
          </cell>
          <cell r="D4435" t="str">
            <v>Lake Charles</v>
          </cell>
          <cell r="E4435">
            <v>0.98599999999999999</v>
          </cell>
          <cell r="F4435">
            <v>0.98599999999999999</v>
          </cell>
          <cell r="G4435">
            <v>0.65</v>
          </cell>
          <cell r="H4435">
            <v>0.84</v>
          </cell>
        </row>
        <row r="4436">
          <cell r="C4436">
            <v>707</v>
          </cell>
          <cell r="D4436" t="str">
            <v>Baton Rouge</v>
          </cell>
          <cell r="E4436">
            <v>1.004</v>
          </cell>
          <cell r="F4436">
            <v>1.004</v>
          </cell>
          <cell r="G4436">
            <v>0.63600000000000001</v>
          </cell>
          <cell r="H4436">
            <v>0.84400000000000008</v>
          </cell>
        </row>
        <row r="4437">
          <cell r="C4437">
            <v>708</v>
          </cell>
          <cell r="D4437" t="str">
            <v>Baton Rouge</v>
          </cell>
          <cell r="E4437">
            <v>1.004</v>
          </cell>
          <cell r="F4437">
            <v>1.004</v>
          </cell>
          <cell r="G4437">
            <v>0.63600000000000001</v>
          </cell>
          <cell r="H4437">
            <v>0.84400000000000008</v>
          </cell>
        </row>
        <row r="4438">
          <cell r="C4438">
            <v>710</v>
          </cell>
          <cell r="D4438" t="str">
            <v>Shreveport</v>
          </cell>
          <cell r="E4438">
            <v>0.9840000000000001</v>
          </cell>
          <cell r="F4438">
            <v>0.9840000000000001</v>
          </cell>
          <cell r="G4438">
            <v>0.59599999999999997</v>
          </cell>
          <cell r="H4438">
            <v>0.81499999999999995</v>
          </cell>
        </row>
        <row r="4439">
          <cell r="C4439">
            <v>711</v>
          </cell>
          <cell r="D4439" t="str">
            <v>Shreveport</v>
          </cell>
          <cell r="E4439">
            <v>0.9840000000000001</v>
          </cell>
          <cell r="F4439">
            <v>0.9840000000000001</v>
          </cell>
          <cell r="G4439">
            <v>0.59599999999999997</v>
          </cell>
          <cell r="H4439">
            <v>0.81499999999999995</v>
          </cell>
        </row>
        <row r="4440">
          <cell r="C4440">
            <v>712</v>
          </cell>
          <cell r="D4440" t="str">
            <v>Monroe</v>
          </cell>
          <cell r="E4440">
            <v>0.96700000000000008</v>
          </cell>
          <cell r="F4440">
            <v>0.96700000000000008</v>
          </cell>
          <cell r="G4440">
            <v>0.56399999999999995</v>
          </cell>
          <cell r="H4440">
            <v>0.79200000000000004</v>
          </cell>
        </row>
        <row r="4441">
          <cell r="C4441">
            <v>713</v>
          </cell>
          <cell r="D4441" t="str">
            <v>Alexandria</v>
          </cell>
          <cell r="E4441">
            <v>0.96799999999999997</v>
          </cell>
          <cell r="F4441">
            <v>0.96799999999999997</v>
          </cell>
          <cell r="G4441">
            <v>0.57799999999999996</v>
          </cell>
          <cell r="H4441">
            <v>0.79799999999999993</v>
          </cell>
        </row>
        <row r="4442">
          <cell r="C4442">
            <v>714</v>
          </cell>
          <cell r="D4442" t="str">
            <v>Alexandria</v>
          </cell>
          <cell r="E4442">
            <v>0.96799999999999997</v>
          </cell>
          <cell r="F4442">
            <v>0.96799999999999997</v>
          </cell>
          <cell r="G4442">
            <v>0.57799999999999996</v>
          </cell>
          <cell r="H4442">
            <v>0.79799999999999993</v>
          </cell>
        </row>
        <row r="4443">
          <cell r="C4443">
            <v>731</v>
          </cell>
          <cell r="D4443" t="str">
            <v>Oklahoma City</v>
          </cell>
          <cell r="E4443">
            <v>0.97299999999999998</v>
          </cell>
          <cell r="F4443">
            <v>0.97299999999999998</v>
          </cell>
          <cell r="G4443">
            <v>0.65400000000000003</v>
          </cell>
          <cell r="H4443">
            <v>0.83400000000000007</v>
          </cell>
        </row>
        <row r="4444">
          <cell r="C4444">
            <v>741</v>
          </cell>
          <cell r="D4444" t="str">
            <v>Tulsa</v>
          </cell>
          <cell r="E4444">
            <v>0.97400000000000009</v>
          </cell>
          <cell r="F4444">
            <v>0.97400000000000009</v>
          </cell>
          <cell r="G4444">
            <v>0.622</v>
          </cell>
          <cell r="H4444">
            <v>0.82099999999999995</v>
          </cell>
        </row>
        <row r="4445">
          <cell r="C4445">
            <v>750</v>
          </cell>
          <cell r="D4445" t="str">
            <v>Mckinney</v>
          </cell>
          <cell r="E4445">
            <v>0.99299999999999999</v>
          </cell>
          <cell r="F4445">
            <v>0.99299999999999999</v>
          </cell>
          <cell r="G4445">
            <v>0.48899999999999999</v>
          </cell>
          <cell r="H4445">
            <v>0.77300000000000002</v>
          </cell>
        </row>
        <row r="4446">
          <cell r="C4446">
            <v>751</v>
          </cell>
          <cell r="D4446" t="str">
            <v>Waxahackie</v>
          </cell>
          <cell r="E4446">
            <v>0.99299999999999999</v>
          </cell>
          <cell r="F4446">
            <v>0.99299999999999999</v>
          </cell>
          <cell r="G4446">
            <v>0.56399999999999995</v>
          </cell>
          <cell r="H4446">
            <v>0.80599999999999994</v>
          </cell>
        </row>
        <row r="4447">
          <cell r="C4447">
            <v>752</v>
          </cell>
          <cell r="D4447" t="str">
            <v xml:space="preserve">Dallas   </v>
          </cell>
          <cell r="E4447">
            <v>1.0009999999999999</v>
          </cell>
          <cell r="F4447">
            <v>1.0009999999999999</v>
          </cell>
          <cell r="G4447">
            <v>0.65799999999999992</v>
          </cell>
          <cell r="H4447">
            <v>0.85199999999999998</v>
          </cell>
        </row>
        <row r="4448">
          <cell r="C4448">
            <v>753</v>
          </cell>
          <cell r="D4448" t="str">
            <v xml:space="preserve">Dallas   </v>
          </cell>
          <cell r="E4448">
            <v>1.0009999999999999</v>
          </cell>
          <cell r="F4448">
            <v>1.0009999999999999</v>
          </cell>
          <cell r="G4448">
            <v>0.65799999999999992</v>
          </cell>
          <cell r="H4448">
            <v>0.85199999999999998</v>
          </cell>
        </row>
        <row r="4449">
          <cell r="C4449">
            <v>754</v>
          </cell>
          <cell r="D4449" t="str">
            <v>Greenville</v>
          </cell>
          <cell r="E4449">
            <v>0.99400000000000011</v>
          </cell>
          <cell r="F4449">
            <v>0.99400000000000011</v>
          </cell>
          <cell r="G4449">
            <v>0.42200000000000004</v>
          </cell>
          <cell r="H4449">
            <v>0.745</v>
          </cell>
        </row>
        <row r="4450">
          <cell r="C4450">
            <v>755</v>
          </cell>
          <cell r="D4450" t="str">
            <v>Texarkana</v>
          </cell>
          <cell r="E4450">
            <v>0.9840000000000001</v>
          </cell>
          <cell r="F4450">
            <v>0.9840000000000001</v>
          </cell>
          <cell r="G4450">
            <v>0.49700000000000005</v>
          </cell>
          <cell r="H4450">
            <v>0.77200000000000002</v>
          </cell>
        </row>
        <row r="4451">
          <cell r="C4451">
            <v>756</v>
          </cell>
          <cell r="D4451" t="str">
            <v>Longview</v>
          </cell>
          <cell r="E4451">
            <v>0.99</v>
          </cell>
          <cell r="F4451">
            <v>0.99</v>
          </cell>
          <cell r="G4451">
            <v>0.40500000000000003</v>
          </cell>
          <cell r="H4451">
            <v>0.73499999999999999</v>
          </cell>
        </row>
        <row r="4452">
          <cell r="C4452">
            <v>757</v>
          </cell>
          <cell r="D4452" t="str">
            <v>Tyler</v>
          </cell>
          <cell r="E4452">
            <v>0.9890000000000001</v>
          </cell>
          <cell r="F4452">
            <v>0.9890000000000001</v>
          </cell>
          <cell r="G4452">
            <v>0.54600000000000004</v>
          </cell>
          <cell r="H4452">
            <v>0.79599999999999993</v>
          </cell>
        </row>
        <row r="4453">
          <cell r="C4453">
            <v>758</v>
          </cell>
          <cell r="D4453" t="str">
            <v>Palestine</v>
          </cell>
          <cell r="E4453">
            <v>0.95400000000000007</v>
          </cell>
          <cell r="F4453">
            <v>0.95400000000000007</v>
          </cell>
          <cell r="G4453">
            <v>0.55799999999999994</v>
          </cell>
          <cell r="H4453">
            <v>0.78200000000000003</v>
          </cell>
        </row>
        <row r="4454">
          <cell r="C4454">
            <v>759</v>
          </cell>
          <cell r="D4454" t="str">
            <v>Lufkin</v>
          </cell>
          <cell r="E4454">
            <v>0.95900000000000007</v>
          </cell>
          <cell r="F4454">
            <v>0.95900000000000007</v>
          </cell>
          <cell r="G4454">
            <v>0.59099999999999997</v>
          </cell>
          <cell r="H4454">
            <v>0.79900000000000004</v>
          </cell>
        </row>
        <row r="4455">
          <cell r="C4455">
            <v>760</v>
          </cell>
          <cell r="D4455" t="str">
            <v>Fort Worth</v>
          </cell>
          <cell r="E4455">
            <v>0.996</v>
          </cell>
          <cell r="F4455">
            <v>0.996</v>
          </cell>
          <cell r="G4455">
            <v>0.625</v>
          </cell>
          <cell r="H4455">
            <v>0.83499999999999996</v>
          </cell>
        </row>
        <row r="4456">
          <cell r="C4456">
            <v>761</v>
          </cell>
          <cell r="D4456" t="str">
            <v>Fort Worth</v>
          </cell>
          <cell r="E4456">
            <v>0.996</v>
          </cell>
          <cell r="F4456">
            <v>0.996</v>
          </cell>
          <cell r="G4456">
            <v>0.625</v>
          </cell>
          <cell r="H4456">
            <v>0.83499999999999996</v>
          </cell>
        </row>
        <row r="4457">
          <cell r="C4457">
            <v>762</v>
          </cell>
          <cell r="D4457" t="str">
            <v>Denton</v>
          </cell>
          <cell r="E4457">
            <v>0.98199999999999998</v>
          </cell>
          <cell r="F4457">
            <v>0.98199999999999998</v>
          </cell>
          <cell r="G4457">
            <v>0.46600000000000003</v>
          </cell>
          <cell r="H4457">
            <v>0.75700000000000001</v>
          </cell>
        </row>
        <row r="4458">
          <cell r="C4458">
            <v>763</v>
          </cell>
          <cell r="D4458" t="str">
            <v>Wichita Falls</v>
          </cell>
          <cell r="E4458">
            <v>0.97799999999999998</v>
          </cell>
          <cell r="F4458">
            <v>0.97799999999999998</v>
          </cell>
          <cell r="G4458">
            <v>0.55000000000000004</v>
          </cell>
          <cell r="H4458">
            <v>0.79200000000000004</v>
          </cell>
        </row>
        <row r="4459">
          <cell r="C4459">
            <v>764</v>
          </cell>
          <cell r="D4459" t="str">
            <v>Eastrand</v>
          </cell>
          <cell r="E4459">
            <v>0.96499999999999997</v>
          </cell>
          <cell r="F4459">
            <v>0.96499999999999997</v>
          </cell>
          <cell r="G4459">
            <v>0.49099999999999999</v>
          </cell>
          <cell r="H4459">
            <v>0.75900000000000001</v>
          </cell>
        </row>
        <row r="4460">
          <cell r="C4460">
            <v>765</v>
          </cell>
          <cell r="D4460" t="str">
            <v>Temple</v>
          </cell>
          <cell r="E4460">
            <v>0.95</v>
          </cell>
          <cell r="F4460">
            <v>0.95</v>
          </cell>
          <cell r="G4460">
            <v>0.52700000000000002</v>
          </cell>
          <cell r="H4460">
            <v>0.7659999999999999</v>
          </cell>
        </row>
        <row r="4461">
          <cell r="C4461">
            <v>766</v>
          </cell>
          <cell r="D4461" t="str">
            <v>Waco</v>
          </cell>
          <cell r="E4461">
            <v>0.97199999999999998</v>
          </cell>
          <cell r="F4461">
            <v>0.97199999999999998</v>
          </cell>
          <cell r="G4461">
            <v>0.57299999999999995</v>
          </cell>
          <cell r="H4461">
            <v>0.79799999999999993</v>
          </cell>
        </row>
        <row r="4462">
          <cell r="C4462">
            <v>767</v>
          </cell>
          <cell r="D4462" t="str">
            <v>Waco</v>
          </cell>
          <cell r="E4462">
            <v>0.97199999999999998</v>
          </cell>
          <cell r="F4462">
            <v>0.97199999999999998</v>
          </cell>
          <cell r="G4462">
            <v>0.57299999999999995</v>
          </cell>
          <cell r="H4462">
            <v>0.79799999999999993</v>
          </cell>
        </row>
        <row r="4463">
          <cell r="C4463">
            <v>768</v>
          </cell>
          <cell r="D4463" t="str">
            <v>Brownwood</v>
          </cell>
          <cell r="E4463">
            <v>0.98499999999999999</v>
          </cell>
          <cell r="F4463">
            <v>0.98499999999999999</v>
          </cell>
          <cell r="G4463">
            <v>0.48399999999999999</v>
          </cell>
          <cell r="H4463">
            <v>0.76700000000000002</v>
          </cell>
        </row>
        <row r="4464">
          <cell r="C4464">
            <v>769</v>
          </cell>
          <cell r="D4464" t="str">
            <v>San Angelo</v>
          </cell>
          <cell r="E4464">
            <v>0.98199999999999998</v>
          </cell>
          <cell r="F4464">
            <v>0.98199999999999998</v>
          </cell>
          <cell r="G4464">
            <v>0.495</v>
          </cell>
          <cell r="H4464">
            <v>0.77</v>
          </cell>
        </row>
        <row r="4465">
          <cell r="C4465">
            <v>770</v>
          </cell>
          <cell r="D4465" t="str">
            <v>Houston</v>
          </cell>
          <cell r="E4465">
            <v>0.98699999999999999</v>
          </cell>
          <cell r="F4465">
            <v>0.98699999999999999</v>
          </cell>
          <cell r="G4465">
            <v>0.70900000000000007</v>
          </cell>
          <cell r="H4465">
            <v>0.86599999999999999</v>
          </cell>
        </row>
        <row r="4466">
          <cell r="C4466">
            <v>771</v>
          </cell>
          <cell r="D4466" t="str">
            <v>Houston</v>
          </cell>
          <cell r="E4466">
            <v>0.98699999999999999</v>
          </cell>
          <cell r="F4466">
            <v>0.98699999999999999</v>
          </cell>
          <cell r="G4466">
            <v>0.70900000000000007</v>
          </cell>
          <cell r="H4466">
            <v>0.86599999999999999</v>
          </cell>
        </row>
        <row r="4467">
          <cell r="C4467">
            <v>772</v>
          </cell>
          <cell r="D4467" t="str">
            <v>Houston</v>
          </cell>
          <cell r="E4467">
            <v>0.98699999999999999</v>
          </cell>
          <cell r="F4467">
            <v>0.98699999999999999</v>
          </cell>
          <cell r="G4467">
            <v>0.70900000000000007</v>
          </cell>
          <cell r="H4467">
            <v>0.86599999999999999</v>
          </cell>
        </row>
        <row r="4468">
          <cell r="C4468">
            <v>773</v>
          </cell>
          <cell r="D4468" t="str">
            <v>Huntsville</v>
          </cell>
          <cell r="E4468">
            <v>0.97199999999999998</v>
          </cell>
          <cell r="F4468">
            <v>0.97199999999999998</v>
          </cell>
          <cell r="G4468">
            <v>0.56899999999999995</v>
          </cell>
          <cell r="H4468">
            <v>0.79599999999999993</v>
          </cell>
        </row>
        <row r="4469">
          <cell r="C4469">
            <v>774</v>
          </cell>
          <cell r="D4469" t="str">
            <v>Wharton</v>
          </cell>
          <cell r="E4469">
            <v>0.98099999999999998</v>
          </cell>
          <cell r="F4469">
            <v>0.98099999999999998</v>
          </cell>
          <cell r="G4469">
            <v>0.53799999999999992</v>
          </cell>
          <cell r="H4469">
            <v>0.78799999999999992</v>
          </cell>
        </row>
        <row r="4470">
          <cell r="C4470">
            <v>775</v>
          </cell>
          <cell r="D4470" t="str">
            <v>Galveston</v>
          </cell>
          <cell r="E4470">
            <v>0.96299999999999997</v>
          </cell>
          <cell r="F4470">
            <v>0.96299999999999997</v>
          </cell>
          <cell r="G4470">
            <v>0.69700000000000006</v>
          </cell>
          <cell r="H4470">
            <v>0.84699999999999998</v>
          </cell>
        </row>
        <row r="4471">
          <cell r="C4471">
            <v>776</v>
          </cell>
          <cell r="D4471" t="str">
            <v>Beaumont</v>
          </cell>
          <cell r="E4471">
            <v>0.96700000000000008</v>
          </cell>
          <cell r="F4471">
            <v>0.96700000000000008</v>
          </cell>
          <cell r="G4471">
            <v>0.61199999999999999</v>
          </cell>
          <cell r="H4471">
            <v>0.81200000000000006</v>
          </cell>
        </row>
        <row r="4472">
          <cell r="C4472">
            <v>777</v>
          </cell>
          <cell r="D4472" t="str">
            <v>Beaumont</v>
          </cell>
          <cell r="E4472">
            <v>0.96700000000000008</v>
          </cell>
          <cell r="F4472">
            <v>0.96700000000000008</v>
          </cell>
          <cell r="G4472">
            <v>0.61199999999999999</v>
          </cell>
          <cell r="H4472">
            <v>0.81200000000000006</v>
          </cell>
        </row>
        <row r="4473">
          <cell r="C4473">
            <v>778</v>
          </cell>
          <cell r="D4473" t="str">
            <v>Bryan</v>
          </cell>
          <cell r="E4473">
            <v>0.94099999999999995</v>
          </cell>
          <cell r="F4473">
            <v>0.94099999999999995</v>
          </cell>
          <cell r="G4473">
            <v>0.63</v>
          </cell>
          <cell r="H4473">
            <v>0.80500000000000005</v>
          </cell>
        </row>
        <row r="4474">
          <cell r="C4474">
            <v>779</v>
          </cell>
          <cell r="D4474" t="str">
            <v>Victoria</v>
          </cell>
          <cell r="E4474">
            <v>0.98199999999999998</v>
          </cell>
          <cell r="F4474">
            <v>0.98199999999999998</v>
          </cell>
          <cell r="G4474">
            <v>0.42700000000000005</v>
          </cell>
          <cell r="H4474">
            <v>0.74099999999999999</v>
          </cell>
        </row>
        <row r="4475">
          <cell r="C4475">
            <v>780</v>
          </cell>
          <cell r="D4475" t="str">
            <v>Laredo</v>
          </cell>
          <cell r="E4475">
            <v>0.97099999999999997</v>
          </cell>
          <cell r="F4475">
            <v>0.97099999999999997</v>
          </cell>
          <cell r="G4475">
            <v>0.53700000000000003</v>
          </cell>
          <cell r="H4475">
            <v>0.78200000000000003</v>
          </cell>
        </row>
        <row r="4476">
          <cell r="C4476">
            <v>781</v>
          </cell>
          <cell r="D4476" t="str">
            <v>San Antonio</v>
          </cell>
          <cell r="E4476">
            <v>0.97499999999999998</v>
          </cell>
          <cell r="F4476">
            <v>0.97499999999999998</v>
          </cell>
          <cell r="G4476">
            <v>0.64500000000000002</v>
          </cell>
          <cell r="H4476">
            <v>0.83099999999999996</v>
          </cell>
        </row>
        <row r="4477">
          <cell r="C4477">
            <v>782</v>
          </cell>
          <cell r="D4477" t="str">
            <v>San Antonio</v>
          </cell>
          <cell r="E4477">
            <v>0.97499999999999998</v>
          </cell>
          <cell r="F4477">
            <v>0.97499999999999998</v>
          </cell>
          <cell r="G4477">
            <v>0.64500000000000002</v>
          </cell>
          <cell r="H4477">
            <v>0.83099999999999996</v>
          </cell>
        </row>
        <row r="4478">
          <cell r="C4478">
            <v>783</v>
          </cell>
          <cell r="D4478" t="str">
            <v>Corpus Christi</v>
          </cell>
          <cell r="E4478">
            <v>0.997</v>
          </cell>
          <cell r="F4478">
            <v>0.997</v>
          </cell>
          <cell r="G4478">
            <v>0.53700000000000003</v>
          </cell>
          <cell r="H4478">
            <v>0.79599999999999993</v>
          </cell>
        </row>
        <row r="4479">
          <cell r="C4479">
            <v>784</v>
          </cell>
          <cell r="D4479" t="str">
            <v>Corpus Christi</v>
          </cell>
          <cell r="E4479">
            <v>0.997</v>
          </cell>
          <cell r="F4479">
            <v>0.997</v>
          </cell>
          <cell r="G4479">
            <v>0.53700000000000003</v>
          </cell>
          <cell r="H4479">
            <v>0.79599999999999993</v>
          </cell>
        </row>
        <row r="4480">
          <cell r="C4480">
            <v>785</v>
          </cell>
          <cell r="D4480" t="str">
            <v>Mc Allen</v>
          </cell>
          <cell r="E4480">
            <v>0.997</v>
          </cell>
          <cell r="F4480">
            <v>0.997</v>
          </cell>
          <cell r="G4480">
            <v>0.46600000000000003</v>
          </cell>
          <cell r="H4480">
            <v>0.7659999999999999</v>
          </cell>
        </row>
        <row r="4481">
          <cell r="C4481">
            <v>786</v>
          </cell>
          <cell r="D4481" t="str">
            <v>Austin</v>
          </cell>
          <cell r="E4481">
            <v>0.98599999999999999</v>
          </cell>
          <cell r="F4481">
            <v>0.98599999999999999</v>
          </cell>
          <cell r="G4481">
            <v>0.59099999999999997</v>
          </cell>
          <cell r="H4481">
            <v>0.81400000000000006</v>
          </cell>
        </row>
        <row r="4482">
          <cell r="C4482">
            <v>787</v>
          </cell>
          <cell r="D4482" t="str">
            <v>Austin</v>
          </cell>
          <cell r="E4482">
            <v>0.98599999999999999</v>
          </cell>
          <cell r="F4482">
            <v>0.98599999999999999</v>
          </cell>
          <cell r="G4482">
            <v>0.59099999999999997</v>
          </cell>
          <cell r="H4482">
            <v>0.81400000000000006</v>
          </cell>
        </row>
        <row r="4483">
          <cell r="C4483">
            <v>791</v>
          </cell>
          <cell r="D4483" t="str">
            <v>Amarillo</v>
          </cell>
          <cell r="E4483">
            <v>0.98199999999999998</v>
          </cell>
          <cell r="F4483">
            <v>0.98199999999999998</v>
          </cell>
          <cell r="G4483">
            <v>0.6</v>
          </cell>
          <cell r="H4483">
            <v>0.81599999999999995</v>
          </cell>
        </row>
        <row r="4484">
          <cell r="C4484">
            <v>794</v>
          </cell>
          <cell r="D4484" t="str">
            <v>Lubbock</v>
          </cell>
          <cell r="E4484">
            <v>1</v>
          </cell>
          <cell r="F4484">
            <v>1</v>
          </cell>
          <cell r="G4484">
            <v>0.56299999999999994</v>
          </cell>
          <cell r="H4484">
            <v>0.81</v>
          </cell>
        </row>
        <row r="4485">
          <cell r="C4485">
            <v>796</v>
          </cell>
          <cell r="D4485" t="str">
            <v>Abilene</v>
          </cell>
          <cell r="E4485">
            <v>0.98299999999999998</v>
          </cell>
          <cell r="F4485">
            <v>0.98299999999999998</v>
          </cell>
          <cell r="G4485">
            <v>0.53600000000000003</v>
          </cell>
          <cell r="H4485">
            <v>0.78799999999999992</v>
          </cell>
        </row>
        <row r="4486">
          <cell r="C4486">
            <v>799</v>
          </cell>
          <cell r="D4486" t="str">
            <v>El Paso</v>
          </cell>
          <cell r="E4486">
            <v>0.97199999999999998</v>
          </cell>
          <cell r="F4486">
            <v>0.97199999999999998</v>
          </cell>
          <cell r="G4486">
            <v>0.50600000000000001</v>
          </cell>
          <cell r="H4486">
            <v>0.76900000000000002</v>
          </cell>
        </row>
        <row r="4487">
          <cell r="C4487">
            <v>800</v>
          </cell>
          <cell r="D4487" t="str">
            <v>Denver</v>
          </cell>
          <cell r="E4487">
            <v>1.016</v>
          </cell>
          <cell r="F4487">
            <v>1.016</v>
          </cell>
          <cell r="G4487">
            <v>0.82599999999999996</v>
          </cell>
          <cell r="H4487">
            <v>0.93299999999999994</v>
          </cell>
        </row>
        <row r="4488">
          <cell r="C4488">
            <v>801</v>
          </cell>
          <cell r="D4488" t="str">
            <v>Denver</v>
          </cell>
          <cell r="E4488">
            <v>1.016</v>
          </cell>
          <cell r="F4488">
            <v>1.016</v>
          </cell>
          <cell r="G4488">
            <v>0.82599999999999996</v>
          </cell>
          <cell r="H4488">
            <v>0.93299999999999994</v>
          </cell>
        </row>
        <row r="4489">
          <cell r="C4489">
            <v>802</v>
          </cell>
          <cell r="D4489" t="str">
            <v>Denver</v>
          </cell>
          <cell r="E4489">
            <v>1.016</v>
          </cell>
          <cell r="F4489">
            <v>1.016</v>
          </cell>
          <cell r="G4489">
            <v>0.82599999999999996</v>
          </cell>
          <cell r="H4489">
            <v>0.93299999999999994</v>
          </cell>
        </row>
        <row r="4490">
          <cell r="C4490">
            <v>803</v>
          </cell>
          <cell r="D4490" t="str">
            <v>Boulcjer</v>
          </cell>
          <cell r="E4490">
            <v>0.98599999999999999</v>
          </cell>
          <cell r="F4490">
            <v>0.98599999999999999</v>
          </cell>
          <cell r="G4490">
            <v>0.82</v>
          </cell>
          <cell r="H4490">
            <v>0.91299999999999992</v>
          </cell>
        </row>
        <row r="4491">
          <cell r="C4491">
            <v>804</v>
          </cell>
          <cell r="D4491" t="str">
            <v>Golden</v>
          </cell>
          <cell r="E4491">
            <v>1.006</v>
          </cell>
          <cell r="F4491">
            <v>1.006</v>
          </cell>
          <cell r="G4491">
            <v>0.79599999999999993</v>
          </cell>
          <cell r="H4491">
            <v>0.91400000000000003</v>
          </cell>
        </row>
        <row r="4492">
          <cell r="C4492">
            <v>805</v>
          </cell>
          <cell r="D4492" t="str">
            <v>Fort Collins</v>
          </cell>
          <cell r="E4492">
            <v>1.0209999999999999</v>
          </cell>
          <cell r="F4492">
            <v>1.0209999999999999</v>
          </cell>
          <cell r="G4492">
            <v>0.79599999999999993</v>
          </cell>
          <cell r="H4492">
            <v>0.92299999999999993</v>
          </cell>
        </row>
        <row r="4493">
          <cell r="C4493">
            <v>806</v>
          </cell>
          <cell r="D4493" t="str">
            <v>Greeley</v>
          </cell>
          <cell r="E4493">
            <v>0.997</v>
          </cell>
          <cell r="F4493">
            <v>0.997</v>
          </cell>
          <cell r="G4493">
            <v>0.7609999999999999</v>
          </cell>
          <cell r="H4493">
            <v>0.89400000000000002</v>
          </cell>
        </row>
        <row r="4494">
          <cell r="C4494">
            <v>807</v>
          </cell>
          <cell r="D4494" t="str">
            <v>Fort Morgan</v>
          </cell>
          <cell r="E4494">
            <v>0.99099999999999999</v>
          </cell>
          <cell r="F4494">
            <v>0.99099999999999999</v>
          </cell>
          <cell r="G4494">
            <v>0.79599999999999993</v>
          </cell>
          <cell r="H4494">
            <v>0.90599999999999992</v>
          </cell>
        </row>
        <row r="4495">
          <cell r="C4495">
            <v>808</v>
          </cell>
          <cell r="D4495" t="str">
            <v>Colorado  Springs</v>
          </cell>
          <cell r="E4495">
            <v>1.0129999999999999</v>
          </cell>
          <cell r="F4495">
            <v>1.0129999999999999</v>
          </cell>
          <cell r="G4495">
            <v>0.79299999999999993</v>
          </cell>
          <cell r="H4495">
            <v>0.91700000000000004</v>
          </cell>
        </row>
        <row r="4496">
          <cell r="C4496">
            <v>809</v>
          </cell>
          <cell r="D4496" t="str">
            <v>Colorado  Springs</v>
          </cell>
          <cell r="E4496">
            <v>1.0129999999999999</v>
          </cell>
          <cell r="F4496">
            <v>1.0129999999999999</v>
          </cell>
          <cell r="G4496">
            <v>0.79299999999999993</v>
          </cell>
          <cell r="H4496">
            <v>0.91700000000000004</v>
          </cell>
        </row>
        <row r="4497">
          <cell r="C4497">
            <v>810</v>
          </cell>
          <cell r="D4497" t="str">
            <v>Pueblo</v>
          </cell>
          <cell r="E4497">
            <v>1.0090000000000001</v>
          </cell>
          <cell r="F4497">
            <v>1.0090000000000001</v>
          </cell>
          <cell r="G4497">
            <v>0.78599999999999992</v>
          </cell>
          <cell r="H4497">
            <v>0.91200000000000003</v>
          </cell>
        </row>
        <row r="4498">
          <cell r="C4498">
            <v>811</v>
          </cell>
          <cell r="D4498" t="str">
            <v>Alamosa</v>
          </cell>
          <cell r="E4498">
            <v>1.02</v>
          </cell>
          <cell r="F4498">
            <v>1.02</v>
          </cell>
          <cell r="G4498">
            <v>0.746</v>
          </cell>
          <cell r="H4498">
            <v>0.90099999999999991</v>
          </cell>
        </row>
        <row r="4499">
          <cell r="C4499">
            <v>812</v>
          </cell>
          <cell r="D4499" t="str">
            <v>Salida</v>
          </cell>
          <cell r="E4499">
            <v>1.0170000000000001</v>
          </cell>
          <cell r="F4499">
            <v>1.0170000000000001</v>
          </cell>
          <cell r="G4499">
            <v>0.76200000000000001</v>
          </cell>
          <cell r="H4499">
            <v>0.90599999999999992</v>
          </cell>
        </row>
        <row r="4500">
          <cell r="C4500">
            <v>813</v>
          </cell>
          <cell r="D4500" t="str">
            <v>Durango</v>
          </cell>
          <cell r="E4500">
            <v>1.024</v>
          </cell>
          <cell r="F4500">
            <v>1.024</v>
          </cell>
          <cell r="G4500">
            <v>0.76800000000000002</v>
          </cell>
          <cell r="H4500">
            <v>0.91200000000000003</v>
          </cell>
        </row>
        <row r="4501">
          <cell r="C4501">
            <v>814</v>
          </cell>
          <cell r="D4501" t="str">
            <v>Montrose</v>
          </cell>
          <cell r="E4501">
            <v>1.012</v>
          </cell>
          <cell r="F4501">
            <v>1.012</v>
          </cell>
          <cell r="G4501">
            <v>0.76500000000000001</v>
          </cell>
          <cell r="H4501">
            <v>0.90500000000000003</v>
          </cell>
        </row>
        <row r="4502">
          <cell r="C4502">
            <v>815</v>
          </cell>
          <cell r="D4502" t="str">
            <v>Grand Junction</v>
          </cell>
          <cell r="E4502">
            <v>1.044</v>
          </cell>
          <cell r="F4502">
            <v>1.044</v>
          </cell>
          <cell r="G4502">
            <v>0.76700000000000002</v>
          </cell>
          <cell r="H4502">
            <v>0.92400000000000004</v>
          </cell>
        </row>
        <row r="4503">
          <cell r="C4503">
            <v>816</v>
          </cell>
          <cell r="D4503" t="str">
            <v>Glenwood Springs</v>
          </cell>
          <cell r="E4503">
            <v>1.022</v>
          </cell>
          <cell r="F4503">
            <v>1.022</v>
          </cell>
          <cell r="G4503">
            <v>0.79299999999999993</v>
          </cell>
          <cell r="H4503">
            <v>0.92200000000000004</v>
          </cell>
        </row>
        <row r="4504">
          <cell r="C4504">
            <v>822</v>
          </cell>
          <cell r="D4504" t="str">
            <v>Wheatland</v>
          </cell>
          <cell r="E4504">
            <v>0.98699999999999999</v>
          </cell>
          <cell r="F4504">
            <v>0.98699999999999999</v>
          </cell>
          <cell r="G4504">
            <v>0.64599999999999991</v>
          </cell>
          <cell r="H4504">
            <v>0.83900000000000008</v>
          </cell>
        </row>
        <row r="4505">
          <cell r="C4505">
            <v>830</v>
          </cell>
          <cell r="D4505" t="str">
            <v>Rock Springs</v>
          </cell>
          <cell r="E4505">
            <v>1.018</v>
          </cell>
          <cell r="F4505">
            <v>1.018</v>
          </cell>
          <cell r="G4505">
            <v>0.65400000000000003</v>
          </cell>
          <cell r="H4505">
            <v>0.8590000000000001</v>
          </cell>
        </row>
        <row r="4506">
          <cell r="C4506">
            <v>831</v>
          </cell>
          <cell r="D4506" t="str">
            <v>Rock Springs</v>
          </cell>
          <cell r="E4506">
            <v>1.018</v>
          </cell>
          <cell r="F4506">
            <v>1.018</v>
          </cell>
          <cell r="G4506">
            <v>0.65400000000000003</v>
          </cell>
          <cell r="H4506">
            <v>0.8590000000000001</v>
          </cell>
        </row>
        <row r="4507">
          <cell r="C4507">
            <v>832</v>
          </cell>
          <cell r="D4507" t="str">
            <v>Pocatello</v>
          </cell>
          <cell r="E4507">
            <v>1.008</v>
          </cell>
          <cell r="F4507">
            <v>1.008</v>
          </cell>
          <cell r="G4507">
            <v>0.78400000000000003</v>
          </cell>
          <cell r="H4507">
            <v>0.91099999999999992</v>
          </cell>
        </row>
        <row r="4508">
          <cell r="C4508">
            <v>833</v>
          </cell>
          <cell r="D4508" t="str">
            <v>Twin Falls</v>
          </cell>
          <cell r="E4508">
            <v>1.0190000000000001</v>
          </cell>
          <cell r="F4508">
            <v>1.0190000000000001</v>
          </cell>
          <cell r="G4508">
            <v>0.68500000000000005</v>
          </cell>
          <cell r="H4508">
            <v>0.87400000000000011</v>
          </cell>
        </row>
        <row r="4509">
          <cell r="C4509">
            <v>834</v>
          </cell>
          <cell r="D4509" t="str">
            <v>Idaho Falls</v>
          </cell>
          <cell r="E4509">
            <v>0.996</v>
          </cell>
          <cell r="F4509">
            <v>0.996</v>
          </cell>
          <cell r="G4509">
            <v>0.755</v>
          </cell>
          <cell r="H4509">
            <v>0.8909999999999999</v>
          </cell>
        </row>
        <row r="4510">
          <cell r="C4510">
            <v>835</v>
          </cell>
          <cell r="D4510" t="str">
            <v>Lewiston</v>
          </cell>
          <cell r="E4510">
            <v>1.083</v>
          </cell>
          <cell r="F4510">
            <v>1.083</v>
          </cell>
          <cell r="G4510">
            <v>0.85499999999999998</v>
          </cell>
          <cell r="H4510">
            <v>0.9840000000000001</v>
          </cell>
        </row>
        <row r="4511">
          <cell r="C4511">
            <v>836</v>
          </cell>
          <cell r="D4511" t="str">
            <v>Boise</v>
          </cell>
          <cell r="E4511">
            <v>0.998</v>
          </cell>
          <cell r="F4511">
            <v>0.998</v>
          </cell>
          <cell r="G4511">
            <v>0.79400000000000004</v>
          </cell>
          <cell r="H4511">
            <v>0.90900000000000003</v>
          </cell>
        </row>
        <row r="4512">
          <cell r="C4512">
            <v>837</v>
          </cell>
          <cell r="D4512" t="str">
            <v>Boise</v>
          </cell>
          <cell r="E4512">
            <v>0.998</v>
          </cell>
          <cell r="F4512">
            <v>0.998</v>
          </cell>
          <cell r="G4512">
            <v>0.79400000000000004</v>
          </cell>
          <cell r="H4512">
            <v>0.90900000000000003</v>
          </cell>
        </row>
        <row r="4513">
          <cell r="C4513">
            <v>838</v>
          </cell>
          <cell r="D4513" t="str">
            <v>Coeur d'Alene</v>
          </cell>
          <cell r="E4513">
            <v>1.0759999999999998</v>
          </cell>
          <cell r="F4513">
            <v>1.0759999999999998</v>
          </cell>
          <cell r="G4513">
            <v>0.83299999999999996</v>
          </cell>
          <cell r="H4513">
            <v>0.97</v>
          </cell>
        </row>
        <row r="4514">
          <cell r="C4514">
            <v>841</v>
          </cell>
          <cell r="D4514" t="str">
            <v>Salt Lake City</v>
          </cell>
          <cell r="E4514">
            <v>1.022</v>
          </cell>
          <cell r="F4514">
            <v>1.022</v>
          </cell>
          <cell r="G4514">
            <v>0.66799999999999993</v>
          </cell>
          <cell r="H4514">
            <v>0.86799999999999999</v>
          </cell>
        </row>
        <row r="4515">
          <cell r="C4515">
            <v>844</v>
          </cell>
          <cell r="D4515" t="str">
            <v>Ogden</v>
          </cell>
          <cell r="E4515">
            <v>0.97900000000000009</v>
          </cell>
          <cell r="F4515">
            <v>0.97900000000000009</v>
          </cell>
          <cell r="G4515">
            <v>0.68799999999999994</v>
          </cell>
          <cell r="H4515">
            <v>0.85199999999999998</v>
          </cell>
        </row>
        <row r="4516">
          <cell r="C4516">
            <v>847</v>
          </cell>
          <cell r="D4516" t="str">
            <v>Provo</v>
          </cell>
          <cell r="E4516">
            <v>1.0009999999999999</v>
          </cell>
          <cell r="F4516">
            <v>1.0009999999999999</v>
          </cell>
          <cell r="G4516">
            <v>0.66700000000000004</v>
          </cell>
          <cell r="H4516">
            <v>0.85599999999999998</v>
          </cell>
        </row>
        <row r="4517">
          <cell r="C4517">
            <v>850</v>
          </cell>
          <cell r="D4517" t="str">
            <v>Phoenix</v>
          </cell>
          <cell r="E4517">
            <v>0.99400000000000011</v>
          </cell>
          <cell r="F4517">
            <v>0.99400000000000011</v>
          </cell>
          <cell r="G4517">
            <v>0.748</v>
          </cell>
          <cell r="H4517">
            <v>0.88700000000000001</v>
          </cell>
        </row>
        <row r="4518">
          <cell r="C4518">
            <v>851</v>
          </cell>
          <cell r="D4518" t="str">
            <v>Mesa</v>
          </cell>
          <cell r="E4518">
            <v>0.98799999999999999</v>
          </cell>
          <cell r="F4518">
            <v>0.98799999999999999</v>
          </cell>
          <cell r="G4518">
            <v>0.73799999999999999</v>
          </cell>
          <cell r="H4518">
            <v>0.879</v>
          </cell>
        </row>
        <row r="4519">
          <cell r="C4519">
            <v>852</v>
          </cell>
          <cell r="D4519" t="str">
            <v>Tempe</v>
          </cell>
          <cell r="E4519">
            <v>0.98799999999999999</v>
          </cell>
          <cell r="F4519">
            <v>0.98799999999999999</v>
          </cell>
          <cell r="G4519">
            <v>0.73799999999999999</v>
          </cell>
          <cell r="H4519">
            <v>0.879</v>
          </cell>
        </row>
        <row r="4520">
          <cell r="C4520">
            <v>853</v>
          </cell>
          <cell r="D4520" t="str">
            <v>Phoenix</v>
          </cell>
          <cell r="E4520">
            <v>0.99400000000000011</v>
          </cell>
          <cell r="F4520">
            <v>0.99400000000000011</v>
          </cell>
          <cell r="G4520">
            <v>0.748</v>
          </cell>
          <cell r="H4520">
            <v>0.88700000000000001</v>
          </cell>
        </row>
        <row r="4521">
          <cell r="C4521">
            <v>855</v>
          </cell>
          <cell r="D4521" t="str">
            <v>Globe</v>
          </cell>
          <cell r="E4521">
            <v>0.99</v>
          </cell>
          <cell r="F4521">
            <v>0.99</v>
          </cell>
          <cell r="G4521">
            <v>0.71200000000000008</v>
          </cell>
          <cell r="H4521">
            <v>0.86900000000000011</v>
          </cell>
        </row>
        <row r="4522">
          <cell r="C4522">
            <v>856</v>
          </cell>
          <cell r="D4522" t="str">
            <v>Tucson</v>
          </cell>
          <cell r="E4522">
            <v>0.97599999999999998</v>
          </cell>
          <cell r="F4522">
            <v>0.97599999999999998</v>
          </cell>
          <cell r="G4522">
            <v>0.73599999999999999</v>
          </cell>
          <cell r="H4522">
            <v>0.871</v>
          </cell>
        </row>
        <row r="4523">
          <cell r="C4523">
            <v>857</v>
          </cell>
          <cell r="D4523" t="str">
            <v>Tucson</v>
          </cell>
          <cell r="E4523">
            <v>0.97599999999999998</v>
          </cell>
          <cell r="F4523">
            <v>0.97599999999999998</v>
          </cell>
          <cell r="G4523">
            <v>0.73599999999999999</v>
          </cell>
          <cell r="H4523">
            <v>0.871</v>
          </cell>
        </row>
        <row r="4524">
          <cell r="C4524">
            <v>859</v>
          </cell>
          <cell r="D4524" t="str">
            <v>Show Low</v>
          </cell>
          <cell r="E4524">
            <v>0.99099999999999999</v>
          </cell>
          <cell r="F4524">
            <v>0.99099999999999999</v>
          </cell>
          <cell r="G4524">
            <v>0.73499999999999999</v>
          </cell>
          <cell r="H4524">
            <v>0.88</v>
          </cell>
        </row>
        <row r="4525">
          <cell r="C4525">
            <v>860</v>
          </cell>
          <cell r="D4525" t="str">
            <v>Flagstaff</v>
          </cell>
          <cell r="E4525">
            <v>1.01</v>
          </cell>
          <cell r="F4525">
            <v>1.01</v>
          </cell>
          <cell r="G4525">
            <v>0.72900000000000009</v>
          </cell>
          <cell r="H4525">
            <v>0.88800000000000001</v>
          </cell>
        </row>
        <row r="4526">
          <cell r="C4526">
            <v>863</v>
          </cell>
          <cell r="D4526" t="str">
            <v>Prescott</v>
          </cell>
          <cell r="E4526">
            <v>0.9890000000000001</v>
          </cell>
          <cell r="F4526">
            <v>0.9890000000000001</v>
          </cell>
          <cell r="G4526">
            <v>0.69700000000000006</v>
          </cell>
          <cell r="H4526">
            <v>0.86199999999999999</v>
          </cell>
        </row>
        <row r="4527">
          <cell r="C4527">
            <v>864</v>
          </cell>
          <cell r="D4527" t="str">
            <v>Kingman</v>
          </cell>
          <cell r="E4527">
            <v>0.97299999999999998</v>
          </cell>
          <cell r="F4527">
            <v>0.97299999999999998</v>
          </cell>
          <cell r="G4527">
            <v>0.73199999999999998</v>
          </cell>
          <cell r="H4527">
            <v>0.86799999999999999</v>
          </cell>
        </row>
        <row r="4528">
          <cell r="C4528">
            <v>865</v>
          </cell>
          <cell r="D4528" t="str">
            <v>Chambers</v>
          </cell>
          <cell r="E4528">
            <v>0.97299999999999998</v>
          </cell>
          <cell r="F4528">
            <v>0.97299999999999998</v>
          </cell>
          <cell r="G4528">
            <v>0.71900000000000008</v>
          </cell>
          <cell r="H4528">
            <v>0.86299999999999999</v>
          </cell>
        </row>
        <row r="4529">
          <cell r="C4529">
            <v>870</v>
          </cell>
          <cell r="D4529" t="str">
            <v>Albuquerque</v>
          </cell>
          <cell r="E4529">
            <v>0.99199999999999999</v>
          </cell>
          <cell r="F4529">
            <v>0.99199999999999999</v>
          </cell>
          <cell r="G4529">
            <v>0.73599999999999999</v>
          </cell>
          <cell r="H4529">
            <v>0.88</v>
          </cell>
        </row>
        <row r="4530">
          <cell r="C4530">
            <v>871</v>
          </cell>
          <cell r="D4530" t="str">
            <v>Albuquerque</v>
          </cell>
          <cell r="E4530">
            <v>0.99199999999999999</v>
          </cell>
          <cell r="F4530">
            <v>0.99199999999999999</v>
          </cell>
          <cell r="G4530">
            <v>0.73599999999999999</v>
          </cell>
          <cell r="H4530">
            <v>0.88</v>
          </cell>
        </row>
        <row r="4531">
          <cell r="C4531">
            <v>872</v>
          </cell>
          <cell r="D4531" t="str">
            <v>Albuquerque</v>
          </cell>
          <cell r="E4531">
            <v>0.99199999999999999</v>
          </cell>
          <cell r="F4531">
            <v>0.99199999999999999</v>
          </cell>
          <cell r="G4531">
            <v>0.73599999999999999</v>
          </cell>
          <cell r="H4531">
            <v>0.88</v>
          </cell>
        </row>
        <row r="4532">
          <cell r="C4532">
            <v>873</v>
          </cell>
          <cell r="D4532" t="str">
            <v>Gallup</v>
          </cell>
          <cell r="E4532">
            <v>0.99299999999999999</v>
          </cell>
          <cell r="F4532">
            <v>0.99299999999999999</v>
          </cell>
          <cell r="G4532">
            <v>0.73599999999999999</v>
          </cell>
          <cell r="H4532">
            <v>0.88099999999999989</v>
          </cell>
        </row>
        <row r="4533">
          <cell r="C4533">
            <v>874</v>
          </cell>
          <cell r="D4533" t="str">
            <v>Farmington</v>
          </cell>
          <cell r="E4533">
            <v>0.997</v>
          </cell>
          <cell r="F4533">
            <v>0.997</v>
          </cell>
          <cell r="G4533">
            <v>0.73599999999999999</v>
          </cell>
          <cell r="H4533">
            <v>0.88300000000000001</v>
          </cell>
        </row>
        <row r="4534">
          <cell r="C4534">
            <v>875</v>
          </cell>
          <cell r="D4534" t="str">
            <v>Santa Fe</v>
          </cell>
          <cell r="E4534">
            <v>1.0049999999999999</v>
          </cell>
          <cell r="F4534">
            <v>1.0049999999999999</v>
          </cell>
          <cell r="G4534">
            <v>0.73599999999999999</v>
          </cell>
          <cell r="H4534">
            <v>0.88800000000000001</v>
          </cell>
        </row>
        <row r="4535">
          <cell r="C4535">
            <v>877</v>
          </cell>
          <cell r="D4535" t="str">
            <v>Las Vegas</v>
          </cell>
          <cell r="E4535">
            <v>0.97699999999999998</v>
          </cell>
          <cell r="F4535">
            <v>0.97699999999999998</v>
          </cell>
          <cell r="G4535">
            <v>0.73599999999999999</v>
          </cell>
          <cell r="H4535">
            <v>0.872</v>
          </cell>
        </row>
        <row r="4536">
          <cell r="C4536">
            <v>878</v>
          </cell>
          <cell r="D4536" t="str">
            <v>Socorro</v>
          </cell>
          <cell r="E4536">
            <v>0.97299999999999998</v>
          </cell>
          <cell r="F4536">
            <v>0.97299999999999998</v>
          </cell>
          <cell r="G4536">
            <v>0.73599999999999999</v>
          </cell>
          <cell r="H4536">
            <v>0.87</v>
          </cell>
        </row>
        <row r="4537">
          <cell r="C4537">
            <v>879</v>
          </cell>
          <cell r="D4537" t="str">
            <v>Truth/Consequences</v>
          </cell>
          <cell r="E4537">
            <v>0.97</v>
          </cell>
          <cell r="F4537">
            <v>0.97</v>
          </cell>
          <cell r="G4537">
            <v>0.70400000000000007</v>
          </cell>
          <cell r="H4537">
            <v>0.85400000000000009</v>
          </cell>
        </row>
        <row r="4538">
          <cell r="C4538">
            <v>880</v>
          </cell>
          <cell r="D4538" t="str">
            <v xml:space="preserve">Las Cruces       </v>
          </cell>
          <cell r="E4538">
            <v>0.95799999999999996</v>
          </cell>
          <cell r="F4538">
            <v>0.95799999999999996</v>
          </cell>
          <cell r="G4538">
            <v>0.70400000000000007</v>
          </cell>
          <cell r="H4538">
            <v>0.84699999999999998</v>
          </cell>
        </row>
        <row r="4539">
          <cell r="C4539">
            <v>881</v>
          </cell>
          <cell r="D4539" t="str">
            <v xml:space="preserve">Clovis    </v>
          </cell>
          <cell r="E4539">
            <v>0.98099999999999998</v>
          </cell>
          <cell r="F4539">
            <v>0.98099999999999998</v>
          </cell>
          <cell r="G4539">
            <v>0.73499999999999999</v>
          </cell>
          <cell r="H4539">
            <v>0.87400000000000011</v>
          </cell>
        </row>
        <row r="4540">
          <cell r="C4540">
            <v>882</v>
          </cell>
          <cell r="D4540" t="str">
            <v xml:space="preserve">Roswell </v>
          </cell>
          <cell r="E4540">
            <v>0.998</v>
          </cell>
          <cell r="F4540">
            <v>0.998</v>
          </cell>
          <cell r="G4540">
            <v>0.73599999999999999</v>
          </cell>
          <cell r="H4540">
            <v>0.88400000000000001</v>
          </cell>
        </row>
        <row r="4541">
          <cell r="C4541">
            <v>883</v>
          </cell>
          <cell r="D4541" t="str">
            <v xml:space="preserve">Carrizozo   </v>
          </cell>
          <cell r="E4541">
            <v>1.0009999999999999</v>
          </cell>
          <cell r="F4541">
            <v>1.0009999999999999</v>
          </cell>
          <cell r="G4541">
            <v>0.73599999999999999</v>
          </cell>
          <cell r="H4541">
            <v>0.88500000000000001</v>
          </cell>
        </row>
        <row r="4542">
          <cell r="C4542">
            <v>884</v>
          </cell>
          <cell r="D4542" t="str">
            <v>Tucumcari</v>
          </cell>
          <cell r="E4542">
            <v>0.98799999999999999</v>
          </cell>
          <cell r="F4542">
            <v>0.98799999999999999</v>
          </cell>
          <cell r="G4542">
            <v>0.73499999999999999</v>
          </cell>
          <cell r="H4542">
            <v>0.878</v>
          </cell>
        </row>
        <row r="4543">
          <cell r="C4543">
            <v>885</v>
          </cell>
          <cell r="D4543" t="str">
            <v>El Paso</v>
          </cell>
          <cell r="E4543">
            <v>0.97199999999999998</v>
          </cell>
          <cell r="F4543">
            <v>0.97199999999999998</v>
          </cell>
          <cell r="G4543">
            <v>0.50600000000000001</v>
          </cell>
          <cell r="H4543">
            <v>0.76900000000000002</v>
          </cell>
        </row>
        <row r="4544">
          <cell r="C4544">
            <v>889</v>
          </cell>
          <cell r="D4544" t="str">
            <v>Las Vegas</v>
          </cell>
          <cell r="E4544">
            <v>1.002</v>
          </cell>
          <cell r="F4544">
            <v>1.002</v>
          </cell>
          <cell r="G4544">
            <v>1.0940000000000001</v>
          </cell>
          <cell r="H4544">
            <v>1.042</v>
          </cell>
        </row>
        <row r="4545">
          <cell r="C4545">
            <v>890</v>
          </cell>
          <cell r="D4545" t="str">
            <v>Las Vegas</v>
          </cell>
          <cell r="E4545">
            <v>1.002</v>
          </cell>
          <cell r="F4545">
            <v>1.002</v>
          </cell>
          <cell r="G4545">
            <v>1.0940000000000001</v>
          </cell>
          <cell r="H4545">
            <v>1.042</v>
          </cell>
        </row>
        <row r="4546">
          <cell r="C4546">
            <v>891</v>
          </cell>
          <cell r="D4546" t="str">
            <v>Las Vegas</v>
          </cell>
          <cell r="E4546">
            <v>1.002</v>
          </cell>
          <cell r="F4546">
            <v>1.002</v>
          </cell>
          <cell r="G4546">
            <v>1.0940000000000001</v>
          </cell>
          <cell r="H4546">
            <v>1.042</v>
          </cell>
        </row>
        <row r="4547">
          <cell r="C4547">
            <v>893</v>
          </cell>
          <cell r="D4547" t="str">
            <v>Ely</v>
          </cell>
          <cell r="E4547">
            <v>0.98699999999999999</v>
          </cell>
          <cell r="F4547">
            <v>0.98699999999999999</v>
          </cell>
          <cell r="G4547">
            <v>1.034</v>
          </cell>
          <cell r="H4547">
            <v>1.008</v>
          </cell>
        </row>
        <row r="4548">
          <cell r="C4548">
            <v>894</v>
          </cell>
          <cell r="D4548" t="str">
            <v>Reno</v>
          </cell>
          <cell r="E4548">
            <v>0.99</v>
          </cell>
          <cell r="F4548">
            <v>0.99</v>
          </cell>
          <cell r="G4548">
            <v>0.93799999999999994</v>
          </cell>
          <cell r="H4548">
            <v>0.96700000000000008</v>
          </cell>
        </row>
        <row r="4549">
          <cell r="C4549">
            <v>895</v>
          </cell>
          <cell r="D4549" t="str">
            <v>Reno</v>
          </cell>
          <cell r="E4549">
            <v>0.99</v>
          </cell>
          <cell r="F4549">
            <v>0.99</v>
          </cell>
          <cell r="G4549">
            <v>0.93799999999999994</v>
          </cell>
          <cell r="H4549">
            <v>0.96700000000000008</v>
          </cell>
        </row>
        <row r="4550">
          <cell r="C4550">
            <v>897</v>
          </cell>
          <cell r="D4550" t="str">
            <v>Carson City</v>
          </cell>
          <cell r="E4550">
            <v>0.99099999999999999</v>
          </cell>
          <cell r="F4550">
            <v>0.99099999999999999</v>
          </cell>
          <cell r="G4550">
            <v>0.93799999999999994</v>
          </cell>
          <cell r="H4550">
            <v>0.96799999999999997</v>
          </cell>
        </row>
        <row r="4551">
          <cell r="C4551">
            <v>898</v>
          </cell>
          <cell r="D4551" t="str">
            <v>Elko</v>
          </cell>
          <cell r="E4551">
            <v>0.97599999999999998</v>
          </cell>
          <cell r="F4551">
            <v>0.97599999999999998</v>
          </cell>
          <cell r="G4551">
            <v>0.86099999999999999</v>
          </cell>
          <cell r="H4551">
            <v>0.92599999999999993</v>
          </cell>
        </row>
        <row r="4552">
          <cell r="C4552">
            <v>900</v>
          </cell>
          <cell r="D4552" t="str">
            <v>Los Angeles</v>
          </cell>
          <cell r="E4552">
            <v>1.0009999999999999</v>
          </cell>
          <cell r="F4552">
            <v>1.0009999999999999</v>
          </cell>
          <cell r="G4552">
            <v>1.165</v>
          </cell>
          <cell r="H4552">
            <v>1.073</v>
          </cell>
        </row>
        <row r="4553">
          <cell r="C4553">
            <v>901</v>
          </cell>
          <cell r="D4553" t="str">
            <v>Los Angeles</v>
          </cell>
          <cell r="E4553">
            <v>1.0009999999999999</v>
          </cell>
          <cell r="F4553">
            <v>1.0009999999999999</v>
          </cell>
          <cell r="G4553">
            <v>1.165</v>
          </cell>
          <cell r="H4553">
            <v>1.073</v>
          </cell>
        </row>
        <row r="4554">
          <cell r="C4554">
            <v>902</v>
          </cell>
          <cell r="D4554" t="str">
            <v>Los Angeles</v>
          </cell>
          <cell r="E4554">
            <v>1.0009999999999999</v>
          </cell>
          <cell r="F4554">
            <v>1.0009999999999999</v>
          </cell>
          <cell r="G4554">
            <v>1.165</v>
          </cell>
          <cell r="H4554">
            <v>1.073</v>
          </cell>
        </row>
        <row r="4555">
          <cell r="C4555">
            <v>903</v>
          </cell>
          <cell r="D4555" t="str">
            <v>Inglewood</v>
          </cell>
          <cell r="E4555">
            <v>0.95700000000000007</v>
          </cell>
          <cell r="F4555">
            <v>0.95700000000000007</v>
          </cell>
          <cell r="G4555">
            <v>1.1340000000000001</v>
          </cell>
          <cell r="H4555">
            <v>1.034</v>
          </cell>
        </row>
        <row r="4556">
          <cell r="C4556">
            <v>904</v>
          </cell>
          <cell r="D4556" t="str">
            <v>Inglewood</v>
          </cell>
          <cell r="E4556">
            <v>0.95700000000000007</v>
          </cell>
          <cell r="F4556">
            <v>0.95700000000000007</v>
          </cell>
          <cell r="G4556">
            <v>1.1340000000000001</v>
          </cell>
          <cell r="H4556">
            <v>1.034</v>
          </cell>
        </row>
        <row r="4557">
          <cell r="C4557">
            <v>905</v>
          </cell>
          <cell r="D4557" t="str">
            <v>Inglewood</v>
          </cell>
          <cell r="E4557">
            <v>0.95700000000000007</v>
          </cell>
          <cell r="F4557">
            <v>0.95700000000000007</v>
          </cell>
          <cell r="G4557">
            <v>1.1340000000000001</v>
          </cell>
          <cell r="H4557">
            <v>1.034</v>
          </cell>
        </row>
        <row r="4558">
          <cell r="C4558">
            <v>906</v>
          </cell>
          <cell r="D4558" t="str">
            <v>Long Beach</v>
          </cell>
          <cell r="E4558">
            <v>0.97099999999999997</v>
          </cell>
          <cell r="F4558">
            <v>0.97099999999999997</v>
          </cell>
          <cell r="G4558">
            <v>1.1340000000000001</v>
          </cell>
          <cell r="H4558">
            <v>1.042</v>
          </cell>
        </row>
        <row r="4559">
          <cell r="C4559">
            <v>907</v>
          </cell>
          <cell r="D4559" t="str">
            <v>Long Beach</v>
          </cell>
          <cell r="E4559">
            <v>0.97099999999999997</v>
          </cell>
          <cell r="F4559">
            <v>0.97099999999999997</v>
          </cell>
          <cell r="G4559">
            <v>1.1340000000000001</v>
          </cell>
          <cell r="H4559">
            <v>1.042</v>
          </cell>
        </row>
        <row r="4560">
          <cell r="C4560">
            <v>908</v>
          </cell>
          <cell r="D4560" t="str">
            <v>Long Beach</v>
          </cell>
          <cell r="E4560">
            <v>0.97099999999999997</v>
          </cell>
          <cell r="F4560">
            <v>0.97099999999999997</v>
          </cell>
          <cell r="G4560">
            <v>1.1340000000000001</v>
          </cell>
          <cell r="H4560">
            <v>1.042</v>
          </cell>
        </row>
        <row r="4561">
          <cell r="C4561">
            <v>910</v>
          </cell>
          <cell r="D4561" t="str">
            <v>Pasadena</v>
          </cell>
          <cell r="E4561">
            <v>0.96299999999999997</v>
          </cell>
          <cell r="F4561">
            <v>0.96299999999999997</v>
          </cell>
          <cell r="G4561">
            <v>1.139</v>
          </cell>
          <cell r="H4561">
            <v>1.04</v>
          </cell>
        </row>
        <row r="4562">
          <cell r="C4562">
            <v>911</v>
          </cell>
          <cell r="D4562" t="str">
            <v>Pasadena</v>
          </cell>
          <cell r="E4562">
            <v>0.96299999999999997</v>
          </cell>
          <cell r="F4562">
            <v>0.96299999999999997</v>
          </cell>
          <cell r="G4562">
            <v>1.139</v>
          </cell>
          <cell r="H4562">
            <v>1.04</v>
          </cell>
        </row>
        <row r="4563">
          <cell r="C4563">
            <v>912</v>
          </cell>
          <cell r="D4563" t="str">
            <v>Pasadena</v>
          </cell>
          <cell r="E4563">
            <v>0.96299999999999997</v>
          </cell>
          <cell r="F4563">
            <v>0.96299999999999997</v>
          </cell>
          <cell r="G4563">
            <v>1.139</v>
          </cell>
          <cell r="H4563">
            <v>1.04</v>
          </cell>
        </row>
        <row r="4564">
          <cell r="C4564">
            <v>913</v>
          </cell>
          <cell r="D4564" t="str">
            <v>Van Nuys</v>
          </cell>
          <cell r="E4564">
            <v>0.99099999999999999</v>
          </cell>
          <cell r="F4564">
            <v>0.99099999999999999</v>
          </cell>
          <cell r="G4564">
            <v>1.139</v>
          </cell>
          <cell r="H4564">
            <v>1.0549999999999999</v>
          </cell>
        </row>
        <row r="4565">
          <cell r="C4565">
            <v>914</v>
          </cell>
          <cell r="D4565" t="str">
            <v>Van Nuys</v>
          </cell>
          <cell r="E4565">
            <v>0.99099999999999999</v>
          </cell>
          <cell r="F4565">
            <v>0.99099999999999999</v>
          </cell>
          <cell r="G4565">
            <v>1.139</v>
          </cell>
          <cell r="H4565">
            <v>1.0549999999999999</v>
          </cell>
        </row>
        <row r="4566">
          <cell r="C4566">
            <v>915</v>
          </cell>
          <cell r="D4566" t="str">
            <v>Van Nuys</v>
          </cell>
          <cell r="E4566">
            <v>0.99099999999999999</v>
          </cell>
          <cell r="F4566">
            <v>0.99099999999999999</v>
          </cell>
          <cell r="G4566">
            <v>1.139</v>
          </cell>
          <cell r="H4566">
            <v>1.0549999999999999</v>
          </cell>
        </row>
        <row r="4567">
          <cell r="C4567">
            <v>916</v>
          </cell>
          <cell r="D4567" t="str">
            <v>Van Nuys</v>
          </cell>
          <cell r="E4567">
            <v>0.99099999999999999</v>
          </cell>
          <cell r="F4567">
            <v>0.99099999999999999</v>
          </cell>
          <cell r="G4567">
            <v>1.139</v>
          </cell>
          <cell r="H4567">
            <v>1.0549999999999999</v>
          </cell>
        </row>
        <row r="4568">
          <cell r="C4568">
            <v>917</v>
          </cell>
          <cell r="D4568" t="str">
            <v>Alhambra</v>
          </cell>
          <cell r="E4568">
            <v>0.98199999999999998</v>
          </cell>
          <cell r="F4568">
            <v>0.98199999999999998</v>
          </cell>
          <cell r="G4568">
            <v>1.139</v>
          </cell>
          <cell r="H4568">
            <v>1.05</v>
          </cell>
        </row>
        <row r="4569">
          <cell r="C4569">
            <v>918</v>
          </cell>
          <cell r="D4569" t="str">
            <v>Alhambra</v>
          </cell>
          <cell r="E4569">
            <v>0.98199999999999998</v>
          </cell>
          <cell r="F4569">
            <v>0.98199999999999998</v>
          </cell>
          <cell r="G4569">
            <v>1.139</v>
          </cell>
          <cell r="H4569">
            <v>1.05</v>
          </cell>
        </row>
        <row r="4570">
          <cell r="C4570">
            <v>919</v>
          </cell>
          <cell r="D4570" t="str">
            <v>San Diego</v>
          </cell>
          <cell r="E4570">
            <v>1.002</v>
          </cell>
          <cell r="F4570">
            <v>1.002</v>
          </cell>
          <cell r="G4570">
            <v>1.091</v>
          </cell>
          <cell r="H4570">
            <v>1.0409999999999999</v>
          </cell>
        </row>
        <row r="4571">
          <cell r="C4571">
            <v>920</v>
          </cell>
          <cell r="D4571" t="str">
            <v>San Diego</v>
          </cell>
          <cell r="E4571">
            <v>1.002</v>
          </cell>
          <cell r="F4571">
            <v>1.002</v>
          </cell>
          <cell r="G4571">
            <v>1.091</v>
          </cell>
          <cell r="H4571">
            <v>1.0409999999999999</v>
          </cell>
        </row>
        <row r="4572">
          <cell r="C4572">
            <v>921</v>
          </cell>
          <cell r="D4572" t="str">
            <v>San Diego</v>
          </cell>
          <cell r="E4572">
            <v>1.002</v>
          </cell>
          <cell r="F4572">
            <v>1.002</v>
          </cell>
          <cell r="G4572">
            <v>1.091</v>
          </cell>
          <cell r="H4572">
            <v>1.0409999999999999</v>
          </cell>
        </row>
        <row r="4573">
          <cell r="C4573">
            <v>922</v>
          </cell>
          <cell r="D4573" t="str">
            <v>Palm Springs</v>
          </cell>
          <cell r="E4573">
            <v>0.96700000000000008</v>
          </cell>
          <cell r="F4573">
            <v>0.96700000000000008</v>
          </cell>
          <cell r="G4573">
            <v>1.1159999999999999</v>
          </cell>
          <cell r="H4573">
            <v>1.032</v>
          </cell>
        </row>
        <row r="4574">
          <cell r="C4574">
            <v>923</v>
          </cell>
          <cell r="D4574" t="str">
            <v>San Bernardino</v>
          </cell>
          <cell r="E4574">
            <v>0.94599999999999995</v>
          </cell>
          <cell r="F4574">
            <v>0.94599999999999995</v>
          </cell>
          <cell r="G4574">
            <v>1.1120000000000001</v>
          </cell>
          <cell r="H4574">
            <v>1.0190000000000001</v>
          </cell>
        </row>
        <row r="4575">
          <cell r="C4575">
            <v>924</v>
          </cell>
          <cell r="D4575" t="str">
            <v>San Bernardino</v>
          </cell>
          <cell r="E4575">
            <v>0.94599999999999995</v>
          </cell>
          <cell r="F4575">
            <v>0.94599999999999995</v>
          </cell>
          <cell r="G4575">
            <v>1.1120000000000001</v>
          </cell>
          <cell r="H4575">
            <v>1.0190000000000001</v>
          </cell>
        </row>
        <row r="4576">
          <cell r="C4576">
            <v>925</v>
          </cell>
          <cell r="D4576" t="str">
            <v>Riverside</v>
          </cell>
          <cell r="E4576">
            <v>0.9890000000000001</v>
          </cell>
          <cell r="F4576">
            <v>0.9890000000000001</v>
          </cell>
          <cell r="G4576">
            <v>1.1399999999999999</v>
          </cell>
          <cell r="H4576">
            <v>1.0549999999999999</v>
          </cell>
        </row>
        <row r="4577">
          <cell r="C4577">
            <v>926</v>
          </cell>
          <cell r="D4577" t="str">
            <v xml:space="preserve">Santa Ana </v>
          </cell>
          <cell r="E4577">
            <v>0.96499999999999997</v>
          </cell>
          <cell r="F4577">
            <v>0.96499999999999997</v>
          </cell>
          <cell r="G4577">
            <v>1.1159999999999999</v>
          </cell>
          <cell r="H4577">
            <v>1.0309999999999999</v>
          </cell>
        </row>
        <row r="4578">
          <cell r="C4578">
            <v>927</v>
          </cell>
          <cell r="D4578" t="str">
            <v xml:space="preserve">Santa Ana </v>
          </cell>
          <cell r="E4578">
            <v>0.96499999999999997</v>
          </cell>
          <cell r="F4578">
            <v>0.96499999999999997</v>
          </cell>
          <cell r="G4578">
            <v>1.1159999999999999</v>
          </cell>
          <cell r="H4578">
            <v>1.0309999999999999</v>
          </cell>
        </row>
        <row r="4579">
          <cell r="C4579">
            <v>928</v>
          </cell>
          <cell r="D4579" t="str">
            <v xml:space="preserve">Anaheim </v>
          </cell>
          <cell r="E4579">
            <v>0.9890000000000001</v>
          </cell>
          <cell r="F4579">
            <v>0.9890000000000001</v>
          </cell>
          <cell r="G4579">
            <v>1.141</v>
          </cell>
          <cell r="H4579">
            <v>1.056</v>
          </cell>
        </row>
        <row r="4580">
          <cell r="C4580">
            <v>930</v>
          </cell>
          <cell r="D4580" t="str">
            <v xml:space="preserve">Oxnard </v>
          </cell>
          <cell r="E4580">
            <v>0.996</v>
          </cell>
          <cell r="F4580">
            <v>0.996</v>
          </cell>
          <cell r="G4580">
            <v>1.1420000000000001</v>
          </cell>
          <cell r="H4580">
            <v>1.0590000000000002</v>
          </cell>
        </row>
        <row r="4581">
          <cell r="C4581">
            <v>931</v>
          </cell>
          <cell r="D4581" t="str">
            <v xml:space="preserve">Santa Barbara </v>
          </cell>
          <cell r="E4581">
            <v>0.9890000000000001</v>
          </cell>
          <cell r="F4581">
            <v>0.9890000000000001</v>
          </cell>
          <cell r="G4581">
            <v>1.1459999999999999</v>
          </cell>
          <cell r="H4581">
            <v>1.0569999999999999</v>
          </cell>
        </row>
        <row r="4582">
          <cell r="C4582">
            <v>932</v>
          </cell>
          <cell r="D4582" t="str">
            <v xml:space="preserve">Bakersfield </v>
          </cell>
          <cell r="E4582">
            <v>1.008</v>
          </cell>
          <cell r="F4582">
            <v>1.008</v>
          </cell>
          <cell r="G4582">
            <v>1.1059999999999999</v>
          </cell>
          <cell r="H4582">
            <v>1.0509999999999999</v>
          </cell>
        </row>
        <row r="4583">
          <cell r="C4583">
            <v>933</v>
          </cell>
          <cell r="D4583" t="str">
            <v xml:space="preserve">Bakersfield </v>
          </cell>
          <cell r="E4583">
            <v>1.008</v>
          </cell>
          <cell r="F4583">
            <v>1.008</v>
          </cell>
          <cell r="G4583">
            <v>1.1059999999999999</v>
          </cell>
          <cell r="H4583">
            <v>1.0509999999999999</v>
          </cell>
        </row>
        <row r="4584">
          <cell r="C4584">
            <v>934</v>
          </cell>
          <cell r="D4584" t="str">
            <v xml:space="preserve">San Luis Obispo </v>
          </cell>
          <cell r="E4584">
            <v>0.99299999999999999</v>
          </cell>
          <cell r="F4584">
            <v>0.99299999999999999</v>
          </cell>
          <cell r="G4584">
            <v>1.1159999999999999</v>
          </cell>
          <cell r="H4584">
            <v>1.0469999999999999</v>
          </cell>
        </row>
        <row r="4585">
          <cell r="C4585">
            <v>935</v>
          </cell>
          <cell r="D4585" t="str">
            <v xml:space="preserve">Mojave </v>
          </cell>
          <cell r="E4585">
            <v>0.96799999999999997</v>
          </cell>
          <cell r="F4585">
            <v>0.96799999999999997</v>
          </cell>
          <cell r="G4585">
            <v>1.0859999999999999</v>
          </cell>
          <cell r="H4585">
            <v>1.0190000000000001</v>
          </cell>
        </row>
        <row r="4586">
          <cell r="C4586">
            <v>936</v>
          </cell>
          <cell r="D4586" t="str">
            <v>Fresno</v>
          </cell>
          <cell r="E4586">
            <v>1</v>
          </cell>
          <cell r="F4586">
            <v>1</v>
          </cell>
          <cell r="G4586">
            <v>1.145</v>
          </cell>
          <cell r="H4586">
            <v>1.0629999999999999</v>
          </cell>
        </row>
        <row r="4587">
          <cell r="C4587">
            <v>937</v>
          </cell>
          <cell r="D4587" t="str">
            <v>Fresno</v>
          </cell>
          <cell r="E4587">
            <v>1</v>
          </cell>
          <cell r="F4587">
            <v>1</v>
          </cell>
          <cell r="G4587">
            <v>1.145</v>
          </cell>
          <cell r="H4587">
            <v>1.0629999999999999</v>
          </cell>
        </row>
        <row r="4588">
          <cell r="C4588">
            <v>938</v>
          </cell>
          <cell r="D4588" t="str">
            <v>Fresno</v>
          </cell>
          <cell r="E4588">
            <v>1</v>
          </cell>
          <cell r="F4588">
            <v>1</v>
          </cell>
          <cell r="G4588">
            <v>1.145</v>
          </cell>
          <cell r="H4588">
            <v>1.0629999999999999</v>
          </cell>
        </row>
        <row r="4589">
          <cell r="C4589">
            <v>939</v>
          </cell>
          <cell r="D4589" t="str">
            <v>Salinas</v>
          </cell>
          <cell r="E4589">
            <v>1.002</v>
          </cell>
          <cell r="F4589">
            <v>1.002</v>
          </cell>
          <cell r="G4589">
            <v>1.2030000000000001</v>
          </cell>
          <cell r="H4589">
            <v>1.089</v>
          </cell>
        </row>
        <row r="4590">
          <cell r="C4590">
            <v>940</v>
          </cell>
          <cell r="D4590" t="str">
            <v>San Francisco</v>
          </cell>
          <cell r="E4590">
            <v>1.0609999999999999</v>
          </cell>
          <cell r="F4590">
            <v>1.0609999999999999</v>
          </cell>
          <cell r="G4590">
            <v>1.4380000000000002</v>
          </cell>
          <cell r="H4590">
            <v>1.2250000000000001</v>
          </cell>
        </row>
        <row r="4591">
          <cell r="C4591">
            <v>941</v>
          </cell>
          <cell r="D4591" t="str">
            <v>San Francisco</v>
          </cell>
          <cell r="E4591">
            <v>1.0609999999999999</v>
          </cell>
          <cell r="F4591">
            <v>1.0609999999999999</v>
          </cell>
          <cell r="G4591">
            <v>1.4380000000000002</v>
          </cell>
          <cell r="H4591">
            <v>1.2250000000000001</v>
          </cell>
        </row>
        <row r="4592">
          <cell r="C4592">
            <v>942</v>
          </cell>
          <cell r="D4592" t="str">
            <v>Sacramento</v>
          </cell>
          <cell r="E4592">
            <v>1.012</v>
          </cell>
          <cell r="F4592">
            <v>1.012</v>
          </cell>
          <cell r="G4592">
            <v>1.1859999999999999</v>
          </cell>
          <cell r="H4592">
            <v>1.0880000000000001</v>
          </cell>
        </row>
        <row r="4593">
          <cell r="C4593">
            <v>943</v>
          </cell>
          <cell r="D4593" t="str">
            <v>Palo A lot</v>
          </cell>
          <cell r="E4593">
            <v>0.995</v>
          </cell>
          <cell r="F4593">
            <v>0.995</v>
          </cell>
          <cell r="G4593">
            <v>1.331</v>
          </cell>
          <cell r="H4593">
            <v>1.1420000000000001</v>
          </cell>
        </row>
        <row r="4594">
          <cell r="C4594">
            <v>944</v>
          </cell>
          <cell r="D4594" t="str">
            <v>San Mateo</v>
          </cell>
          <cell r="E4594">
            <v>1.0170000000000001</v>
          </cell>
          <cell r="F4594">
            <v>1.0170000000000001</v>
          </cell>
          <cell r="G4594">
            <v>1.327</v>
          </cell>
          <cell r="H4594">
            <v>1.1520000000000001</v>
          </cell>
        </row>
        <row r="4595">
          <cell r="C4595">
            <v>945</v>
          </cell>
          <cell r="D4595" t="str">
            <v>Vallejo</v>
          </cell>
          <cell r="E4595">
            <v>1.006</v>
          </cell>
          <cell r="F4595">
            <v>1.006</v>
          </cell>
          <cell r="G4595">
            <v>1.272</v>
          </cell>
          <cell r="H4595">
            <v>1.1220000000000001</v>
          </cell>
        </row>
        <row r="4596">
          <cell r="C4596">
            <v>946</v>
          </cell>
          <cell r="D4596" t="str">
            <v>Oakland</v>
          </cell>
          <cell r="E4596">
            <v>1.0390000000000001</v>
          </cell>
          <cell r="F4596">
            <v>1.0390000000000001</v>
          </cell>
          <cell r="G4596">
            <v>1.331</v>
          </cell>
          <cell r="H4596">
            <v>1.1659999999999999</v>
          </cell>
        </row>
        <row r="4597">
          <cell r="C4597">
            <v>947</v>
          </cell>
          <cell r="D4597" t="str">
            <v>Berkeley</v>
          </cell>
          <cell r="E4597">
            <v>1.034</v>
          </cell>
          <cell r="F4597">
            <v>1.034</v>
          </cell>
          <cell r="G4597">
            <v>1.331</v>
          </cell>
          <cell r="H4597">
            <v>1.1640000000000001</v>
          </cell>
        </row>
        <row r="4598">
          <cell r="C4598">
            <v>948</v>
          </cell>
          <cell r="D4598" t="str">
            <v>Richmond</v>
          </cell>
          <cell r="E4598">
            <v>1.0249999999999999</v>
          </cell>
          <cell r="F4598">
            <v>1.0249999999999999</v>
          </cell>
          <cell r="G4598">
            <v>1.3119999999999998</v>
          </cell>
          <cell r="H4598">
            <v>1.1499999999999999</v>
          </cell>
        </row>
        <row r="4599">
          <cell r="C4599">
            <v>949</v>
          </cell>
          <cell r="D4599" t="str">
            <v>San Rafael</v>
          </cell>
          <cell r="E4599">
            <v>1.042</v>
          </cell>
          <cell r="F4599">
            <v>1.042</v>
          </cell>
          <cell r="G4599">
            <v>1.3359999999999999</v>
          </cell>
          <cell r="H4599">
            <v>1.17</v>
          </cell>
        </row>
        <row r="4600">
          <cell r="C4600">
            <v>950</v>
          </cell>
          <cell r="D4600" t="str">
            <v>Santa Cruz</v>
          </cell>
          <cell r="E4600">
            <v>1.0409999999999999</v>
          </cell>
          <cell r="F4600">
            <v>1.0409999999999999</v>
          </cell>
          <cell r="G4600">
            <v>1.204</v>
          </cell>
          <cell r="H4600">
            <v>1.1120000000000001</v>
          </cell>
        </row>
        <row r="4601">
          <cell r="C4601">
            <v>951</v>
          </cell>
          <cell r="D4601" t="str">
            <v>San Jose</v>
          </cell>
          <cell r="E4601">
            <v>1.022</v>
          </cell>
          <cell r="F4601">
            <v>1.022</v>
          </cell>
          <cell r="G4601">
            <v>1.3459999999999999</v>
          </cell>
          <cell r="H4601">
            <v>1.163</v>
          </cell>
        </row>
        <row r="4602">
          <cell r="C4602">
            <v>952</v>
          </cell>
          <cell r="D4602" t="str">
            <v>Stockton</v>
          </cell>
          <cell r="E4602">
            <v>1.0049999999999999</v>
          </cell>
          <cell r="F4602">
            <v>1.0049999999999999</v>
          </cell>
          <cell r="G4602">
            <v>1.155</v>
          </cell>
          <cell r="H4602">
            <v>1.07</v>
          </cell>
        </row>
        <row r="4603">
          <cell r="C4603">
            <v>953</v>
          </cell>
          <cell r="D4603" t="str">
            <v>Modesto</v>
          </cell>
          <cell r="E4603">
            <v>1.004</v>
          </cell>
          <cell r="F4603">
            <v>1.004</v>
          </cell>
          <cell r="G4603">
            <v>1.149</v>
          </cell>
          <cell r="H4603">
            <v>1.0669999999999999</v>
          </cell>
        </row>
        <row r="4604">
          <cell r="C4604">
            <v>954</v>
          </cell>
          <cell r="D4604" t="str">
            <v>Santa Rosa</v>
          </cell>
          <cell r="E4604">
            <v>1.0029999999999999</v>
          </cell>
          <cell r="F4604">
            <v>1.0029999999999999</v>
          </cell>
          <cell r="G4604">
            <v>1.3340000000000001</v>
          </cell>
          <cell r="H4604">
            <v>1.147</v>
          </cell>
        </row>
        <row r="4605">
          <cell r="C4605">
            <v>955</v>
          </cell>
          <cell r="D4605" t="str">
            <v>Eureka</v>
          </cell>
          <cell r="E4605">
            <v>1.016</v>
          </cell>
          <cell r="F4605">
            <v>1.016</v>
          </cell>
          <cell r="G4605">
            <v>1.1159999999999999</v>
          </cell>
          <cell r="H4605">
            <v>1.06</v>
          </cell>
        </row>
        <row r="4606">
          <cell r="C4606">
            <v>956</v>
          </cell>
          <cell r="D4606" t="str">
            <v>Sacramento</v>
          </cell>
          <cell r="E4606">
            <v>1.012</v>
          </cell>
          <cell r="F4606">
            <v>1.012</v>
          </cell>
          <cell r="G4606">
            <v>1.1859999999999999</v>
          </cell>
          <cell r="H4606">
            <v>1.0880000000000001</v>
          </cell>
        </row>
        <row r="4607">
          <cell r="C4607">
            <v>958</v>
          </cell>
          <cell r="D4607" t="str">
            <v>Sacramento</v>
          </cell>
          <cell r="E4607">
            <v>1.012</v>
          </cell>
          <cell r="F4607">
            <v>1.012</v>
          </cell>
          <cell r="G4607">
            <v>1.1859999999999999</v>
          </cell>
          <cell r="H4607">
            <v>1.0880000000000001</v>
          </cell>
        </row>
        <row r="4608">
          <cell r="C4608">
            <v>959</v>
          </cell>
          <cell r="D4608" t="str">
            <v>Marysville</v>
          </cell>
          <cell r="E4608">
            <v>1.008</v>
          </cell>
          <cell r="F4608">
            <v>1.008</v>
          </cell>
          <cell r="G4608">
            <v>1.151</v>
          </cell>
          <cell r="H4608">
            <v>1.07</v>
          </cell>
        </row>
        <row r="4609">
          <cell r="C4609">
            <v>960</v>
          </cell>
          <cell r="D4609" t="str">
            <v>Redding</v>
          </cell>
          <cell r="E4609">
            <v>1.036</v>
          </cell>
          <cell r="F4609">
            <v>1.036</v>
          </cell>
          <cell r="G4609">
            <v>1.1459999999999999</v>
          </cell>
          <cell r="H4609">
            <v>1.0840000000000001</v>
          </cell>
        </row>
        <row r="4610">
          <cell r="C4610">
            <v>961</v>
          </cell>
          <cell r="D4610" t="str">
            <v>Susanville</v>
          </cell>
          <cell r="E4610">
            <v>1.026</v>
          </cell>
          <cell r="F4610">
            <v>1.026</v>
          </cell>
          <cell r="G4610">
            <v>1.1459999999999999</v>
          </cell>
          <cell r="H4610">
            <v>1.0780000000000001</v>
          </cell>
        </row>
        <row r="4611">
          <cell r="C4611">
            <v>967</v>
          </cell>
          <cell r="D4611" t="str">
            <v>Hilo</v>
          </cell>
          <cell r="E4611">
            <v>1.1040000000000001</v>
          </cell>
          <cell r="F4611">
            <v>1.1040000000000001</v>
          </cell>
          <cell r="G4611">
            <v>1.21</v>
          </cell>
          <cell r="H4611">
            <v>1.1499999999999999</v>
          </cell>
        </row>
        <row r="4612">
          <cell r="C4612">
            <v>968</v>
          </cell>
          <cell r="D4612" t="str">
            <v>Honolulu</v>
          </cell>
          <cell r="E4612">
            <v>1.149</v>
          </cell>
          <cell r="F4612">
            <v>1.149</v>
          </cell>
          <cell r="G4612">
            <v>1.21</v>
          </cell>
          <cell r="H4612">
            <v>1.1759999999999999</v>
          </cell>
        </row>
        <row r="4613">
          <cell r="C4613">
            <v>969</v>
          </cell>
          <cell r="D4613" t="str">
            <v>Guam</v>
          </cell>
          <cell r="E4613">
            <v>1.3119999999999998</v>
          </cell>
          <cell r="F4613">
            <v>1.3119999999999998</v>
          </cell>
          <cell r="G4613">
            <v>0.58899999999999997</v>
          </cell>
          <cell r="H4613">
            <v>0.997</v>
          </cell>
        </row>
        <row r="4614">
          <cell r="C4614">
            <v>971</v>
          </cell>
          <cell r="D4614" t="str">
            <v>Portland</v>
          </cell>
          <cell r="E4614">
            <v>0.97199999999999998</v>
          </cell>
          <cell r="F4614">
            <v>0.97199999999999998</v>
          </cell>
          <cell r="G4614">
            <v>1.014</v>
          </cell>
          <cell r="H4614">
            <v>0.99099999999999999</v>
          </cell>
        </row>
        <row r="4615">
          <cell r="C4615">
            <v>972</v>
          </cell>
          <cell r="D4615" t="str">
            <v>Portland</v>
          </cell>
          <cell r="E4615">
            <v>0.97199999999999998</v>
          </cell>
          <cell r="F4615">
            <v>0.97199999999999998</v>
          </cell>
          <cell r="G4615">
            <v>1.014</v>
          </cell>
          <cell r="H4615">
            <v>0.99099999999999999</v>
          </cell>
        </row>
        <row r="4616">
          <cell r="C4616">
            <v>995</v>
          </cell>
          <cell r="D4616" t="str">
            <v>Anchorage</v>
          </cell>
          <cell r="E4616">
            <v>1.2130000000000001</v>
          </cell>
          <cell r="F4616">
            <v>1.2130000000000001</v>
          </cell>
          <cell r="G4616">
            <v>1.143</v>
          </cell>
          <cell r="H4616">
            <v>1.1830000000000001</v>
          </cell>
        </row>
        <row r="4617">
          <cell r="C4617">
            <v>996</v>
          </cell>
          <cell r="D4617" t="str">
            <v>Anchorage</v>
          </cell>
          <cell r="E4617">
            <v>1.2130000000000001</v>
          </cell>
          <cell r="F4617">
            <v>1.2130000000000001</v>
          </cell>
          <cell r="G4617">
            <v>1.143</v>
          </cell>
          <cell r="H4617">
            <v>1.1830000000000001</v>
          </cell>
        </row>
        <row r="4618">
          <cell r="C4618">
            <v>997</v>
          </cell>
          <cell r="D4618" t="str">
            <v>Fairbanks</v>
          </cell>
          <cell r="E4618">
            <v>1.2070000000000001</v>
          </cell>
          <cell r="F4618">
            <v>1.2070000000000001</v>
          </cell>
          <cell r="G4618">
            <v>1.1499999999999999</v>
          </cell>
          <cell r="H4618">
            <v>1.1819999999999999</v>
          </cell>
        </row>
        <row r="4619">
          <cell r="C4619">
            <v>998</v>
          </cell>
          <cell r="D4619" t="str">
            <v>Juneau</v>
          </cell>
          <cell r="E4619">
            <v>1.206</v>
          </cell>
          <cell r="F4619">
            <v>1.206</v>
          </cell>
          <cell r="G4619">
            <v>1.135</v>
          </cell>
          <cell r="H4619">
            <v>1.175</v>
          </cell>
        </row>
        <row r="4620">
          <cell r="C4620">
            <v>999</v>
          </cell>
          <cell r="D4620" t="str">
            <v>Ketchikan</v>
          </cell>
          <cell r="E4620">
            <v>1.32</v>
          </cell>
          <cell r="F4620">
            <v>1.32</v>
          </cell>
          <cell r="G4620">
            <v>1.135</v>
          </cell>
          <cell r="H4620">
            <v>1.24</v>
          </cell>
        </row>
        <row r="4621">
          <cell r="C4621" t="str">
            <v>009</v>
          </cell>
          <cell r="D4621" t="str">
            <v>San Juan</v>
          </cell>
          <cell r="E4621">
            <v>1.2209999999999999</v>
          </cell>
          <cell r="F4621">
            <v>1.2209999999999999</v>
          </cell>
          <cell r="G4621">
            <v>0.24600000000000002</v>
          </cell>
          <cell r="H4621">
            <v>0.79700000000000004</v>
          </cell>
        </row>
        <row r="4622">
          <cell r="C4622" t="str">
            <v>010</v>
          </cell>
          <cell r="D4622" t="str">
            <v>Springfield</v>
          </cell>
          <cell r="E4622">
            <v>1</v>
          </cell>
          <cell r="F4622">
            <v>1</v>
          </cell>
          <cell r="G4622">
            <v>1.0979999999999999</v>
          </cell>
          <cell r="H4622">
            <v>1.0429999999999999</v>
          </cell>
        </row>
        <row r="4623">
          <cell r="C4623" t="str">
            <v>011</v>
          </cell>
          <cell r="D4623" t="str">
            <v>Springfield</v>
          </cell>
          <cell r="E4623">
            <v>1</v>
          </cell>
          <cell r="F4623">
            <v>1</v>
          </cell>
          <cell r="G4623">
            <v>1.0979999999999999</v>
          </cell>
          <cell r="H4623">
            <v>1.0429999999999999</v>
          </cell>
        </row>
        <row r="4624">
          <cell r="C4624" t="str">
            <v>012</v>
          </cell>
          <cell r="D4624" t="str">
            <v>Pittsfield</v>
          </cell>
          <cell r="E4624">
            <v>0.996</v>
          </cell>
          <cell r="F4624">
            <v>0.996</v>
          </cell>
          <cell r="G4624">
            <v>1.0959999999999999</v>
          </cell>
          <cell r="H4624">
            <v>1.0390000000000001</v>
          </cell>
        </row>
        <row r="4625">
          <cell r="C4625" t="str">
            <v>013</v>
          </cell>
          <cell r="D4625" t="str">
            <v>Greenfield</v>
          </cell>
          <cell r="E4625">
            <v>0.97499999999999998</v>
          </cell>
          <cell r="F4625">
            <v>0.97499999999999998</v>
          </cell>
          <cell r="G4625">
            <v>1.1020000000000001</v>
          </cell>
          <cell r="H4625">
            <v>1.03</v>
          </cell>
        </row>
        <row r="4626">
          <cell r="C4626" t="str">
            <v>014</v>
          </cell>
          <cell r="D4626" t="str">
            <v>Fitchburg</v>
          </cell>
          <cell r="E4626">
            <v>0.96299999999999997</v>
          </cell>
          <cell r="F4626">
            <v>0.96299999999999997</v>
          </cell>
          <cell r="G4626">
            <v>1.246</v>
          </cell>
          <cell r="H4626">
            <v>1.0859999999999999</v>
          </cell>
        </row>
        <row r="4627">
          <cell r="C4627" t="str">
            <v>015</v>
          </cell>
          <cell r="D4627" t="str">
            <v>Worcester</v>
          </cell>
          <cell r="E4627">
            <v>1</v>
          </cell>
          <cell r="F4627">
            <v>1</v>
          </cell>
          <cell r="G4627">
            <v>1.246</v>
          </cell>
          <cell r="H4627">
            <v>1.107</v>
          </cell>
        </row>
        <row r="4628">
          <cell r="C4628" t="str">
            <v>016</v>
          </cell>
          <cell r="D4628" t="str">
            <v>Worcester</v>
          </cell>
          <cell r="E4628">
            <v>1</v>
          </cell>
          <cell r="F4628">
            <v>1</v>
          </cell>
          <cell r="G4628">
            <v>1.246</v>
          </cell>
          <cell r="H4628">
            <v>1.107</v>
          </cell>
        </row>
        <row r="4629">
          <cell r="C4629" t="str">
            <v>017</v>
          </cell>
          <cell r="D4629" t="str">
            <v>Framingham</v>
          </cell>
          <cell r="E4629">
            <v>0.95499999999999996</v>
          </cell>
          <cell r="F4629">
            <v>0.95499999999999996</v>
          </cell>
          <cell r="G4629">
            <v>1.31</v>
          </cell>
          <cell r="H4629">
            <v>1.1100000000000001</v>
          </cell>
        </row>
        <row r="4630">
          <cell r="C4630" t="str">
            <v>018</v>
          </cell>
          <cell r="D4630" t="str">
            <v>Lowell</v>
          </cell>
          <cell r="E4630">
            <v>0.99400000000000011</v>
          </cell>
          <cell r="F4630">
            <v>0.99400000000000011</v>
          </cell>
          <cell r="G4630">
            <v>1.3009999999999999</v>
          </cell>
          <cell r="H4630">
            <v>1.1279999999999999</v>
          </cell>
        </row>
        <row r="4631">
          <cell r="C4631" t="str">
            <v>019</v>
          </cell>
          <cell r="D4631" t="str">
            <v>Lawrence</v>
          </cell>
          <cell r="E4631">
            <v>1.0009999999999999</v>
          </cell>
          <cell r="F4631">
            <v>1.0009999999999999</v>
          </cell>
          <cell r="G4631">
            <v>1.3130000000000002</v>
          </cell>
          <cell r="H4631">
            <v>1.137</v>
          </cell>
        </row>
        <row r="4632">
          <cell r="C4632" t="str">
            <v>020</v>
          </cell>
          <cell r="D4632" t="str">
            <v>Boston</v>
          </cell>
          <cell r="E4632">
            <v>1.018</v>
          </cell>
          <cell r="F4632">
            <v>1.018</v>
          </cell>
          <cell r="G4632">
            <v>1.381</v>
          </cell>
          <cell r="H4632">
            <v>1.1759999999999999</v>
          </cell>
        </row>
        <row r="4633">
          <cell r="C4633" t="str">
            <v>021</v>
          </cell>
          <cell r="D4633" t="str">
            <v>Boston</v>
          </cell>
          <cell r="E4633">
            <v>1.018</v>
          </cell>
          <cell r="F4633">
            <v>1.018</v>
          </cell>
          <cell r="G4633">
            <v>1.381</v>
          </cell>
          <cell r="H4633">
            <v>1.1759999999999999</v>
          </cell>
        </row>
        <row r="4634">
          <cell r="C4634" t="str">
            <v>022</v>
          </cell>
          <cell r="D4634" t="str">
            <v>Boston</v>
          </cell>
          <cell r="E4634">
            <v>1.018</v>
          </cell>
          <cell r="F4634">
            <v>1.018</v>
          </cell>
          <cell r="G4634">
            <v>1.381</v>
          </cell>
          <cell r="H4634">
            <v>1.1759999999999999</v>
          </cell>
        </row>
        <row r="4635">
          <cell r="C4635" t="str">
            <v>023</v>
          </cell>
          <cell r="D4635" t="str">
            <v>Brockton</v>
          </cell>
          <cell r="E4635">
            <v>1.004</v>
          </cell>
          <cell r="F4635">
            <v>1.004</v>
          </cell>
          <cell r="G4635">
            <v>1.2629999999999999</v>
          </cell>
          <cell r="H4635">
            <v>1.117</v>
          </cell>
        </row>
        <row r="4636">
          <cell r="C4636" t="str">
            <v>024</v>
          </cell>
          <cell r="D4636" t="str">
            <v>Boston</v>
          </cell>
          <cell r="E4636">
            <v>1.018</v>
          </cell>
          <cell r="F4636">
            <v>1.018</v>
          </cell>
          <cell r="G4636">
            <v>1.381</v>
          </cell>
          <cell r="H4636">
            <v>1.1759999999999999</v>
          </cell>
        </row>
        <row r="4637">
          <cell r="C4637" t="str">
            <v>025</v>
          </cell>
          <cell r="D4637" t="str">
            <v>Buzzards Bay</v>
          </cell>
          <cell r="E4637">
            <v>0.94900000000000007</v>
          </cell>
          <cell r="F4637">
            <v>0.94900000000000007</v>
          </cell>
          <cell r="G4637">
            <v>1.2670000000000001</v>
          </cell>
          <cell r="H4637">
            <v>1.0880000000000001</v>
          </cell>
        </row>
        <row r="4638">
          <cell r="C4638" t="str">
            <v>026</v>
          </cell>
          <cell r="D4638" t="str">
            <v>Hyannis</v>
          </cell>
          <cell r="E4638">
            <v>0.97599999999999998</v>
          </cell>
          <cell r="F4638">
            <v>0.97599999999999998</v>
          </cell>
          <cell r="G4638">
            <v>1.2670000000000001</v>
          </cell>
          <cell r="H4638">
            <v>1.103</v>
          </cell>
        </row>
        <row r="4639">
          <cell r="C4639" t="str">
            <v>027</v>
          </cell>
          <cell r="D4639" t="str">
            <v>New  Bedford</v>
          </cell>
          <cell r="E4639">
            <v>0.996</v>
          </cell>
          <cell r="F4639">
            <v>0.996</v>
          </cell>
          <cell r="G4639">
            <v>1.268</v>
          </cell>
          <cell r="H4639">
            <v>1.1140000000000001</v>
          </cell>
        </row>
        <row r="4640">
          <cell r="C4640" t="str">
            <v>028</v>
          </cell>
          <cell r="D4640" t="str">
            <v xml:space="preserve">Newport        </v>
          </cell>
          <cell r="E4640">
            <v>0.99</v>
          </cell>
          <cell r="F4640">
            <v>0.99</v>
          </cell>
          <cell r="G4640">
            <v>1.1659999999999999</v>
          </cell>
          <cell r="H4640">
            <v>1.0659999999999998</v>
          </cell>
        </row>
        <row r="4641">
          <cell r="C4641" t="str">
            <v>029</v>
          </cell>
          <cell r="D4641" t="str">
            <v>Providence</v>
          </cell>
          <cell r="E4641">
            <v>1.0149999999999999</v>
          </cell>
          <cell r="F4641">
            <v>1.0149999999999999</v>
          </cell>
          <cell r="G4641">
            <v>1.1659999999999999</v>
          </cell>
          <cell r="H4641">
            <v>1.081</v>
          </cell>
        </row>
        <row r="4642">
          <cell r="C4642" t="str">
            <v>030</v>
          </cell>
          <cell r="D4642" t="str">
            <v>Nashua</v>
          </cell>
          <cell r="E4642">
            <v>1.006</v>
          </cell>
          <cell r="F4642">
            <v>1.006</v>
          </cell>
          <cell r="G4642">
            <v>0.93599999999999994</v>
          </cell>
          <cell r="H4642">
            <v>0.97599999999999998</v>
          </cell>
        </row>
        <row r="4643">
          <cell r="C4643" t="str">
            <v>031</v>
          </cell>
          <cell r="D4643" t="str">
            <v>Manchester</v>
          </cell>
          <cell r="E4643">
            <v>1.0209999999999999</v>
          </cell>
          <cell r="F4643">
            <v>1.0209999999999999</v>
          </cell>
          <cell r="G4643">
            <v>0.93599999999999994</v>
          </cell>
          <cell r="H4643">
            <v>0.9840000000000001</v>
          </cell>
        </row>
        <row r="4644">
          <cell r="C4644" t="str">
            <v>032</v>
          </cell>
          <cell r="D4644" t="str">
            <v>Concord</v>
          </cell>
          <cell r="E4644">
            <v>1.008</v>
          </cell>
          <cell r="F4644">
            <v>1.008</v>
          </cell>
          <cell r="G4644">
            <v>0.92299999999999993</v>
          </cell>
          <cell r="H4644">
            <v>0.97099999999999997</v>
          </cell>
        </row>
        <row r="4645">
          <cell r="C4645" t="str">
            <v>033</v>
          </cell>
          <cell r="D4645" t="str">
            <v>Concord</v>
          </cell>
          <cell r="E4645">
            <v>1.008</v>
          </cell>
          <cell r="F4645">
            <v>1.008</v>
          </cell>
          <cell r="G4645">
            <v>0.92299999999999993</v>
          </cell>
          <cell r="H4645">
            <v>0.97099999999999997</v>
          </cell>
        </row>
        <row r="4646">
          <cell r="C4646" t="str">
            <v>034</v>
          </cell>
          <cell r="D4646" t="str">
            <v>Keene</v>
          </cell>
          <cell r="E4646">
            <v>0.97400000000000009</v>
          </cell>
          <cell r="F4646">
            <v>0.97400000000000009</v>
          </cell>
          <cell r="G4646">
            <v>0.74</v>
          </cell>
          <cell r="H4646">
            <v>0.872</v>
          </cell>
        </row>
        <row r="4647">
          <cell r="C4647" t="str">
            <v>035</v>
          </cell>
          <cell r="D4647" t="str">
            <v>Littleton</v>
          </cell>
          <cell r="E4647">
            <v>0.97099999999999997</v>
          </cell>
          <cell r="F4647">
            <v>0.97099999999999997</v>
          </cell>
          <cell r="G4647">
            <v>0.77200000000000002</v>
          </cell>
          <cell r="H4647">
            <v>0.88400000000000001</v>
          </cell>
        </row>
        <row r="4648">
          <cell r="C4648" t="str">
            <v>036</v>
          </cell>
          <cell r="D4648" t="str">
            <v>Charleston</v>
          </cell>
          <cell r="E4648">
            <v>0.96900000000000008</v>
          </cell>
          <cell r="F4648">
            <v>0.96900000000000008</v>
          </cell>
          <cell r="G4648">
            <v>0.70099999999999996</v>
          </cell>
          <cell r="H4648">
            <v>0.85199999999999998</v>
          </cell>
        </row>
        <row r="4649">
          <cell r="C4649" t="str">
            <v>037</v>
          </cell>
          <cell r="D4649" t="str">
            <v>Claremont</v>
          </cell>
          <cell r="E4649">
            <v>0.96</v>
          </cell>
          <cell r="F4649">
            <v>0.96</v>
          </cell>
          <cell r="G4649">
            <v>0.70099999999999996</v>
          </cell>
          <cell r="H4649">
            <v>0.84699999999999998</v>
          </cell>
        </row>
        <row r="4650">
          <cell r="C4650" t="str">
            <v>038</v>
          </cell>
          <cell r="D4650" t="str">
            <v>Portsmouth</v>
          </cell>
          <cell r="E4650">
            <v>0.98199999999999998</v>
          </cell>
          <cell r="F4650">
            <v>0.98199999999999998</v>
          </cell>
          <cell r="G4650">
            <v>0.94200000000000006</v>
          </cell>
          <cell r="H4650">
            <v>0.96400000000000008</v>
          </cell>
        </row>
        <row r="4651">
          <cell r="C4651" t="str">
            <v>039</v>
          </cell>
          <cell r="D4651" t="str">
            <v>Kittery</v>
          </cell>
          <cell r="E4651">
            <v>0.95099999999999996</v>
          </cell>
          <cell r="F4651">
            <v>0.95099999999999996</v>
          </cell>
          <cell r="G4651">
            <v>0.85699999999999998</v>
          </cell>
          <cell r="H4651">
            <v>0.91</v>
          </cell>
        </row>
        <row r="4652">
          <cell r="C4652" t="str">
            <v>040</v>
          </cell>
          <cell r="D4652" t="str">
            <v>Portland</v>
          </cell>
          <cell r="E4652">
            <v>1.008</v>
          </cell>
          <cell r="F4652">
            <v>1.008</v>
          </cell>
          <cell r="G4652">
            <v>0.91200000000000003</v>
          </cell>
          <cell r="H4652">
            <v>0.96599999999999997</v>
          </cell>
        </row>
        <row r="4653">
          <cell r="C4653" t="str">
            <v>041</v>
          </cell>
          <cell r="D4653" t="str">
            <v>Portland</v>
          </cell>
          <cell r="E4653">
            <v>1.008</v>
          </cell>
          <cell r="F4653">
            <v>1.008</v>
          </cell>
          <cell r="G4653">
            <v>0.91200000000000003</v>
          </cell>
          <cell r="H4653">
            <v>0.96599999999999997</v>
          </cell>
        </row>
        <row r="4654">
          <cell r="C4654" t="str">
            <v>042</v>
          </cell>
          <cell r="D4654" t="str">
            <v>Lewiston</v>
          </cell>
          <cell r="E4654">
            <v>0.98299999999999998</v>
          </cell>
          <cell r="F4654">
            <v>0.98299999999999998</v>
          </cell>
          <cell r="G4654">
            <v>0.91200000000000003</v>
          </cell>
          <cell r="H4654">
            <v>0.95200000000000007</v>
          </cell>
        </row>
        <row r="4655">
          <cell r="C4655" t="str">
            <v>043</v>
          </cell>
          <cell r="D4655" t="str">
            <v>Augusta</v>
          </cell>
          <cell r="E4655">
            <v>1.0029999999999999</v>
          </cell>
          <cell r="F4655">
            <v>1.0029999999999999</v>
          </cell>
          <cell r="G4655">
            <v>0.80799999999999994</v>
          </cell>
          <cell r="H4655">
            <v>0.91799999999999993</v>
          </cell>
        </row>
        <row r="4656">
          <cell r="C4656" t="str">
            <v>044</v>
          </cell>
          <cell r="D4656" t="str">
            <v>Bangor</v>
          </cell>
          <cell r="E4656">
            <v>0.97599999999999998</v>
          </cell>
          <cell r="F4656">
            <v>0.97599999999999998</v>
          </cell>
          <cell r="G4656">
            <v>0.90799999999999992</v>
          </cell>
          <cell r="H4656">
            <v>0.94700000000000006</v>
          </cell>
        </row>
        <row r="4657">
          <cell r="C4657" t="str">
            <v>045</v>
          </cell>
          <cell r="D4657" t="str">
            <v>Bath</v>
          </cell>
          <cell r="E4657">
            <v>0.96099999999999997</v>
          </cell>
          <cell r="F4657">
            <v>0.96099999999999997</v>
          </cell>
          <cell r="G4657">
            <v>0.83</v>
          </cell>
          <cell r="H4657">
            <v>0.90400000000000003</v>
          </cell>
        </row>
        <row r="4658">
          <cell r="C4658" t="str">
            <v>046</v>
          </cell>
          <cell r="D4658" t="str">
            <v>Machias</v>
          </cell>
          <cell r="E4658">
            <v>0.95700000000000007</v>
          </cell>
          <cell r="F4658">
            <v>0.95700000000000007</v>
          </cell>
          <cell r="G4658">
            <v>0.86499999999999999</v>
          </cell>
          <cell r="H4658">
            <v>0.91700000000000004</v>
          </cell>
        </row>
        <row r="4659">
          <cell r="C4659" t="str">
            <v>047</v>
          </cell>
          <cell r="D4659" t="str">
            <v>Houlton</v>
          </cell>
          <cell r="E4659">
            <v>0.95900000000000007</v>
          </cell>
          <cell r="F4659">
            <v>0.95900000000000007</v>
          </cell>
          <cell r="G4659">
            <v>0.86599999999999999</v>
          </cell>
          <cell r="H4659">
            <v>0.91799999999999993</v>
          </cell>
        </row>
        <row r="4660">
          <cell r="C4660" t="str">
            <v>048</v>
          </cell>
          <cell r="D4660" t="str">
            <v>Rockland</v>
          </cell>
          <cell r="E4660">
            <v>0.95</v>
          </cell>
          <cell r="F4660">
            <v>0.95</v>
          </cell>
          <cell r="G4660">
            <v>0.86499999999999999</v>
          </cell>
          <cell r="H4660">
            <v>0.91299999999999992</v>
          </cell>
        </row>
        <row r="4661">
          <cell r="C4661" t="str">
            <v>049</v>
          </cell>
          <cell r="D4661" t="str">
            <v>Waterville</v>
          </cell>
          <cell r="E4661">
            <v>0.96200000000000008</v>
          </cell>
          <cell r="F4661">
            <v>0.96200000000000008</v>
          </cell>
          <cell r="G4661">
            <v>0.80799999999999994</v>
          </cell>
          <cell r="H4661">
            <v>0.89500000000000002</v>
          </cell>
        </row>
        <row r="4662">
          <cell r="C4662" t="str">
            <v>050</v>
          </cell>
          <cell r="D4662" t="str">
            <v>White River Jct.</v>
          </cell>
          <cell r="E4662">
            <v>0.97900000000000009</v>
          </cell>
          <cell r="F4662">
            <v>0.97900000000000009</v>
          </cell>
          <cell r="G4662">
            <v>0.79700000000000004</v>
          </cell>
          <cell r="H4662">
            <v>0.9</v>
          </cell>
        </row>
        <row r="4663">
          <cell r="C4663" t="str">
            <v>051</v>
          </cell>
          <cell r="D4663" t="str">
            <v>Bellows Falls</v>
          </cell>
          <cell r="E4663">
            <v>0.96599999999999997</v>
          </cell>
          <cell r="F4663">
            <v>0.96599999999999997</v>
          </cell>
          <cell r="G4663">
            <v>0.94700000000000006</v>
          </cell>
          <cell r="H4663">
            <v>0.95799999999999996</v>
          </cell>
        </row>
        <row r="4664">
          <cell r="C4664" t="str">
            <v>052</v>
          </cell>
          <cell r="D4664" t="str">
            <v>Bennington</v>
          </cell>
          <cell r="E4664">
            <v>0.96900000000000008</v>
          </cell>
          <cell r="F4664">
            <v>0.96900000000000008</v>
          </cell>
          <cell r="G4664">
            <v>0.95299999999999996</v>
          </cell>
          <cell r="H4664">
            <v>0.96200000000000008</v>
          </cell>
        </row>
        <row r="4665">
          <cell r="C4665" t="str">
            <v>053</v>
          </cell>
          <cell r="D4665" t="str">
            <v>Brattleboro</v>
          </cell>
          <cell r="E4665">
            <v>0.97199999999999998</v>
          </cell>
          <cell r="F4665">
            <v>0.97199999999999998</v>
          </cell>
          <cell r="G4665">
            <v>0.94499999999999995</v>
          </cell>
          <cell r="H4665">
            <v>0.96</v>
          </cell>
        </row>
        <row r="4666">
          <cell r="C4666" t="str">
            <v>054</v>
          </cell>
          <cell r="D4666" t="str">
            <v>Burlington</v>
          </cell>
          <cell r="E4666">
            <v>1.0149999999999999</v>
          </cell>
          <cell r="F4666">
            <v>1.0149999999999999</v>
          </cell>
          <cell r="G4666">
            <v>0.85099999999999998</v>
          </cell>
          <cell r="H4666">
            <v>0.94400000000000006</v>
          </cell>
        </row>
        <row r="4667">
          <cell r="C4667" t="str">
            <v>056</v>
          </cell>
          <cell r="D4667" t="str">
            <v>Montpelier</v>
          </cell>
          <cell r="E4667">
            <v>0.99199999999999999</v>
          </cell>
          <cell r="F4667">
            <v>0.99199999999999999</v>
          </cell>
          <cell r="G4667">
            <v>0.84299999999999997</v>
          </cell>
          <cell r="H4667">
            <v>0.92700000000000005</v>
          </cell>
        </row>
        <row r="4668">
          <cell r="C4668" t="str">
            <v>057</v>
          </cell>
          <cell r="D4668" t="str">
            <v>Rutland</v>
          </cell>
          <cell r="E4668">
            <v>0.99199999999999999</v>
          </cell>
          <cell r="F4668">
            <v>0.99199999999999999</v>
          </cell>
          <cell r="G4668">
            <v>0.85099999999999998</v>
          </cell>
          <cell r="H4668">
            <v>0.93</v>
          </cell>
        </row>
        <row r="4669">
          <cell r="C4669" t="str">
            <v>058</v>
          </cell>
          <cell r="D4669" t="str">
            <v>St. Johnsbury</v>
          </cell>
          <cell r="E4669">
            <v>0.97900000000000009</v>
          </cell>
          <cell r="F4669">
            <v>0.97900000000000009</v>
          </cell>
          <cell r="G4669">
            <v>0.79200000000000004</v>
          </cell>
          <cell r="H4669">
            <v>0.89800000000000002</v>
          </cell>
        </row>
        <row r="4670">
          <cell r="C4670" t="str">
            <v>059</v>
          </cell>
          <cell r="D4670" t="str">
            <v>Guildhall</v>
          </cell>
          <cell r="E4670">
            <v>0.96799999999999997</v>
          </cell>
          <cell r="F4670">
            <v>0.96799999999999997</v>
          </cell>
          <cell r="G4670">
            <v>0.79200000000000004</v>
          </cell>
          <cell r="H4670">
            <v>0.8909999999999999</v>
          </cell>
        </row>
        <row r="4671">
          <cell r="C4671" t="str">
            <v>060</v>
          </cell>
          <cell r="D4671" t="str">
            <v>New Britain</v>
          </cell>
          <cell r="E4671">
            <v>1.008</v>
          </cell>
          <cell r="F4671">
            <v>1.008</v>
          </cell>
          <cell r="G4671">
            <v>1.204</v>
          </cell>
          <cell r="H4671">
            <v>1.093</v>
          </cell>
        </row>
        <row r="4672">
          <cell r="C4672" t="str">
            <v>061</v>
          </cell>
          <cell r="D4672" t="str">
            <v>Hartford</v>
          </cell>
          <cell r="E4672">
            <v>1.02</v>
          </cell>
          <cell r="F4672">
            <v>1.02</v>
          </cell>
          <cell r="G4672">
            <v>1.206</v>
          </cell>
          <cell r="H4672">
            <v>1.101</v>
          </cell>
        </row>
        <row r="4673">
          <cell r="C4673" t="str">
            <v>062</v>
          </cell>
          <cell r="D4673" t="str">
            <v>Willimantic</v>
          </cell>
          <cell r="E4673">
            <v>1.014</v>
          </cell>
          <cell r="F4673">
            <v>1.014</v>
          </cell>
          <cell r="G4673">
            <v>1.206</v>
          </cell>
          <cell r="H4673">
            <v>1.097</v>
          </cell>
        </row>
        <row r="4674">
          <cell r="C4674" t="str">
            <v>063</v>
          </cell>
          <cell r="D4674" t="str">
            <v>New London</v>
          </cell>
          <cell r="E4674">
            <v>0.97699999999999998</v>
          </cell>
          <cell r="F4674">
            <v>0.97699999999999998</v>
          </cell>
          <cell r="G4674">
            <v>1.2050000000000001</v>
          </cell>
          <cell r="H4674">
            <v>1.0759999999999998</v>
          </cell>
        </row>
        <row r="4675">
          <cell r="C4675" t="str">
            <v>064</v>
          </cell>
          <cell r="D4675" t="str">
            <v xml:space="preserve">Meriden  </v>
          </cell>
          <cell r="E4675">
            <v>0.996</v>
          </cell>
          <cell r="F4675">
            <v>0.996</v>
          </cell>
          <cell r="G4675">
            <v>1.2050000000000001</v>
          </cell>
          <cell r="H4675">
            <v>1.087</v>
          </cell>
        </row>
        <row r="4676">
          <cell r="C4676" t="str">
            <v>065</v>
          </cell>
          <cell r="D4676" t="str">
            <v xml:space="preserve">New Haven </v>
          </cell>
          <cell r="E4676">
            <v>1.022</v>
          </cell>
          <cell r="F4676">
            <v>1.022</v>
          </cell>
          <cell r="G4676">
            <v>1.2050000000000001</v>
          </cell>
          <cell r="H4676">
            <v>1.1020000000000001</v>
          </cell>
        </row>
        <row r="4677">
          <cell r="C4677" t="str">
            <v>066</v>
          </cell>
          <cell r="D4677" t="str">
            <v xml:space="preserve">Bridgeport </v>
          </cell>
          <cell r="E4677">
            <v>1.018</v>
          </cell>
          <cell r="F4677">
            <v>1.018</v>
          </cell>
          <cell r="G4677">
            <v>1.202</v>
          </cell>
          <cell r="H4677">
            <v>1.0979999999999999</v>
          </cell>
        </row>
        <row r="4678">
          <cell r="C4678" t="str">
            <v>067</v>
          </cell>
          <cell r="D4678" t="str">
            <v>Waterbury</v>
          </cell>
          <cell r="E4678">
            <v>1.014</v>
          </cell>
          <cell r="F4678">
            <v>1.014</v>
          </cell>
          <cell r="G4678">
            <v>1.2009999999999998</v>
          </cell>
          <cell r="H4678">
            <v>1.0959999999999999</v>
          </cell>
        </row>
        <row r="4679">
          <cell r="C4679" t="str">
            <v>068</v>
          </cell>
          <cell r="D4679" t="str">
            <v>Norwalk</v>
          </cell>
          <cell r="E4679">
            <v>1.014</v>
          </cell>
          <cell r="F4679">
            <v>1.014</v>
          </cell>
          <cell r="G4679">
            <v>1.2690000000000001</v>
          </cell>
          <cell r="H4679">
            <v>1.125</v>
          </cell>
        </row>
        <row r="4680">
          <cell r="C4680" t="str">
            <v>069</v>
          </cell>
          <cell r="D4680" t="str">
            <v xml:space="preserve">Stamford    </v>
          </cell>
          <cell r="E4680">
            <v>1.0149999999999999</v>
          </cell>
          <cell r="F4680">
            <v>1.0149999999999999</v>
          </cell>
          <cell r="G4680">
            <v>1.2790000000000001</v>
          </cell>
          <cell r="H4680">
            <v>1.1299999999999999</v>
          </cell>
        </row>
        <row r="4681">
          <cell r="C4681" t="str">
            <v>070</v>
          </cell>
          <cell r="D4681" t="str">
            <v>Newark</v>
          </cell>
          <cell r="E4681">
            <v>1.0190000000000001</v>
          </cell>
          <cell r="F4681">
            <v>1.0190000000000001</v>
          </cell>
          <cell r="G4681">
            <v>1.256</v>
          </cell>
          <cell r="H4681">
            <v>1.1220000000000001</v>
          </cell>
        </row>
        <row r="4682">
          <cell r="C4682" t="str">
            <v>071</v>
          </cell>
          <cell r="D4682" t="str">
            <v>Newark</v>
          </cell>
          <cell r="E4682">
            <v>1.0190000000000001</v>
          </cell>
          <cell r="F4682">
            <v>1.0190000000000001</v>
          </cell>
          <cell r="G4682">
            <v>1.256</v>
          </cell>
          <cell r="H4682">
            <v>1.1220000000000001</v>
          </cell>
        </row>
        <row r="4683">
          <cell r="C4683" t="str">
            <v>072</v>
          </cell>
          <cell r="D4683" t="str">
            <v>Elizabeth</v>
          </cell>
          <cell r="E4683">
            <v>0.995</v>
          </cell>
          <cell r="F4683">
            <v>0.995</v>
          </cell>
          <cell r="G4683">
            <v>1.2529999999999999</v>
          </cell>
          <cell r="H4683">
            <v>1.107</v>
          </cell>
        </row>
        <row r="4684">
          <cell r="C4684" t="str">
            <v>073</v>
          </cell>
          <cell r="D4684" t="str">
            <v>Jersey City</v>
          </cell>
          <cell r="E4684">
            <v>0.98499999999999999</v>
          </cell>
          <cell r="F4684">
            <v>0.98499999999999999</v>
          </cell>
          <cell r="G4684">
            <v>1.2549999999999999</v>
          </cell>
          <cell r="H4684">
            <v>1.1020000000000001</v>
          </cell>
        </row>
        <row r="4685">
          <cell r="C4685" t="str">
            <v>074</v>
          </cell>
          <cell r="D4685" t="str">
            <v>Paterson</v>
          </cell>
          <cell r="E4685">
            <v>1.002</v>
          </cell>
          <cell r="F4685">
            <v>1.002</v>
          </cell>
          <cell r="G4685">
            <v>1.252</v>
          </cell>
          <cell r="H4685">
            <v>1.111</v>
          </cell>
        </row>
        <row r="4686">
          <cell r="C4686" t="str">
            <v>075</v>
          </cell>
          <cell r="D4686" t="str">
            <v>Paterson</v>
          </cell>
          <cell r="E4686">
            <v>1.002</v>
          </cell>
          <cell r="F4686">
            <v>1.002</v>
          </cell>
          <cell r="G4686">
            <v>1.252</v>
          </cell>
          <cell r="H4686">
            <v>1.111</v>
          </cell>
        </row>
        <row r="4687">
          <cell r="C4687" t="str">
            <v>076</v>
          </cell>
          <cell r="D4687" t="str">
            <v>Hackensack</v>
          </cell>
          <cell r="E4687">
            <v>0.9840000000000001</v>
          </cell>
          <cell r="F4687">
            <v>0.9840000000000001</v>
          </cell>
          <cell r="G4687">
            <v>1.2549999999999999</v>
          </cell>
          <cell r="H4687">
            <v>1.1020000000000001</v>
          </cell>
        </row>
        <row r="4688">
          <cell r="C4688" t="str">
            <v>077</v>
          </cell>
          <cell r="D4688" t="str">
            <v>Long Branch</v>
          </cell>
          <cell r="E4688">
            <v>0.97799999999999998</v>
          </cell>
          <cell r="F4688">
            <v>0.97799999999999998</v>
          </cell>
          <cell r="G4688">
            <v>1.2409999999999999</v>
          </cell>
          <cell r="H4688">
            <v>1.0920000000000001</v>
          </cell>
        </row>
        <row r="4689">
          <cell r="C4689" t="str">
            <v>078</v>
          </cell>
          <cell r="D4689" t="str">
            <v>Dover</v>
          </cell>
          <cell r="E4689">
            <v>0.98699999999999999</v>
          </cell>
          <cell r="F4689">
            <v>0.98699999999999999</v>
          </cell>
          <cell r="G4689">
            <v>1.254</v>
          </cell>
          <cell r="H4689">
            <v>1.103</v>
          </cell>
        </row>
        <row r="4690">
          <cell r="C4690" t="str">
            <v>079</v>
          </cell>
          <cell r="D4690" t="str">
            <v>Summit</v>
          </cell>
          <cell r="E4690">
            <v>0.98699999999999999</v>
          </cell>
          <cell r="F4690">
            <v>0.98699999999999999</v>
          </cell>
          <cell r="G4690">
            <v>1.2529999999999999</v>
          </cell>
          <cell r="H4690">
            <v>1.103</v>
          </cell>
        </row>
        <row r="4691">
          <cell r="C4691" t="str">
            <v>080</v>
          </cell>
          <cell r="D4691" t="str">
            <v>Vineland</v>
          </cell>
          <cell r="E4691">
            <v>0.97499999999999998</v>
          </cell>
          <cell r="F4691">
            <v>0.97499999999999998</v>
          </cell>
          <cell r="G4691">
            <v>1.234</v>
          </cell>
          <cell r="H4691">
            <v>1.0880000000000001</v>
          </cell>
        </row>
        <row r="4692">
          <cell r="C4692" t="str">
            <v>081</v>
          </cell>
          <cell r="D4692" t="str">
            <v>Camden</v>
          </cell>
          <cell r="E4692">
            <v>0.99400000000000011</v>
          </cell>
          <cell r="F4692">
            <v>0.99400000000000011</v>
          </cell>
          <cell r="G4692">
            <v>1.236</v>
          </cell>
          <cell r="H4692">
            <v>1.099</v>
          </cell>
        </row>
        <row r="4693">
          <cell r="C4693" t="str">
            <v>082</v>
          </cell>
          <cell r="D4693" t="str">
            <v>Atlantic City</v>
          </cell>
          <cell r="E4693">
            <v>0.98099999999999998</v>
          </cell>
          <cell r="F4693">
            <v>0.98099999999999998</v>
          </cell>
          <cell r="G4693">
            <v>1.2350000000000001</v>
          </cell>
          <cell r="H4693">
            <v>1.0920000000000001</v>
          </cell>
        </row>
        <row r="4694">
          <cell r="C4694" t="str">
            <v>083</v>
          </cell>
          <cell r="D4694" t="str">
            <v>Vineland</v>
          </cell>
          <cell r="E4694">
            <v>0.97499999999999998</v>
          </cell>
          <cell r="F4694">
            <v>0.97499999999999998</v>
          </cell>
          <cell r="G4694">
            <v>1.234</v>
          </cell>
          <cell r="H4694">
            <v>1.0880000000000001</v>
          </cell>
        </row>
        <row r="4695">
          <cell r="C4695" t="str">
            <v>084</v>
          </cell>
          <cell r="D4695" t="str">
            <v>Atlantic City</v>
          </cell>
          <cell r="E4695">
            <v>0.98099999999999998</v>
          </cell>
          <cell r="F4695">
            <v>0.98099999999999998</v>
          </cell>
          <cell r="G4695">
            <v>1.2350000000000001</v>
          </cell>
          <cell r="H4695">
            <v>1.0920000000000001</v>
          </cell>
        </row>
        <row r="4696">
          <cell r="C4696" t="str">
            <v>085</v>
          </cell>
          <cell r="D4696" t="str">
            <v>Trenton</v>
          </cell>
          <cell r="E4696">
            <v>1.008</v>
          </cell>
          <cell r="F4696">
            <v>1.008</v>
          </cell>
          <cell r="G4696">
            <v>1.24</v>
          </cell>
          <cell r="H4696">
            <v>1.109</v>
          </cell>
        </row>
        <row r="4697">
          <cell r="C4697" t="str">
            <v>086</v>
          </cell>
          <cell r="D4697" t="str">
            <v>Trenton</v>
          </cell>
          <cell r="E4697">
            <v>1.008</v>
          </cell>
          <cell r="F4697">
            <v>1.008</v>
          </cell>
          <cell r="G4697">
            <v>1.24</v>
          </cell>
          <cell r="H4697">
            <v>1.109</v>
          </cell>
        </row>
        <row r="4698">
          <cell r="C4698" t="str">
            <v>087</v>
          </cell>
          <cell r="D4698" t="str">
            <v>Point Pleasant</v>
          </cell>
          <cell r="E4698">
            <v>0.99199999999999999</v>
          </cell>
          <cell r="F4698">
            <v>0.99199999999999999</v>
          </cell>
          <cell r="G4698">
            <v>1.214</v>
          </cell>
          <cell r="H4698">
            <v>1.0880000000000001</v>
          </cell>
        </row>
        <row r="4699">
          <cell r="C4699" t="str">
            <v>088</v>
          </cell>
          <cell r="D4699" t="str">
            <v>New Brunswick</v>
          </cell>
          <cell r="E4699">
            <v>0.997</v>
          </cell>
          <cell r="F4699">
            <v>0.997</v>
          </cell>
          <cell r="G4699">
            <v>1.252</v>
          </cell>
          <cell r="H4699">
            <v>1.1079999999999999</v>
          </cell>
        </row>
        <row r="4700">
          <cell r="C4700" t="str">
            <v>089</v>
          </cell>
          <cell r="D4700" t="str">
            <v>New Brunswick</v>
          </cell>
          <cell r="E4700">
            <v>0.997</v>
          </cell>
          <cell r="F4700">
            <v>0.997</v>
          </cell>
          <cell r="G4700">
            <v>1.252</v>
          </cell>
          <cell r="H4700">
            <v>1.1079999999999999</v>
          </cell>
        </row>
        <row r="4701">
          <cell r="C4701" t="str">
            <v>153</v>
          </cell>
          <cell r="D4701" t="str">
            <v>Washington</v>
          </cell>
          <cell r="E4701">
            <v>0.96700000000000008</v>
          </cell>
          <cell r="F4701">
            <v>0.96700000000000008</v>
          </cell>
          <cell r="G4701">
            <v>1.032</v>
          </cell>
          <cell r="H4701">
            <v>0.995</v>
          </cell>
        </row>
        <row r="4702">
          <cell r="C4702" t="str">
            <v>154</v>
          </cell>
          <cell r="D4702" t="str">
            <v xml:space="preserve"> Uniontown</v>
          </cell>
          <cell r="E4702">
            <v>0.97099999999999997</v>
          </cell>
          <cell r="F4702">
            <v>0.97099999999999997</v>
          </cell>
          <cell r="G4702">
            <v>1.022</v>
          </cell>
          <cell r="H4702">
            <v>0.99400000000000011</v>
          </cell>
        </row>
        <row r="4703">
          <cell r="C4703" t="str">
            <v>155</v>
          </cell>
          <cell r="D4703" t="str">
            <v xml:space="preserve"> Bedford</v>
          </cell>
          <cell r="E4703">
            <v>0.98</v>
          </cell>
          <cell r="F4703">
            <v>0.98</v>
          </cell>
          <cell r="G4703">
            <v>0.92599999999999993</v>
          </cell>
          <cell r="H4703">
            <v>0.95700000000000007</v>
          </cell>
        </row>
        <row r="4704">
          <cell r="C4704" t="str">
            <v>157</v>
          </cell>
          <cell r="D4704" t="str">
            <v xml:space="preserve"> Indiana</v>
          </cell>
          <cell r="E4704">
            <v>0.96900000000000008</v>
          </cell>
          <cell r="F4704">
            <v>0.96900000000000008</v>
          </cell>
          <cell r="G4704">
            <v>1.0009999999999999</v>
          </cell>
          <cell r="H4704">
            <v>0.98299999999999998</v>
          </cell>
        </row>
        <row r="4705">
          <cell r="C4705" t="str">
            <v>158</v>
          </cell>
          <cell r="D4705" t="str">
            <v xml:space="preserve"> Dubois</v>
          </cell>
          <cell r="E4705">
            <v>0.9840000000000001</v>
          </cell>
          <cell r="F4705">
            <v>0.9840000000000001</v>
          </cell>
          <cell r="G4705">
            <v>0.97099999999999997</v>
          </cell>
          <cell r="H4705">
            <v>0.97799999999999998</v>
          </cell>
        </row>
        <row r="4706">
          <cell r="C4706" t="str">
            <v>159</v>
          </cell>
          <cell r="D4706" t="str">
            <v xml:space="preserve"> Johnstown</v>
          </cell>
          <cell r="E4706">
            <v>0.97900000000000009</v>
          </cell>
          <cell r="F4706">
            <v>0.97900000000000009</v>
          </cell>
          <cell r="G4706">
            <v>0.97299999999999998</v>
          </cell>
          <cell r="H4706">
            <v>0.97699999999999998</v>
          </cell>
        </row>
        <row r="4707">
          <cell r="C4707" t="str">
            <v>160</v>
          </cell>
          <cell r="D4707" t="str">
            <v xml:space="preserve"> Butler</v>
          </cell>
          <cell r="E4707">
            <v>0.92099999999999993</v>
          </cell>
          <cell r="F4707">
            <v>0.92099999999999993</v>
          </cell>
          <cell r="G4707">
            <v>1.022</v>
          </cell>
          <cell r="H4707">
            <v>0.96499999999999997</v>
          </cell>
        </row>
        <row r="4708">
          <cell r="C4708" t="str">
            <v>161</v>
          </cell>
          <cell r="D4708" t="str">
            <v>New Castle</v>
          </cell>
          <cell r="E4708">
            <v>0.92099999999999993</v>
          </cell>
          <cell r="F4708">
            <v>0.92099999999999993</v>
          </cell>
          <cell r="G4708">
            <v>0.97199999999999998</v>
          </cell>
          <cell r="H4708">
            <v>0.94400000000000006</v>
          </cell>
        </row>
        <row r="4709">
          <cell r="C4709" t="str">
            <v>162</v>
          </cell>
          <cell r="D4709" t="str">
            <v>Kittanning</v>
          </cell>
          <cell r="E4709">
            <v>0.92500000000000004</v>
          </cell>
          <cell r="F4709">
            <v>0.92500000000000004</v>
          </cell>
          <cell r="G4709">
            <v>1.034</v>
          </cell>
          <cell r="H4709">
            <v>0.97299999999999998</v>
          </cell>
        </row>
        <row r="4710">
          <cell r="C4710" t="str">
            <v>163</v>
          </cell>
          <cell r="D4710" t="str">
            <v>Oil City</v>
          </cell>
          <cell r="E4710">
            <v>0.92099999999999993</v>
          </cell>
          <cell r="F4710">
            <v>0.92099999999999993</v>
          </cell>
          <cell r="G4710">
            <v>0.97</v>
          </cell>
          <cell r="H4710">
            <v>0.94299999999999995</v>
          </cell>
        </row>
        <row r="4711">
          <cell r="C4711" t="str">
            <v>164</v>
          </cell>
          <cell r="D4711" t="str">
            <v>Erie</v>
          </cell>
          <cell r="E4711">
            <v>0.94099999999999995</v>
          </cell>
          <cell r="F4711">
            <v>0.94099999999999995</v>
          </cell>
          <cell r="G4711">
            <v>0.95</v>
          </cell>
          <cell r="H4711">
            <v>0.94499999999999995</v>
          </cell>
        </row>
        <row r="4712">
          <cell r="C4712" t="str">
            <v>166</v>
          </cell>
          <cell r="D4712" t="str">
            <v>Altoona</v>
          </cell>
          <cell r="E4712">
            <v>0.94299999999999995</v>
          </cell>
          <cell r="F4712">
            <v>0.94299999999999995</v>
          </cell>
          <cell r="G4712">
            <v>0.92700000000000005</v>
          </cell>
          <cell r="H4712">
            <v>0.93599999999999994</v>
          </cell>
        </row>
        <row r="4713">
          <cell r="C4713" t="str">
            <v>167</v>
          </cell>
          <cell r="D4713" t="str">
            <v>Bradford</v>
          </cell>
          <cell r="E4713">
            <v>0.95299999999999996</v>
          </cell>
          <cell r="F4713">
            <v>0.95299999999999996</v>
          </cell>
          <cell r="G4713">
            <v>0.96799999999999997</v>
          </cell>
          <cell r="H4713">
            <v>0.96</v>
          </cell>
        </row>
        <row r="4714">
          <cell r="C4714" t="str">
            <v>168</v>
          </cell>
          <cell r="D4714" t="str">
            <v>State College</v>
          </cell>
          <cell r="E4714">
            <v>0.94900000000000007</v>
          </cell>
          <cell r="F4714">
            <v>0.94900000000000007</v>
          </cell>
          <cell r="G4714">
            <v>0.93</v>
          </cell>
          <cell r="H4714">
            <v>0.94099999999999995</v>
          </cell>
        </row>
        <row r="4715">
          <cell r="C4715" t="str">
            <v>169</v>
          </cell>
          <cell r="D4715" t="str">
            <v>Wellsboro</v>
          </cell>
          <cell r="E4715">
            <v>0.95900000000000007</v>
          </cell>
          <cell r="F4715">
            <v>0.95900000000000007</v>
          </cell>
          <cell r="G4715">
            <v>0.92299999999999993</v>
          </cell>
          <cell r="H4715">
            <v>0.94299999999999995</v>
          </cell>
        </row>
        <row r="4716">
          <cell r="C4716" t="str">
            <v>170</v>
          </cell>
          <cell r="D4716" t="str">
            <v>Harrisburg</v>
          </cell>
          <cell r="E4716">
            <v>0.996</v>
          </cell>
          <cell r="F4716">
            <v>0.996</v>
          </cell>
          <cell r="G4716">
            <v>0.95900000000000007</v>
          </cell>
          <cell r="H4716">
            <v>0.98</v>
          </cell>
        </row>
        <row r="4717">
          <cell r="C4717" t="str">
            <v>172</v>
          </cell>
          <cell r="D4717" t="str">
            <v>Chambersburg</v>
          </cell>
          <cell r="E4717">
            <v>0.96</v>
          </cell>
          <cell r="F4717">
            <v>0.96</v>
          </cell>
          <cell r="G4717">
            <v>0.89700000000000002</v>
          </cell>
          <cell r="H4717">
            <v>0.93200000000000005</v>
          </cell>
        </row>
        <row r="4718">
          <cell r="C4718" t="str">
            <v>173</v>
          </cell>
          <cell r="D4718" t="str">
            <v>York</v>
          </cell>
          <cell r="E4718">
            <v>0.96499999999999997</v>
          </cell>
          <cell r="F4718">
            <v>0.96499999999999997</v>
          </cell>
          <cell r="G4718">
            <v>0.96</v>
          </cell>
          <cell r="H4718">
            <v>0.96299999999999997</v>
          </cell>
        </row>
        <row r="4719">
          <cell r="C4719" t="str">
            <v>175</v>
          </cell>
          <cell r="D4719" t="str">
            <v>Lancaster</v>
          </cell>
          <cell r="E4719">
            <v>0.94799999999999995</v>
          </cell>
          <cell r="F4719">
            <v>0.94799999999999995</v>
          </cell>
          <cell r="G4719">
            <v>0.89300000000000002</v>
          </cell>
          <cell r="H4719">
            <v>0.92400000000000004</v>
          </cell>
        </row>
        <row r="4720">
          <cell r="C4720" t="str">
            <v>220</v>
          </cell>
          <cell r="D4720" t="str">
            <v>Fairfax</v>
          </cell>
          <cell r="E4720">
            <v>0.99299999999999999</v>
          </cell>
          <cell r="F4720">
            <v>0.99299999999999999</v>
          </cell>
          <cell r="G4720">
            <v>0.84400000000000008</v>
          </cell>
          <cell r="H4720">
            <v>0.92799999999999994</v>
          </cell>
        </row>
        <row r="4721">
          <cell r="C4721" t="str">
            <v>222</v>
          </cell>
          <cell r="D4721" t="str">
            <v>Arlington</v>
          </cell>
          <cell r="E4721">
            <v>1.006</v>
          </cell>
          <cell r="F4721">
            <v>1.006</v>
          </cell>
          <cell r="G4721">
            <v>0.84699999999999998</v>
          </cell>
          <cell r="H4721">
            <v>0.93599999999999994</v>
          </cell>
        </row>
        <row r="4722">
          <cell r="C4722" t="str">
            <v>223</v>
          </cell>
          <cell r="D4722" t="str">
            <v>Alexandria</v>
          </cell>
          <cell r="E4722">
            <v>0.998</v>
          </cell>
          <cell r="F4722">
            <v>0.998</v>
          </cell>
          <cell r="G4722">
            <v>0.85400000000000009</v>
          </cell>
          <cell r="H4722">
            <v>0.93500000000000005</v>
          </cell>
        </row>
        <row r="4723">
          <cell r="C4723" t="str">
            <v>224</v>
          </cell>
          <cell r="D4723" t="str">
            <v>Fredericksburg</v>
          </cell>
          <cell r="E4723">
            <v>0.98199999999999998</v>
          </cell>
          <cell r="F4723">
            <v>0.98199999999999998</v>
          </cell>
          <cell r="G4723">
            <v>0.83</v>
          </cell>
          <cell r="H4723">
            <v>0.91599999999999993</v>
          </cell>
        </row>
        <row r="4724">
          <cell r="C4724" t="str">
            <v>226</v>
          </cell>
          <cell r="D4724" t="str">
            <v>Winchester</v>
          </cell>
          <cell r="E4724">
            <v>0.98699999999999999</v>
          </cell>
          <cell r="F4724">
            <v>0.98699999999999999</v>
          </cell>
          <cell r="G4724">
            <v>0.82099999999999995</v>
          </cell>
          <cell r="H4724">
            <v>0.91500000000000004</v>
          </cell>
        </row>
        <row r="4725">
          <cell r="C4725" t="str">
            <v>227</v>
          </cell>
          <cell r="D4725" t="str">
            <v>Culpeper</v>
          </cell>
          <cell r="E4725">
            <v>0.98599999999999999</v>
          </cell>
          <cell r="F4725">
            <v>0.98599999999999999</v>
          </cell>
          <cell r="G4725">
            <v>0.80799999999999994</v>
          </cell>
          <cell r="H4725">
            <v>0.90900000000000003</v>
          </cell>
        </row>
        <row r="4726">
          <cell r="C4726" t="str">
            <v>228</v>
          </cell>
          <cell r="D4726" t="str">
            <v>Harrisonburg</v>
          </cell>
          <cell r="E4726">
            <v>0.98799999999999999</v>
          </cell>
          <cell r="F4726">
            <v>0.98799999999999999</v>
          </cell>
          <cell r="G4726">
            <v>0.68099999999999994</v>
          </cell>
          <cell r="H4726">
            <v>0.85499999999999998</v>
          </cell>
        </row>
        <row r="4727">
          <cell r="C4727" t="str">
            <v>229</v>
          </cell>
          <cell r="D4727" t="str">
            <v xml:space="preserve">Charlottesville  </v>
          </cell>
          <cell r="E4727">
            <v>0.99199999999999999</v>
          </cell>
          <cell r="F4727">
            <v>0.99199999999999999</v>
          </cell>
          <cell r="G4727">
            <v>0.67299999999999993</v>
          </cell>
          <cell r="H4727">
            <v>0.85299999999999998</v>
          </cell>
        </row>
        <row r="4728">
          <cell r="C4728" t="str">
            <v>230</v>
          </cell>
          <cell r="D4728" t="str">
            <v>Richmond</v>
          </cell>
          <cell r="E4728">
            <v>1.004</v>
          </cell>
          <cell r="F4728">
            <v>1.004</v>
          </cell>
          <cell r="G4728">
            <v>0.68900000000000006</v>
          </cell>
          <cell r="H4728">
            <v>0.86699999999999999</v>
          </cell>
        </row>
        <row r="4729">
          <cell r="C4729" t="str">
            <v>233</v>
          </cell>
          <cell r="D4729" t="str">
            <v>Norfolk</v>
          </cell>
          <cell r="E4729">
            <v>1</v>
          </cell>
          <cell r="F4729">
            <v>1</v>
          </cell>
          <cell r="G4729">
            <v>0.68799999999999994</v>
          </cell>
          <cell r="H4729">
            <v>0.8640000000000001</v>
          </cell>
        </row>
        <row r="4730">
          <cell r="C4730" t="str">
            <v>236</v>
          </cell>
          <cell r="D4730" t="str">
            <v>Newport News</v>
          </cell>
          <cell r="E4730">
            <v>0.99199999999999999</v>
          </cell>
          <cell r="F4730">
            <v>0.99199999999999999</v>
          </cell>
          <cell r="G4730">
            <v>0.68200000000000005</v>
          </cell>
          <cell r="H4730">
            <v>0.85699999999999998</v>
          </cell>
        </row>
        <row r="4731">
          <cell r="C4731" t="str">
            <v>237</v>
          </cell>
          <cell r="D4731" t="str">
            <v xml:space="preserve"> Portsmouth    </v>
          </cell>
          <cell r="E4731">
            <v>0.98599999999999999</v>
          </cell>
          <cell r="F4731">
            <v>0.98599999999999999</v>
          </cell>
          <cell r="G4731">
            <v>0.66099999999999992</v>
          </cell>
          <cell r="H4731">
            <v>0.84499999999999997</v>
          </cell>
        </row>
        <row r="4732">
          <cell r="C4732" t="str">
            <v>238</v>
          </cell>
          <cell r="D4732" t="str">
            <v xml:space="preserve"> Petersburg </v>
          </cell>
          <cell r="E4732">
            <v>0.98599999999999999</v>
          </cell>
          <cell r="F4732">
            <v>0.98599999999999999</v>
          </cell>
          <cell r="G4732">
            <v>0.68900000000000006</v>
          </cell>
          <cell r="H4732">
            <v>0.85599999999999998</v>
          </cell>
        </row>
        <row r="4733">
          <cell r="C4733" t="str">
            <v>239</v>
          </cell>
          <cell r="D4733" t="str">
            <v xml:space="preserve">Farmville   </v>
          </cell>
          <cell r="E4733">
            <v>0.97799999999999998</v>
          </cell>
          <cell r="F4733">
            <v>0.97799999999999998</v>
          </cell>
          <cell r="G4733">
            <v>0.53299999999999992</v>
          </cell>
          <cell r="H4733">
            <v>0.78500000000000003</v>
          </cell>
        </row>
        <row r="4734">
          <cell r="C4734" t="str">
            <v>240</v>
          </cell>
          <cell r="D4734" t="str">
            <v>Roanoke</v>
          </cell>
          <cell r="E4734">
            <v>1.002</v>
          </cell>
          <cell r="F4734">
            <v>1.002</v>
          </cell>
          <cell r="G4734">
            <v>0.66</v>
          </cell>
          <cell r="H4734">
            <v>0.85299999999999998</v>
          </cell>
        </row>
        <row r="4735">
          <cell r="C4735" t="str">
            <v>242</v>
          </cell>
          <cell r="D4735" t="str">
            <v xml:space="preserve">Bristol  </v>
          </cell>
          <cell r="E4735">
            <v>0.98099999999999998</v>
          </cell>
          <cell r="F4735">
            <v>0.98099999999999998</v>
          </cell>
          <cell r="G4735">
            <v>0.55600000000000005</v>
          </cell>
          <cell r="H4735">
            <v>0.79599999999999993</v>
          </cell>
        </row>
        <row r="4736">
          <cell r="C4736" t="str">
            <v>243</v>
          </cell>
          <cell r="D4736" t="str">
            <v xml:space="preserve">Pulaski </v>
          </cell>
          <cell r="E4736">
            <v>0.97699999999999998</v>
          </cell>
          <cell r="F4736">
            <v>0.97699999999999998</v>
          </cell>
          <cell r="G4736">
            <v>0.58299999999999996</v>
          </cell>
          <cell r="H4736">
            <v>0.80599999999999994</v>
          </cell>
        </row>
        <row r="4737">
          <cell r="C4737" t="str">
            <v>244</v>
          </cell>
          <cell r="D4737" t="str">
            <v xml:space="preserve">Staunton </v>
          </cell>
          <cell r="E4737">
            <v>0.9840000000000001</v>
          </cell>
          <cell r="F4737">
            <v>0.9840000000000001</v>
          </cell>
          <cell r="G4737">
            <v>0.627</v>
          </cell>
          <cell r="H4737">
            <v>0.82900000000000007</v>
          </cell>
        </row>
        <row r="4738">
          <cell r="C4738" t="str">
            <v>245</v>
          </cell>
          <cell r="D4738" t="str">
            <v xml:space="preserve">Lynchburg   </v>
          </cell>
          <cell r="E4738">
            <v>0.98599999999999999</v>
          </cell>
          <cell r="F4738">
            <v>0.98599999999999999</v>
          </cell>
          <cell r="G4738">
            <v>0.66099999999999992</v>
          </cell>
          <cell r="H4738">
            <v>0.84499999999999997</v>
          </cell>
        </row>
        <row r="4739">
          <cell r="C4739" t="str">
            <v>246</v>
          </cell>
          <cell r="D4739" t="str">
            <v xml:space="preserve">Grundy </v>
          </cell>
          <cell r="E4739">
            <v>0.98</v>
          </cell>
          <cell r="F4739">
            <v>0.98</v>
          </cell>
          <cell r="G4739">
            <v>0.53400000000000003</v>
          </cell>
          <cell r="H4739">
            <v>0.78599999999999992</v>
          </cell>
        </row>
        <row r="4740">
          <cell r="C4740" t="str">
            <v>247</v>
          </cell>
          <cell r="D4740" t="str">
            <v xml:space="preserve">Bluefield   </v>
          </cell>
          <cell r="E4740">
            <v>0.97099999999999997</v>
          </cell>
          <cell r="F4740">
            <v>0.97099999999999997</v>
          </cell>
          <cell r="G4740">
            <v>0.91700000000000004</v>
          </cell>
          <cell r="H4740">
            <v>0.94700000000000006</v>
          </cell>
        </row>
        <row r="4741">
          <cell r="C4741" t="str">
            <v>249</v>
          </cell>
          <cell r="D4741" t="str">
            <v>Lewisburg</v>
          </cell>
          <cell r="E4741">
            <v>0.9840000000000001</v>
          </cell>
          <cell r="F4741">
            <v>0.9840000000000001</v>
          </cell>
          <cell r="G4741">
            <v>0.91400000000000003</v>
          </cell>
          <cell r="H4741">
            <v>0.95400000000000007</v>
          </cell>
        </row>
        <row r="4742">
          <cell r="C4742" t="str">
            <v>250</v>
          </cell>
          <cell r="D4742" t="str">
            <v xml:space="preserve">Charleston </v>
          </cell>
          <cell r="E4742">
            <v>0.99</v>
          </cell>
          <cell r="F4742">
            <v>0.99</v>
          </cell>
          <cell r="G4742">
            <v>0.94099999999999995</v>
          </cell>
          <cell r="H4742">
            <v>0.96900000000000008</v>
          </cell>
        </row>
        <row r="4743">
          <cell r="C4743" t="str">
            <v>254</v>
          </cell>
          <cell r="D4743" t="str">
            <v xml:space="preserve">Martinsburg </v>
          </cell>
          <cell r="E4743">
            <v>0.98299999999999998</v>
          </cell>
          <cell r="F4743">
            <v>0.98299999999999998</v>
          </cell>
          <cell r="G4743">
            <v>0.86099999999999999</v>
          </cell>
          <cell r="H4743">
            <v>0.93</v>
          </cell>
        </row>
        <row r="4744">
          <cell r="C4744" t="str">
            <v>255</v>
          </cell>
          <cell r="D4744" t="str">
            <v xml:space="preserve">Huntington     </v>
          </cell>
          <cell r="E4744">
            <v>0.998</v>
          </cell>
          <cell r="F4744">
            <v>0.998</v>
          </cell>
          <cell r="G4744">
            <v>0.95200000000000007</v>
          </cell>
          <cell r="H4744">
            <v>0.97799999999999998</v>
          </cell>
        </row>
        <row r="4745">
          <cell r="C4745" t="str">
            <v>258</v>
          </cell>
          <cell r="D4745" t="str">
            <v xml:space="preserve">Beckley   </v>
          </cell>
          <cell r="E4745">
            <v>0.96900000000000008</v>
          </cell>
          <cell r="F4745">
            <v>0.96900000000000008</v>
          </cell>
          <cell r="G4745">
            <v>0.92</v>
          </cell>
          <cell r="H4745">
            <v>0.94799999999999995</v>
          </cell>
        </row>
        <row r="4746">
          <cell r="C4746" t="str">
            <v>260</v>
          </cell>
          <cell r="D4746" t="str">
            <v xml:space="preserve">Wheeling </v>
          </cell>
          <cell r="E4746">
            <v>0.998</v>
          </cell>
          <cell r="F4746">
            <v>0.998</v>
          </cell>
          <cell r="G4746">
            <v>0.93799999999999994</v>
          </cell>
          <cell r="H4746">
            <v>0.97199999999999998</v>
          </cell>
        </row>
        <row r="4747">
          <cell r="C4747" t="str">
            <v>261</v>
          </cell>
          <cell r="D4747" t="str">
            <v xml:space="preserve">Parkersburg </v>
          </cell>
          <cell r="E4747">
            <v>0.9890000000000001</v>
          </cell>
          <cell r="F4747">
            <v>0.9890000000000001</v>
          </cell>
          <cell r="G4747">
            <v>0.91400000000000003</v>
          </cell>
          <cell r="H4747">
            <v>0.95599999999999996</v>
          </cell>
        </row>
        <row r="4748">
          <cell r="C4748" t="str">
            <v>262</v>
          </cell>
          <cell r="D4748" t="str">
            <v xml:space="preserve">Buckhannon      </v>
          </cell>
          <cell r="E4748">
            <v>0.98199999999999998</v>
          </cell>
          <cell r="F4748">
            <v>0.98199999999999998</v>
          </cell>
          <cell r="G4748">
            <v>0.93599999999999994</v>
          </cell>
          <cell r="H4748">
            <v>0.96200000000000008</v>
          </cell>
        </row>
        <row r="4749">
          <cell r="C4749" t="str">
            <v>263</v>
          </cell>
          <cell r="D4749" t="str">
            <v>Clarksburg</v>
          </cell>
          <cell r="E4749">
            <v>0.98799999999999999</v>
          </cell>
          <cell r="F4749">
            <v>0.98799999999999999</v>
          </cell>
          <cell r="G4749">
            <v>0.93500000000000005</v>
          </cell>
          <cell r="H4749">
            <v>0.96499999999999997</v>
          </cell>
        </row>
        <row r="4750">
          <cell r="C4750" t="str">
            <v>265</v>
          </cell>
          <cell r="D4750" t="str">
            <v>Morgantown</v>
          </cell>
          <cell r="E4750">
            <v>0.98799999999999999</v>
          </cell>
          <cell r="F4750">
            <v>0.98799999999999999</v>
          </cell>
          <cell r="G4750">
            <v>0.92599999999999993</v>
          </cell>
          <cell r="H4750">
            <v>0.96099999999999997</v>
          </cell>
        </row>
        <row r="4751">
          <cell r="C4751" t="str">
            <v>266</v>
          </cell>
          <cell r="D4751" t="str">
            <v>Gassaway</v>
          </cell>
          <cell r="E4751">
            <v>0.98199999999999998</v>
          </cell>
          <cell r="F4751">
            <v>0.98199999999999998</v>
          </cell>
          <cell r="G4751">
            <v>0.92799999999999994</v>
          </cell>
          <cell r="H4751">
            <v>0.95799999999999996</v>
          </cell>
        </row>
        <row r="4752">
          <cell r="C4752" t="str">
            <v>267</v>
          </cell>
          <cell r="D4752" t="str">
            <v xml:space="preserve">Romney         </v>
          </cell>
          <cell r="E4752">
            <v>0.98199999999999998</v>
          </cell>
          <cell r="F4752">
            <v>0.98199999999999998</v>
          </cell>
          <cell r="G4752">
            <v>0.90400000000000003</v>
          </cell>
          <cell r="H4752">
            <v>0.94799999999999995</v>
          </cell>
        </row>
        <row r="4753">
          <cell r="C4753" t="str">
            <v>268</v>
          </cell>
          <cell r="D4753" t="str">
            <v xml:space="preserve">Petersburg  </v>
          </cell>
          <cell r="E4753">
            <v>0.98</v>
          </cell>
          <cell r="F4753">
            <v>0.98</v>
          </cell>
          <cell r="G4753">
            <v>0.90099999999999991</v>
          </cell>
          <cell r="H4753">
            <v>0.94599999999999995</v>
          </cell>
        </row>
        <row r="4754">
          <cell r="C4754" t="str">
            <v>350</v>
          </cell>
          <cell r="D4754" t="str">
            <v>Birmingham</v>
          </cell>
          <cell r="E4754">
            <v>0.97499999999999998</v>
          </cell>
          <cell r="F4754">
            <v>0.97499999999999998</v>
          </cell>
          <cell r="G4754">
            <v>0.74099999999999999</v>
          </cell>
          <cell r="H4754">
            <v>0.873</v>
          </cell>
        </row>
        <row r="4755">
          <cell r="C4755" t="str">
            <v>354</v>
          </cell>
          <cell r="D4755" t="str">
            <v>Tuscaloosa</v>
          </cell>
          <cell r="E4755">
            <v>0.96700000000000008</v>
          </cell>
          <cell r="F4755">
            <v>0.96700000000000008</v>
          </cell>
          <cell r="G4755">
            <v>0.62</v>
          </cell>
          <cell r="H4755">
            <v>0.81599999999999995</v>
          </cell>
        </row>
        <row r="4756">
          <cell r="C4756" t="str">
            <v>355</v>
          </cell>
          <cell r="D4756" t="str">
            <v xml:space="preserve">Jasper </v>
          </cell>
          <cell r="E4756">
            <v>0.97</v>
          </cell>
          <cell r="F4756">
            <v>0.97</v>
          </cell>
          <cell r="G4756">
            <v>0.56700000000000006</v>
          </cell>
          <cell r="H4756">
            <v>0.79400000000000004</v>
          </cell>
        </row>
        <row r="4757">
          <cell r="C4757" t="str">
            <v>356</v>
          </cell>
          <cell r="D4757" t="str">
            <v>Decatur</v>
          </cell>
          <cell r="E4757">
            <v>0.96599999999999997</v>
          </cell>
          <cell r="F4757">
            <v>0.96599999999999997</v>
          </cell>
          <cell r="G4757">
            <v>0.59099999999999997</v>
          </cell>
          <cell r="H4757">
            <v>0.80299999999999994</v>
          </cell>
        </row>
        <row r="4758">
          <cell r="C4758" t="str">
            <v>357</v>
          </cell>
          <cell r="D4758" t="str">
            <v>Huntsville</v>
          </cell>
          <cell r="E4758">
            <v>0.96700000000000008</v>
          </cell>
          <cell r="F4758">
            <v>0.96700000000000008</v>
          </cell>
          <cell r="G4758">
            <v>0.70799999999999996</v>
          </cell>
          <cell r="H4758">
            <v>0.85400000000000009</v>
          </cell>
        </row>
        <row r="4759">
          <cell r="C4759" t="str">
            <v>359</v>
          </cell>
          <cell r="D4759" t="str">
            <v>Gadsden</v>
          </cell>
          <cell r="E4759">
            <v>0.96700000000000008</v>
          </cell>
          <cell r="F4759">
            <v>0.96700000000000008</v>
          </cell>
          <cell r="G4759">
            <v>0.60799999999999998</v>
          </cell>
          <cell r="H4759">
            <v>0.81099999999999994</v>
          </cell>
        </row>
        <row r="4760">
          <cell r="C4760" t="str">
            <v>360</v>
          </cell>
          <cell r="D4760" t="str">
            <v>Montgomery</v>
          </cell>
          <cell r="E4760">
            <v>0.97900000000000009</v>
          </cell>
          <cell r="F4760">
            <v>0.97900000000000009</v>
          </cell>
          <cell r="G4760">
            <v>0.58099999999999996</v>
          </cell>
          <cell r="H4760">
            <v>0.80500000000000005</v>
          </cell>
        </row>
        <row r="4761">
          <cell r="C4761" t="str">
            <v>362</v>
          </cell>
          <cell r="D4761" t="str">
            <v xml:space="preserve">Anniston </v>
          </cell>
          <cell r="E4761">
            <v>0.96499999999999997</v>
          </cell>
          <cell r="F4761">
            <v>0.96499999999999997</v>
          </cell>
          <cell r="G4761">
            <v>0.63</v>
          </cell>
          <cell r="H4761">
            <v>0.81900000000000006</v>
          </cell>
        </row>
        <row r="4762">
          <cell r="C4762" t="str">
            <v>363</v>
          </cell>
          <cell r="D4762" t="str">
            <v>Dothan</v>
          </cell>
          <cell r="E4762">
            <v>0.96900000000000008</v>
          </cell>
          <cell r="F4762">
            <v>0.96900000000000008</v>
          </cell>
          <cell r="G4762">
            <v>0.505</v>
          </cell>
          <cell r="H4762">
            <v>0.76700000000000002</v>
          </cell>
        </row>
        <row r="4763">
          <cell r="C4763" t="str">
            <v>364</v>
          </cell>
          <cell r="D4763" t="str">
            <v>Evergreen</v>
          </cell>
          <cell r="E4763">
            <v>0.96499999999999997</v>
          </cell>
          <cell r="F4763">
            <v>0.96499999999999997</v>
          </cell>
          <cell r="G4763">
            <v>0.51900000000000002</v>
          </cell>
          <cell r="H4763">
            <v>0.77099999999999991</v>
          </cell>
        </row>
        <row r="4764">
          <cell r="C4764" t="str">
            <v>365</v>
          </cell>
          <cell r="D4764" t="str">
            <v xml:space="preserve">Mobile </v>
          </cell>
          <cell r="E4764">
            <v>0.97799999999999998</v>
          </cell>
          <cell r="F4764">
            <v>0.97799999999999998</v>
          </cell>
          <cell r="G4764">
            <v>0.65900000000000003</v>
          </cell>
          <cell r="H4764">
            <v>0.83900000000000008</v>
          </cell>
        </row>
        <row r="4765">
          <cell r="C4765" t="str">
            <v>365</v>
          </cell>
          <cell r="D4765" t="str">
            <v xml:space="preserve">Mobile </v>
          </cell>
          <cell r="E4765">
            <v>0.97799999999999998</v>
          </cell>
          <cell r="F4765">
            <v>0.97799999999999998</v>
          </cell>
          <cell r="G4765">
            <v>0.65900000000000003</v>
          </cell>
          <cell r="H4765">
            <v>0.83900000000000008</v>
          </cell>
        </row>
        <row r="4766">
          <cell r="C4766" t="str">
            <v>367</v>
          </cell>
          <cell r="D4766" t="str">
            <v>Selma</v>
          </cell>
          <cell r="E4766">
            <v>0.96700000000000008</v>
          </cell>
          <cell r="F4766">
            <v>0.96700000000000008</v>
          </cell>
          <cell r="G4766">
            <v>0.50800000000000001</v>
          </cell>
          <cell r="H4766">
            <v>0.76700000000000002</v>
          </cell>
        </row>
        <row r="4767">
          <cell r="C4767" t="str">
            <v>368</v>
          </cell>
          <cell r="D4767" t="str">
            <v>Phenix City</v>
          </cell>
          <cell r="E4767">
            <v>0.97299999999999998</v>
          </cell>
          <cell r="F4767">
            <v>0.97299999999999998</v>
          </cell>
          <cell r="G4767">
            <v>0.55700000000000005</v>
          </cell>
          <cell r="H4767">
            <v>0.79200000000000004</v>
          </cell>
        </row>
        <row r="4768">
          <cell r="C4768" t="str">
            <v>369</v>
          </cell>
          <cell r="D4768" t="str">
            <v>Butler</v>
          </cell>
          <cell r="E4768">
            <v>0.96799999999999997</v>
          </cell>
          <cell r="F4768">
            <v>0.96799999999999997</v>
          </cell>
          <cell r="G4768">
            <v>0.505</v>
          </cell>
          <cell r="H4768">
            <v>0.7659999999999999</v>
          </cell>
        </row>
        <row r="4769">
          <cell r="C4769" t="str">
            <v>442</v>
          </cell>
          <cell r="D4769" t="str">
            <v>Akron</v>
          </cell>
          <cell r="E4769">
            <v>0.998</v>
          </cell>
          <cell r="F4769">
            <v>0.998</v>
          </cell>
          <cell r="G4769">
            <v>0.93400000000000005</v>
          </cell>
          <cell r="H4769">
            <v>0.97</v>
          </cell>
        </row>
        <row r="4770">
          <cell r="C4770" t="str">
            <v>444</v>
          </cell>
          <cell r="D4770" t="str">
            <v>Youngstown</v>
          </cell>
          <cell r="E4770">
            <v>0.99099999999999999</v>
          </cell>
          <cell r="F4770">
            <v>0.99099999999999999</v>
          </cell>
          <cell r="G4770">
            <v>0.88300000000000001</v>
          </cell>
          <cell r="H4770">
            <v>0.94400000000000006</v>
          </cell>
        </row>
        <row r="4771">
          <cell r="C4771" t="str">
            <v>446</v>
          </cell>
          <cell r="D4771" t="str">
            <v>Canton</v>
          </cell>
          <cell r="E4771">
            <v>0.99199999999999999</v>
          </cell>
          <cell r="F4771">
            <v>0.99199999999999999</v>
          </cell>
          <cell r="G4771">
            <v>0.85</v>
          </cell>
          <cell r="H4771">
            <v>0.93</v>
          </cell>
        </row>
        <row r="4772">
          <cell r="C4772" t="str">
            <v>448</v>
          </cell>
          <cell r="D4772" t="str">
            <v>Mansfield</v>
          </cell>
          <cell r="E4772">
            <v>0.96599999999999997</v>
          </cell>
          <cell r="F4772">
            <v>0.96599999999999997</v>
          </cell>
          <cell r="G4772">
            <v>0.85599999999999998</v>
          </cell>
          <cell r="H4772">
            <v>0.91799999999999993</v>
          </cell>
        </row>
        <row r="4773">
          <cell r="C4773" t="str">
            <v>450</v>
          </cell>
          <cell r="D4773" t="str">
            <v xml:space="preserve"> Hamilton</v>
          </cell>
          <cell r="E4773">
            <v>0.97400000000000009</v>
          </cell>
          <cell r="F4773">
            <v>0.97400000000000009</v>
          </cell>
          <cell r="G4773">
            <v>0.84499999999999997</v>
          </cell>
          <cell r="H4773">
            <v>0.91799999999999993</v>
          </cell>
        </row>
        <row r="4774">
          <cell r="C4774" t="str">
            <v>451</v>
          </cell>
          <cell r="D4774" t="str">
            <v>Cincinnati</v>
          </cell>
          <cell r="E4774">
            <v>0.97799999999999998</v>
          </cell>
          <cell r="F4774">
            <v>0.97799999999999998</v>
          </cell>
          <cell r="G4774">
            <v>0.84799999999999998</v>
          </cell>
          <cell r="H4774">
            <v>0.92099999999999993</v>
          </cell>
        </row>
        <row r="4775">
          <cell r="C4775" t="str">
            <v>453</v>
          </cell>
          <cell r="D4775" t="str">
            <v>Dayton</v>
          </cell>
          <cell r="E4775">
            <v>0.97499999999999998</v>
          </cell>
          <cell r="F4775">
            <v>0.97499999999999998</v>
          </cell>
          <cell r="G4775">
            <v>0.83200000000000007</v>
          </cell>
          <cell r="H4775">
            <v>0.91299999999999992</v>
          </cell>
        </row>
        <row r="4776">
          <cell r="C4776" t="str">
            <v>455</v>
          </cell>
          <cell r="D4776" t="str">
            <v>Springfield</v>
          </cell>
          <cell r="E4776">
            <v>0.97499999999999998</v>
          </cell>
          <cell r="F4776">
            <v>0.97499999999999998</v>
          </cell>
          <cell r="G4776">
            <v>0.84200000000000008</v>
          </cell>
          <cell r="H4776">
            <v>0.91700000000000004</v>
          </cell>
        </row>
        <row r="4777">
          <cell r="C4777" t="str">
            <v>456</v>
          </cell>
          <cell r="D4777" t="str">
            <v>Chillicothe</v>
          </cell>
          <cell r="E4777">
            <v>0.96400000000000008</v>
          </cell>
          <cell r="F4777">
            <v>0.96400000000000008</v>
          </cell>
          <cell r="G4777">
            <v>0.92200000000000004</v>
          </cell>
          <cell r="H4777">
            <v>0.94499999999999995</v>
          </cell>
        </row>
        <row r="4778">
          <cell r="C4778" t="str">
            <v>457</v>
          </cell>
          <cell r="D4778" t="str">
            <v>Athens</v>
          </cell>
          <cell r="E4778">
            <v>0.99099999999999999</v>
          </cell>
          <cell r="F4778">
            <v>0.99099999999999999</v>
          </cell>
          <cell r="G4778">
            <v>0.80599999999999994</v>
          </cell>
          <cell r="H4778">
            <v>0.91099999999999992</v>
          </cell>
        </row>
        <row r="4779">
          <cell r="C4779" t="str">
            <v>458</v>
          </cell>
          <cell r="D4779" t="str">
            <v>Lima</v>
          </cell>
          <cell r="E4779">
            <v>0.996</v>
          </cell>
          <cell r="F4779">
            <v>0.996</v>
          </cell>
          <cell r="G4779">
            <v>0.84400000000000008</v>
          </cell>
          <cell r="H4779">
            <v>0.93</v>
          </cell>
        </row>
        <row r="4780">
          <cell r="C4780" t="str">
            <v>530</v>
          </cell>
          <cell r="D4780" t="str">
            <v xml:space="preserve">Milwaukee  </v>
          </cell>
          <cell r="E4780">
            <v>1.0090000000000001</v>
          </cell>
          <cell r="F4780">
            <v>1.0090000000000001</v>
          </cell>
          <cell r="G4780">
            <v>1.079</v>
          </cell>
          <cell r="H4780">
            <v>1.04</v>
          </cell>
        </row>
        <row r="4781">
          <cell r="C4781" t="str">
            <v>531</v>
          </cell>
          <cell r="D4781" t="str">
            <v xml:space="preserve">Kenosha  </v>
          </cell>
          <cell r="E4781">
            <v>1.002</v>
          </cell>
          <cell r="F4781">
            <v>1.002</v>
          </cell>
          <cell r="G4781">
            <v>1.0290000000000001</v>
          </cell>
          <cell r="H4781">
            <v>1.014</v>
          </cell>
        </row>
        <row r="4782">
          <cell r="C4782" t="str">
            <v>534</v>
          </cell>
          <cell r="D4782" t="str">
            <v xml:space="preserve">Racine  </v>
          </cell>
          <cell r="E4782">
            <v>0.997</v>
          </cell>
          <cell r="F4782">
            <v>0.997</v>
          </cell>
          <cell r="G4782">
            <v>1.026</v>
          </cell>
          <cell r="H4782">
            <v>1.01</v>
          </cell>
        </row>
        <row r="4783">
          <cell r="C4783" t="str">
            <v>535</v>
          </cell>
          <cell r="D4783" t="str">
            <v xml:space="preserve">Beloit </v>
          </cell>
          <cell r="E4783">
            <v>0.996</v>
          </cell>
          <cell r="F4783">
            <v>0.996</v>
          </cell>
          <cell r="G4783">
            <v>1.0190000000000001</v>
          </cell>
          <cell r="H4783">
            <v>1.006</v>
          </cell>
        </row>
        <row r="4784">
          <cell r="C4784" t="str">
            <v>537</v>
          </cell>
          <cell r="D4784" t="str">
            <v xml:space="preserve">Madison  </v>
          </cell>
          <cell r="E4784">
            <v>0.995</v>
          </cell>
          <cell r="F4784">
            <v>0.995</v>
          </cell>
          <cell r="G4784">
            <v>0.998</v>
          </cell>
          <cell r="H4784">
            <v>0.996</v>
          </cell>
        </row>
        <row r="4785">
          <cell r="C4785" t="str">
            <v>538</v>
          </cell>
          <cell r="D4785" t="str">
            <v>Lancaster</v>
          </cell>
          <cell r="E4785">
            <v>0.97400000000000009</v>
          </cell>
          <cell r="F4785">
            <v>0.97400000000000009</v>
          </cell>
          <cell r="G4785">
            <v>0.93500000000000005</v>
          </cell>
          <cell r="H4785">
            <v>0.95700000000000007</v>
          </cell>
        </row>
        <row r="4786">
          <cell r="C4786" t="str">
            <v>539</v>
          </cell>
          <cell r="D4786" t="str">
            <v xml:space="preserve">Portage   </v>
          </cell>
          <cell r="E4786">
            <v>0.96099999999999997</v>
          </cell>
          <cell r="F4786">
            <v>0.96099999999999997</v>
          </cell>
          <cell r="G4786">
            <v>0.97900000000000009</v>
          </cell>
          <cell r="H4786">
            <v>0.96900000000000008</v>
          </cell>
        </row>
        <row r="4787">
          <cell r="C4787" t="str">
            <v>540</v>
          </cell>
          <cell r="D4787" t="str">
            <v>New Richmond</v>
          </cell>
          <cell r="E4787">
            <v>0.96200000000000008</v>
          </cell>
          <cell r="F4787">
            <v>0.96200000000000008</v>
          </cell>
          <cell r="G4787">
            <v>0.95900000000000007</v>
          </cell>
          <cell r="H4787">
            <v>0.96099999999999997</v>
          </cell>
        </row>
        <row r="4788">
          <cell r="C4788" t="str">
            <v>541</v>
          </cell>
          <cell r="D4788" t="str">
            <v>Green Bay</v>
          </cell>
          <cell r="E4788">
            <v>1.0049999999999999</v>
          </cell>
          <cell r="F4788">
            <v>1.0049999999999999</v>
          </cell>
          <cell r="G4788">
            <v>0.94099999999999995</v>
          </cell>
          <cell r="H4788">
            <v>0.97699999999999998</v>
          </cell>
        </row>
        <row r="4789">
          <cell r="C4789" t="str">
            <v>544</v>
          </cell>
          <cell r="D4789" t="str">
            <v>Wausau</v>
          </cell>
          <cell r="E4789">
            <v>0.95700000000000007</v>
          </cell>
          <cell r="F4789">
            <v>0.95700000000000007</v>
          </cell>
          <cell r="G4789">
            <v>0.94400000000000006</v>
          </cell>
          <cell r="H4789">
            <v>0.95200000000000007</v>
          </cell>
        </row>
        <row r="4790">
          <cell r="C4790" t="str">
            <v>545</v>
          </cell>
          <cell r="D4790" t="str">
            <v>Rhinelander</v>
          </cell>
          <cell r="E4790">
            <v>0.98699999999999999</v>
          </cell>
          <cell r="F4790">
            <v>0.98699999999999999</v>
          </cell>
          <cell r="G4790">
            <v>0.92400000000000004</v>
          </cell>
          <cell r="H4790">
            <v>0.95900000000000007</v>
          </cell>
        </row>
        <row r="4791">
          <cell r="C4791" t="str">
            <v>546</v>
          </cell>
          <cell r="D4791" t="str">
            <v>La Crosse</v>
          </cell>
          <cell r="E4791">
            <v>0.97199999999999998</v>
          </cell>
          <cell r="F4791">
            <v>0.97199999999999998</v>
          </cell>
          <cell r="G4791">
            <v>0.95</v>
          </cell>
          <cell r="H4791">
            <v>0.96299999999999997</v>
          </cell>
        </row>
        <row r="4792">
          <cell r="C4792" t="str">
            <v>547</v>
          </cell>
          <cell r="D4792" t="str">
            <v>Eau Claire</v>
          </cell>
          <cell r="E4792">
            <v>0.98699999999999999</v>
          </cell>
          <cell r="F4792">
            <v>0.98699999999999999</v>
          </cell>
          <cell r="G4792">
            <v>0.96400000000000008</v>
          </cell>
          <cell r="H4792">
            <v>0.97699999999999998</v>
          </cell>
        </row>
        <row r="4793">
          <cell r="C4793" t="str">
            <v>548</v>
          </cell>
          <cell r="D4793" t="str">
            <v>Superior</v>
          </cell>
          <cell r="E4793">
            <v>0.96099999999999997</v>
          </cell>
          <cell r="F4793">
            <v>0.96099999999999997</v>
          </cell>
          <cell r="G4793">
            <v>0.97599999999999998</v>
          </cell>
          <cell r="H4793">
            <v>0.96700000000000008</v>
          </cell>
        </row>
        <row r="4794">
          <cell r="C4794" t="str">
            <v>549</v>
          </cell>
          <cell r="D4794" t="str">
            <v xml:space="preserve">Oshkosh    </v>
          </cell>
          <cell r="E4794">
            <v>0.96299999999999997</v>
          </cell>
          <cell r="F4794">
            <v>0.96299999999999997</v>
          </cell>
          <cell r="G4794">
            <v>0.92400000000000004</v>
          </cell>
          <cell r="H4794">
            <v>0.94599999999999995</v>
          </cell>
        </row>
        <row r="4795">
          <cell r="C4795" t="str">
            <v>716</v>
          </cell>
          <cell r="D4795" t="str">
            <v xml:space="preserve">Pine Bluff </v>
          </cell>
          <cell r="E4795">
            <v>0.96900000000000008</v>
          </cell>
          <cell r="F4795">
            <v>0.96900000000000008</v>
          </cell>
          <cell r="G4795">
            <v>0.629</v>
          </cell>
          <cell r="H4795">
            <v>0.82099999999999995</v>
          </cell>
        </row>
        <row r="4796">
          <cell r="C4796" t="str">
            <v>717</v>
          </cell>
          <cell r="D4796" t="str">
            <v>Camden</v>
          </cell>
          <cell r="E4796">
            <v>0.96900000000000008</v>
          </cell>
          <cell r="F4796">
            <v>0.96900000000000008</v>
          </cell>
          <cell r="G4796">
            <v>0.629</v>
          </cell>
          <cell r="H4796">
            <v>0.82099999999999995</v>
          </cell>
        </row>
        <row r="4797">
          <cell r="C4797" t="str">
            <v>718</v>
          </cell>
          <cell r="D4797" t="str">
            <v xml:space="preserve">Texarkana </v>
          </cell>
          <cell r="E4797">
            <v>0.94499999999999995</v>
          </cell>
          <cell r="F4797">
            <v>0.94499999999999995</v>
          </cell>
          <cell r="G4797">
            <v>0.504</v>
          </cell>
          <cell r="H4797">
            <v>0.753</v>
          </cell>
        </row>
        <row r="4798">
          <cell r="C4798" t="str">
            <v>719</v>
          </cell>
          <cell r="D4798" t="str">
            <v xml:space="preserve">Hot Springs </v>
          </cell>
          <cell r="E4798">
            <v>0.95700000000000007</v>
          </cell>
          <cell r="F4798">
            <v>0.95700000000000007</v>
          </cell>
          <cell r="G4798">
            <v>0.499</v>
          </cell>
          <cell r="H4798">
            <v>0.75700000000000001</v>
          </cell>
        </row>
        <row r="4799">
          <cell r="C4799" t="str">
            <v>720</v>
          </cell>
          <cell r="D4799" t="str">
            <v>Little Rock</v>
          </cell>
          <cell r="E4799">
            <v>0.93799999999999994</v>
          </cell>
          <cell r="F4799">
            <v>0.93799999999999994</v>
          </cell>
          <cell r="G4799">
            <v>0.52300000000000002</v>
          </cell>
          <cell r="H4799">
            <v>0.75800000000000001</v>
          </cell>
        </row>
        <row r="4800">
          <cell r="C4800" t="str">
            <v>721</v>
          </cell>
          <cell r="D4800" t="str">
            <v>Little Rock</v>
          </cell>
          <cell r="E4800">
            <v>0.98</v>
          </cell>
          <cell r="F4800">
            <v>0.98</v>
          </cell>
          <cell r="G4800">
            <v>0.63800000000000001</v>
          </cell>
          <cell r="H4800">
            <v>0.83099999999999996</v>
          </cell>
        </row>
        <row r="4801">
          <cell r="C4801" t="str">
            <v>722</v>
          </cell>
          <cell r="D4801" t="str">
            <v>Little Rock</v>
          </cell>
          <cell r="E4801">
            <v>0.98</v>
          </cell>
          <cell r="F4801">
            <v>0.98</v>
          </cell>
          <cell r="G4801">
            <v>0.63800000000000001</v>
          </cell>
          <cell r="H4801">
            <v>0.83099999999999996</v>
          </cell>
        </row>
        <row r="4802">
          <cell r="C4802" t="str">
            <v>723</v>
          </cell>
          <cell r="D4802" t="str">
            <v>West Memphis</v>
          </cell>
          <cell r="E4802">
            <v>0.98</v>
          </cell>
          <cell r="F4802">
            <v>0.98</v>
          </cell>
          <cell r="G4802">
            <v>0.63800000000000001</v>
          </cell>
          <cell r="H4802">
            <v>0.83099999999999996</v>
          </cell>
        </row>
        <row r="4803">
          <cell r="C4803" t="str">
            <v>724</v>
          </cell>
          <cell r="D4803" t="str">
            <v xml:space="preserve">Jonesboro </v>
          </cell>
          <cell r="E4803">
            <v>0.95599999999999996</v>
          </cell>
          <cell r="F4803">
            <v>0.95599999999999996</v>
          </cell>
          <cell r="G4803">
            <v>0.627</v>
          </cell>
          <cell r="H4803">
            <v>0.81200000000000006</v>
          </cell>
        </row>
        <row r="4804">
          <cell r="C4804" t="str">
            <v>725</v>
          </cell>
          <cell r="D4804" t="str">
            <v xml:space="preserve">Batesville </v>
          </cell>
          <cell r="E4804">
            <v>0.96299999999999997</v>
          </cell>
          <cell r="F4804">
            <v>0.96299999999999997</v>
          </cell>
          <cell r="G4804">
            <v>0.59399999999999997</v>
          </cell>
          <cell r="H4804">
            <v>0.80200000000000005</v>
          </cell>
        </row>
        <row r="4805">
          <cell r="C4805" t="str">
            <v>726</v>
          </cell>
          <cell r="D4805" t="str">
            <v xml:space="preserve">Harrison </v>
          </cell>
          <cell r="E4805">
            <v>0.94200000000000006</v>
          </cell>
          <cell r="F4805">
            <v>0.94200000000000006</v>
          </cell>
          <cell r="G4805">
            <v>0.55100000000000005</v>
          </cell>
          <cell r="H4805">
            <v>0.77200000000000002</v>
          </cell>
        </row>
        <row r="4806">
          <cell r="C4806" t="str">
            <v>727</v>
          </cell>
          <cell r="D4806" t="str">
            <v xml:space="preserve">Fayetteville </v>
          </cell>
          <cell r="E4806">
            <v>0.95499999999999996</v>
          </cell>
          <cell r="F4806">
            <v>0.95499999999999996</v>
          </cell>
          <cell r="G4806">
            <v>0.51100000000000001</v>
          </cell>
          <cell r="H4806">
            <v>0.7609999999999999</v>
          </cell>
        </row>
        <row r="4807">
          <cell r="C4807" t="str">
            <v>728</v>
          </cell>
          <cell r="D4807" t="str">
            <v xml:space="preserve">Russellville </v>
          </cell>
          <cell r="E4807">
            <v>0.93</v>
          </cell>
          <cell r="F4807">
            <v>0.93</v>
          </cell>
          <cell r="G4807">
            <v>0.52900000000000003</v>
          </cell>
          <cell r="H4807">
            <v>0.75599999999999989</v>
          </cell>
        </row>
        <row r="4808">
          <cell r="C4808" t="str">
            <v>729</v>
          </cell>
          <cell r="D4808" t="str">
            <v xml:space="preserve">Fort Smith </v>
          </cell>
          <cell r="E4808">
            <v>0.94099999999999995</v>
          </cell>
          <cell r="F4808">
            <v>0.94099999999999995</v>
          </cell>
          <cell r="G4808">
            <v>0.54400000000000004</v>
          </cell>
          <cell r="H4808">
            <v>0.76800000000000002</v>
          </cell>
        </row>
        <row r="4809">
          <cell r="C4809" t="str">
            <v>730</v>
          </cell>
          <cell r="D4809" t="str">
            <v>Oklahoma City</v>
          </cell>
          <cell r="E4809">
            <v>0.97299999999999998</v>
          </cell>
          <cell r="F4809">
            <v>0.97299999999999998</v>
          </cell>
          <cell r="G4809">
            <v>0.65400000000000003</v>
          </cell>
          <cell r="H4809">
            <v>0.83400000000000007</v>
          </cell>
        </row>
        <row r="4810">
          <cell r="C4810" t="str">
            <v>734</v>
          </cell>
          <cell r="D4810" t="str">
            <v xml:space="preserve"> Ardmore</v>
          </cell>
          <cell r="E4810">
            <v>0.95200000000000007</v>
          </cell>
          <cell r="F4810">
            <v>0.95200000000000007</v>
          </cell>
          <cell r="G4810">
            <v>0.623</v>
          </cell>
          <cell r="H4810">
            <v>0.80900000000000005</v>
          </cell>
        </row>
        <row r="4811">
          <cell r="C4811" t="str">
            <v>735</v>
          </cell>
          <cell r="D4811" t="str">
            <v xml:space="preserve"> Lawton</v>
          </cell>
          <cell r="E4811">
            <v>0.97499999999999998</v>
          </cell>
          <cell r="F4811">
            <v>0.97499999999999998</v>
          </cell>
          <cell r="G4811">
            <v>0.63300000000000001</v>
          </cell>
          <cell r="H4811">
            <v>0.82599999999999996</v>
          </cell>
        </row>
        <row r="4812">
          <cell r="C4812" t="str">
            <v>736</v>
          </cell>
          <cell r="D4812" t="str">
            <v xml:space="preserve"> Clinton</v>
          </cell>
          <cell r="E4812">
            <v>0.96499999999999997</v>
          </cell>
          <cell r="F4812">
            <v>0.96499999999999997</v>
          </cell>
          <cell r="G4812">
            <v>0.63600000000000001</v>
          </cell>
          <cell r="H4812">
            <v>0.82200000000000006</v>
          </cell>
        </row>
        <row r="4813">
          <cell r="C4813" t="str">
            <v>737</v>
          </cell>
          <cell r="D4813" t="str">
            <v xml:space="preserve"> Enid</v>
          </cell>
          <cell r="E4813">
            <v>0.97199999999999998</v>
          </cell>
          <cell r="F4813">
            <v>0.97199999999999998</v>
          </cell>
          <cell r="G4813">
            <v>0.60899999999999999</v>
          </cell>
          <cell r="H4813">
            <v>0.81400000000000006</v>
          </cell>
        </row>
        <row r="4814">
          <cell r="C4814" t="str">
            <v>738</v>
          </cell>
          <cell r="D4814" t="str">
            <v xml:space="preserve"> Woodward</v>
          </cell>
          <cell r="E4814">
            <v>0.95299999999999996</v>
          </cell>
          <cell r="F4814">
            <v>0.95299999999999996</v>
          </cell>
          <cell r="G4814">
            <v>0.63800000000000001</v>
          </cell>
          <cell r="H4814">
            <v>0.81599999999999995</v>
          </cell>
        </row>
        <row r="4815">
          <cell r="C4815" t="str">
            <v>739</v>
          </cell>
          <cell r="D4815" t="str">
            <v xml:space="preserve"> Guymon</v>
          </cell>
          <cell r="E4815">
            <v>0.96299999999999997</v>
          </cell>
          <cell r="F4815">
            <v>0.96299999999999997</v>
          </cell>
          <cell r="G4815">
            <v>0.60499999999999998</v>
          </cell>
          <cell r="H4815">
            <v>0.80700000000000005</v>
          </cell>
        </row>
        <row r="4816">
          <cell r="C4816" t="str">
            <v>740</v>
          </cell>
          <cell r="D4816" t="str">
            <v>Tulsa</v>
          </cell>
          <cell r="E4816">
            <v>0.97400000000000009</v>
          </cell>
          <cell r="F4816">
            <v>0.97400000000000009</v>
          </cell>
          <cell r="G4816">
            <v>0.622</v>
          </cell>
          <cell r="H4816">
            <v>0.82099999999999995</v>
          </cell>
        </row>
        <row r="4817">
          <cell r="C4817" t="str">
            <v>743</v>
          </cell>
          <cell r="D4817" t="str">
            <v xml:space="preserve"> Miami</v>
          </cell>
          <cell r="E4817">
            <v>0.94</v>
          </cell>
          <cell r="F4817">
            <v>0.94</v>
          </cell>
          <cell r="G4817">
            <v>0.68299999999999994</v>
          </cell>
          <cell r="H4817">
            <v>0.82799999999999996</v>
          </cell>
        </row>
        <row r="4818">
          <cell r="C4818" t="str">
            <v>744</v>
          </cell>
          <cell r="D4818" t="str">
            <v xml:space="preserve"> Muskogee</v>
          </cell>
          <cell r="E4818">
            <v>0.96599999999999997</v>
          </cell>
          <cell r="F4818">
            <v>0.96599999999999997</v>
          </cell>
          <cell r="G4818">
            <v>0.56299999999999994</v>
          </cell>
          <cell r="H4818">
            <v>0.79</v>
          </cell>
        </row>
        <row r="4819">
          <cell r="C4819" t="str">
            <v>745</v>
          </cell>
          <cell r="D4819" t="str">
            <v xml:space="preserve"> Mcalester</v>
          </cell>
          <cell r="E4819">
            <v>0.93700000000000006</v>
          </cell>
          <cell r="F4819">
            <v>0.93700000000000006</v>
          </cell>
          <cell r="G4819">
            <v>0.61099999999999999</v>
          </cell>
          <cell r="H4819">
            <v>0.79500000000000004</v>
          </cell>
        </row>
        <row r="4820">
          <cell r="C4820" t="str">
            <v>746</v>
          </cell>
          <cell r="D4820" t="str">
            <v xml:space="preserve"> Ponca City</v>
          </cell>
          <cell r="E4820">
            <v>0.94299999999999995</v>
          </cell>
          <cell r="F4820">
            <v>0.94299999999999995</v>
          </cell>
          <cell r="G4820">
            <v>0.625</v>
          </cell>
          <cell r="H4820">
            <v>0.80500000000000005</v>
          </cell>
        </row>
        <row r="4821">
          <cell r="C4821" t="str">
            <v>747</v>
          </cell>
          <cell r="D4821" t="str">
            <v xml:space="preserve"> Durant</v>
          </cell>
          <cell r="E4821">
            <v>0.94299999999999995</v>
          </cell>
          <cell r="F4821">
            <v>0.94299999999999995</v>
          </cell>
          <cell r="G4821">
            <v>0.64</v>
          </cell>
          <cell r="H4821">
            <v>0.81099999999999994</v>
          </cell>
        </row>
        <row r="4822">
          <cell r="C4822" t="str">
            <v>748</v>
          </cell>
          <cell r="D4822" t="str">
            <v xml:space="preserve"> Shawnee</v>
          </cell>
          <cell r="E4822">
            <v>0.95700000000000007</v>
          </cell>
          <cell r="F4822">
            <v>0.95700000000000007</v>
          </cell>
          <cell r="G4822">
            <v>0.622</v>
          </cell>
          <cell r="H4822">
            <v>0.81099999999999994</v>
          </cell>
        </row>
        <row r="4823">
          <cell r="C4823" t="str">
            <v>749</v>
          </cell>
          <cell r="D4823" t="str">
            <v xml:space="preserve"> Poteau</v>
          </cell>
          <cell r="E4823">
            <v>0.93500000000000005</v>
          </cell>
          <cell r="F4823">
            <v>0.93500000000000005</v>
          </cell>
          <cell r="G4823">
            <v>0.621</v>
          </cell>
          <cell r="H4823">
            <v>0.79799999999999993</v>
          </cell>
        </row>
        <row r="4824">
          <cell r="C4824" t="str">
            <v>788</v>
          </cell>
          <cell r="D4824" t="str">
            <v>Del Rio</v>
          </cell>
          <cell r="E4824">
            <v>0.99400000000000011</v>
          </cell>
          <cell r="F4824">
            <v>0.99400000000000011</v>
          </cell>
          <cell r="G4824">
            <v>0.46200000000000002</v>
          </cell>
          <cell r="H4824">
            <v>0.76300000000000001</v>
          </cell>
        </row>
        <row r="4825">
          <cell r="C4825" t="str">
            <v>789</v>
          </cell>
          <cell r="D4825" t="str">
            <v>Giddings</v>
          </cell>
          <cell r="E4825">
            <v>0.96400000000000008</v>
          </cell>
          <cell r="F4825">
            <v>0.96400000000000008</v>
          </cell>
          <cell r="G4825">
            <v>0.55600000000000005</v>
          </cell>
          <cell r="H4825">
            <v>0.78599999999999992</v>
          </cell>
        </row>
        <row r="4826">
          <cell r="C4826" t="str">
            <v>790</v>
          </cell>
          <cell r="D4826" t="str">
            <v>Amarillo</v>
          </cell>
          <cell r="E4826">
            <v>0.98199999999999998</v>
          </cell>
          <cell r="F4826">
            <v>0.98199999999999998</v>
          </cell>
          <cell r="G4826">
            <v>0.6</v>
          </cell>
          <cell r="H4826">
            <v>0.81599999999999995</v>
          </cell>
        </row>
        <row r="4827">
          <cell r="C4827" t="str">
            <v>792</v>
          </cell>
          <cell r="D4827" t="str">
            <v>Childress</v>
          </cell>
          <cell r="E4827">
            <v>0.97900000000000009</v>
          </cell>
          <cell r="F4827">
            <v>0.97900000000000009</v>
          </cell>
          <cell r="G4827">
            <v>0.56899999999999995</v>
          </cell>
          <cell r="H4827">
            <v>0.8</v>
          </cell>
        </row>
        <row r="4828">
          <cell r="C4828" t="str">
            <v>793</v>
          </cell>
          <cell r="D4828" t="str">
            <v>Lubbock</v>
          </cell>
          <cell r="E4828">
            <v>1</v>
          </cell>
          <cell r="F4828">
            <v>1</v>
          </cell>
          <cell r="G4828">
            <v>0.56299999999999994</v>
          </cell>
          <cell r="H4828">
            <v>0.81</v>
          </cell>
        </row>
        <row r="4829">
          <cell r="C4829" t="str">
            <v>795</v>
          </cell>
          <cell r="D4829" t="str">
            <v>Abilene</v>
          </cell>
          <cell r="E4829">
            <v>0.98299999999999998</v>
          </cell>
          <cell r="F4829">
            <v>0.98299999999999998</v>
          </cell>
          <cell r="G4829">
            <v>0.53600000000000003</v>
          </cell>
          <cell r="H4829">
            <v>0.78799999999999992</v>
          </cell>
        </row>
        <row r="4830">
          <cell r="C4830" t="str">
            <v>797</v>
          </cell>
          <cell r="D4830" t="str">
            <v>Midland</v>
          </cell>
          <cell r="E4830">
            <v>0.99900000000000011</v>
          </cell>
          <cell r="F4830">
            <v>0.99900000000000011</v>
          </cell>
          <cell r="G4830">
            <v>0.53600000000000003</v>
          </cell>
          <cell r="H4830">
            <v>0.79700000000000004</v>
          </cell>
        </row>
        <row r="4831">
          <cell r="C4831" t="str">
            <v>798</v>
          </cell>
          <cell r="D4831" t="str">
            <v>El Paso</v>
          </cell>
          <cell r="E4831">
            <v>0.97199999999999998</v>
          </cell>
          <cell r="F4831">
            <v>0.97199999999999998</v>
          </cell>
          <cell r="G4831">
            <v>0.50600000000000001</v>
          </cell>
          <cell r="H4831">
            <v>0.76900000000000002</v>
          </cell>
        </row>
        <row r="4832">
          <cell r="C4832" t="str">
            <v>820</v>
          </cell>
          <cell r="D4832" t="str">
            <v>Cheyenne</v>
          </cell>
          <cell r="E4832">
            <v>1.0009999999999999</v>
          </cell>
          <cell r="F4832">
            <v>1.0009999999999999</v>
          </cell>
          <cell r="G4832">
            <v>0.65700000000000003</v>
          </cell>
          <cell r="H4832">
            <v>0.85199999999999998</v>
          </cell>
        </row>
        <row r="4833">
          <cell r="C4833" t="str">
            <v>821</v>
          </cell>
          <cell r="D4833" t="str">
            <v>Yellowstone Nat'l Park</v>
          </cell>
          <cell r="E4833">
            <v>0.97699999999999998</v>
          </cell>
          <cell r="F4833">
            <v>0.97699999999999998</v>
          </cell>
          <cell r="G4833">
            <v>0.65200000000000002</v>
          </cell>
          <cell r="H4833">
            <v>0.83499999999999996</v>
          </cell>
        </row>
        <row r="4834">
          <cell r="C4834" t="str">
            <v>823</v>
          </cell>
          <cell r="D4834" t="str">
            <v>Rawlins</v>
          </cell>
          <cell r="E4834">
            <v>1.002</v>
          </cell>
          <cell r="F4834">
            <v>1.002</v>
          </cell>
          <cell r="G4834">
            <v>0.67799999999999994</v>
          </cell>
          <cell r="H4834">
            <v>0.86099999999999999</v>
          </cell>
        </row>
        <row r="4835">
          <cell r="C4835" t="str">
            <v>824</v>
          </cell>
          <cell r="D4835" t="str">
            <v>Worland</v>
          </cell>
          <cell r="E4835">
            <v>0.98299999999999998</v>
          </cell>
          <cell r="F4835">
            <v>0.98299999999999998</v>
          </cell>
          <cell r="G4835">
            <v>0.6409999999999999</v>
          </cell>
          <cell r="H4835">
            <v>0.83400000000000007</v>
          </cell>
        </row>
        <row r="4836">
          <cell r="C4836" t="str">
            <v>825</v>
          </cell>
          <cell r="D4836" t="str">
            <v>Riverton</v>
          </cell>
          <cell r="E4836">
            <v>0.99299999999999999</v>
          </cell>
          <cell r="F4836">
            <v>0.99299999999999999</v>
          </cell>
          <cell r="G4836">
            <v>0.64900000000000002</v>
          </cell>
          <cell r="H4836">
            <v>0.84299999999999997</v>
          </cell>
        </row>
        <row r="4837">
          <cell r="C4837" t="str">
            <v>826</v>
          </cell>
          <cell r="D4837" t="str">
            <v xml:space="preserve">Casper                   </v>
          </cell>
          <cell r="E4837">
            <v>1.004</v>
          </cell>
          <cell r="F4837">
            <v>1.004</v>
          </cell>
          <cell r="G4837">
            <v>0.60699999999999998</v>
          </cell>
          <cell r="H4837">
            <v>0.83099999999999996</v>
          </cell>
        </row>
        <row r="4838">
          <cell r="C4838" t="str">
            <v>827</v>
          </cell>
          <cell r="D4838" t="str">
            <v>Newcastle</v>
          </cell>
          <cell r="E4838">
            <v>0.98199999999999998</v>
          </cell>
          <cell r="F4838">
            <v>0.98199999999999998</v>
          </cell>
          <cell r="G4838">
            <v>0.67799999999999994</v>
          </cell>
          <cell r="H4838">
            <v>0.84900000000000009</v>
          </cell>
        </row>
        <row r="4839">
          <cell r="C4839" t="str">
            <v>828</v>
          </cell>
          <cell r="D4839" t="str">
            <v>Sheridan</v>
          </cell>
          <cell r="E4839">
            <v>1.0090000000000001</v>
          </cell>
          <cell r="F4839">
            <v>1.0090000000000001</v>
          </cell>
          <cell r="G4839">
            <v>0.65200000000000002</v>
          </cell>
          <cell r="H4839">
            <v>0.85400000000000009</v>
          </cell>
        </row>
        <row r="4840">
          <cell r="C4840" t="str">
            <v>829</v>
          </cell>
          <cell r="D4840" t="str">
            <v>Rock Springs</v>
          </cell>
          <cell r="E4840">
            <v>1.018</v>
          </cell>
          <cell r="F4840">
            <v>1.018</v>
          </cell>
          <cell r="G4840">
            <v>0.65400000000000003</v>
          </cell>
          <cell r="H4840">
            <v>0.8590000000000001</v>
          </cell>
        </row>
        <row r="4841">
          <cell r="C4841" t="str">
            <v>840</v>
          </cell>
          <cell r="D4841" t="str">
            <v>Salt Lake City</v>
          </cell>
          <cell r="E4841">
            <v>1.022</v>
          </cell>
          <cell r="F4841">
            <v>1.022</v>
          </cell>
          <cell r="G4841">
            <v>0.66799999999999993</v>
          </cell>
          <cell r="H4841">
            <v>0.86799999999999999</v>
          </cell>
        </row>
        <row r="4842">
          <cell r="C4842" t="str">
            <v>842</v>
          </cell>
          <cell r="D4842" t="str">
            <v>Ogden</v>
          </cell>
          <cell r="E4842">
            <v>0.97900000000000009</v>
          </cell>
          <cell r="F4842">
            <v>0.97900000000000009</v>
          </cell>
          <cell r="G4842">
            <v>0.68799999999999994</v>
          </cell>
          <cell r="H4842">
            <v>0.85199999999999998</v>
          </cell>
        </row>
        <row r="4843">
          <cell r="C4843" t="str">
            <v>843</v>
          </cell>
          <cell r="D4843" t="str">
            <v>Logan</v>
          </cell>
          <cell r="E4843">
            <v>0.997</v>
          </cell>
          <cell r="F4843">
            <v>0.997</v>
          </cell>
          <cell r="G4843">
            <v>0.68799999999999994</v>
          </cell>
          <cell r="H4843">
            <v>0.86199999999999999</v>
          </cell>
        </row>
        <row r="4844">
          <cell r="C4844" t="str">
            <v>845</v>
          </cell>
          <cell r="D4844" t="str">
            <v>Price</v>
          </cell>
          <cell r="E4844">
            <v>1.0009999999999999</v>
          </cell>
          <cell r="F4844">
            <v>1.0009999999999999</v>
          </cell>
          <cell r="G4844">
            <v>0.65300000000000002</v>
          </cell>
          <cell r="H4844">
            <v>0.84900000000000009</v>
          </cell>
        </row>
        <row r="4845">
          <cell r="C4845" t="str">
            <v>846</v>
          </cell>
          <cell r="D4845" t="str">
            <v>Provo</v>
          </cell>
          <cell r="E4845">
            <v>1.0009999999999999</v>
          </cell>
          <cell r="F4845">
            <v>1.0009999999999999</v>
          </cell>
          <cell r="G4845">
            <v>0.66700000000000004</v>
          </cell>
          <cell r="H4845">
            <v>0.85599999999999998</v>
          </cell>
        </row>
        <row r="4846">
          <cell r="C4846" t="str">
            <v>970</v>
          </cell>
          <cell r="D4846" t="str">
            <v>Portland</v>
          </cell>
          <cell r="E4846">
            <v>0.97199999999999998</v>
          </cell>
          <cell r="F4846">
            <v>0.97199999999999998</v>
          </cell>
          <cell r="G4846">
            <v>1.014</v>
          </cell>
          <cell r="H4846">
            <v>0.99099999999999999</v>
          </cell>
        </row>
        <row r="4847">
          <cell r="C4847" t="str">
            <v>973</v>
          </cell>
          <cell r="D4847" t="str">
            <v xml:space="preserve"> Salem</v>
          </cell>
          <cell r="E4847">
            <v>0.99</v>
          </cell>
          <cell r="F4847">
            <v>0.99</v>
          </cell>
          <cell r="G4847">
            <v>1.0049999999999999</v>
          </cell>
          <cell r="H4847">
            <v>0.997</v>
          </cell>
        </row>
        <row r="4848">
          <cell r="C4848" t="str">
            <v>974</v>
          </cell>
          <cell r="D4848" t="str">
            <v xml:space="preserve"> Eugene</v>
          </cell>
          <cell r="E4848">
            <v>0.97099999999999997</v>
          </cell>
          <cell r="F4848">
            <v>0.97099999999999997</v>
          </cell>
          <cell r="G4848">
            <v>1.004</v>
          </cell>
          <cell r="H4848">
            <v>0.98499999999999999</v>
          </cell>
        </row>
        <row r="4849">
          <cell r="C4849" t="str">
            <v>975</v>
          </cell>
          <cell r="D4849" t="str">
            <v xml:space="preserve"> Medford</v>
          </cell>
          <cell r="E4849">
            <v>0.9840000000000001</v>
          </cell>
          <cell r="F4849">
            <v>0.9840000000000001</v>
          </cell>
          <cell r="G4849">
            <v>0.98199999999999998</v>
          </cell>
          <cell r="H4849">
            <v>0.98299999999999998</v>
          </cell>
        </row>
        <row r="4850">
          <cell r="C4850" t="str">
            <v>976</v>
          </cell>
          <cell r="D4850" t="str">
            <v xml:space="preserve"> Klamath Falls</v>
          </cell>
          <cell r="E4850">
            <v>0.98199999999999998</v>
          </cell>
          <cell r="F4850">
            <v>0.98199999999999998</v>
          </cell>
          <cell r="G4850">
            <v>0.98199999999999998</v>
          </cell>
          <cell r="H4850">
            <v>0.98199999999999998</v>
          </cell>
        </row>
        <row r="4851">
          <cell r="C4851" t="str">
            <v>977</v>
          </cell>
          <cell r="D4851" t="str">
            <v xml:space="preserve"> Bend</v>
          </cell>
          <cell r="E4851">
            <v>0.97299999999999998</v>
          </cell>
          <cell r="F4851">
            <v>0.97299999999999998</v>
          </cell>
          <cell r="G4851">
            <v>1.0049999999999999</v>
          </cell>
          <cell r="H4851">
            <v>0.98699999999999999</v>
          </cell>
        </row>
        <row r="4852">
          <cell r="C4852" t="str">
            <v>978</v>
          </cell>
          <cell r="D4852" t="str">
            <v xml:space="preserve"> Pendleton</v>
          </cell>
          <cell r="E4852">
            <v>0.93099999999999994</v>
          </cell>
          <cell r="F4852">
            <v>0.93099999999999994</v>
          </cell>
          <cell r="G4852">
            <v>1.0249999999999999</v>
          </cell>
          <cell r="H4852">
            <v>0.97199999999999998</v>
          </cell>
        </row>
        <row r="4853">
          <cell r="C4853" t="str">
            <v>979</v>
          </cell>
          <cell r="D4853" t="str">
            <v xml:space="preserve"> Vale</v>
          </cell>
          <cell r="E4853">
            <v>0.91299999999999992</v>
          </cell>
          <cell r="F4853">
            <v>0.91299999999999992</v>
          </cell>
          <cell r="G4853">
            <v>0.89800000000000002</v>
          </cell>
          <cell r="H4853">
            <v>0.90700000000000003</v>
          </cell>
        </row>
        <row r="4854">
          <cell r="C4854" t="str">
            <v>980</v>
          </cell>
          <cell r="D4854" t="str">
            <v xml:space="preserve">Seattle </v>
          </cell>
          <cell r="E4854">
            <v>1.0249999999999999</v>
          </cell>
          <cell r="F4854">
            <v>1.0249999999999999</v>
          </cell>
          <cell r="G4854">
            <v>1.048</v>
          </cell>
          <cell r="H4854">
            <v>1.0349999999999999</v>
          </cell>
        </row>
        <row r="4855">
          <cell r="C4855" t="str">
            <v>982</v>
          </cell>
          <cell r="D4855" t="str">
            <v>Everett</v>
          </cell>
          <cell r="E4855">
            <v>1.0209999999999999</v>
          </cell>
          <cell r="F4855">
            <v>1.0209999999999999</v>
          </cell>
          <cell r="G4855">
            <v>0.996</v>
          </cell>
          <cell r="H4855">
            <v>1.01</v>
          </cell>
        </row>
        <row r="4856">
          <cell r="C4856" t="str">
            <v>983</v>
          </cell>
          <cell r="D4856" t="str">
            <v xml:space="preserve">Tacoma     </v>
          </cell>
          <cell r="E4856">
            <v>1.0229999999999999</v>
          </cell>
          <cell r="F4856">
            <v>1.0229999999999999</v>
          </cell>
          <cell r="G4856">
            <v>1</v>
          </cell>
          <cell r="H4856">
            <v>1.0129999999999999</v>
          </cell>
        </row>
        <row r="4857">
          <cell r="C4857" t="str">
            <v>985</v>
          </cell>
          <cell r="D4857" t="str">
            <v>Olympia</v>
          </cell>
          <cell r="E4857">
            <v>1.01</v>
          </cell>
          <cell r="F4857">
            <v>1.01</v>
          </cell>
          <cell r="G4857">
            <v>1</v>
          </cell>
          <cell r="H4857">
            <v>1.006</v>
          </cell>
        </row>
        <row r="4858">
          <cell r="C4858" t="str">
            <v>986</v>
          </cell>
          <cell r="D4858" t="str">
            <v>Vancouver</v>
          </cell>
          <cell r="E4858">
            <v>1.0309999999999999</v>
          </cell>
          <cell r="F4858">
            <v>1.0309999999999999</v>
          </cell>
          <cell r="G4858">
            <v>0.93200000000000005</v>
          </cell>
          <cell r="H4858">
            <v>0.98799999999999999</v>
          </cell>
        </row>
        <row r="4859">
          <cell r="C4859" t="str">
            <v>988</v>
          </cell>
          <cell r="D4859" t="str">
            <v>Wenatchee</v>
          </cell>
          <cell r="E4859">
            <v>1.02</v>
          </cell>
          <cell r="F4859">
            <v>1.02</v>
          </cell>
          <cell r="G4859">
            <v>0.871</v>
          </cell>
          <cell r="H4859">
            <v>0.95499999999999996</v>
          </cell>
        </row>
        <row r="4860">
          <cell r="C4860" t="str">
            <v>989</v>
          </cell>
          <cell r="D4860" t="str">
            <v xml:space="preserve">Yakima  </v>
          </cell>
          <cell r="E4860">
            <v>1.0249999999999999</v>
          </cell>
          <cell r="F4860">
            <v>1.0249999999999999</v>
          </cell>
          <cell r="G4860">
            <v>0.94400000000000006</v>
          </cell>
          <cell r="H4860">
            <v>0.99</v>
          </cell>
        </row>
        <row r="4861">
          <cell r="C4861" t="str">
            <v>990</v>
          </cell>
          <cell r="D4861" t="str">
            <v>Spokane</v>
          </cell>
          <cell r="E4861">
            <v>1.0249999999999999</v>
          </cell>
          <cell r="F4861">
            <v>1.0249999999999999</v>
          </cell>
          <cell r="G4861">
            <v>0.82700000000000007</v>
          </cell>
          <cell r="H4861">
            <v>0.93799999999999994</v>
          </cell>
        </row>
        <row r="4862">
          <cell r="C4862" t="str">
            <v>993</v>
          </cell>
          <cell r="D4862" t="str">
            <v xml:space="preserve">Richland </v>
          </cell>
          <cell r="E4862">
            <v>1.022</v>
          </cell>
          <cell r="F4862">
            <v>1.022</v>
          </cell>
          <cell r="G4862">
            <v>0.89599999999999991</v>
          </cell>
          <cell r="H4862">
            <v>0.96700000000000008</v>
          </cell>
        </row>
        <row r="4863">
          <cell r="C4863" t="str">
            <v>994</v>
          </cell>
          <cell r="D4863" t="str">
            <v xml:space="preserve">Clarkston </v>
          </cell>
          <cell r="E4863">
            <v>1.006</v>
          </cell>
          <cell r="F4863">
            <v>1.006</v>
          </cell>
          <cell r="G4863">
            <v>0.80700000000000005</v>
          </cell>
          <cell r="H4863">
            <v>0.92</v>
          </cell>
        </row>
      </sheetData>
      <sheetData sheetId="23">
        <row r="2">
          <cell r="A2" t="str">
            <v xml:space="preserve">Seal coat asphalt </v>
          </cell>
          <cell r="B2" t="str">
            <v xml:space="preserve">Repair/refurbish concrete pads </v>
          </cell>
          <cell r="C2" t="str">
            <v xml:space="preserve">Identification sign wood </v>
          </cell>
          <cell r="D2" t="str">
            <v xml:space="preserve">Gazebo </v>
          </cell>
          <cell r="E2" t="str">
            <v xml:space="preserve">Building-mount HID lighting </v>
          </cell>
          <cell r="F2" t="str">
            <v xml:space="preserve">Refurbish balconies </v>
          </cell>
          <cell r="G2" t="str">
            <v>Awning - Door and Window 3'HX4'W</v>
          </cell>
          <cell r="H2" t="str">
            <v>Asphalt Shingles 3-tab</v>
          </cell>
          <cell r="I2" t="str">
            <v xml:space="preserve">Replace polybutylene plumbing lines </v>
          </cell>
          <cell r="J2" t="str">
            <v>Furnace electric (heat only) 10mbh</v>
          </cell>
          <cell r="K2" t="str">
            <v>Condensing units 1 Ton</v>
          </cell>
          <cell r="L2" t="str">
            <v>Replace Breaker Panels - Federal Pacific Stab-Lok</v>
          </cell>
          <cell r="M2" t="str">
            <v>Gearless Traction Elevator (MRL) passenger 2,000-lb (Up to 4-Story)</v>
          </cell>
          <cell r="O2" t="str">
            <v xml:space="preserve">Fire suppression / life safety systems </v>
          </cell>
          <cell r="P2" t="str">
            <v xml:space="preserve">Refurbish emergency call system </v>
          </cell>
          <cell r="Q2" t="str">
            <v>Kitchen cabinets and countertops - community kitchen</v>
          </cell>
          <cell r="R2" t="str">
            <v xml:space="preserve">Kitchen cabinets and countertops </v>
          </cell>
        </row>
        <row r="3">
          <cell r="A3" t="str">
            <v xml:space="preserve">Parking stall, paint, white </v>
          </cell>
          <cell r="B3" t="str">
            <v xml:space="preserve">Repair/refurbish sidewalks </v>
          </cell>
          <cell r="C3" t="str">
            <v xml:space="preserve">Identification sign metal </v>
          </cell>
          <cell r="D3" t="str">
            <v xml:space="preserve">Playground, Level I </v>
          </cell>
          <cell r="E3" t="str">
            <v xml:space="preserve">Building-mount sodium vapor lighting </v>
          </cell>
          <cell r="F3" t="str">
            <v xml:space="preserve">Refurbish exterior stair assemblies </v>
          </cell>
          <cell r="G3" t="str">
            <v>Awning - Entry or walkway 12' L X 4'W</v>
          </cell>
          <cell r="H3" t="str">
            <v>Asphalt Shingles Arch profile</v>
          </cell>
          <cell r="I3" t="str">
            <v xml:space="preserve">Replace galvanized plumbing lines </v>
          </cell>
          <cell r="J3" t="str">
            <v>Furnace electric (heat only) 17mbh</v>
          </cell>
          <cell r="K3" t="str">
            <v>Condensing units 1.5 Ton</v>
          </cell>
          <cell r="L3" t="str">
            <v>Replace Breaker Panels - Zinsco/Sylvania</v>
          </cell>
          <cell r="M3" t="str">
            <v>Gearless Traction Elevator (MRL) passenger 2,500-lb (Up to 4-Story)</v>
          </cell>
          <cell r="Q3" t="str">
            <v>Restroom vanity base and countertop - common restroom</v>
          </cell>
          <cell r="R3" t="str">
            <v>Bathroom vanity base and countertop avg. 2-door vanity</v>
          </cell>
        </row>
        <row r="4">
          <cell r="A4" t="str">
            <v xml:space="preserve">Repair and overlay asphalt </v>
          </cell>
          <cell r="B4" t="str">
            <v xml:space="preserve">Repair/refurbish patios </v>
          </cell>
          <cell r="C4" t="str">
            <v xml:space="preserve">Identification sign masonry </v>
          </cell>
          <cell r="D4" t="str">
            <v xml:space="preserve">Playground, Level II </v>
          </cell>
          <cell r="E4" t="str">
            <v xml:space="preserve">Pole-mount HID lighting </v>
          </cell>
          <cell r="F4" t="str">
            <v>Aluminum storefront door 3-0x7-0</v>
          </cell>
          <cell r="G4" t="str">
            <v xml:space="preserve">Technical Pointing/Replacement brickwork </v>
          </cell>
          <cell r="H4" t="str">
            <v xml:space="preserve">Roof slate shingles - replace </v>
          </cell>
          <cell r="I4" t="str">
            <v>Replace septic tank 1000-gal</v>
          </cell>
          <cell r="J4" t="str">
            <v>Furnace electric (heat only) 27mbh</v>
          </cell>
          <cell r="K4" t="str">
            <v>Condensing units 2 Ton</v>
          </cell>
          <cell r="L4" t="str">
            <v>Replace generator, 100kW</v>
          </cell>
          <cell r="M4" t="str">
            <v>Gearless Traction Elevator (MRL) passenger 3,000-lb (Up to 4-Story)</v>
          </cell>
          <cell r="Q4" t="str">
            <v>Restroom countertop - common restroom</v>
          </cell>
          <cell r="R4" t="str">
            <v>Carpet - Studio Apartment</v>
          </cell>
        </row>
        <row r="5">
          <cell r="A5" t="str">
            <v xml:space="preserve">Repair concrete parking areas </v>
          </cell>
          <cell r="C5" t="str">
            <v>Chain link fencing 4' high</v>
          </cell>
          <cell r="D5" t="str">
            <v xml:space="preserve">Playground, Level III </v>
          </cell>
          <cell r="E5" t="str">
            <v xml:space="preserve">Pole-mounted sodium vapor lighting </v>
          </cell>
          <cell r="F5" t="str">
            <v>Aluminum storefront door 6-0x7-0</v>
          </cell>
          <cell r="G5" t="str">
            <v xml:space="preserve">Technical Pointing/Replacement stonework/CMU </v>
          </cell>
          <cell r="H5" t="str">
            <v xml:space="preserve">Cedar shake shingles - replace </v>
          </cell>
          <cell r="I5" t="str">
            <v>Replace septic tank 1250-gal</v>
          </cell>
          <cell r="J5" t="str">
            <v>Furnace gas-fired 45mbh</v>
          </cell>
          <cell r="K5" t="str">
            <v>Condensing units 2.5 Ton</v>
          </cell>
          <cell r="L5" t="str">
            <v>Replace generator, 125kW</v>
          </cell>
          <cell r="M5" t="str">
            <v>Gearless Traction Elevator (MRL) passenger 3,500-lb (Up to 4-Story)</v>
          </cell>
          <cell r="Q5" t="str">
            <v xml:space="preserve">Carpet - Average quality </v>
          </cell>
          <cell r="R5" t="str">
            <v>Carpet - One-bedroom Apartment</v>
          </cell>
        </row>
        <row r="6">
          <cell r="C6" t="str">
            <v>Chain link fencing 6' high</v>
          </cell>
          <cell r="D6" t="str">
            <v xml:space="preserve">Swimming pool, Level I </v>
          </cell>
          <cell r="E6" t="str">
            <v xml:space="preserve">Automatic Car Gate </v>
          </cell>
          <cell r="F6" t="str">
            <v xml:space="preserve">Automatic door opener </v>
          </cell>
          <cell r="G6" t="str">
            <v xml:space="preserve">Vinyl lap siding - replacement </v>
          </cell>
          <cell r="H6" t="str">
            <v xml:space="preserve">Standing seam metal roofing - 26 ga </v>
          </cell>
          <cell r="I6" t="str">
            <v>Replace septic tank 1500-gal</v>
          </cell>
          <cell r="J6" t="str">
            <v>Furnace gas-fired 60mbh</v>
          </cell>
          <cell r="K6" t="str">
            <v>Condensing units 3 Ton</v>
          </cell>
          <cell r="L6" t="str">
            <v>Replace generator, 150kW</v>
          </cell>
          <cell r="M6" t="str">
            <v>Gearless Traction Elevator (MRL) passenger 2,000-lb (Up to 8-Story)</v>
          </cell>
          <cell r="Q6" t="str">
            <v>VCT flooring 12x12</v>
          </cell>
          <cell r="R6" t="str">
            <v>Carpet - Two-bedroom Apartment</v>
          </cell>
        </row>
        <row r="7">
          <cell r="C7" t="str">
            <v>Chain link fencing 10' high</v>
          </cell>
          <cell r="D7" t="str">
            <v xml:space="preserve">Swimming pool, Level II </v>
          </cell>
          <cell r="F7" t="str">
            <v>AUL storefront 2-door powered sliding 6-0x7-0</v>
          </cell>
          <cell r="G7" t="str">
            <v xml:space="preserve">Cedar lap siding - repair &amp; repainting </v>
          </cell>
          <cell r="H7" t="str">
            <v xml:space="preserve">Clay or Concrete tile roofing - repair </v>
          </cell>
          <cell r="I7" t="str">
            <v>Replace septic tank 2000-gal</v>
          </cell>
          <cell r="J7" t="str">
            <v>Boiler gas-fired (Heat only) 81mbh</v>
          </cell>
          <cell r="K7" t="str">
            <v>Condensing units 3.5 Ton</v>
          </cell>
          <cell r="L7" t="str">
            <v>Replace generator, 175kW</v>
          </cell>
          <cell r="M7" t="str">
            <v>Gearless Traction Elevator (MRL) passenger 2,500-lb (Up to 8-Story)</v>
          </cell>
          <cell r="Q7" t="str">
            <v xml:space="preserve">Vinyl sheet flooring </v>
          </cell>
          <cell r="R7" t="str">
            <v>Carpet - Three-bedroom Apartment</v>
          </cell>
        </row>
        <row r="8">
          <cell r="C8" t="str">
            <v>Vinyl picket fence 4' high</v>
          </cell>
          <cell r="D8" t="str">
            <v xml:space="preserve">Swimming pool, Level III </v>
          </cell>
          <cell r="F8" t="str">
            <v>Hollow metal door - single configuration 3-0x6-8</v>
          </cell>
          <cell r="G8" t="str">
            <v xml:space="preserve">Cedar lap siding - replacement </v>
          </cell>
          <cell r="H8" t="str">
            <v xml:space="preserve">Clay or Concrete tile roofing - replace </v>
          </cell>
          <cell r="I8" t="str">
            <v>Replace septic tank 2500-gal</v>
          </cell>
          <cell r="J8" t="str">
            <v>Boiler gas-fired (Heat only) 102mbh</v>
          </cell>
          <cell r="K8" t="str">
            <v>Condensing units 5 Ton</v>
          </cell>
          <cell r="L8" t="str">
            <v>Replace generator, 200kW</v>
          </cell>
          <cell r="M8" t="str">
            <v>Gearless Traction Elevator (MRL) passenger 3,000-lb (Up to 8-Story)</v>
          </cell>
          <cell r="Q8" t="str">
            <v>Acoustical ceiling tile grid 2'X4'</v>
          </cell>
          <cell r="R8" t="str">
            <v>Carpet - Four-bedroom Apartment</v>
          </cell>
        </row>
        <row r="9">
          <cell r="C9" t="str">
            <v>Vinyl stockade fence 6' high</v>
          </cell>
          <cell r="D9" t="str">
            <v xml:space="preserve">Swimming pool equipment </v>
          </cell>
          <cell r="F9" t="str">
            <v>Hollow metal door - double configuration 6-0x6-8</v>
          </cell>
          <cell r="G9" t="str">
            <v xml:space="preserve">T1-11 wood siding - repair &amp; repainting (brushwork) </v>
          </cell>
          <cell r="H9" t="str">
            <v xml:space="preserve">Modified bitumen roofing </v>
          </cell>
          <cell r="I9" t="str">
            <v>Replace septic tank 4000-gal</v>
          </cell>
          <cell r="J9" t="str">
            <v>Boiler gas-fired (Heat only) 163mbh</v>
          </cell>
          <cell r="K9" t="str">
            <v>Condensing units 8 Ton</v>
          </cell>
          <cell r="L9" t="str">
            <v>Replace generator, 250kW</v>
          </cell>
          <cell r="M9" t="str">
            <v>Gearless Traction Elevator (MRL) passenger 3,500-lb (Up to 8-Story)</v>
          </cell>
          <cell r="Q9" t="str">
            <v xml:space="preserve">Acoustical ceiling tiles vinyl covered </v>
          </cell>
          <cell r="R9" t="str">
            <v>Carpet - Two-bedroom Townhome</v>
          </cell>
        </row>
        <row r="10">
          <cell r="C10" t="str">
            <v>Stockade fencing - wood 4' high</v>
          </cell>
          <cell r="D10" t="str">
            <v xml:space="preserve">Basketball court, refurbish </v>
          </cell>
          <cell r="F10" t="str">
            <v>Residential steel door 3-0x6-8</v>
          </cell>
          <cell r="G10" t="str">
            <v xml:space="preserve">T1-11 wood siding - replacement </v>
          </cell>
          <cell r="H10" t="str">
            <v xml:space="preserve">Conventionally Built-up roofing (BUR) </v>
          </cell>
          <cell r="I10" t="str">
            <v>Replace septic tank 5000-gal</v>
          </cell>
          <cell r="J10" t="str">
            <v>Boiler gas-fired (Heat only) 203mbh</v>
          </cell>
          <cell r="K10" t="str">
            <v>Condensing units 10 Ton</v>
          </cell>
          <cell r="L10" t="str">
            <v>Replace generator, 275kW</v>
          </cell>
          <cell r="M10" t="str">
            <v>Gearless Traction Elevator (MRL) passenger 2,000-lb (Up to 12-Story)</v>
          </cell>
          <cell r="Q10" t="str">
            <v>Acoustical ceiling tiles standard common area</v>
          </cell>
          <cell r="R10" t="str">
            <v>Carpet - Three-bedroom Townhome</v>
          </cell>
        </row>
        <row r="11">
          <cell r="C11" t="str">
            <v>Stockade fencing - wood 6' high</v>
          </cell>
          <cell r="D11" t="str">
            <v xml:space="preserve">Tennis court, refurbish </v>
          </cell>
          <cell r="F11" t="str">
            <v>Solid wood entry door &amp; frame 3-0x6-8</v>
          </cell>
          <cell r="G11" t="str">
            <v xml:space="preserve">Masonite lap siding - repair &amp; repainting </v>
          </cell>
          <cell r="H11" t="str">
            <v>EPDM (membrane)  Mech. Fastened</v>
          </cell>
          <cell r="I11" t="str">
            <v>Replace septic tank 15000-gal</v>
          </cell>
          <cell r="J11" t="str">
            <v>Boiler gas-fired (Heat only) 240mbh</v>
          </cell>
          <cell r="K11" t="str">
            <v>Condensing units 12 Ton</v>
          </cell>
          <cell r="L11" t="str">
            <v>Replace generator, 300kW</v>
          </cell>
          <cell r="M11" t="str">
            <v>Gearless Traction Elevator (MRL) passenger 2,500-lb (Up to 12-Story)</v>
          </cell>
          <cell r="Q11" t="str">
            <v xml:space="preserve">Ceramic tile replace </v>
          </cell>
          <cell r="R11" t="str">
            <v>Carpet - Four-bedroom Townhome</v>
          </cell>
        </row>
        <row r="12">
          <cell r="C12" t="str">
            <v>Split rail fence 4' high</v>
          </cell>
          <cell r="F12" t="str">
            <v>Sliding aluminum IG patio door 6-0x6-8</v>
          </cell>
          <cell r="G12" t="str">
            <v xml:space="preserve">Masonite hardboard lap siding - replacement </v>
          </cell>
          <cell r="H12" t="str">
            <v>EPDM (membrane)  fully ballasted</v>
          </cell>
          <cell r="I12" t="str">
            <v>Replace septic tank 25000-gal</v>
          </cell>
          <cell r="J12" t="str">
            <v>Boiler gas-fired (Heat only) 280mbh</v>
          </cell>
          <cell r="K12" t="str">
            <v>Condensing units 16 Ton</v>
          </cell>
          <cell r="L12" t="str">
            <v>Replace generator, 350kW</v>
          </cell>
          <cell r="M12" t="str">
            <v>Gearless Traction Elevator (MRL) passenger 3,000-lb (Up to 12-Story)</v>
          </cell>
          <cell r="Q12" t="str">
            <v>Parquet Floor common area</v>
          </cell>
          <cell r="R12" t="str">
            <v xml:space="preserve">Carpet - </v>
          </cell>
        </row>
        <row r="13">
          <cell r="C13" t="str">
            <v>Picket fencing - wrought iron 5' high</v>
          </cell>
          <cell r="F13" t="str">
            <v>Sliding solid vinyl IG patio door 6-0x6-8</v>
          </cell>
          <cell r="G13" t="str">
            <v xml:space="preserve">Fiber cement lap siding - repair and repaint </v>
          </cell>
          <cell r="H13" t="str">
            <v>EPDM (membrane)  fully adhered</v>
          </cell>
          <cell r="I13" t="str">
            <v xml:space="preserve">Replace sewer mains </v>
          </cell>
          <cell r="J13" t="str">
            <v>Boiler gas-fired (Heat only) 320mbh</v>
          </cell>
          <cell r="K13" t="str">
            <v>Condensing units 21 Ton</v>
          </cell>
          <cell r="L13" t="str">
            <v>Replace generator, 400kW</v>
          </cell>
          <cell r="M13" t="str">
            <v>Gearless Traction Elevator (MRL) passenger 3,500-lb (Up to 12-Story)</v>
          </cell>
          <cell r="Q13" t="str">
            <v>Wood flooring common area</v>
          </cell>
          <cell r="R13" t="str">
            <v>VCT - Studio Apartment (entire unit)</v>
          </cell>
        </row>
        <row r="14">
          <cell r="C14" t="str">
            <v>Picket fencing - aluminum 5' high</v>
          </cell>
          <cell r="F14" t="str">
            <v>Sliding metal-clad IG wood patio door 6-0x6-8</v>
          </cell>
          <cell r="G14" t="str">
            <v xml:space="preserve">Fiber cement lap siding - replacement </v>
          </cell>
          <cell r="H14" t="str">
            <v>PVC membrane - welded seams Mech. Fastened</v>
          </cell>
          <cell r="I14" t="str">
            <v>Water booster pump - domestic 1hp</v>
          </cell>
          <cell r="J14" t="str">
            <v>Boiler gas-fired (Heat only) 360mbh</v>
          </cell>
          <cell r="K14" t="str">
            <v>Condensing units 26 Ton</v>
          </cell>
          <cell r="L14" t="str">
            <v>Replace generator, 500kW</v>
          </cell>
          <cell r="M14" t="str">
            <v>Gearless Traction Elevator (MRL) passenger 2,000-lb (Up to 16-Story)</v>
          </cell>
          <cell r="Q14" t="str">
            <v>Sand and finish wood floor, 2 coats poly common area</v>
          </cell>
          <cell r="R14" t="str">
            <v>VCT - One-bedroom Apartment (entire unit)</v>
          </cell>
        </row>
        <row r="15">
          <cell r="C15" t="str">
            <v xml:space="preserve">Refurbish retaining walls - concrete </v>
          </cell>
          <cell r="F15" t="str">
            <v>Residential metal garage door - single size 9'x7'</v>
          </cell>
          <cell r="G15" t="str">
            <v xml:space="preserve">Fiber cement sheet siding - repair &amp; repainting (brushwork) </v>
          </cell>
          <cell r="H15" t="str">
            <v>PVC membrane - welded seams fully ballasted</v>
          </cell>
          <cell r="I15" t="str">
            <v>Water booster pump - domestic 2hp</v>
          </cell>
          <cell r="J15" t="str">
            <v>Boiler gas-fired (Heat only) 400mbh</v>
          </cell>
          <cell r="K15" t="str">
            <v>Condensing units 30 Ton</v>
          </cell>
          <cell r="L15" t="str">
            <v>Replace generator, 600kW</v>
          </cell>
          <cell r="M15" t="str">
            <v>Gearless Traction Elevator (MRL) passenger 2,500-lb (Up to 16-Story)</v>
          </cell>
          <cell r="Q15" t="str">
            <v>Handrails -  replace</v>
          </cell>
          <cell r="R15" t="str">
            <v>VCT - Two-bedroom Apartment (entire unit)</v>
          </cell>
        </row>
        <row r="16">
          <cell r="C16" t="str">
            <v>Retaining walls - concrete 6' high</v>
          </cell>
          <cell r="F16" t="str">
            <v>Residential metal garage door - double size 16'x7'</v>
          </cell>
          <cell r="G16" t="str">
            <v xml:space="preserve">Fiber cement sheet siding - replacement </v>
          </cell>
          <cell r="H16" t="str">
            <v>PVC membrane - welded seams fully adhered</v>
          </cell>
          <cell r="I16" t="str">
            <v>Water booster pump - domestic 5hp</v>
          </cell>
          <cell r="J16" t="str">
            <v>Boiler gas-fired (Heat only) 440mbh</v>
          </cell>
          <cell r="K16" t="str">
            <v>Condensing units 41 Ton</v>
          </cell>
          <cell r="L16" t="str">
            <v>Replace generator, 650kW</v>
          </cell>
          <cell r="M16" t="str">
            <v>Gearless Traction Elevator (MRL) passenger 3,000-lb (Up to 16-Story)</v>
          </cell>
          <cell r="Q16" t="str">
            <v>Dwelling unit entry doors -  replace</v>
          </cell>
          <cell r="R16" t="str">
            <v>VCT - Three-bedroom Apartment (entire unit)</v>
          </cell>
        </row>
        <row r="17">
          <cell r="C17" t="str">
            <v>Retaining walls - concrete 10' high</v>
          </cell>
          <cell r="F17" t="str">
            <v xml:space="preserve">Electric door opener </v>
          </cell>
          <cell r="G17" t="str">
            <v xml:space="preserve">Painting exterior CMU </v>
          </cell>
          <cell r="H17" t="str">
            <v xml:space="preserve">Polyurethane sprayed foam - repaint &amp; repair </v>
          </cell>
          <cell r="I17" t="str">
            <v>Water booster pump - domestic 10hp</v>
          </cell>
          <cell r="J17" t="str">
            <v>Boiler gas-fired (Heat only) 544mbh</v>
          </cell>
          <cell r="K17" t="str">
            <v>Condensing units 52 Ton</v>
          </cell>
          <cell r="L17" t="str">
            <v>Replace generator, 750kW</v>
          </cell>
          <cell r="M17" t="str">
            <v>Gearless Traction Elevator (MRL) passenger 3,500-lb (Up to 16-Story)</v>
          </cell>
          <cell r="Q17" t="str">
            <v>Single Fire Door 3-0x6-8</v>
          </cell>
          <cell r="R17" t="str">
            <v>VCT - Four-bedroom Apartment (entire unit)</v>
          </cell>
        </row>
        <row r="18">
          <cell r="C18" t="str">
            <v xml:space="preserve">Retaining walls - interlocking blocks </v>
          </cell>
          <cell r="G18" t="str">
            <v xml:space="preserve">Painting exterior stucco/EIFS - brush </v>
          </cell>
          <cell r="H18" t="str">
            <v xml:space="preserve">Polyurethane sprayed foam - replacement </v>
          </cell>
          <cell r="I18" t="str">
            <v>Water softener equipment 37gpm</v>
          </cell>
          <cell r="J18" t="str">
            <v>Boiler gas-fired (Heat only) 765mbh</v>
          </cell>
          <cell r="K18" t="str">
            <v>Condensing units 63 Ton</v>
          </cell>
          <cell r="L18" t="str">
            <v>Replace generator, 800kW</v>
          </cell>
          <cell r="M18" t="str">
            <v>Hoist/Cable Electric Traction passenger elevator 2,000-lb (Up to 8-Story)</v>
          </cell>
          <cell r="Q18" t="str">
            <v>Double Fire Door 6-0x6-8</v>
          </cell>
          <cell r="R18" t="str">
            <v>VCT - Two-bedroom Townhome (entire unit)</v>
          </cell>
        </row>
        <row r="19">
          <cell r="C19" t="str">
            <v xml:space="preserve">Retaining walls - wooden timber </v>
          </cell>
          <cell r="G19" t="str">
            <v xml:space="preserve">Aluminum fascia and vinyl soffit panels </v>
          </cell>
          <cell r="H19" t="str">
            <v xml:space="preserve">Aluminum 5" gutters &amp; downspouts </v>
          </cell>
          <cell r="I19" t="str">
            <v>Water softener equipment 81gpm</v>
          </cell>
          <cell r="J19" t="str">
            <v>Boiler gas-fired (Heat only) 892mbh</v>
          </cell>
          <cell r="K19" t="str">
            <v>Condensing units 76 Ton</v>
          </cell>
          <cell r="L19" t="str">
            <v>Replace generator, 900kW</v>
          </cell>
          <cell r="M19" t="str">
            <v>Hoist/Cable Electric Traction passenger elevator 2,500-lb (Up to 8-Story)</v>
          </cell>
          <cell r="Q19" t="str">
            <v>Solid wood door - fire rated 3-0x6-8</v>
          </cell>
          <cell r="R19" t="str">
            <v>VCT - Three-bedroom Townhome (entire unit)</v>
          </cell>
        </row>
        <row r="20">
          <cell r="C20" t="str">
            <v xml:space="preserve">Trash compactor industrial/multi-floor </v>
          </cell>
          <cell r="G20" t="str">
            <v>Wood fascia and soffit panels - repair and paint</v>
          </cell>
          <cell r="H20" t="str">
            <v xml:space="preserve">Downspouts </v>
          </cell>
          <cell r="I20" t="str">
            <v>Water softener equipment 160gpm</v>
          </cell>
          <cell r="J20" t="str">
            <v>Boiler gas-fired (Heat only) 1275mbh</v>
          </cell>
          <cell r="K20" t="str">
            <v>Window Air-Conditioning Units 5000 BTUH</v>
          </cell>
          <cell r="L20" t="str">
            <v>Replace generator, 1000kW</v>
          </cell>
          <cell r="M20" t="str">
            <v>Hoist/Cable Electric Traction passenger elevator 3,000-lb (Up to 8-Story)</v>
          </cell>
          <cell r="Q20" t="str">
            <v>Clothes dryer industrial 30lb - common laundry</v>
          </cell>
          <cell r="R20" t="str">
            <v>VCT - Four-bedroom Townhome (entire unit)</v>
          </cell>
        </row>
        <row r="21">
          <cell r="C21" t="str">
            <v xml:space="preserve">Dumpster enclosure - Chain link fencing </v>
          </cell>
          <cell r="G21" t="str">
            <v xml:space="preserve">Aluminum storefront  </v>
          </cell>
          <cell r="I21" t="str">
            <v>Water storage tank - electric 100gal</v>
          </cell>
          <cell r="J21" t="str">
            <v>Boiler gas-fired (Heat only) 1530mbh</v>
          </cell>
          <cell r="K21" t="str">
            <v>Window Air-Conditioning Units 6000 BTUH</v>
          </cell>
          <cell r="M21" t="str">
            <v>Hoist/Cable Electric Traction passenger elevator 3,500-lb (Up to 8-Story)</v>
          </cell>
          <cell r="Q21" t="str">
            <v>Clothes dryer industrial 50lb - common laundry</v>
          </cell>
          <cell r="R21" t="str">
            <v xml:space="preserve">VCT - </v>
          </cell>
        </row>
        <row r="22">
          <cell r="C22" t="str">
            <v xml:space="preserve">Dumpster enclosure - Vinyl fencing </v>
          </cell>
          <cell r="G22" t="str">
            <v>Window - sliding insulated glass 4'x3'-6"</v>
          </cell>
          <cell r="I22" t="str">
            <v>Water storage tank - gas 100gal</v>
          </cell>
          <cell r="J22" t="str">
            <v>Package unit (PTAC) electric cabinet-mounted 1/2 Ton</v>
          </cell>
          <cell r="K22" t="str">
            <v>Window Air-Conditioning Units 8000 BTUH</v>
          </cell>
          <cell r="M22" t="str">
            <v>Hoist/Cable Electric Traction passenger elevator 2,000-lb (Up to 12-Story)</v>
          </cell>
          <cell r="Q22" t="str">
            <v>Clothes washer industrial 30lb - common laundry</v>
          </cell>
          <cell r="R22" t="str">
            <v>Vinyl flooring - 1-bathroom &amp; kitchen</v>
          </cell>
        </row>
        <row r="23">
          <cell r="C23" t="str">
            <v xml:space="preserve">Dumpster enclosure - Stockade fencing - wood </v>
          </cell>
          <cell r="G23" t="str">
            <v>Window - sliding insulated glass 3'x3'</v>
          </cell>
          <cell r="I23" t="str">
            <v>Water heater domestic electric 10gal</v>
          </cell>
          <cell r="J23" t="str">
            <v>Package unit (PTAC) electric cabinet-mounted 3/4 Ton</v>
          </cell>
          <cell r="K23" t="str">
            <v>Window Air-Conditioning Units 10000 BTUH</v>
          </cell>
          <cell r="M23" t="str">
            <v>Hoist/Cable Electric Traction passenger elevator 2,500-lb (Up to 12-Story)</v>
          </cell>
          <cell r="Q23" t="str">
            <v>Clothes dryer residential - common laundry</v>
          </cell>
          <cell r="R23" t="str">
            <v>Vinyl flooring - 1.5-bathroom &amp; kitchen</v>
          </cell>
        </row>
        <row r="24">
          <cell r="C24" t="str">
            <v xml:space="preserve">Storage Shed - small </v>
          </cell>
          <cell r="G24" t="str">
            <v>Window - sliding insulated glass 6'X5'</v>
          </cell>
          <cell r="I24" t="str">
            <v>Water heater domestic electric 30gal</v>
          </cell>
          <cell r="J24" t="str">
            <v>Package unit (PTAC) electric cabinet-mounted 1 Ton</v>
          </cell>
          <cell r="K24" t="str">
            <v>Window Air-Conditioning Units 12000 BTUH</v>
          </cell>
          <cell r="M24" t="str">
            <v>Hoist/Cable Electric Traction passenger elevator 3,000-lb (Up to 12-Story)</v>
          </cell>
          <cell r="Q24" t="str">
            <v>Clothes washer residential - common laundry</v>
          </cell>
          <cell r="R24" t="str">
            <v>Vinyl flooring - 2-bathroom &amp; kitchen</v>
          </cell>
        </row>
        <row r="25">
          <cell r="C25" t="str">
            <v xml:space="preserve">Storage Shed - medium </v>
          </cell>
          <cell r="G25" t="str">
            <v>Window - casement insulated glass 2'x3'</v>
          </cell>
          <cell r="I25" t="str">
            <v>Water heater domestic electric 40gal</v>
          </cell>
          <cell r="J25" t="str">
            <v>Package unit (PTAC) electric cabinet-mounted 1 1/4 Ton</v>
          </cell>
          <cell r="K25" t="str">
            <v>Window/Thru-Wall Air-Conditioning Units 17000 BTUH</v>
          </cell>
          <cell r="M25" t="str">
            <v>Hoist/Cable Electric Traction passenger elevator 3,500-lb (Up to 12-Story)</v>
          </cell>
          <cell r="Q25" t="str">
            <v>Clothes washer residential front loading - common laundry</v>
          </cell>
          <cell r="R25" t="str">
            <v>Vinyl flooring - 2.5-bathroom &amp; kitchen</v>
          </cell>
        </row>
        <row r="26">
          <cell r="C26" t="str">
            <v xml:space="preserve">Storage Shed - large </v>
          </cell>
          <cell r="G26" t="str">
            <v>Window - casement insulated glass 2'x4'</v>
          </cell>
          <cell r="I26" t="str">
            <v>Water heater domestic electric 52gal</v>
          </cell>
          <cell r="J26" t="str">
            <v>Package unit (PTAC) electric cabinet-mounted 1 1/2 Ton</v>
          </cell>
          <cell r="K26" t="str">
            <v>Window/Thru-Wall Air-Conditioning Units 25000 BTUH</v>
          </cell>
          <cell r="M26" t="str">
            <v>Hoist/Cable Electric Traction passenger elevator 2,000-lb (Up to 16-Story)</v>
          </cell>
          <cell r="Q26" t="str">
            <v>Range/oven residential - community kitchen</v>
          </cell>
          <cell r="R26" t="str">
            <v>Vinyl flooring - 3-bathroom &amp; kitchen</v>
          </cell>
        </row>
        <row r="27">
          <cell r="C27" t="str">
            <v>Carport - refurbish metal, including roof</v>
          </cell>
          <cell r="G27" t="str">
            <v>Window - casement insulated glass 2'x5'</v>
          </cell>
          <cell r="I27" t="str">
            <v>Water heater domestic gas-fired, residential 30gal</v>
          </cell>
          <cell r="J27" t="str">
            <v>Package unit (PTAC) electric cabinet-mounted 2 Ton</v>
          </cell>
          <cell r="K27" t="str">
            <v>Window/Thru-Wall Air-Conditioning Units 29000 BTUH</v>
          </cell>
          <cell r="M27" t="str">
            <v>Hoist/Cable Electric Traction passenger elevator 2,500-lb (Up to 16-Story)</v>
          </cell>
          <cell r="Q27" t="str">
            <v>Dishwasher residential - community kitchen</v>
          </cell>
          <cell r="R27" t="str">
            <v>Vinyl flooring - 3.5-bathroom &amp; kitchen</v>
          </cell>
        </row>
        <row r="28">
          <cell r="C28" t="str">
            <v>Carport - refurbish wood, including roof</v>
          </cell>
          <cell r="G28" t="str">
            <v>Window - casement insulated glass 2'x6'</v>
          </cell>
          <cell r="I28" t="str">
            <v>Water heater domestic gas-fired, residential 40gal</v>
          </cell>
          <cell r="J28" t="str">
            <v>Mini-split system 3/4 Ton</v>
          </cell>
          <cell r="K28" t="str">
            <v>Fan coil cabinet-mounted (Chilled Water) 1/2 Ton</v>
          </cell>
          <cell r="M28" t="str">
            <v>Hoist/Cable Electric Traction passenger elevator 3,000-lb (Up to 16-Story)</v>
          </cell>
          <cell r="Q28" t="str">
            <v>Microwave residential - community kitchen</v>
          </cell>
          <cell r="R28" t="str">
            <v>Vinyl flooring - kitchen only</v>
          </cell>
        </row>
        <row r="29">
          <cell r="G29" t="str">
            <v>Window - casement insulated glass 3'x5'</v>
          </cell>
          <cell r="I29" t="str">
            <v>Water heater domestic gas-fired, residential 50gal</v>
          </cell>
          <cell r="J29" t="str">
            <v>Mini-split system 1 Ton</v>
          </cell>
          <cell r="K29" t="str">
            <v>Fan coil cabinet-mounted (Chilled Water) 3/4 Ton</v>
          </cell>
          <cell r="M29" t="str">
            <v>Hoist/Cable Electric Traction passenger elevator 3,500-lb (Up to 16-Story)</v>
          </cell>
          <cell r="Q29" t="str">
            <v>Refrigerator residential - community kitchen</v>
          </cell>
          <cell r="R29" t="str">
            <v xml:space="preserve">Vinyl flooring - </v>
          </cell>
        </row>
        <row r="30">
          <cell r="G30" t="str">
            <v>Window - casement insulated glass 4'x3'</v>
          </cell>
          <cell r="I30" t="str">
            <v>Water heater domestic gas-fired, residential 75gal</v>
          </cell>
          <cell r="J30" t="str">
            <v>Mini-split system 1 1/2 Ton</v>
          </cell>
          <cell r="K30" t="str">
            <v>Fan coil cabinet-mounted (Chilled Water) 1 Ton</v>
          </cell>
          <cell r="M30" t="str">
            <v>Hydraulic passenger elevators 1,500-lb (Up to 4-Story)</v>
          </cell>
          <cell r="Q30" t="str">
            <v>Mini Refrigerator - community kitchen</v>
          </cell>
          <cell r="R30" t="str">
            <v>Ceramic tile - 1-bathroom</v>
          </cell>
        </row>
        <row r="31">
          <cell r="G31" t="str">
            <v>Window - casement insulated glass 4'x4'</v>
          </cell>
          <cell r="I31" t="str">
            <v>Water heater domestic gas-fired, residential 100gal</v>
          </cell>
          <cell r="J31" t="str">
            <v>Mini-split system 2 Ton</v>
          </cell>
          <cell r="K31" t="str">
            <v>Fan coil cabinet-mounted (Chilled Water) 1 1/2 Ton</v>
          </cell>
          <cell r="M31" t="str">
            <v>Hydraulic passenger elevators 2,000-lb (Up to 4-Story)</v>
          </cell>
          <cell r="R31" t="str">
            <v>Ceramic tile - 1.5-bathroom</v>
          </cell>
        </row>
        <row r="32">
          <cell r="G32" t="str">
            <v>Window - casement insulated glass 4'-8"x4'</v>
          </cell>
          <cell r="I32" t="str">
            <v>Water heater domestic gas-fired, commercial 75mbh, 73gph</v>
          </cell>
          <cell r="J32" t="str">
            <v>Package unit gas-fired 2 Ton</v>
          </cell>
          <cell r="K32" t="str">
            <v>Fan coil cabinet-mounted (Chilled Water) 2 Ton</v>
          </cell>
          <cell r="M32" t="str">
            <v>Hydraulic passenger elevators 2,500-lb ( Up to 4-Story)</v>
          </cell>
          <cell r="R32" t="str">
            <v>Ceramic tile - 2-bathroom</v>
          </cell>
        </row>
        <row r="33">
          <cell r="G33" t="str">
            <v>Window - casement insulated glass 4'-8"x5'</v>
          </cell>
          <cell r="I33" t="str">
            <v>Water heater domestic gas-fired, commercial 98mbh, 95gph</v>
          </cell>
          <cell r="J33" t="str">
            <v>Package unit gas-fired 3 Ton</v>
          </cell>
          <cell r="K33" t="str">
            <v>Fan coil cabinet-mounted (Chilled Water) 2 1/2 Ton</v>
          </cell>
          <cell r="M33" t="str">
            <v>Hydraulic passenger elevators 3,000-lb (Up to 4-Story)</v>
          </cell>
          <cell r="R33" t="str">
            <v>Ceramic tile - 2.5-bathroom</v>
          </cell>
        </row>
        <row r="34">
          <cell r="G34" t="str">
            <v>Window - casement insulated glass 4'-8"x6'</v>
          </cell>
          <cell r="I34" t="str">
            <v>Water heater domestic gas-fired, commercial 120mbh, 110gph</v>
          </cell>
          <cell r="J34" t="str">
            <v>Package unit gas-fired 4 Ton</v>
          </cell>
          <cell r="K34" t="str">
            <v>Fan coil cabinet-mounted (Chilled Water)  3 Ton</v>
          </cell>
          <cell r="M34" t="str">
            <v>Hydraulic passenger elevators 3,500-lb (Up to 4-Story)</v>
          </cell>
          <cell r="R34" t="str">
            <v>Ceramic tile - tub surround</v>
          </cell>
        </row>
        <row r="35">
          <cell r="G35" t="str">
            <v>Window - double hung insulated glass 21"x37"</v>
          </cell>
          <cell r="I35" t="str">
            <v>Water heater domestic gas-fired, commercial 120mbh, 115gph</v>
          </cell>
          <cell r="J35" t="str">
            <v>Package unit gas-fired 5 Ton</v>
          </cell>
          <cell r="K35" t="str">
            <v>Chiller screw drive 130 Ton</v>
          </cell>
          <cell r="M35" t="str">
            <v>Hydraulic passenger elevators 1,500-lb (Up to 8-Story)</v>
          </cell>
          <cell r="R35" t="str">
            <v>Ceramic tile - shower</v>
          </cell>
        </row>
        <row r="36">
          <cell r="G36" t="str">
            <v>Window - double hung insulated glass 21"x49"</v>
          </cell>
          <cell r="I36" t="str">
            <v>Water heater domestic gas-fired, commercial 140mbh, 130gph</v>
          </cell>
          <cell r="J36" t="str">
            <v>Package unit gas-fired 6 Ton</v>
          </cell>
          <cell r="K36" t="str">
            <v>Chiller screw drive 160 Ton</v>
          </cell>
          <cell r="M36" t="str">
            <v>Hydraulic passenger elevators 2,000-lb (Up to 8-Story)</v>
          </cell>
          <cell r="R36" t="str">
            <v xml:space="preserve">Ceramic tile - </v>
          </cell>
        </row>
        <row r="37">
          <cell r="G37" t="str">
            <v>Window - double hung insulated glass 21"x65"</v>
          </cell>
          <cell r="I37" t="str">
            <v>Water heater domestic gas-fired, commercial 155mbh, 150gph</v>
          </cell>
          <cell r="J37" t="str">
            <v>Package unit gas-fired 7.5 Ton</v>
          </cell>
          <cell r="K37" t="str">
            <v>Chiller screw drive 180 Ton</v>
          </cell>
          <cell r="M37" t="str">
            <v>Hydraulic passenger elevators 2,500-lb (Up to 8-Story)</v>
          </cell>
          <cell r="R37" t="str">
            <v xml:space="preserve">Parquet Floor </v>
          </cell>
        </row>
        <row r="38">
          <cell r="G38" t="str">
            <v>Window - double hung insulated glass 25"x41"</v>
          </cell>
          <cell r="I38" t="str">
            <v>Water heater domestic gas-fired, commercial 180mbh, 170gph</v>
          </cell>
          <cell r="J38" t="str">
            <v>Package unit gas-fired 10 Ton</v>
          </cell>
          <cell r="K38" t="str">
            <v>Chiller screw drive 210 Ton</v>
          </cell>
          <cell r="M38" t="str">
            <v>Hydraulic passenger elevators 3,000-lb (Up to 8-Story)</v>
          </cell>
          <cell r="R38" t="str">
            <v xml:space="preserve">Wood flooring </v>
          </cell>
        </row>
        <row r="39">
          <cell r="G39" t="str">
            <v>Window - double hung insulated glass 25"x53"</v>
          </cell>
          <cell r="I39" t="str">
            <v>Water heater domestic gas-fired, commercial 200mbh, 192gph</v>
          </cell>
          <cell r="J39" t="str">
            <v>Package unit gas-fired 12.5 Ton</v>
          </cell>
          <cell r="K39" t="str">
            <v>Chiller screw drive 270 Ton</v>
          </cell>
          <cell r="M39" t="str">
            <v>Hydraulic passenger elevators 3,500-lb (Up to 8-Story)</v>
          </cell>
          <cell r="R39" t="str">
            <v xml:space="preserve">Sand and finish wood floor, 2 coats poly </v>
          </cell>
        </row>
        <row r="40">
          <cell r="G40" t="str">
            <v>Window - double hung insulated glass 25"x65"</v>
          </cell>
          <cell r="I40" t="str">
            <v>Water heater domestic oil-fired, residential 30-gallon</v>
          </cell>
          <cell r="J40" t="str">
            <v>Package unit gas-fired 15 Ton</v>
          </cell>
          <cell r="K40" t="str">
            <v>Chiller screw drive 320 Ton</v>
          </cell>
          <cell r="M40" t="str">
            <v>Elevator Shaft way Doors</v>
          </cell>
          <cell r="R40" t="str">
            <v xml:space="preserve">Acoustical ceiling tiles standard </v>
          </cell>
        </row>
        <row r="41">
          <cell r="G41" t="str">
            <v>Window - double hung insulated glass 25"x77"</v>
          </cell>
          <cell r="I41" t="str">
            <v>Water heater domestic oil-fired, residential 50-gallon</v>
          </cell>
          <cell r="J41" t="str">
            <v>Package unit gas-fired 18 Ton</v>
          </cell>
          <cell r="K41" t="str">
            <v>Chiller reciprocating drive 20 Ton</v>
          </cell>
          <cell r="M41" t="str">
            <v>Elevator Cabs and Doors</v>
          </cell>
          <cell r="R41" t="str">
            <v xml:space="preserve">Clothes dryer residential </v>
          </cell>
        </row>
        <row r="42">
          <cell r="G42" t="str">
            <v>Window - double hung insulated glass 29"x41"</v>
          </cell>
          <cell r="I42" t="str">
            <v>Water heater domestic oil-fired, residential 70-gallon</v>
          </cell>
          <cell r="J42" t="str">
            <v>Package unit gas-fired 20 Ton</v>
          </cell>
          <cell r="K42" t="str">
            <v>Chiller reciprocating drive 35 Ton</v>
          </cell>
          <cell r="M42" t="str">
            <v>Elevator Cabs and Doors</v>
          </cell>
          <cell r="R42" t="str">
            <v xml:space="preserve">Clothes washer residential </v>
          </cell>
        </row>
        <row r="43">
          <cell r="G43" t="str">
            <v>Window - double hung insulated glass 29"x53"</v>
          </cell>
          <cell r="I43" t="str">
            <v>Water heater domestic oil-fired, residential 85-gallon</v>
          </cell>
          <cell r="J43" t="str">
            <v>Package unit gas-fired 25 Ton</v>
          </cell>
          <cell r="K43" t="str">
            <v>Chiller reciprocating drive 40 Ton</v>
          </cell>
          <cell r="M43" t="str">
            <v>Elevator, Controller/Dispatcher (1 or 2-Cars)</v>
          </cell>
          <cell r="R43" t="str">
            <v>Clothes washer/dryer - stacked residential</v>
          </cell>
        </row>
        <row r="44">
          <cell r="G44" t="str">
            <v>Window - double hung insulated glass 29"x65"</v>
          </cell>
          <cell r="I44" t="str">
            <v>Water heater domestic oil-fired, commercial 140 mbh</v>
          </cell>
          <cell r="J44" t="str">
            <v>Package unit gas-fired 30 Ton</v>
          </cell>
          <cell r="K44" t="str">
            <v>Chiller reciprocating drive 50 Ton</v>
          </cell>
          <cell r="M44" t="str">
            <v>Elevator, Controller/Dispatcher (3-Cars)</v>
          </cell>
          <cell r="R44" t="str">
            <v>Clothes washer residential - front loading</v>
          </cell>
        </row>
        <row r="45">
          <cell r="G45" t="str">
            <v>Window - double hung insulated glass 29"x77"</v>
          </cell>
          <cell r="I45" t="str">
            <v>Water heater domestic oil-fired, commercial 199 mbh</v>
          </cell>
          <cell r="J45" t="str">
            <v>Heat Pumps 1.5 Ton cool, 7mbh heat</v>
          </cell>
          <cell r="K45" t="str">
            <v>Chiller reciprocating drive 105 Ton</v>
          </cell>
          <cell r="M45" t="str">
            <v>Elevator, Controller/Dispatcher (4-Cars)</v>
          </cell>
          <cell r="R45" t="str">
            <v xml:space="preserve">Range/oven residential </v>
          </cell>
        </row>
        <row r="46">
          <cell r="G46" t="str">
            <v>Window - double hung insulated glass 33"x41"</v>
          </cell>
          <cell r="I46" t="str">
            <v>Water heater domestic oil-fired, commercial 255 mbh</v>
          </cell>
          <cell r="J46" t="str">
            <v>Heat Pumps 2 Ton cool, 8.5mbh heat</v>
          </cell>
          <cell r="K46" t="str">
            <v>Chiller reciprocating drive 145 Ton</v>
          </cell>
          <cell r="M46" t="str">
            <v xml:space="preserve">Refurbish interior elevator cab </v>
          </cell>
          <cell r="R46" t="str">
            <v xml:space="preserve">Dishwasher residential </v>
          </cell>
        </row>
        <row r="47">
          <cell r="G47" t="str">
            <v>Window - double hung insulated glass 33"x53"</v>
          </cell>
          <cell r="I47" t="str">
            <v>Water heater domestic oil-fired, commercial 270 mbh</v>
          </cell>
          <cell r="J47" t="str">
            <v>Heat Pumps 2.5 Ton cool, 10mbh heat</v>
          </cell>
          <cell r="K47" t="str">
            <v>Chiller reciprocating drive 210 Ton</v>
          </cell>
          <cell r="R47" t="str">
            <v xml:space="preserve">Microwave residential </v>
          </cell>
        </row>
        <row r="48">
          <cell r="G48" t="str">
            <v>Window - double hung insulated glass 33"x65"</v>
          </cell>
          <cell r="I48" t="str">
            <v>Water heater domestic oil-fired, commercial 400 mbh</v>
          </cell>
          <cell r="J48" t="str">
            <v>Heat Pumps 3 Ton cool, 13mbh heat</v>
          </cell>
          <cell r="K48" t="str">
            <v>Chiller reciprocating drive 300 Ton</v>
          </cell>
          <cell r="R48" t="str">
            <v>Refrigerator residential 18cf</v>
          </cell>
        </row>
        <row r="49">
          <cell r="G49" t="str">
            <v>Window - double hung insulated glass 33"x77"</v>
          </cell>
          <cell r="I49" t="str">
            <v>Water heater domestic oil-fired, commercial 540 mbh</v>
          </cell>
          <cell r="J49" t="str">
            <v>Heat Pumps 3.5 Ton cool, 18 mbh heat</v>
          </cell>
          <cell r="K49" t="str">
            <v>Cooling tower up to 61 Ton</v>
          </cell>
          <cell r="R49" t="str">
            <v xml:space="preserve">Mini Refrigerator </v>
          </cell>
        </row>
        <row r="50">
          <cell r="G50" t="str">
            <v>Window - double hung insulated glass 37"x49"</v>
          </cell>
          <cell r="I50" t="str">
            <v>Water heater domestic oil-fired, commercial 720 mbh</v>
          </cell>
          <cell r="J50" t="str">
            <v>Heat Pumps 4 Ton cool, 24mbh heat</v>
          </cell>
          <cell r="K50" t="str">
            <v>Cooling tower up to 100 Ton</v>
          </cell>
        </row>
        <row r="51">
          <cell r="G51" t="str">
            <v>Window - double hung insulated glass 37"x57"</v>
          </cell>
          <cell r="I51" t="str">
            <v>Water Boiler domestic gas-fired 81mbh</v>
          </cell>
          <cell r="J51" t="str">
            <v>Heat Pumps 5 Ton cool, 27mbh heat</v>
          </cell>
          <cell r="K51" t="str">
            <v>Cooling tower up to 115 Ton</v>
          </cell>
        </row>
        <row r="52">
          <cell r="G52" t="str">
            <v>Window - single hung insulated glass 37"x69"</v>
          </cell>
          <cell r="I52" t="str">
            <v>Water Boiler domestic gas-fired 102mbh</v>
          </cell>
          <cell r="J52" t="str">
            <v>Heat Pumps 7.5 Ton cool, 33mbh heat</v>
          </cell>
          <cell r="K52" t="str">
            <v>Cooling tower up to 131 Ton</v>
          </cell>
        </row>
        <row r="53">
          <cell r="G53" t="str">
            <v>Window - single hung insulated glass 21"x53"</v>
          </cell>
          <cell r="I53" t="str">
            <v>Water Boiler domestic gas-fired 163mbh</v>
          </cell>
          <cell r="J53" t="str">
            <v>Heat Pumps 10 Ton cool, 50mbh heat</v>
          </cell>
          <cell r="K53" t="str">
            <v>Cooling tower up to 162 Ton</v>
          </cell>
        </row>
        <row r="54">
          <cell r="G54" t="str">
            <v>Window - single hung insulated glass 21"x65"</v>
          </cell>
          <cell r="I54" t="str">
            <v>Water Boiler domestic gas-fired 203mbh</v>
          </cell>
          <cell r="J54" t="str">
            <v>Baseboard electric heater 2'</v>
          </cell>
          <cell r="K54" t="str">
            <v>Cooling tower up to 297 Ton</v>
          </cell>
        </row>
        <row r="55">
          <cell r="G55" t="str">
            <v>Window - single hung insulated glass 25"x49"</v>
          </cell>
          <cell r="I55" t="str">
            <v>Water Boiler domestic gas-fired 240mbh</v>
          </cell>
          <cell r="J55" t="str">
            <v>Baseboard electric heater 3'</v>
          </cell>
          <cell r="K55" t="str">
            <v>Cooling tower up to 582 Ton</v>
          </cell>
        </row>
        <row r="56">
          <cell r="G56" t="str">
            <v>Window - single hung insulated glass 25"X65"</v>
          </cell>
          <cell r="I56" t="str">
            <v>Water Boiler domestic gas-fired 280mbh</v>
          </cell>
          <cell r="J56" t="str">
            <v>Baseboard electric heater 4'</v>
          </cell>
          <cell r="K56" t="str">
            <v xml:space="preserve">Energy Star exhaust fan </v>
          </cell>
        </row>
        <row r="57">
          <cell r="G57" t="str">
            <v>Window - single hung insulated glass 29"X53"</v>
          </cell>
          <cell r="I57" t="str">
            <v>Water Boiler domestic gas-fired 320mbh</v>
          </cell>
          <cell r="J57" t="str">
            <v>Baseboard electric heater 5'</v>
          </cell>
          <cell r="K57" t="str">
            <v>Rooftop Make-up air unit (gas-fired) 995cfm, 75mbh</v>
          </cell>
        </row>
        <row r="58">
          <cell r="G58" t="str">
            <v>Window - single hung insulated glass 29"X65"</v>
          </cell>
          <cell r="I58" t="str">
            <v>Water Boiler domestic gas-fired 360mbh</v>
          </cell>
          <cell r="J58" t="str">
            <v>Baseboard electric heater 6'</v>
          </cell>
          <cell r="K58" t="str">
            <v>Rooftop Make-up air unit (gas-fired) 1245cfm, 95mbh</v>
          </cell>
        </row>
        <row r="59">
          <cell r="G59" t="str">
            <v>Window - single hung insulated glass 33"X53"</v>
          </cell>
          <cell r="I59" t="str">
            <v>Water Boiler domestic gas-fired 400mbh</v>
          </cell>
          <cell r="J59" t="str">
            <v>Baseboard electric heater 7'</v>
          </cell>
          <cell r="K59" t="str">
            <v>Rooftop Make-up air unit (gas-fired) 1590cfm, 120mbh</v>
          </cell>
        </row>
        <row r="60">
          <cell r="G60" t="str">
            <v>Window - single hung insulated glass 33"X65"</v>
          </cell>
          <cell r="I60" t="str">
            <v>Water Boiler domestic gas-fired 440mbh</v>
          </cell>
          <cell r="J60" t="str">
            <v>Baseboard electric heater 8'</v>
          </cell>
          <cell r="K60" t="str">
            <v>Rooftop Make-up air unit (gas-fired) 2090cfm, 159mbh</v>
          </cell>
        </row>
        <row r="61">
          <cell r="G61" t="str">
            <v>Window - single hung insulated glass 37"X53"</v>
          </cell>
          <cell r="I61" t="str">
            <v>Water Boiler domestic gas-fired 544mbh</v>
          </cell>
          <cell r="J61" t="str">
            <v>Baseboard electric heater 9'</v>
          </cell>
          <cell r="K61" t="str">
            <v>Rooftop Make-up air unit (gas-fired) 2490cfm, 190mbh</v>
          </cell>
        </row>
        <row r="62">
          <cell r="G62" t="str">
            <v>Window - single hung insulated glass 37"X65"</v>
          </cell>
          <cell r="I62" t="str">
            <v>Water Boiler domestic gas-fired 765mbh</v>
          </cell>
          <cell r="J62" t="str">
            <v>Baseboard electric heater 10'</v>
          </cell>
          <cell r="K62" t="str">
            <v>Rooftop Make-up air unit (gas-fired) 2985cfm, 225mbh</v>
          </cell>
        </row>
        <row r="63">
          <cell r="G63" t="str">
            <v>Window - picture insulated glass 33"X47"</v>
          </cell>
          <cell r="I63" t="str">
            <v>Water Boiler domestic gas-fired 892mbh</v>
          </cell>
          <cell r="J63" t="str">
            <v xml:space="preserve">Baseboard hydronic heaters </v>
          </cell>
          <cell r="K63" t="str">
            <v>Rooftop Make-up air unit (gas-fired) 3975cfm, 300mbh</v>
          </cell>
        </row>
        <row r="64">
          <cell r="G64" t="str">
            <v>Window - picture insulated glass 41"X47"</v>
          </cell>
          <cell r="I64" t="str">
            <v>Water Boiler domestic gas-fired 1275mbh</v>
          </cell>
          <cell r="J64" t="str">
            <v>Water circulation pump- HVAC 1/12 hp</v>
          </cell>
          <cell r="K64" t="str">
            <v>Rooftop Make-up air unit (gas-fired) 4970cfm, 375mbh</v>
          </cell>
        </row>
        <row r="65">
          <cell r="G65" t="str">
            <v>Window - picture insulated glass 47"X47"</v>
          </cell>
          <cell r="I65" t="str">
            <v>Water Boiler domestic gas-fired 1530mbh</v>
          </cell>
          <cell r="J65" t="str">
            <v>Water circulation pump- HVAC 1/8hp</v>
          </cell>
          <cell r="K65" t="str">
            <v>Rooftop Make-up air unit (gas-fired) 7940cfm, 600mbh</v>
          </cell>
        </row>
        <row r="66">
          <cell r="G66" t="str">
            <v>Window - picture insulated glass 53"X47"</v>
          </cell>
          <cell r="J66" t="str">
            <v>Water circulation pump- HVAC 1/3hp</v>
          </cell>
          <cell r="K66" t="str">
            <v>Rooftop Make-up air unit (gas-fired) 11900cfm, 900mbh</v>
          </cell>
        </row>
        <row r="67">
          <cell r="J67" t="str">
            <v>Water circulation pump- HVAC 1/4hp</v>
          </cell>
          <cell r="K67" t="str">
            <v>Rooftop ventilation fan unit 320 cfm</v>
          </cell>
        </row>
        <row r="68">
          <cell r="K68" t="str">
            <v>Rooftop ventilation fan unit 600 cfm</v>
          </cell>
        </row>
        <row r="69">
          <cell r="K69" t="str">
            <v>Rooftop ventilation fan unit 815 cfm</v>
          </cell>
        </row>
        <row r="70">
          <cell r="K70" t="str">
            <v>Rooftop ventilation fan unit 1450 cfm</v>
          </cell>
        </row>
        <row r="71">
          <cell r="K71" t="str">
            <v>Rooftop ventilation fan unit 2050 cfm</v>
          </cell>
        </row>
        <row r="72">
          <cell r="K72" t="str">
            <v>Rooftop ventilation fan unit 1650 cfm</v>
          </cell>
        </row>
        <row r="73">
          <cell r="K73" t="str">
            <v>Rooftop ventilation fan unit 2750 cfm</v>
          </cell>
        </row>
        <row r="74">
          <cell r="K74" t="str">
            <v>Rooftop ventilation fan unit 3500 cfm</v>
          </cell>
        </row>
        <row r="75">
          <cell r="K75" t="str">
            <v>Rooftop ventilation fan unit 4910 cfm</v>
          </cell>
        </row>
        <row r="76">
          <cell r="K76" t="str">
            <v>Rooftop ventilation fan unit 8525 cfm</v>
          </cell>
        </row>
      </sheetData>
      <sheetData sheetId="24" refreshError="1"/>
      <sheetData sheetId="25">
        <row r="127">
          <cell r="C127">
            <v>4</v>
          </cell>
        </row>
      </sheetData>
      <sheetData sheetId="26">
        <row r="14">
          <cell r="C14">
            <v>0</v>
          </cell>
        </row>
      </sheetData>
      <sheetData sheetId="27" refreshError="1"/>
      <sheetData sheetId="28">
        <row r="1">
          <cell r="A1" t="str">
            <v>1 BD / 1 BA (Apt. A - Sm.)</v>
          </cell>
          <cell r="C1">
            <v>520</v>
          </cell>
        </row>
        <row r="2">
          <cell r="A2" t="str">
            <v>1 BD / 1 BA (Apt. A1 - Lg.)</v>
          </cell>
          <cell r="C2">
            <v>720</v>
          </cell>
        </row>
        <row r="3">
          <cell r="A3" t="str">
            <v>2 BD / 1 BA (Apt. B)</v>
          </cell>
          <cell r="C3">
            <v>840</v>
          </cell>
        </row>
        <row r="4">
          <cell r="A4" t="str">
            <v>2 BD / 2 BA (Apt. C)</v>
          </cell>
          <cell r="C4">
            <v>960</v>
          </cell>
        </row>
        <row r="5">
          <cell r="A5" t="str">
            <v>3 BD / 2 BA (Apt. D)</v>
          </cell>
          <cell r="C5">
            <v>1100</v>
          </cell>
        </row>
      </sheetData>
      <sheetData sheetId="29" refreshError="1"/>
      <sheetData sheetId="30">
        <row r="6">
          <cell r="A6" t="str">
            <v>Aluminum Gutters and Downspouts</v>
          </cell>
          <cell r="B6" t="str">
            <v>Overlay and Restripe Asphalt</v>
          </cell>
          <cell r="C6" t="str">
            <v>Overlay and Restripe Asphalt</v>
          </cell>
          <cell r="D6" t="str">
            <v>Overlay and Restripe Asphalt</v>
          </cell>
          <cell r="E6" t="str">
            <v>Irrigation System</v>
          </cell>
          <cell r="F6" t="str">
            <v>Overlay and Restripe Asphalt</v>
          </cell>
          <cell r="G6" t="str">
            <v>Refurbish Concrete Sidewalks and Patios</v>
          </cell>
          <cell r="H6" t="str">
            <v>Wood Sign</v>
          </cell>
          <cell r="I6" t="str">
            <v>Wood Sign</v>
          </cell>
          <cell r="J6" t="str">
            <v>Technical Pointing/Replacement brickwork</v>
          </cell>
          <cell r="K6" t="str">
            <v xml:space="preserve">Less than Code Attic Insulation </v>
          </cell>
          <cell r="L6" t="str">
            <v>Sliding Glass Door 60"x80"</v>
          </cell>
          <cell r="M6" t="str">
            <v>Double Hung Window (1 - 6 Stories)</v>
          </cell>
          <cell r="N6" t="str">
            <v>Storefront Door - Double</v>
          </cell>
          <cell r="O6" t="str">
            <v>Storm/Screen Door</v>
          </cell>
          <cell r="P6" t="str">
            <v>Technical Pointing/Replacement brickwork</v>
          </cell>
          <cell r="Q6" t="str">
            <v>Soffits and Fascia (Aluminum or Vinyl)</v>
          </cell>
          <cell r="R6" t="str">
            <v>Soffits and Fascia (Aluminum or Vinyl)</v>
          </cell>
          <cell r="S6" t="str">
            <v xml:space="preserve">Less than Code Attic Insulation </v>
          </cell>
          <cell r="T6" t="str">
            <v>Asphalt Shingles 3-Tab</v>
          </cell>
          <cell r="U6" t="str">
            <v>Electric Water Heater (30 gallon) limited area</v>
          </cell>
          <cell r="V6" t="str">
            <v>Electric Water Heater (30 gallon) limited area</v>
          </cell>
          <cell r="W6" t="str">
            <v>Electric Water Heater (30 gallon) limited area</v>
          </cell>
          <cell r="X6" t="str">
            <v>Electric Water Heater (30 gallon) limited area</v>
          </cell>
          <cell r="Y6" t="str">
            <v xml:space="preserve">2.2 GPM (Baths and Kitchens) Aerators </v>
          </cell>
          <cell r="Z6" t="str">
            <v xml:space="preserve">4.0 GPM Shower Heads </v>
          </cell>
          <cell r="AA6" t="str">
            <v>5.0 GPF Toilet</v>
          </cell>
          <cell r="AB6" t="str">
            <v xml:space="preserve">Water Source Heat Pump (Less Than 13-SEER) </v>
          </cell>
          <cell r="AC6" t="str">
            <v xml:space="preserve">Water Source Heat Pump (Less Than 13-SEER) </v>
          </cell>
          <cell r="AD6" t="str">
            <v>Install Bathroom Exhaust Fan</v>
          </cell>
          <cell r="AE6" t="str">
            <v>Evaporative "Swamp" Coolers</v>
          </cell>
          <cell r="AF6" t="str">
            <v>Evaporative "Swamp" Coolers</v>
          </cell>
          <cell r="AG6" t="str">
            <v>Non-Programmable Thermostats</v>
          </cell>
          <cell r="AH6" t="str">
            <v xml:space="preserve">Water Source Heat Pump (Less Than 13-SEER) </v>
          </cell>
          <cell r="AI6" t="str">
            <v>Sewer Mains (If part of Rehab)</v>
          </cell>
          <cell r="AJ6" t="str">
            <v>Sewer Mains (If part of Rehab)</v>
          </cell>
          <cell r="AK6" t="str">
            <v>Hydraulic passenger elevators 1,500-lb</v>
          </cell>
          <cell r="AL6" t="str">
            <v>Elevator Cab Finishes</v>
          </cell>
          <cell r="AM6" t="str">
            <v>Carbon Monoxide Detectors</v>
          </cell>
          <cell r="AN6" t="str">
            <v>Battery Smoke Detectors</v>
          </cell>
          <cell r="AO6" t="str">
            <v>Fire Pump (15 HP)</v>
          </cell>
          <cell r="AP6" t="str">
            <v>VCT Flooring 12x12 (Common Area)</v>
          </cell>
          <cell r="AQ6" t="str">
            <v>Traditional Inefficient Common Area Lighting</v>
          </cell>
          <cell r="AR6" t="str">
            <v>High Efficiency Common Area Lighting</v>
          </cell>
          <cell r="AS6" t="str">
            <v>Exit Lighting</v>
          </cell>
          <cell r="AT6" t="str">
            <v>Traditional Exterior Inefficient Lighting</v>
          </cell>
          <cell r="AU6" t="str">
            <v>VCT Flooring 12x12 (Common Area)</v>
          </cell>
          <cell r="AV6" t="str">
            <v>VCT Flooring 12x12 (Common Area)</v>
          </cell>
          <cell r="AW6" t="str">
            <v>Standard Kitchen Cabinets and Countertops (Common Area)</v>
          </cell>
          <cell r="AX6" t="str">
            <v>Standard Kitchen Cabinets and Countertops (Common Area)</v>
          </cell>
          <cell r="AY6" t="str">
            <v>VCT Flooring 12x12 (Entire Unit)</v>
          </cell>
          <cell r="AZ6" t="str">
            <v xml:space="preserve">Traditional Residential Dishwasher </v>
          </cell>
          <cell r="BA6" t="str">
            <v xml:space="preserve">Microwave Range Hood </v>
          </cell>
          <cell r="BB6" t="str">
            <v>Electric Range</v>
          </cell>
          <cell r="BC6" t="str">
            <v>Existing - Standard Refrigerator (+-1990 - 2000)</v>
          </cell>
          <cell r="BD6" t="str">
            <v>Existing - Standard Refrigerator (+-1990 - 2000)</v>
          </cell>
          <cell r="BE6" t="str">
            <v>Electric Range</v>
          </cell>
          <cell r="BF6" t="str">
            <v>Recirculating Kitchen Exhaust Fans</v>
          </cell>
          <cell r="BG6" t="str">
            <v>Standard Kitchen Cabinets and Countertops (Common Area)</v>
          </cell>
          <cell r="BH6" t="str">
            <v>Standard Kitchen Cabinets and Countertops (Common Area)</v>
          </cell>
          <cell r="BI6" t="str">
            <v>Standard Kitchen Cabinets and Countertops (Common Area)</v>
          </cell>
          <cell r="BJ6" t="str">
            <v>Standard Laminate Bathroom Countertops (In-Unit)</v>
          </cell>
          <cell r="BK6" t="str">
            <v>VCT Flooring 12x12 (In-Unit Bathroom)</v>
          </cell>
          <cell r="BL6" t="str">
            <v>Standard Bath Vanity Cabinets (In-Unit)</v>
          </cell>
          <cell r="BM6" t="str">
            <v>VCT Flooring 12x12 (In-Unit Bathroom)</v>
          </cell>
          <cell r="BN6" t="str">
            <v>Pedestal Sink</v>
          </cell>
          <cell r="BO6" t="str">
            <v>Vinyl Tub Surround</v>
          </cell>
          <cell r="BP6" t="str">
            <v>Vinyl Tub Surround</v>
          </cell>
          <cell r="BQ6" t="str">
            <v>Carpet - Apartment (Sizes Averaged)</v>
          </cell>
          <cell r="BR6" t="str">
            <v>Solid Wood Door - Single (Conditioned Space)</v>
          </cell>
          <cell r="BS6" t="str">
            <v>Interior Painting</v>
          </cell>
          <cell r="BT6" t="str">
            <v>VCT Flooring 12x12 (Entire Unit)</v>
          </cell>
          <cell r="BU6" t="str">
            <v>VCT Flooring 12x12 (Entire Unit)</v>
          </cell>
          <cell r="BV6" t="str">
            <v>VCT Flooring 12x12 (Entire Unit)</v>
          </cell>
          <cell r="BW6" t="str">
            <v>VCT Flooring 12x12 (Entire Unit)</v>
          </cell>
          <cell r="BX6" t="str">
            <v>Standard Ceiling Fan</v>
          </cell>
          <cell r="BY6" t="str">
            <v>Traditional Inefficient Dwelling Unit Lighting</v>
          </cell>
          <cell r="BZ6" t="str">
            <v>High Efficiency Dwelling Unit Lighting</v>
          </cell>
          <cell r="CA6" t="str">
            <v>Replace Federal Pacific Stab-Lok Electrical Panels</v>
          </cell>
          <cell r="CB6" t="str">
            <v>Emergency Generator 35kw</v>
          </cell>
          <cell r="CC6" t="str">
            <v>Asphalt Shingles 3-Tab</v>
          </cell>
          <cell r="CD6" t="str">
            <v>Evaporative "Swamp" Coolers</v>
          </cell>
          <cell r="CE6" t="str">
            <v>Evaporative "Swamp" Coolers</v>
          </cell>
          <cell r="CF6" t="str">
            <v>Refurbish Exterior Stair Assembly - Concrete</v>
          </cell>
          <cell r="CG6" t="str">
            <v>Wood Sign</v>
          </cell>
          <cell r="CH6" t="str">
            <v>Trash Compactor</v>
          </cell>
          <cell r="CI6" t="str">
            <v>Trash Compactor</v>
          </cell>
          <cell r="CJ6" t="str">
            <v>Hydraulic passenger elevators 1,500-lb</v>
          </cell>
          <cell r="CK6" t="str">
            <v>Hydraulic passenger elevators 1,500-lb</v>
          </cell>
          <cell r="CL6" t="str">
            <v>High Efficiency Exterior Lighting</v>
          </cell>
          <cell r="CM6" t="str">
            <v>LED Exit Lighting</v>
          </cell>
          <cell r="CN6" t="str">
            <v>Convert Utilities From A Master Meter System to Per Unit System</v>
          </cell>
          <cell r="CO6" t="str">
            <v>GC Soft Cost for the Proposed Rehab Event</v>
          </cell>
          <cell r="CP6" t="str">
            <v>GC Soft Cost for the Proposed Rehab Event</v>
          </cell>
          <cell r="CQ6" t="str">
            <v>Geographic Location Factor Adjustment</v>
          </cell>
        </row>
        <row r="7">
          <cell r="A7" t="str">
            <v>Downspouts</v>
          </cell>
          <cell r="B7" t="str">
            <v>Repave and Restripe Asphalt Parking and Drive Areas Using Recycled Materials</v>
          </cell>
          <cell r="C7" t="str">
            <v>Repave and Restripe Asphalt Parking and Drive Areas Using Recycled Materials</v>
          </cell>
          <cell r="D7" t="str">
            <v>Repave and Restripe Asphalt Parking and Drive Areas Using Recycled Materials</v>
          </cell>
          <cell r="E7" t="str">
            <v>Low-Flow Irrigation System Designed by Landscape Professional</v>
          </cell>
          <cell r="F7" t="str">
            <v>Repave and Restripe Asphalt Parking and Drive Areas Using Recycled Materials</v>
          </cell>
          <cell r="G7" t="str">
            <v>Refurbish Concrete Sidewalks and Patios - Use Recycled Materials</v>
          </cell>
          <cell r="H7" t="str">
            <v xml:space="preserve">Masonry Sign </v>
          </cell>
          <cell r="I7" t="str">
            <v xml:space="preserve">Masonry Sign </v>
          </cell>
          <cell r="J7" t="str">
            <v>Vinyl Lap Siding - Replacement</v>
          </cell>
          <cell r="K7" t="str">
            <v xml:space="preserve"> Attic Insulation - Code Minimum </v>
          </cell>
          <cell r="L7" t="str">
            <v>ENERGY STAR Sliding Glass Door 60"x80"</v>
          </cell>
          <cell r="M7" t="str">
            <v>ENERGY STAR Double Hung Window (1 - 6 Stories)</v>
          </cell>
          <cell r="N7" t="str">
            <v>Storefront Door - Single</v>
          </cell>
          <cell r="O7" t="str">
            <v>Security Storm Door - Iron</v>
          </cell>
          <cell r="P7" t="str">
            <v>Vinyl Lap Siding - Replacement</v>
          </cell>
          <cell r="Q7" t="str">
            <v>Soffits and Fascia (Cement Fiber Materials)</v>
          </cell>
          <cell r="R7" t="str">
            <v>Soffits and Fascia (Cement Fiber Materials)</v>
          </cell>
          <cell r="S7" t="str">
            <v xml:space="preserve"> Attic Insulation - Code Minimum </v>
          </cell>
          <cell r="T7" t="str">
            <v>Architectural Asphalt Shingles</v>
          </cell>
          <cell r="U7" t="str">
            <v>Electric Water Heater (30 gallon) greater than 1,000 cubic feet</v>
          </cell>
          <cell r="V7" t="str">
            <v>Electric Water Heater (30 gallon) greater than 1,000 cubic feet</v>
          </cell>
          <cell r="W7" t="str">
            <v>Electric Water Heater (30 gallon) greater than 1,000 cubic feet</v>
          </cell>
          <cell r="X7" t="str">
            <v>Electric Water Heater (30 gallon) greater than 1,000 cubic feet</v>
          </cell>
          <cell r="Y7" t="str">
            <v xml:space="preserve">2.0 GPM (Baths) &amp; 2.2 GPM (Kitchens) Aerators </v>
          </cell>
          <cell r="Z7" t="str">
            <v xml:space="preserve">2.5 GPM Shower Heads </v>
          </cell>
          <cell r="AA7" t="str">
            <v xml:space="preserve"> 3.5 GPF Toilet</v>
          </cell>
          <cell r="AB7" t="str">
            <v xml:space="preserve">Water Source Heat Pump (13-SEER) </v>
          </cell>
          <cell r="AC7" t="str">
            <v xml:space="preserve">Water Source Heat Pump (13-SEER) </v>
          </cell>
          <cell r="AD7" t="str">
            <v>Install EnergyStar Bathroom Exhaust Fan</v>
          </cell>
          <cell r="AE7" t="str">
            <v>Split Ductless Mini System</v>
          </cell>
          <cell r="AF7" t="str">
            <v>Split Ductless Mini System</v>
          </cell>
          <cell r="AG7" t="str">
            <v>Programmable Thermostats</v>
          </cell>
          <cell r="AH7" t="str">
            <v xml:space="preserve">Water Source Heat Pump (13-SEER) </v>
          </cell>
          <cell r="AI7" t="str">
            <v>Sewer Mains (If They Fall in the RR)</v>
          </cell>
          <cell r="AJ7" t="str">
            <v>Sewer Mains (If They Fall in the RR)</v>
          </cell>
          <cell r="AK7" t="str">
            <v>Gearless Traction Elevator (MRL) passenger 1,500-lb</v>
          </cell>
          <cell r="AN7" t="str">
            <v>Hard-Wired Smoke Detectors</v>
          </cell>
          <cell r="AO7" t="str">
            <v>Fire Suppression System (System Refurbishment)</v>
          </cell>
          <cell r="AP7" t="str">
            <v>Vinyl Sheet Flooring (Common Area)</v>
          </cell>
          <cell r="AS7" t="str">
            <v>LED Exit Lighting</v>
          </cell>
          <cell r="AT7" t="str">
            <v>High Efficiency Exterior Lighting</v>
          </cell>
          <cell r="AU7" t="str">
            <v>Vinyl Sheet Flooring (Common Area)</v>
          </cell>
          <cell r="AV7" t="str">
            <v>Vinyl Sheet Flooring (Common Area)</v>
          </cell>
          <cell r="AW7" t="str">
            <v>HUD-approved w/low-VOCs/no formaldehydes - Kitchen Cabinets and Countertops (Common Area)</v>
          </cell>
          <cell r="AX7" t="str">
            <v>HUD-approved w/low-VOCs/no formaldehydes - Kitchen Cabinets and Countertops (Common Area)</v>
          </cell>
          <cell r="AY7" t="str">
            <v>Vinyl Sheet Flooring (Entire Unit)</v>
          </cell>
          <cell r="AZ7" t="str">
            <v>ENERGY STAR Residential Dishwasher</v>
          </cell>
          <cell r="BA7" t="str">
            <v>Recirculating Range Hood</v>
          </cell>
          <cell r="BB7" t="str">
            <v>Gas Range</v>
          </cell>
          <cell r="BC7" t="str">
            <v>Existing - Standard Refrigerator (+-2001 - 2003)</v>
          </cell>
          <cell r="BD7" t="str">
            <v>Existing - Standard Refrigerator (+-2001 - 2003)</v>
          </cell>
          <cell r="BE7" t="str">
            <v>Gas Range</v>
          </cell>
          <cell r="BF7" t="str">
            <v>Traditional Exterior Venting Kitchen Exhaust Fans</v>
          </cell>
          <cell r="BG7" t="str">
            <v>HUD-approved w/low-VOCs/no formaldehydes - Kitchen Cabinets and Countertops (Common Area)</v>
          </cell>
          <cell r="BH7" t="str">
            <v>HUD-approved w/low-VOCs/no formaldehydes - Kitchen Cabinets and Countertops (Common Area)</v>
          </cell>
          <cell r="BI7" t="str">
            <v>HUD-approved w/low-VOCs/no formaldehydes - Kitchen Cabinets and Countertops (Common Area)</v>
          </cell>
          <cell r="BJ7" t="str">
            <v>Low-VOC/Formaldehyde Free Materials - Bathroom Countertops (In-Unit)</v>
          </cell>
          <cell r="BK7" t="str">
            <v>Vinyl Sheet Flooring (In-Unit Bathroom)</v>
          </cell>
          <cell r="BL7" t="str">
            <v>HUD-approved w/low-VOCs/no formaldehydes - Bath Vanity Cabinets (In-Unit)</v>
          </cell>
          <cell r="BM7" t="str">
            <v>Vinyl Sheet Flooring (In-Unit Bathroom)</v>
          </cell>
          <cell r="BN7" t="str">
            <v>Wall-Hung Sink</v>
          </cell>
          <cell r="BO7" t="str">
            <v>Ceramic Tub Surround</v>
          </cell>
          <cell r="BP7" t="str">
            <v>Ceramic Tub Surround</v>
          </cell>
          <cell r="BQ7" t="str">
            <v>Carpet - Apartment (Sizes Averaged) (Green Label - Recycled Content)</v>
          </cell>
          <cell r="BR7" t="str">
            <v>Single-Fire Door</v>
          </cell>
          <cell r="BS7" t="str">
            <v>Low-VOC Paint</v>
          </cell>
          <cell r="BT7" t="str">
            <v>Vinyl Sheet Flooring (Entire Unit)</v>
          </cell>
          <cell r="BU7" t="str">
            <v>Vinyl Sheet Flooring (Entire Unit)</v>
          </cell>
          <cell r="BV7" t="str">
            <v>Vinyl Sheet Flooring (Entire Unit)</v>
          </cell>
          <cell r="BW7" t="str">
            <v>Vinyl Sheet Flooring (Entire Unit)</v>
          </cell>
          <cell r="BX7" t="str">
            <v>ENERGY STAR Ceiling Fan</v>
          </cell>
          <cell r="CA7" t="str">
            <v>Replace Sylvania / Zinsco Brand Electrical Panels</v>
          </cell>
          <cell r="CB7" t="str">
            <v>Emergency Generator 60kw</v>
          </cell>
          <cell r="CC7" t="str">
            <v>Architectural Asphalt Shingles</v>
          </cell>
          <cell r="CD7" t="str">
            <v>Split Ductless Mini System</v>
          </cell>
          <cell r="CE7" t="str">
            <v>Split Ductless Mini System</v>
          </cell>
          <cell r="CF7" t="str">
            <v>Refurbish Exterior Stair Assembly - Metal</v>
          </cell>
          <cell r="CG7" t="str">
            <v xml:space="preserve">Masonry Sign </v>
          </cell>
          <cell r="CH7" t="str">
            <v>Parking Lot Security Gate</v>
          </cell>
          <cell r="CI7" t="str">
            <v>Parking Lot Security Gate</v>
          </cell>
          <cell r="CJ7" t="str">
            <v>Gearless Traction Elevator (MRL) passenger 1,500-lb</v>
          </cell>
          <cell r="CK7" t="str">
            <v>Gearless Traction Elevator (MRL) passenger 1,500-lb</v>
          </cell>
          <cell r="CN7" t="str">
            <v>Additional Non-Critical Repairs</v>
          </cell>
          <cell r="CO7" t="str">
            <v>Davis Bacon Wage Rate adjustment (If they are Rehabbing the Property) High-Rise</v>
          </cell>
          <cell r="CP7" t="str">
            <v>Davis Bacon Wage Rate adjustment (If they are Rehabbing the Property) High-Rise</v>
          </cell>
        </row>
        <row r="8">
          <cell r="B8" t="str">
            <v>Seal Coat and Line Stripe Asphalt</v>
          </cell>
          <cell r="C8" t="str">
            <v>Seal Coat and Line Stripe Asphalt</v>
          </cell>
          <cell r="D8" t="str">
            <v>Seal Coat and Line Stripe Asphalt</v>
          </cell>
          <cell r="E8" t="str">
            <v>Traditional Landscaping</v>
          </cell>
          <cell r="F8" t="str">
            <v>Seal Coat and Line Stripe Asphalt</v>
          </cell>
          <cell r="G8" t="str">
            <v>Replace Concrete Sidewalks/Patios</v>
          </cell>
          <cell r="H8" t="str">
            <v>Metal Sign</v>
          </cell>
          <cell r="I8" t="str">
            <v>Metal Sign</v>
          </cell>
          <cell r="J8" t="str">
            <v>T1-11 Wood Siding - Replacement</v>
          </cell>
          <cell r="K8" t="str">
            <v>DOE Attic Insulation (G1)</v>
          </cell>
          <cell r="L8" t="str">
            <v>Sliding Glass Door 72"x80"</v>
          </cell>
          <cell r="M8" t="str">
            <v>Double Hung Window (7 + Stories)</v>
          </cell>
          <cell r="N8" t="str">
            <v>Storm/Screen Door</v>
          </cell>
          <cell r="P8" t="str">
            <v>T1-11 Wood Siding - Replacement</v>
          </cell>
          <cell r="Q8" t="str">
            <v>Soffits and Fascia (Cement Fiber Materials) Repair and Repaint</v>
          </cell>
          <cell r="R8" t="str">
            <v>Soffits and Fascia (Cement Fiber Materials) Repair and Repaint</v>
          </cell>
          <cell r="S8" t="str">
            <v>DOE Attic Insulation (G1)</v>
          </cell>
          <cell r="T8" t="str">
            <v>Mansard Shingles 3-Tab</v>
          </cell>
          <cell r="U8" t="str">
            <v>ENERGY STAR certified Heat Pump Water Heater (HPWH) (30 gallon)</v>
          </cell>
          <cell r="V8" t="str">
            <v>ENERGY STAR certified Heat Pump Water Heater (HPWH) (30 gallon)</v>
          </cell>
          <cell r="W8" t="str">
            <v>ENERGY STAR certified Heat Pump Water Heater (HPWH) (30 gallon)</v>
          </cell>
          <cell r="X8" t="str">
            <v>ENERGY STAR certified Heat Pump Water Heater (HPWH) (30 gallon)</v>
          </cell>
          <cell r="Y8" t="str">
            <v xml:space="preserve">2.0 GPM (Baths and Kitchens) Aerators </v>
          </cell>
          <cell r="Z8" t="str">
            <v>2.0 GPM Showerhead</v>
          </cell>
          <cell r="AA8" t="str">
            <v>1.6 GPF Toilet</v>
          </cell>
          <cell r="AB8" t="str">
            <v xml:space="preserve">ENERGY STAR Water Source Heat Pump (≥14.5-SEER) </v>
          </cell>
          <cell r="AC8" t="str">
            <v xml:space="preserve">ENERGY STAR Water Source Heat Pump (≥14.5-SEER) </v>
          </cell>
          <cell r="AD8" t="str">
            <v>Recirculating Bathroom Exhaust Fan</v>
          </cell>
          <cell r="AE8" t="str">
            <v>ENERGY STAR Split Ductless Mini System</v>
          </cell>
          <cell r="AF8" t="str">
            <v>ENERGY STAR Split Ductless Mini System</v>
          </cell>
          <cell r="AH8" t="str">
            <v xml:space="preserve">ENERGY STAR Water Source Heat Pump (≥14.5-SEER) </v>
          </cell>
          <cell r="AI8" t="str">
            <v>Evaporative "Swamp" Coolers</v>
          </cell>
          <cell r="AJ8" t="str">
            <v>Evaporative "Swamp" Coolers</v>
          </cell>
          <cell r="AK8" t="str">
            <v>Hydraulic passenger elevators 2,000-lb</v>
          </cell>
          <cell r="AO8" t="str">
            <v>Fire Suppression System (System Replacement)</v>
          </cell>
          <cell r="AP8" t="str">
            <v>Durable Vinyl Plank Flooring (Common Area)</v>
          </cell>
          <cell r="AU8" t="str">
            <v>Durable Vinyl Plank Flooring (Common Area)</v>
          </cell>
          <cell r="AV8" t="str">
            <v>Durable Vinyl Plank Flooring (Common Area)</v>
          </cell>
          <cell r="AW8" t="str">
            <v>FSC woods &amp; low-VOCs/no formaldehydes - Kitchen Cabinets and Countertops (Common Area)</v>
          </cell>
          <cell r="AX8" t="str">
            <v>FSC woods &amp; low-VOCs/no formaldehydes - Kitchen Cabinets and Countertops (Common Area)</v>
          </cell>
          <cell r="AY8" t="str">
            <v>Durable Vinyl Plank Flooring (Entire Unit)</v>
          </cell>
          <cell r="BA8" t="str">
            <v>Traditional Exterior Venting Range Hood</v>
          </cell>
          <cell r="BB8" t="str">
            <v>HDCP Front Controlled Range</v>
          </cell>
          <cell r="BC8" t="str">
            <v>Existing - Standard Refrigerator (+-2004 - 2008)</v>
          </cell>
          <cell r="BD8" t="str">
            <v>Existing - Standard Refrigerator (+-2004 - 2008)</v>
          </cell>
          <cell r="BE8" t="str">
            <v>HDCP Front Controlled Range</v>
          </cell>
          <cell r="BF8" t="str">
            <v>ENERGY STAR Exterior Venting Kitchen Exhaust Fans</v>
          </cell>
          <cell r="BG8" t="str">
            <v>FSC woods &amp; low-VOCs/no formaldehydes - Kitchen Cabinets and Countertops (Common Area)</v>
          </cell>
          <cell r="BH8" t="str">
            <v>FSC woods &amp; low-VOCs/no formaldehydes - Kitchen Cabinets and Countertops (Common Area)</v>
          </cell>
          <cell r="BI8" t="str">
            <v>FSC woods &amp; low-VOCs/no formaldehydes - Kitchen Cabinets and Countertops (Common Area)</v>
          </cell>
          <cell r="BJ8" t="str">
            <v>Enviro-Glass Material - Bathroom Countertops (In-Unit)</v>
          </cell>
          <cell r="BK8" t="str">
            <v>Bio-Based Tile W/Low-VOC Adhesives (In-Unit Bathroom)</v>
          </cell>
          <cell r="BL8" t="str">
            <v>FSC woods &amp; low-VOCs/no formaldehydes - Bath Vanity Cabinets (In-Unit)</v>
          </cell>
          <cell r="BM8" t="str">
            <v>Bio-Based Tile W/Low-VOC Adhesives (In-Unit Bathroom)</v>
          </cell>
          <cell r="BN8" t="str">
            <v>Bathroom Accessory / Finish Package</v>
          </cell>
          <cell r="BO8" t="str">
            <v>Pedestal Sink</v>
          </cell>
          <cell r="BP8" t="str">
            <v>Medicine Cabinet</v>
          </cell>
          <cell r="BQ8" t="str">
            <v>Carpet - Studio Apartment</v>
          </cell>
          <cell r="BR8" t="str">
            <v>Interior Hollow-Core Swing Door (Bedrooms, Bathrooms)</v>
          </cell>
          <cell r="BT8" t="str">
            <v>Durable Vinyl Plank Flooring (Entire Unit)</v>
          </cell>
          <cell r="BU8" t="str">
            <v>Durable Vinyl Plank Flooring (Entire Unit)</v>
          </cell>
          <cell r="BV8" t="str">
            <v>Durable Vinyl Plank Flooring (Entire Unit)</v>
          </cell>
          <cell r="BW8" t="str">
            <v>Durable Vinyl Plank Flooring (Entire Unit)</v>
          </cell>
          <cell r="CA8" t="str">
            <v>Convert Aluminum Branch Wiring to CPSC Approved Method</v>
          </cell>
          <cell r="CB8" t="str">
            <v>Emergency Generator 90kw</v>
          </cell>
          <cell r="CC8" t="str">
            <v>Mansard Shingles 3-Tab</v>
          </cell>
          <cell r="CD8" t="str">
            <v>ENERGY STAR Split Ductless Mini System</v>
          </cell>
          <cell r="CE8" t="str">
            <v>ENERGY STAR Split Ductless Mini System</v>
          </cell>
          <cell r="CF8" t="str">
            <v>Refurbish Exterior Stair Assembly - Wood</v>
          </cell>
          <cell r="CG8" t="str">
            <v>Metal Sign</v>
          </cell>
          <cell r="CH8" t="str">
            <v>Sewer Lift Station</v>
          </cell>
          <cell r="CI8" t="str">
            <v>Sewer Lift Station</v>
          </cell>
          <cell r="CJ8" t="str">
            <v>Hydraulic passenger elevators 2,000-lb</v>
          </cell>
          <cell r="CK8" t="str">
            <v>Hydraulic passenger elevators 2,000-lb</v>
          </cell>
          <cell r="CO8" t="str">
            <v>Davis Bacon Wage Rate adjustment (If they are Rehabbing the Property) Low-Rise</v>
          </cell>
          <cell r="CP8" t="str">
            <v>Davis Bacon Wage Rate adjustment (If they are Rehabbing the Property) Low-Rise</v>
          </cell>
        </row>
        <row r="9">
          <cell r="B9" t="str">
            <v>Refurbish Concrete Parking and Drive Areas</v>
          </cell>
          <cell r="C9" t="str">
            <v>Refurbish Concrete Parking and Drive Areas</v>
          </cell>
          <cell r="D9" t="str">
            <v>Refurbish Concrete Parking and Drive Areas</v>
          </cell>
          <cell r="E9" t="str">
            <v>Install Xeriscaping</v>
          </cell>
          <cell r="F9" t="str">
            <v>Refurbish Concrete Parking and Drive Areas</v>
          </cell>
          <cell r="G9" t="str">
            <v>Replace Concrete Sidewalks/Patios - Use Recycled Materials</v>
          </cell>
          <cell r="H9" t="str">
            <v>Trash Compactor</v>
          </cell>
          <cell r="I9" t="str">
            <v>Trash Compactor</v>
          </cell>
          <cell r="J9" t="str">
            <v>Stucco - Repair and Repainting</v>
          </cell>
          <cell r="K9" t="str">
            <v>Less Than Code Rigid Insulation Level</v>
          </cell>
          <cell r="L9" t="str">
            <v>ENERGY STAR Sliding Glass Door 72"x80"</v>
          </cell>
          <cell r="M9" t="str">
            <v>ENERGY STAR Double Hung Window (7 + Stories)</v>
          </cell>
          <cell r="N9" t="str">
            <v>Security Storm Door - Iron</v>
          </cell>
          <cell r="P9" t="str">
            <v>Stucco - Repair and Repainting</v>
          </cell>
          <cell r="Q9" t="str">
            <v>Soffits and Fascia (Wood) Repair and Repaint</v>
          </cell>
          <cell r="R9" t="str">
            <v>Soffits and Fascia (Wood) Repair and Repaint</v>
          </cell>
          <cell r="S9" t="str">
            <v>Less Than Code Rigid Insulation Level</v>
          </cell>
          <cell r="T9" t="str">
            <v>Cedar Shake Shingles</v>
          </cell>
          <cell r="U9" t="str">
            <v>Electric Water Heater (40 gallon) limited area</v>
          </cell>
          <cell r="V9" t="str">
            <v>Electric Water Heater (40 gallon) limited area</v>
          </cell>
          <cell r="W9" t="str">
            <v>Electric Water Heater (40 gallon) limited area</v>
          </cell>
          <cell r="X9" t="str">
            <v>Electric Water Heater (40 gallon) limited area</v>
          </cell>
          <cell r="Y9" t="str">
            <v xml:space="preserve">Low-Flow Aerators (≤1.5 GPM Bath ≤1.8 GPM Kitchen) </v>
          </cell>
          <cell r="Z9" t="str">
            <v xml:space="preserve">1.75 GPM Showerhead </v>
          </cell>
          <cell r="AA9" t="str">
            <v>&lt;1.3 GPF Toilet</v>
          </cell>
          <cell r="AB9" t="str">
            <v>Electric Furnace</v>
          </cell>
          <cell r="AC9" t="str">
            <v>Electric Furnace</v>
          </cell>
          <cell r="AD9" t="str">
            <v>Traditional Exterior Venting Bathroom Exhaust Fan</v>
          </cell>
          <cell r="AE9" t="str">
            <v>A/C Unit (Less Than 13 -SEER) (1.5-Ton)</v>
          </cell>
          <cell r="AF9" t="str">
            <v>A/C Unit (Less Than 13 -SEER) (1.5-Ton)</v>
          </cell>
          <cell r="AH9" t="str">
            <v>Electric Furnace</v>
          </cell>
          <cell r="AI9" t="str">
            <v>Split Ductless Mini System</v>
          </cell>
          <cell r="AJ9" t="str">
            <v>Split Ductless Mini System</v>
          </cell>
          <cell r="AK9" t="str">
            <v>Gearless Traction Elevator (MRL) passenger 2,000-lb</v>
          </cell>
          <cell r="AO9" t="str">
            <v>Emergency Call System</v>
          </cell>
          <cell r="AP9" t="str">
            <v>Bio-Based Tile W/Low-VOC Adhesives (Common Area)</v>
          </cell>
          <cell r="AU9" t="str">
            <v>Bio-Based Tile W/Low-VOC Adhesives (Common Area)</v>
          </cell>
          <cell r="AV9" t="str">
            <v>Bio-Based Tile W/Low-VOC Adhesives (Common Area)</v>
          </cell>
          <cell r="AW9" t="str">
            <v>Standard Kitchen Cabinets (In-Unit)</v>
          </cell>
          <cell r="AX9" t="str">
            <v>Standard Laminate Kitchen Countertops (In-Unit)</v>
          </cell>
          <cell r="AY9" t="str">
            <v>Bio-Based Tile W/Low-VOC Adhesives (Entire Unit)</v>
          </cell>
          <cell r="BA9" t="str">
            <v>ENERGY STAR Exterior Venting Range Hood</v>
          </cell>
          <cell r="BC9" t="str">
            <v>Existing - Standard Refrigerator (+-2009 - 2012)</v>
          </cell>
          <cell r="BD9" t="str">
            <v>Existing - Standard Refrigerator (+-2009 - 2012)</v>
          </cell>
          <cell r="BE9" t="str">
            <v>Microwave</v>
          </cell>
          <cell r="BF9" t="str">
            <v>Recirculating Range Hood</v>
          </cell>
          <cell r="BG9" t="str">
            <v>Standard Kitchen Cabinets (In-Unit)</v>
          </cell>
          <cell r="BH9" t="str">
            <v>Standard Kitchen Cabinets (In-Unit)</v>
          </cell>
          <cell r="BI9" t="str">
            <v>Standard Kitchen Cabinets (In-Unit)</v>
          </cell>
          <cell r="BJ9" t="str">
            <v>Granite Material - Bath Countertops (In-Unit)</v>
          </cell>
          <cell r="BK9" t="str">
            <v>Armstrong 3/16 Durable Floor (In-Unit Bathroom)</v>
          </cell>
          <cell r="BM9" t="str">
            <v>Armstrong 3/16 Durable Floor (In-Unit Bathroom)</v>
          </cell>
          <cell r="BO9" t="str">
            <v>Wall-Hung Sink</v>
          </cell>
          <cell r="BP9" t="str">
            <v>Pedestal Sink</v>
          </cell>
          <cell r="BQ9" t="str">
            <v>Carpet - Studio Apartment (Green Label - Recycled Content)</v>
          </cell>
          <cell r="BR9" t="str">
            <v>Interior Hollow-Core Closet Door</v>
          </cell>
          <cell r="BT9" t="str">
            <v>Bio-Based Tile W/Low-VOC Adhesives (Entire Unit)</v>
          </cell>
          <cell r="BU9" t="str">
            <v>Bio-Based Tile W/Low-VOC Adhesives (Entire Unit)</v>
          </cell>
          <cell r="BV9" t="str">
            <v>Bio-Based Tile W/Low-VOC Adhesives (Entire Unit)</v>
          </cell>
          <cell r="BW9" t="str">
            <v>Bio-Based Tile W/Low-VOC Adhesives (Entire Unit)</v>
          </cell>
          <cell r="CA9" t="str">
            <v>Convert Aluminum Branch Wiring to CPSC Approved Method</v>
          </cell>
          <cell r="CB9" t="str">
            <v>Emergency Generator 150kw</v>
          </cell>
          <cell r="CC9" t="str">
            <v>Cedar Shake Shingles</v>
          </cell>
          <cell r="CD9" t="str">
            <v>A/C Unit (Less Than 13 -SEER) (1.5-Ton)</v>
          </cell>
          <cell r="CE9" t="str">
            <v>A/C Unit (Less Than 13 -SEER) (1.5-Ton)</v>
          </cell>
          <cell r="CF9" t="str">
            <v>Replace Exterior Stair Assembly - Concrete</v>
          </cell>
          <cell r="CG9" t="str">
            <v>Trash Compactor</v>
          </cell>
          <cell r="CH9" t="str">
            <v>Sewer Mains (If part of Rehab)</v>
          </cell>
          <cell r="CI9" t="str">
            <v>Sewer Mains (If part of Rehab)</v>
          </cell>
          <cell r="CJ9" t="str">
            <v>Gearless Traction Elevator (MRL) passenger 2,000-lb</v>
          </cell>
          <cell r="CK9" t="str">
            <v>Gearless Traction Elevator (MRL) passenger 2,000-lb</v>
          </cell>
        </row>
        <row r="10">
          <cell r="B10" t="str">
            <v>Line Stripe Concrete</v>
          </cell>
          <cell r="C10" t="str">
            <v>Line Stripe Concrete</v>
          </cell>
          <cell r="D10" t="str">
            <v>Line Stripe Concrete</v>
          </cell>
          <cell r="F10" t="str">
            <v>Line Stripe Concrete</v>
          </cell>
          <cell r="G10" t="str">
            <v>Overlay Asphalt Sidewalks/Patios</v>
          </cell>
          <cell r="H10" t="str">
            <v xml:space="preserve">Dumpster enclosure </v>
          </cell>
          <cell r="I10" t="str">
            <v xml:space="preserve">Dumpster enclosure </v>
          </cell>
          <cell r="J10" t="str">
            <v>Stucco - Replacement</v>
          </cell>
          <cell r="K10" t="str">
            <v>Code Minimum Rigid Insulation Level</v>
          </cell>
          <cell r="L10" t="str">
            <v>Sliding Glass Door 96"x80"</v>
          </cell>
          <cell r="M10" t="str">
            <v>Casement Window (1 - 6 Stories)</v>
          </cell>
          <cell r="N10" t="str">
            <v>Sliding Glass Door 60"x80"</v>
          </cell>
          <cell r="P10" t="str">
            <v>Stucco - Replacement</v>
          </cell>
          <cell r="Q10" t="str">
            <v>Soffits and Fascia (Wood) Replace</v>
          </cell>
          <cell r="R10" t="str">
            <v>Soffits and Fascia (Wood) Replace</v>
          </cell>
          <cell r="S10" t="str">
            <v>Code Minimum Rigid Insulation Level</v>
          </cell>
          <cell r="T10" t="str">
            <v>Aluminum Shingles</v>
          </cell>
          <cell r="U10" t="str">
            <v>Electric Water Heater (40 gallon) greater than 1,000 cubic feet</v>
          </cell>
          <cell r="V10" t="str">
            <v>Electric Water Heater (40 gallon) greater than 1,000 cubic feet</v>
          </cell>
          <cell r="W10" t="str">
            <v>Electric Water Heater (40 gallon) greater than 1,000 cubic feet</v>
          </cell>
          <cell r="X10" t="str">
            <v>Electric Water Heater (40 gallon) greater than 1,000 cubic feet</v>
          </cell>
          <cell r="Z10" t="str">
            <v xml:space="preserve">1.5 GPM Showerhead </v>
          </cell>
          <cell r="AA10" t="str">
            <v>Vac-assist &lt;1.3 gpf water closets</v>
          </cell>
          <cell r="AB10" t="str">
            <v>Electric Baseboard Heater</v>
          </cell>
          <cell r="AC10" t="str">
            <v>Electric Baseboard Heater</v>
          </cell>
          <cell r="AD10" t="str">
            <v>ENERGY STAR Bathroom Exhaust Fan</v>
          </cell>
          <cell r="AE10" t="str">
            <v>A/C Unit (13 -SEER) (1.5-Ton)</v>
          </cell>
          <cell r="AF10" t="str">
            <v>A/C Unit (13 -SEER) (1.5-Ton)</v>
          </cell>
          <cell r="AH10" t="str">
            <v>Electric Baseboard Heater</v>
          </cell>
          <cell r="AI10" t="str">
            <v>ENERGY STAR Split Ductless Mini System</v>
          </cell>
          <cell r="AJ10" t="str">
            <v>ENERGY STAR Split Ductless Mini System</v>
          </cell>
          <cell r="AK10" t="str">
            <v>Hydraulic passenger elevators 2,500-lb</v>
          </cell>
          <cell r="AP10" t="str">
            <v>Armstrong 3/16 Durable Floor (Common Area)</v>
          </cell>
          <cell r="AU10" t="str">
            <v>Armstrong 3/16 Durable Floor (Common Area)</v>
          </cell>
          <cell r="AV10" t="str">
            <v>Armstrong 3/16 Durable Floor (Common Area)</v>
          </cell>
          <cell r="AW10" t="str">
            <v>HUD-approved w/low-VOCs/no formaldehydes - Kitchen Cabinets (In-Unit)</v>
          </cell>
          <cell r="AX10" t="str">
            <v>Low-VOC/Formaldehyde Free Materials - Kitchen Countertops (In-Unit)</v>
          </cell>
          <cell r="AY10" t="str">
            <v>Armstrong 3/16 Durable Floor (Entire Unit)</v>
          </cell>
          <cell r="BA10" t="str">
            <v>Install ENERGY STAR Exterior Venting Range Hood</v>
          </cell>
          <cell r="BC10" t="str">
            <v>ENERGY STAR Refrigerator</v>
          </cell>
          <cell r="BD10" t="str">
            <v>ENERGY STAR Refrigerator</v>
          </cell>
          <cell r="BE10" t="str">
            <v>Existing - Standard Refrigerator (+-1990 - 2000)</v>
          </cell>
          <cell r="BF10" t="str">
            <v>Traditional Exterior Venting Range Hood</v>
          </cell>
          <cell r="BG10" t="str">
            <v>HUD-approved w/low-VOCs/no formaldehydes - Kitchen Cabinets (In-Unit)</v>
          </cell>
          <cell r="BH10" t="str">
            <v>HUD-approved w/low-VOCs/no formaldehydes - Kitchen Cabinets (In-Unit)</v>
          </cell>
          <cell r="BI10" t="str">
            <v>HUD-approved w/low-VOCs/no formaldehydes - Kitchen Cabinets (In-Unit)</v>
          </cell>
          <cell r="BK10" t="str">
            <v>Ceramic Tile, Terrazzo, Quarry Tile (In-Unit Bathroom)</v>
          </cell>
          <cell r="BM10" t="str">
            <v>Ceramic Tile, Terrazzo, Quarry Tile (In-Unit Bathroom)</v>
          </cell>
          <cell r="BO10" t="str">
            <v>Bathroom Accessory / Finish Package</v>
          </cell>
          <cell r="BP10" t="str">
            <v>Wall-Hung Sink</v>
          </cell>
          <cell r="BQ10" t="str">
            <v>Carpet - One-Bedroom Apartment</v>
          </cell>
          <cell r="BT10" t="str">
            <v>Armstrong 3/16 Durable Floor (Entire Unit)</v>
          </cell>
          <cell r="BU10" t="str">
            <v>Armstrong 3/16 Durable Floor (Entire Unit)</v>
          </cell>
          <cell r="BV10" t="str">
            <v>Armstrong 3/16 Durable Floor (Entire Unit)</v>
          </cell>
          <cell r="BW10" t="str">
            <v>Armstrong 3/16 Durable Floor (Entire Unit)</v>
          </cell>
          <cell r="CA10" t="str">
            <v>Upgrade In-Unit Electrical Service / Panel</v>
          </cell>
          <cell r="CB10" t="str">
            <v>Emergency Generator 200kw</v>
          </cell>
          <cell r="CC10" t="str">
            <v>Aluminum Shingles</v>
          </cell>
          <cell r="CD10" t="str">
            <v>A/C Unit (13 -SEER) (1.5-Ton)</v>
          </cell>
          <cell r="CE10" t="str">
            <v>A/C Unit (13 -SEER) (1.5-Ton)</v>
          </cell>
          <cell r="CF10" t="str">
            <v>Replace Exterior Stair Assembly - Metal</v>
          </cell>
          <cell r="CG10" t="str">
            <v xml:space="preserve">Dumpster enclosure </v>
          </cell>
          <cell r="CH10" t="str">
            <v>Sewer Mains (If They Fall in the RR)</v>
          </cell>
          <cell r="CI10" t="str">
            <v>Sewer Mains (If They Fall in the RR)</v>
          </cell>
          <cell r="CJ10" t="str">
            <v>Hydraulic passenger elevators 2,500-lb</v>
          </cell>
          <cell r="CK10" t="str">
            <v>Hydraulic passenger elevators 2,500-lb</v>
          </cell>
        </row>
        <row r="11">
          <cell r="B11" t="str">
            <v>Refurbish Concrete Parking and Drive Areas Using Recycled Materials</v>
          </cell>
          <cell r="C11" t="str">
            <v>Refurbish Concrete Parking and Drive Areas Using Recycled Materials</v>
          </cell>
          <cell r="D11" t="str">
            <v>Refurbish Concrete Parking and Drive Areas Using Recycled Materials</v>
          </cell>
          <cell r="F11" t="str">
            <v>Refurbish Concrete Parking and Drive Areas Using Recycled Materials</v>
          </cell>
          <cell r="G11" t="str">
            <v>Overlay Asphalt Sidewalks/Patios - Use Recycled Materials</v>
          </cell>
          <cell r="H11" t="str">
            <v>Gazebo/Picnic Shelter</v>
          </cell>
          <cell r="I11" t="str">
            <v>Gazebo/Picnic Shelter</v>
          </cell>
          <cell r="J11" t="str">
            <v>Stucco with Additional Insulation</v>
          </cell>
          <cell r="K11" t="str">
            <v>DOE Rigid Insulation Level (G1)</v>
          </cell>
          <cell r="L11" t="str">
            <v>ENERGY STAR Sliding Glass Door 96"x80"</v>
          </cell>
          <cell r="M11" t="str">
            <v>ENERGY STAR Casement Window (1 - 6 Stories)</v>
          </cell>
          <cell r="N11" t="str">
            <v>ENERGY STAR Sliding Glass Door 60"x80"</v>
          </cell>
          <cell r="P11" t="str">
            <v>Stucco with Additional Insulation</v>
          </cell>
          <cell r="Q11" t="str">
            <v>Double Hung Window (1 - 6 Stories)</v>
          </cell>
          <cell r="R11" t="str">
            <v>Storefront Door - Double</v>
          </cell>
          <cell r="S11" t="str">
            <v>DOE Rigid Insulation Level (G1)</v>
          </cell>
          <cell r="T11" t="str">
            <v>EPDM Roofing (1 - 3 Stories)</v>
          </cell>
          <cell r="U11" t="str">
            <v>ENERGY STAR certified Heat Pump Water Heater (HPWH) (40 gallon)</v>
          </cell>
          <cell r="V11" t="str">
            <v>ENERGY STAR certified Heat Pump Water Heater (HPWH) (40 gallon)</v>
          </cell>
          <cell r="W11" t="str">
            <v>ENERGY STAR certified Heat Pump Water Heater (HPWH) (40 gallon)</v>
          </cell>
          <cell r="X11" t="str">
            <v>ENERGY STAR certified Heat Pump Water Heater (HPWH) (40 gallon)</v>
          </cell>
          <cell r="AB11" t="str">
            <v>Hydronic Baseboard Heater</v>
          </cell>
          <cell r="AC11" t="str">
            <v>Hydronic Baseboard Heater</v>
          </cell>
          <cell r="AD11" t="str">
            <v>Roof-top Controlled Commercial Exhaust Fan 320 CFM</v>
          </cell>
          <cell r="AE11" t="str">
            <v>ENERGY STAR A/C Unit (≥14.5-SEER) (1.5-Ton)</v>
          </cell>
          <cell r="AF11" t="str">
            <v>ENERGY STAR A/C Unit (≥14.5-SEER) (1.5-Ton)</v>
          </cell>
          <cell r="AH11" t="str">
            <v>Hydronic Baseboard Heater</v>
          </cell>
          <cell r="AI11" t="str">
            <v>A/C Unit (Less Than 13 -SEER) (1.5-Ton)</v>
          </cell>
          <cell r="AJ11" t="str">
            <v>A/C Unit (Less Than 13 -SEER) (1.5-Ton)</v>
          </cell>
          <cell r="AK11" t="str">
            <v>Gearless Traction Elevator (MRL) passenger 2,500-lb</v>
          </cell>
          <cell r="AP11" t="str">
            <v>Acoustical Ceiling Tile (Common Area)</v>
          </cell>
          <cell r="AU11" t="str">
            <v>Acoustical Ceiling Tile (Common Area)</v>
          </cell>
          <cell r="AV11" t="str">
            <v>Acoustical Ceiling Tile (Common Area)</v>
          </cell>
          <cell r="AW11" t="str">
            <v>FSC woods &amp; low-VOCs/no formaldehydes - Kitchen Cabinets (In-Unit)</v>
          </cell>
          <cell r="AX11" t="str">
            <v>Enviro-Glass Material - Kitchen Countertops (In-Unit)</v>
          </cell>
          <cell r="AY11" t="str">
            <v>VCT Flooring 12x12 (In-Unit Kitchen)</v>
          </cell>
          <cell r="BA11" t="str">
            <v>Roof-top Controlled Commercial Exhaust Fan 320 CFM</v>
          </cell>
          <cell r="BC11" t="str">
            <v>Traditional Refrigerator - New</v>
          </cell>
          <cell r="BD11" t="str">
            <v>Traditional Refrigerator - New</v>
          </cell>
          <cell r="BE11" t="str">
            <v>Existing - Standard Refrigerator (+-2001 - 2003)</v>
          </cell>
          <cell r="BF11" t="str">
            <v>ENERGY STAR Exterior Venting Range Hood</v>
          </cell>
          <cell r="BG11" t="str">
            <v>FSC woods &amp; low-VOCs/no formaldehydes - Kitchen Cabinets (In-Unit)</v>
          </cell>
          <cell r="BH11" t="str">
            <v>FSC woods &amp; low-VOCs/no formaldehydes - Kitchen Cabinets (In-Unit)</v>
          </cell>
          <cell r="BI11" t="str">
            <v>FSC woods &amp; low-VOCs/no formaldehydes - Kitchen Cabinets (In-Unit)</v>
          </cell>
          <cell r="BK11" t="str">
            <v>Wood Floor Replace (In-Unit Bathroom)</v>
          </cell>
          <cell r="BM11" t="str">
            <v>Wood Floor Replace (In-Unit Bathroom)</v>
          </cell>
          <cell r="BP11" t="str">
            <v>Bathroom Accessory / Finish Package</v>
          </cell>
          <cell r="BQ11" t="str">
            <v>Carpet - One-Bedroom Apartment  (Green Label - Recycled Content)</v>
          </cell>
          <cell r="BT11" t="str">
            <v>VCT Flooring 12x12 (In-Unit Bathroom)</v>
          </cell>
          <cell r="BU11" t="str">
            <v>VCT Flooring 12x12 (In-Unit Bathroom)</v>
          </cell>
          <cell r="BV11" t="str">
            <v>VCT Flooring 12x12 (In-Unit Bathroom)</v>
          </cell>
          <cell r="BW11" t="str">
            <v>VCT Flooring 12x12 (In-Unit Bathroom)</v>
          </cell>
          <cell r="CA11" t="str">
            <v>Convert Utilities From A Master Meter System to Per Unit System</v>
          </cell>
          <cell r="CB11" t="str">
            <v>Replace Federal Pacific Stab-Lok Electrical Panels</v>
          </cell>
          <cell r="CC11" t="str">
            <v>EPDM Roofing (1 - 3 Stories)</v>
          </cell>
          <cell r="CD11" t="str">
            <v>ENERGY STAR A/C Unit (≥14.5-SEER) (1.5-Ton)</v>
          </cell>
          <cell r="CE11" t="str">
            <v>ENERGY STAR A/C Unit (≥14.5-SEER) (1.5-Ton)</v>
          </cell>
          <cell r="CF11" t="str">
            <v>Replace Exterior Stair Assembly - Wood</v>
          </cell>
          <cell r="CG11" t="str">
            <v>Gazebo/Picnic Shelter</v>
          </cell>
          <cell r="CH11" t="str">
            <v>Pool Equipment</v>
          </cell>
          <cell r="CI11" t="str">
            <v>Pool Equipment</v>
          </cell>
          <cell r="CJ11" t="str">
            <v>Gearless Traction Elevator (MRL) passenger 2,500-lb</v>
          </cell>
          <cell r="CK11" t="str">
            <v>Gearless Traction Elevator (MRL) passenger 2,500-lb</v>
          </cell>
        </row>
        <row r="12">
          <cell r="B12" t="str">
            <v>Refurbish Residential Two-Car Driveway</v>
          </cell>
          <cell r="C12" t="str">
            <v>Refurbish Residential Two-Car Driveway</v>
          </cell>
          <cell r="D12" t="str">
            <v>Refurbish Residential Two-Car Driveway</v>
          </cell>
          <cell r="F12" t="str">
            <v>Refurbish Residential Two-Car Driveway</v>
          </cell>
          <cell r="G12" t="str">
            <v>Replace Wood Balcony</v>
          </cell>
          <cell r="H12" t="str">
            <v>Parking Lot Security Gate</v>
          </cell>
          <cell r="I12" t="str">
            <v>Parking Lot Security Gate</v>
          </cell>
          <cell r="J12" t="str">
            <v>Exterior Insulation Finishing Systems (EIFS) - Replacement</v>
          </cell>
          <cell r="L12" t="str">
            <v>Aluminum Powered Sliding Door</v>
          </cell>
          <cell r="M12" t="str">
            <v>Casement Window (7 + Stories)</v>
          </cell>
          <cell r="N12" t="str">
            <v>Sliding Glass Door 72"x80"</v>
          </cell>
          <cell r="P12" t="str">
            <v>Exterior Insulation Finishing Systems (EIFS) - Replacement</v>
          </cell>
          <cell r="Q12" t="str">
            <v>ENERGY STAR Double Hung Window (1 - 6 Stories)</v>
          </cell>
          <cell r="R12" t="str">
            <v>Storefront Door - Single</v>
          </cell>
          <cell r="S12" t="str">
            <v>Double Hung Window (1 - 6 Stories)</v>
          </cell>
          <cell r="T12" t="str">
            <v>EPDM Roofing (4 - 6 Stories)</v>
          </cell>
          <cell r="U12" t="str">
            <v>Electric Water Heater (50 Gallon) limited area</v>
          </cell>
          <cell r="V12" t="str">
            <v>Electric Water Heater (50 Gallon) limited area</v>
          </cell>
          <cell r="W12" t="str">
            <v>Electric Water Heater (50 Gallon) limited area</v>
          </cell>
          <cell r="X12" t="str">
            <v>Electric Water Heater (50 Gallon) limited area</v>
          </cell>
          <cell r="AB12" t="str">
            <v>Hydronic Fan-Coil Air Handler - Electric</v>
          </cell>
          <cell r="AC12" t="str">
            <v>Hydronic Fan-Coil Air Handler - Electric</v>
          </cell>
          <cell r="AE12" t="str">
            <v>A/C Unit (Less Than 13 -SEER) (2-Ton)</v>
          </cell>
          <cell r="AF12" t="str">
            <v>A/C Unit (Less Than 13 -SEER) (2-Ton)</v>
          </cell>
          <cell r="AH12" t="str">
            <v>Hydronic Fan-Coil Air Handler - Electric</v>
          </cell>
          <cell r="AI12" t="str">
            <v>A/C Unit (13 -SEER) (1.5-Ton)</v>
          </cell>
          <cell r="AJ12" t="str">
            <v>A/C Unit (13 -SEER) (1.5-Ton)</v>
          </cell>
          <cell r="AK12" t="str">
            <v>Hydraulic passenger elevators 3,000-lb</v>
          </cell>
          <cell r="AP12" t="str">
            <v>Green ACT w/Highly Recycled Content (Common Area)</v>
          </cell>
          <cell r="AU12" t="str">
            <v>Green ACT w/Highly Recycled Content (Common Area)</v>
          </cell>
          <cell r="AV12" t="str">
            <v>Green ACT w/Highly Recycled Content (Common Area)</v>
          </cell>
          <cell r="AW12" t="str">
            <v>Refurbish Kitchen Cabinet Faces, Drawers, Hardware, and Countertops</v>
          </cell>
          <cell r="AY12" t="str">
            <v>Vinyl Sheet Flooring (In-Unit Kitchen)</v>
          </cell>
          <cell r="BE12" t="str">
            <v>Existing - Standard Refrigerator (+-2004 - 2008)</v>
          </cell>
          <cell r="BF12" t="str">
            <v>Install ENERGY STAR Exterior Venting Range Hood</v>
          </cell>
          <cell r="BG12" t="str">
            <v>Standard Laminate Kitchen Countertops (In-Unit)</v>
          </cell>
          <cell r="BH12" t="str">
            <v>Standard Laminate Kitchen Countertops (In-Unit)</v>
          </cell>
          <cell r="BI12" t="str">
            <v>Standard Laminate Kitchen Countertops (In-Unit)</v>
          </cell>
          <cell r="BK12" t="str">
            <v>Sand and Finish Wood Floor, 2 Coats Poly (In-Unit Bathroom)</v>
          </cell>
          <cell r="BM12" t="str">
            <v>Sand and Finish Wood Floor, 2 Coats Poly (In-Unit Bathroom)</v>
          </cell>
          <cell r="BQ12" t="str">
            <v>Carpet - Two-Bedroom Apartment</v>
          </cell>
          <cell r="BT12" t="str">
            <v>Vinyl Sheet Flooring (In-Unit Bathroom)</v>
          </cell>
          <cell r="BU12" t="str">
            <v>Vinyl Sheet Flooring (In-Unit Bathroom)</v>
          </cell>
          <cell r="BV12" t="str">
            <v>Vinyl Sheet Flooring (In-Unit Bathroom)</v>
          </cell>
          <cell r="BW12" t="str">
            <v>Vinyl Sheet Flooring (In-Unit Bathroom)</v>
          </cell>
          <cell r="CB12" t="str">
            <v>Replace Sylvania / Zinsco Brand Electrical Panels</v>
          </cell>
          <cell r="CC12" t="str">
            <v>EPDM Roofing (4 - 6 Stories)</v>
          </cell>
          <cell r="CD12" t="str">
            <v>A/C Unit (Less Than 13 -SEER) (2-Ton)</v>
          </cell>
          <cell r="CE12" t="str">
            <v>A/C Unit (Less Than 13 -SEER) (2-Ton)</v>
          </cell>
          <cell r="CF12" t="str">
            <v>Wood Sign</v>
          </cell>
          <cell r="CG12" t="str">
            <v>Parking Lot Security Gate</v>
          </cell>
          <cell r="CH12" t="str">
            <v>Pool Liner</v>
          </cell>
          <cell r="CI12" t="str">
            <v>Pool Liner</v>
          </cell>
          <cell r="CJ12" t="str">
            <v>Hydraulic passenger elevators 3,000-lb</v>
          </cell>
          <cell r="CK12" t="str">
            <v>Hydraulic passenger elevators 3,000-lb</v>
          </cell>
        </row>
        <row r="13">
          <cell r="B13" t="str">
            <v>Refurbish Residential Two-Car Driveway - Using Recycled Materials</v>
          </cell>
          <cell r="C13" t="str">
            <v>Refurbish Residential Two-Car Driveway - Using Recycled Materials</v>
          </cell>
          <cell r="D13" t="str">
            <v>Refurbish Residential Two-Car Driveway - Using Recycled Materials</v>
          </cell>
          <cell r="F13" t="str">
            <v>Refurbish Residential Two-Car Driveway - Using Recycled Materials</v>
          </cell>
          <cell r="G13" t="str">
            <v>Replace Wood Balcony - Use FSC Lumber</v>
          </cell>
          <cell r="H13" t="str">
            <v>Mail Kiosk</v>
          </cell>
          <cell r="I13" t="str">
            <v>Mail Kiosk</v>
          </cell>
          <cell r="J13" t="str">
            <v>Exterior Insulation Finishing Systems (EIFS) - Replacement with Additional Insulation</v>
          </cell>
          <cell r="M13" t="str">
            <v>ENERGY STAR Casement Window (7 + Stories)</v>
          </cell>
          <cell r="N13" t="str">
            <v>ENERGY STAR Sliding Glass Door 72"x80"</v>
          </cell>
          <cell r="P13" t="str">
            <v>Exterior Insulation Finishing Systems (EIFS) - Replacement with Additional Insulation</v>
          </cell>
          <cell r="Q13" t="str">
            <v>Double Hung Window (7 + Stories)</v>
          </cell>
          <cell r="R13" t="str">
            <v>Storm/Screen Door</v>
          </cell>
          <cell r="S13" t="str">
            <v>ENERGY STAR Double Hung Window (1 - 6 Stories)</v>
          </cell>
          <cell r="T13" t="str">
            <v>EPDM Roofing (7+ Stories)</v>
          </cell>
          <cell r="U13" t="str">
            <v>Electric Water Heater (50 Gallon) greater than 1,000 cubic feet</v>
          </cell>
          <cell r="V13" t="str">
            <v>Electric Water Heater (50 Gallon) greater than 1,000 cubic feet</v>
          </cell>
          <cell r="W13" t="str">
            <v>Electric Water Heater (50 Gallon) greater than 1,000 cubic feet</v>
          </cell>
          <cell r="X13" t="str">
            <v>Electric Water Heater (50 Gallon) greater than 1,000 cubic feet</v>
          </cell>
          <cell r="AB13" t="str">
            <v>Gas Furnace 80 AFUE (45,000 BTU) (Common Area)</v>
          </cell>
          <cell r="AC13" t="str">
            <v>Gas Furnace 80 AFUE (45,000 BTU) (Dwelling Unit)</v>
          </cell>
          <cell r="AE13" t="str">
            <v>A/C Unit (13 -SEER) (2-Ton)</v>
          </cell>
          <cell r="AF13" t="str">
            <v>A/C Unit (13 -SEER) (2-Ton)</v>
          </cell>
          <cell r="AH13" t="str">
            <v>Gas Furnace 80 AFUE (45,000 BTU) (Common Area)</v>
          </cell>
          <cell r="AI13" t="str">
            <v>ENERGY STAR A/C Unit (≥14.5-SEER) (1.5-Ton)</v>
          </cell>
          <cell r="AJ13" t="str">
            <v>ENERGY STAR A/C Unit (≥14.5-SEER) (1.5-Ton)</v>
          </cell>
          <cell r="AK13" t="str">
            <v>Gearless Traction Elevator (MRL) passenger 3,000-lb</v>
          </cell>
          <cell r="AP13" t="str">
            <v>Carpet - Average Quality (Common Area)</v>
          </cell>
          <cell r="AU13" t="str">
            <v>Carpet - Average Quality (Common Area)</v>
          </cell>
          <cell r="AV13" t="str">
            <v>Carpet - Average Quality (Common Area)</v>
          </cell>
          <cell r="AY13" t="str">
            <v>Bio-Based Tile W/Low-VOC Adhesives (In-Unit Kitchen)</v>
          </cell>
          <cell r="BE13" t="str">
            <v>Existing - Standard Refrigerator (+-2009 - 2012)</v>
          </cell>
          <cell r="BF13" t="str">
            <v>Roof-top Controlled Commercial Exhaust Fan 320 CFM</v>
          </cell>
          <cell r="BG13" t="str">
            <v>Low-VOC/Formaldehyde Free Materials - Kitchen Countertops (In-Unit)</v>
          </cell>
          <cell r="BH13" t="str">
            <v>Low-VOC/Formaldehyde Free Materials - Kitchen Countertops (In-Unit)</v>
          </cell>
          <cell r="BI13" t="str">
            <v>Low-VOC/Formaldehyde Free Materials - Kitchen Countertops (In-Unit)</v>
          </cell>
          <cell r="BK13" t="str">
            <v>Parquet Floor Replace (In-Unit Bathroom)</v>
          </cell>
          <cell r="BM13" t="str">
            <v>Parquet Floor Replace (In-Unit Bathroom)</v>
          </cell>
          <cell r="BQ13" t="str">
            <v>Carpet - Two-Bedroom Apartment (Green Label - Recycled Content)</v>
          </cell>
          <cell r="BT13" t="str">
            <v>Bio-Based Tile W/Low-VOC Adhesives (In-Unit Bathroom)</v>
          </cell>
          <cell r="BU13" t="str">
            <v>Bio-Based Tile W/Low-VOC Adhesives (In-Unit Bathroom)</v>
          </cell>
          <cell r="BV13" t="str">
            <v>Bio-Based Tile W/Low-VOC Adhesives (In-Unit Bathroom)</v>
          </cell>
          <cell r="BW13" t="str">
            <v>Bio-Based Tile W/Low-VOC Adhesives (In-Unit Bathroom)</v>
          </cell>
          <cell r="CB13" t="str">
            <v>Convert Aluminum Branch Wiring to CPSC Approved Method</v>
          </cell>
          <cell r="CC13" t="str">
            <v>EPDM Roofing (7+ Stories)</v>
          </cell>
          <cell r="CD13" t="str">
            <v>A/C Unit (13 -SEER) (2-Ton)</v>
          </cell>
          <cell r="CE13" t="str">
            <v>A/C Unit (13 -SEER) (2-Ton)</v>
          </cell>
          <cell r="CF13" t="str">
            <v xml:space="preserve">Masonry Sign </v>
          </cell>
          <cell r="CG13" t="str">
            <v>Mail Kiosk</v>
          </cell>
          <cell r="CH13" t="str">
            <v>Traditional Washing Machine - Residential Size</v>
          </cell>
          <cell r="CI13" t="str">
            <v>Traditional Washing Machine - Residential Size</v>
          </cell>
          <cell r="CJ13" t="str">
            <v>Gearless Traction Elevator (MRL) passenger 3,000-lb</v>
          </cell>
          <cell r="CK13" t="str">
            <v>Gearless Traction Elevator (MRL) passenger 3,000-lb</v>
          </cell>
        </row>
        <row r="14">
          <cell r="B14" t="str">
            <v>Open Cell Concrete Block Pavers</v>
          </cell>
          <cell r="C14" t="str">
            <v>Open Cell Concrete Block Pavers</v>
          </cell>
          <cell r="D14" t="str">
            <v>Open Cell Concrete Block Pavers</v>
          </cell>
          <cell r="F14" t="str">
            <v>Open Cell Concrete Block Pavers</v>
          </cell>
          <cell r="G14" t="str">
            <v>Replace Composite Board Balcony</v>
          </cell>
          <cell r="H14" t="str">
            <v>Maintenance Shed</v>
          </cell>
          <cell r="I14" t="str">
            <v>Maintenance Shed</v>
          </cell>
          <cell r="J14" t="str">
            <v>Fiber Cement Lap Siding Replacement with Additional Insulation</v>
          </cell>
          <cell r="M14" t="str">
            <v xml:space="preserve">Jalousie Windows </v>
          </cell>
          <cell r="N14" t="str">
            <v>Sliding Glass Door 96"x80"</v>
          </cell>
          <cell r="P14" t="str">
            <v>Fiber Cement Lap Siding Replacement with Additional Insulation</v>
          </cell>
          <cell r="Q14" t="str">
            <v>ENERGY STAR Double Hung Window (7 + Stories)</v>
          </cell>
          <cell r="R14" t="str">
            <v>Security Storm Door - Iron</v>
          </cell>
          <cell r="S14" t="str">
            <v>Double Hung Window (7 + Stories)</v>
          </cell>
          <cell r="T14" t="str">
            <v>Modified Bitumen Roofing (1 - 3 Stories)</v>
          </cell>
          <cell r="U14" t="str">
            <v>ENERGY STAR certified Heat Pump Water Heater (HPWH) (50 Gallon)</v>
          </cell>
          <cell r="V14" t="str">
            <v>ENERGY STAR certified Heat Pump Water Heater (HPWH) (50 Gallon)</v>
          </cell>
          <cell r="W14" t="str">
            <v>ENERGY STAR certified Heat Pump Water Heater (HPWH) (50 Gallon)</v>
          </cell>
          <cell r="X14" t="str">
            <v>ENERGY STAR certified Heat Pump Water Heater (HPWH) (50 Gallon)</v>
          </cell>
          <cell r="AB14" t="str">
            <v>ENERGY STAR Gas Furnace ≥ 90 AFUE (45,000 BTU) (Common Area)</v>
          </cell>
          <cell r="AC14" t="str">
            <v>ENERGY STAR Gas Furnace ≥ 90 AFUE (45,000 BTU) (Dwelling Unit)</v>
          </cell>
          <cell r="AE14" t="str">
            <v>ENERGY STAR A/C Unit (≥14.5-SEER) (2-Ton)</v>
          </cell>
          <cell r="AF14" t="str">
            <v>ENERGY STAR A/C Unit (≥14.5-SEER) (2-Ton)</v>
          </cell>
          <cell r="AH14" t="str">
            <v>ENERGY STAR Gas Furnace ≥ 90 AFUE (45,000 BTU) (Common Area)</v>
          </cell>
          <cell r="AI14" t="str">
            <v>A/C Unit (Less Than 13 -SEER) (2-Ton)</v>
          </cell>
          <cell r="AJ14" t="str">
            <v>A/C Unit (Less Than 13 -SEER) (2-Ton)</v>
          </cell>
          <cell r="AK14" t="str">
            <v>Hydraulic passenger elevators 3,500-lb</v>
          </cell>
          <cell r="AP14" t="str">
            <v>Green Label Carpeting (Recycled Content) (Common Area)</v>
          </cell>
          <cell r="AU14" t="str">
            <v>Green Label Carpeting (Recycled Content) (Common Area)</v>
          </cell>
          <cell r="AV14" t="str">
            <v>Green Label Carpeting (Recycled Content) (Common Area)</v>
          </cell>
          <cell r="AY14" t="str">
            <v>Armstrong 3/16 Durable Floor (In-Unit Kitchen)</v>
          </cell>
          <cell r="BE14" t="str">
            <v>ENERGY STAR Refrigerator</v>
          </cell>
          <cell r="BG14" t="str">
            <v>Enviro-Glass Material - Kitchen Countertops (In-Unit)</v>
          </cell>
          <cell r="BH14" t="str">
            <v>Enviro-Glass Material - Kitchen Countertops (In-Unit)</v>
          </cell>
          <cell r="BI14" t="str">
            <v>Enviro-Glass Material - Kitchen Countertops (In-Unit)</v>
          </cell>
          <cell r="BQ14" t="str">
            <v>Carpet - Three-Bedroom Apartment</v>
          </cell>
          <cell r="BT14" t="str">
            <v>Armstrong 3/16 Durable Floor (In-Unit Bathroom)</v>
          </cell>
          <cell r="BU14" t="str">
            <v>Armstrong 3/16 Durable Floor (In-Unit Bathroom)</v>
          </cell>
          <cell r="BV14" t="str">
            <v>Armstrong 3/16 Durable Floor (In-Unit Bathroom)</v>
          </cell>
          <cell r="BW14" t="str">
            <v>Armstrong 3/16 Durable Floor (In-Unit Bathroom)</v>
          </cell>
          <cell r="CB14" t="str">
            <v>Convert Aluminum Branch Wiring to CPSC Approved Method</v>
          </cell>
          <cell r="CC14" t="str">
            <v>Modified Bitumen Roofing (1 - 3 Stories)</v>
          </cell>
          <cell r="CD14" t="str">
            <v>ENERGY STAR A/C Unit (≥14.5-SEER) (2-Ton)</v>
          </cell>
          <cell r="CE14" t="str">
            <v>ENERGY STAR A/C Unit (≥14.5-SEER) (2-Ton)</v>
          </cell>
          <cell r="CF14" t="str">
            <v>Metal Sign</v>
          </cell>
          <cell r="CG14" t="str">
            <v>Maintenance Shed</v>
          </cell>
          <cell r="CH14" t="str">
            <v>ENERGY STAR Washing Machine - Residential Size</v>
          </cell>
          <cell r="CI14" t="str">
            <v>ENERGY STAR Washing Machine - Residential Size</v>
          </cell>
          <cell r="CJ14" t="str">
            <v>Hydraulic passenger elevators 3,500-lb</v>
          </cell>
          <cell r="CK14" t="str">
            <v>Hydraulic passenger elevators 3,500-lb</v>
          </cell>
        </row>
        <row r="15">
          <cell r="B15" t="str">
            <v>Resurface Gravel Parking Areas</v>
          </cell>
          <cell r="C15" t="str">
            <v>Resurface Gravel Parking Areas</v>
          </cell>
          <cell r="D15" t="str">
            <v>Resurface Gravel Parking Areas</v>
          </cell>
          <cell r="F15" t="str">
            <v>Resurface Gravel Parking Areas</v>
          </cell>
          <cell r="G15" t="str">
            <v>Replace Composite Board Balcony - Use Recycled Materials</v>
          </cell>
          <cell r="H15" t="str">
            <v>Sewer Lift Station</v>
          </cell>
          <cell r="I15" t="str">
            <v>Sewer Lift Station</v>
          </cell>
          <cell r="J15" t="str">
            <v>Aluminum Siding - Replacement</v>
          </cell>
          <cell r="M15" t="str">
            <v>Fixed Windows (1 - 6 Stories)</v>
          </cell>
          <cell r="N15" t="str">
            <v>ENERGY STAR Sliding Glass Door 96"x80"</v>
          </cell>
          <cell r="P15" t="str">
            <v>Aluminum Siding - Replacement</v>
          </cell>
          <cell r="Q15" t="str">
            <v>Casement Window (1 - 6 Stories)</v>
          </cell>
          <cell r="R15" t="str">
            <v>Sliding Glass Door 60"x80"</v>
          </cell>
          <cell r="S15" t="str">
            <v>ENERGY STAR Double Hung Window (7 + Stories)</v>
          </cell>
          <cell r="T15" t="str">
            <v>Modified Bitumen Roofing (4 - 6 Stories)</v>
          </cell>
          <cell r="U15" t="str">
            <v>Commercial Electric Water Heater, 50-Gallon, 148 GPH, 208 Volt</v>
          </cell>
          <cell r="V15" t="str">
            <v>Commercial Electric Water Heater, 50-Gallon, 148 GPH, 208 Volt</v>
          </cell>
          <cell r="W15" t="str">
            <v>Commercial Electric Water Heater, 50-Gallon, 148 GPH, 208 Volt</v>
          </cell>
          <cell r="X15" t="str">
            <v>Commercial Electric Water Heater, 50-Gallon, 148 GPH, 208 Volt</v>
          </cell>
          <cell r="AB15" t="str">
            <v>Gas Furnace 80 AFUE (60,000 BTU) (Common Area)</v>
          </cell>
          <cell r="AC15" t="str">
            <v>Gas Furnace 80 AFUE (60,000 BTU) (Dwelling Unit)</v>
          </cell>
          <cell r="AE15" t="str">
            <v>A/C Unit (Less Than 13 -SEER) (2.5-Ton)</v>
          </cell>
          <cell r="AF15" t="str">
            <v>A/C Unit (Less Than 13 -SEER) (2.5-Ton)</v>
          </cell>
          <cell r="AH15" t="str">
            <v>Gas Furnace 80 AFUE (60,000 BTU) (Common Area)</v>
          </cell>
          <cell r="AI15" t="str">
            <v>A/C Unit (13 -SEER) (2-Ton)</v>
          </cell>
          <cell r="AJ15" t="str">
            <v>A/C Unit (13 -SEER) (2-Ton)</v>
          </cell>
          <cell r="AK15" t="str">
            <v>Gearless Traction Elevator (MRL) passenger 3,500-lb</v>
          </cell>
          <cell r="AP15" t="str">
            <v>Parquet Floor Replace (Common Area)</v>
          </cell>
          <cell r="AU15" t="str">
            <v>Parquet Floor Replace (Common Area)</v>
          </cell>
          <cell r="AV15" t="str">
            <v>Parquet Floor Replace (Common Area)</v>
          </cell>
          <cell r="AY15" t="str">
            <v>Ceramic Tile , Terrazzo, Quarry Tile (Entire Unit)</v>
          </cell>
          <cell r="BE15" t="str">
            <v>Traditional Refrigerator - New</v>
          </cell>
          <cell r="BG15" t="str">
            <v>Refurbish Kitchen Cabinet Faces, Drawers, Hardware, and Countertops</v>
          </cell>
          <cell r="BH15" t="str">
            <v>Refurbish Kitchen Cabinet Faces, Drawers, Hardware, and Countertops</v>
          </cell>
          <cell r="BI15" t="str">
            <v>Refurbish Kitchen Cabinet Faces, Drawers, Hardware, and Countertops</v>
          </cell>
          <cell r="BQ15" t="str">
            <v>Carpet - Three-Bedroom Apartment (Green Label - Recycled Content)</v>
          </cell>
          <cell r="BT15" t="str">
            <v>VCT Flooring 12x12 (In-Unit Kitchen)</v>
          </cell>
          <cell r="BU15" t="str">
            <v>VCT Flooring 12x12 (In-Unit Kitchen)</v>
          </cell>
          <cell r="BV15" t="str">
            <v>VCT Flooring 12x12 (In-Unit Kitchen)</v>
          </cell>
          <cell r="BW15" t="str">
            <v>VCT Flooring 12x12 (In-Unit Kitchen)</v>
          </cell>
          <cell r="CB15" t="str">
            <v>Upgrade In-Unit Electrical Service / Panel</v>
          </cell>
          <cell r="CC15" t="str">
            <v>Modified Bitumen Roofing (4 - 6 Stories)</v>
          </cell>
          <cell r="CD15" t="str">
            <v>A/C Unit (Less Than 13 -SEER) (2.5-Ton)</v>
          </cell>
          <cell r="CE15" t="str">
            <v>A/C Unit (Less Than 13 -SEER) (2.5-Ton)</v>
          </cell>
          <cell r="CF15" t="str">
            <v>Trash Compactor</v>
          </cell>
          <cell r="CG15" t="str">
            <v>Sewer Lift Station</v>
          </cell>
          <cell r="CH15" t="str">
            <v>Clothes Dryers - Commercial 30-lb Capacity</v>
          </cell>
          <cell r="CI15" t="str">
            <v>Clothes Dryers - Commercial 30-lb Capacity</v>
          </cell>
          <cell r="CJ15" t="str">
            <v>Gearless Traction Elevator (MRL) passenger 3,500-lb</v>
          </cell>
          <cell r="CK15" t="str">
            <v>Gearless Traction Elevator (MRL) passenger 3,500-lb</v>
          </cell>
        </row>
        <row r="16">
          <cell r="F16" t="str">
            <v>Refurbish Concrete Sidewalks and Patios</v>
          </cell>
          <cell r="G16" t="str">
            <v>Replace Concrete Entry Porch / Steps</v>
          </cell>
          <cell r="H16" t="str">
            <v>Playground Equipment - Average Size</v>
          </cell>
          <cell r="I16" t="str">
            <v>Playground Equipment - Average Size</v>
          </cell>
          <cell r="J16" t="str">
            <v xml:space="preserve">Repair and Repainting of Fiber Cement Lap Siding </v>
          </cell>
          <cell r="M16" t="str">
            <v>ENERGY STAR Fixed Windows (1 - 6 Stories)</v>
          </cell>
          <cell r="N16" t="str">
            <v>Hollow Metal Door - Single (Conditioned Space)</v>
          </cell>
          <cell r="P16" t="str">
            <v xml:space="preserve">Repair and Repainting of Fiber Cement Lap Siding </v>
          </cell>
          <cell r="Q16" t="str">
            <v>ENERGY STAR Casement Window (1 - 6 Stories)</v>
          </cell>
          <cell r="R16" t="str">
            <v>ENERGY STAR Sliding Glass Door 60"x80"</v>
          </cell>
          <cell r="S16" t="str">
            <v>Casement Window (1 - 6 Stories)</v>
          </cell>
          <cell r="T16" t="str">
            <v>Modified Bitumen Roofing (7+ Stories)</v>
          </cell>
          <cell r="U16" t="str">
            <v>Gas-fired Water Heater (30 gallon) 80 AFUE</v>
          </cell>
          <cell r="V16" t="str">
            <v>Gas-fired Water Heater (30 gallon) 80 AFUE</v>
          </cell>
          <cell r="W16" t="str">
            <v>Gas-fired Water Heater (30 gallon) 80 AFUE</v>
          </cell>
          <cell r="X16" t="str">
            <v>Gas-fired Water Heater (30 gallon) 80 AFUE</v>
          </cell>
          <cell r="AB16" t="str">
            <v>ENERGY STAR Gas Furnace ≥ 90 AFUE (60,000 BTU) (Common Area)</v>
          </cell>
          <cell r="AC16" t="str">
            <v>ENERGY STAR Gas Furnace ≥ 90 AFUE (60,000 BTU) (Dwelling Unit)</v>
          </cell>
          <cell r="AE16" t="str">
            <v>A/C Unit (13 -SEER) (2.5-Ton)</v>
          </cell>
          <cell r="AF16" t="str">
            <v>A/C Unit (13 -SEER) (2.5-Ton)</v>
          </cell>
          <cell r="AH16" t="str">
            <v>ENERGY STAR Gas Furnace ≥ 90 AFUE (60,000 BTU) (Common Area)</v>
          </cell>
          <cell r="AI16" t="str">
            <v>ENERGY STAR A/C Unit (≥14.5-SEER) (2-Ton)</v>
          </cell>
          <cell r="AJ16" t="str">
            <v>ENERGY STAR A/C Unit (≥14.5-SEER) (2-Ton)</v>
          </cell>
          <cell r="AK16" t="str">
            <v>Hoist/Cable Electric Traction passenger elevator 2,000-lb</v>
          </cell>
          <cell r="AP16" t="str">
            <v>Sand and Finish Wood Floor, 2 Coats Poly (Common Area)</v>
          </cell>
          <cell r="AU16" t="str">
            <v>Sand and Finish Wood Floor, 2 Coats Poly (Common Area)</v>
          </cell>
          <cell r="AV16" t="str">
            <v>Sand and Finish Wood Floor, 2 Coats Poly (Common Area)</v>
          </cell>
          <cell r="AY16" t="str">
            <v>Ceramic Tile, Terrazzo, Quarry Tile (In-Unit Kitchen)</v>
          </cell>
          <cell r="BE16" t="str">
            <v xml:space="preserve">Traditional Residential Dishwasher </v>
          </cell>
          <cell r="BG16" t="str">
            <v>Electric Range</v>
          </cell>
          <cell r="BH16" t="str">
            <v>Electric Range</v>
          </cell>
          <cell r="BI16" t="str">
            <v>Recirculating Kitchen Exhaust Fans</v>
          </cell>
          <cell r="BQ16" t="str">
            <v>Carpet - Four-Bedroom Apartment</v>
          </cell>
          <cell r="BT16" t="str">
            <v>Vinyl Sheet Flooring (In-Unit Kitchen)</v>
          </cell>
          <cell r="BU16" t="str">
            <v>Vinyl Sheet Flooring (In-Unit Kitchen)</v>
          </cell>
          <cell r="BV16" t="str">
            <v>Vinyl Sheet Flooring (In-Unit Kitchen)</v>
          </cell>
          <cell r="BW16" t="str">
            <v>Vinyl Sheet Flooring (In-Unit Kitchen)</v>
          </cell>
          <cell r="CB16" t="str">
            <v>Convert Utilities From A Master Meter System to Per Unit System</v>
          </cell>
          <cell r="CC16" t="str">
            <v>Modified Bitumen Roofing (7+ Stories)</v>
          </cell>
          <cell r="CD16" t="str">
            <v>A/C Unit (13 -SEER) (2.5-Ton)</v>
          </cell>
          <cell r="CE16" t="str">
            <v>A/C Unit (13 -SEER) (2.5-Ton)</v>
          </cell>
          <cell r="CF16" t="str">
            <v xml:space="preserve">Dumpster enclosure </v>
          </cell>
          <cell r="CG16" t="str">
            <v>Playground Equipment - Average Size</v>
          </cell>
          <cell r="CH16" t="str">
            <v>Clothes Dryers - Residential</v>
          </cell>
          <cell r="CI16" t="str">
            <v>Clothes Dryers - Residential</v>
          </cell>
          <cell r="CJ16" t="str">
            <v>Hoist/Cable Electric Traction passenger elevator 2,000-lb</v>
          </cell>
          <cell r="CK16" t="str">
            <v>Hoist/Cable Electric Traction passenger elevator 2,000-lb</v>
          </cell>
          <cell r="CU16" t="str">
            <v>Dollar</v>
          </cell>
          <cell r="CX16" t="str">
            <v>T</v>
          </cell>
        </row>
        <row r="17">
          <cell r="F17" t="str">
            <v>Refurbish Concrete Sidewalks and Patios - Use Recycled Materials</v>
          </cell>
          <cell r="G17" t="str">
            <v>Replace Concrete Entry Porch / Steps - Use Recycled Materials</v>
          </cell>
          <cell r="H17" t="str">
            <v>Playground Equipment - Large Size</v>
          </cell>
          <cell r="I17" t="str">
            <v>Playground Equipment - Large Size</v>
          </cell>
          <cell r="J17" t="str">
            <v>Repair and Repainting of Exterior Facade Using Elastomeric Paint</v>
          </cell>
          <cell r="M17" t="str">
            <v>Fixed Windows (7 + Stories)</v>
          </cell>
          <cell r="N17" t="str">
            <v>ENERGY STAR Pre-Hung Residential Steel Door - Single (Conditioned Space)</v>
          </cell>
          <cell r="P17" t="str">
            <v>Repair and Repainting of Exterior Facade Using Elastomeric Paint</v>
          </cell>
          <cell r="Q17" t="str">
            <v>Casement Window (7 + Stories)</v>
          </cell>
          <cell r="R17" t="str">
            <v>Sliding Glass Door 72"x80"</v>
          </cell>
          <cell r="S17" t="str">
            <v>ENERGY STAR Casement Window (1 - 6 Stories)</v>
          </cell>
          <cell r="T17" t="str">
            <v>Standing Seam Metal Roofing</v>
          </cell>
          <cell r="U17" t="str">
            <v>ENERGY STAR Gas-fired Water Heater (30 gallon Tank) ≥ 90 AFUE</v>
          </cell>
          <cell r="V17" t="str">
            <v>ENERGY STAR Gas-fired Water Heater (30 gallon Tank) ≥ 90 AFUE</v>
          </cell>
          <cell r="W17" t="str">
            <v>ENERGY STAR Gas-fired Water Heater (30 gallon Tank) ≥ 90 AFUE</v>
          </cell>
          <cell r="X17" t="str">
            <v>ENERGY STAR Gas-fired Water Heater (30 gallon Tank) ≥ 90 AFUE</v>
          </cell>
          <cell r="AB17" t="str">
            <v>Gas Furnace 80 AFUE (90,000 BTU) (Common Area)</v>
          </cell>
          <cell r="AC17" t="str">
            <v>Gas Furnace 80 AFUE (90,000 BTU) (Dwelling Unit)</v>
          </cell>
          <cell r="AE17" t="str">
            <v>ENERGY STAR A/C Unit (≥14.5-SEER) (2.5-Ton)</v>
          </cell>
          <cell r="AF17" t="str">
            <v>ENERGY STAR A/C Unit (≥14.5-SEER) (2.5-Ton)</v>
          </cell>
          <cell r="AH17" t="str">
            <v>Gas Furnace 80 AFUE (90,000 BTU) (Common Area)</v>
          </cell>
          <cell r="AI17" t="str">
            <v>A/C Unit (Less Than 13 -SEER) (2.5-Ton)</v>
          </cell>
          <cell r="AJ17" t="str">
            <v>A/C Unit (Less Than 13 -SEER) (2.5-Ton)</v>
          </cell>
          <cell r="AK17" t="str">
            <v>Gearless Traction Elevator (MRL), Hoist/Cable passenger 2,000-lb</v>
          </cell>
          <cell r="AP17" t="str">
            <v>Wood Floor Replace (Common Area)</v>
          </cell>
          <cell r="AU17" t="str">
            <v>Wood Floor Replace (Common Area)</v>
          </cell>
          <cell r="AV17" t="str">
            <v>Wood Floor Replace (Common Area)</v>
          </cell>
          <cell r="AY17" t="str">
            <v>Wood Floor Replace (Entire Unit)</v>
          </cell>
          <cell r="BE17" t="str">
            <v>ENERGY STAR Residential Dishwasher</v>
          </cell>
          <cell r="BG17" t="str">
            <v>Gas Range</v>
          </cell>
          <cell r="BH17" t="str">
            <v>Gas Range</v>
          </cell>
          <cell r="BI17" t="str">
            <v>Traditional Exterior Venting Kitchen Exhaust Fans</v>
          </cell>
          <cell r="BQ17" t="str">
            <v>Carpet - Four-Bedroom Apartment (Green Label - Recycled Content)</v>
          </cell>
          <cell r="BT17" t="str">
            <v>Bio-Based Tile W/Low-VOC Adhesives (In-Unit Kitchen)</v>
          </cell>
          <cell r="BU17" t="str">
            <v>Bio-Based Tile W/Low-VOC Adhesives (In-Unit Kitchen)</v>
          </cell>
          <cell r="BV17" t="str">
            <v>Bio-Based Tile W/Low-VOC Adhesives (In-Unit Kitchen)</v>
          </cell>
          <cell r="BW17" t="str">
            <v>Bio-Based Tile W/Low-VOC Adhesives (In-Unit Kitchen)</v>
          </cell>
          <cell r="CC17" t="str">
            <v>Standing Seam Metal Roofing</v>
          </cell>
          <cell r="CD17" t="str">
            <v>ENERGY STAR A/C Unit (≥14.5-SEER) (2.5-Ton)</v>
          </cell>
          <cell r="CE17" t="str">
            <v>ENERGY STAR A/C Unit (≥14.5-SEER) (2.5-Ton)</v>
          </cell>
          <cell r="CF17" t="str">
            <v>Gazebo/Picnic Shelter</v>
          </cell>
          <cell r="CG17" t="str">
            <v>Playground Equipment - Large Size</v>
          </cell>
          <cell r="CH17" t="str">
            <v>Residential Sump Pump</v>
          </cell>
          <cell r="CI17" t="str">
            <v>Residential Sump Pump</v>
          </cell>
          <cell r="CJ17" t="str">
            <v>Gearless Traction Elevator (MRL), Hoist/Cable passenger 2,000-lb</v>
          </cell>
          <cell r="CK17" t="str">
            <v>Gearless Traction Elevator (MRL), Hoist/Cable passenger 2,000-lb</v>
          </cell>
          <cell r="CU17" t="str">
            <v>Electricity</v>
          </cell>
          <cell r="CX17" t="str">
            <v>G1</v>
          </cell>
        </row>
        <row r="18">
          <cell r="F18" t="str">
            <v>Replace Concrete Sidewalks/Patios</v>
          </cell>
          <cell r="G18" t="str">
            <v xml:space="preserve">Wood Stockade Fencing 4' High </v>
          </cell>
          <cell r="H18" t="str">
            <v>Pool Equipment</v>
          </cell>
          <cell r="I18" t="str">
            <v>Pool Equipment</v>
          </cell>
          <cell r="J18" t="str">
            <v>Caulk / Seal Joints of Concrete Panel Façade</v>
          </cell>
          <cell r="M18" t="str">
            <v>ENERGY STAR Fixed Windows (7 + Stories)</v>
          </cell>
          <cell r="N18" t="str">
            <v>Hollow Metal Door - Single (Unconditioned Space)</v>
          </cell>
          <cell r="P18" t="str">
            <v>Caulk / Seal Joints of Concrete Panel Façade</v>
          </cell>
          <cell r="Q18" t="str">
            <v>ENERGY STAR Casement Window (7 + Stories)</v>
          </cell>
          <cell r="R18" t="str">
            <v>ENERGY STAR Sliding Glass Door 72"x80"</v>
          </cell>
          <cell r="S18" t="str">
            <v>Casement Window (7 + Stories)</v>
          </cell>
          <cell r="T18" t="str">
            <v>Clay or Concrete Tile Roofing</v>
          </cell>
          <cell r="U18" t="str">
            <v>Gas-fired Water Heater (40 gallon) 80 AFUE</v>
          </cell>
          <cell r="V18" t="str">
            <v>Gas-fired Water Heater (40 gallon) 80 AFUE</v>
          </cell>
          <cell r="W18" t="str">
            <v>Gas-fired Water Heater (40 gallon) 80 AFUE</v>
          </cell>
          <cell r="X18" t="str">
            <v>Gas-fired Water Heater (40 gallon) 80 AFUE</v>
          </cell>
          <cell r="AB18" t="str">
            <v>ENERGY STAR Gas Furnace ≥ 90 AFUE (90,000 BTU) (Common Area)</v>
          </cell>
          <cell r="AC18" t="str">
            <v>ENERGY STAR Gas Furnace ≥ 90 AFUE (90,000 BTU) (Dwelling Unit)</v>
          </cell>
          <cell r="AE18" t="str">
            <v>A/C Unit (Less Than 13 -SEER) (3-Ton)</v>
          </cell>
          <cell r="AF18" t="str">
            <v>A/C Unit (Less Than 13 -SEER) (3-Ton)</v>
          </cell>
          <cell r="AH18" t="str">
            <v>ENERGY STAR Gas Furnace ≥ 90 AFUE (90,000 BTU) (Common Area)</v>
          </cell>
          <cell r="AI18" t="str">
            <v>A/C Unit (13 -SEER) (2.5-Ton)</v>
          </cell>
          <cell r="AJ18" t="str">
            <v>A/C Unit (13 -SEER) (2.5-Ton)</v>
          </cell>
          <cell r="AK18" t="str">
            <v>Hoist/Cable Electric Traction passenger elevator 2,500-lb</v>
          </cell>
          <cell r="AP18" t="str">
            <v>Hallway Handrails (Common Area)</v>
          </cell>
          <cell r="AU18" t="str">
            <v>Hallway Handrails (Common Area)</v>
          </cell>
          <cell r="AV18" t="str">
            <v>Hallway Handrails (Common Area)</v>
          </cell>
          <cell r="AY18" t="str">
            <v>Wood Floor Replace (In-Unit Kitchen)</v>
          </cell>
          <cell r="BE18" t="str">
            <v>Traditional Washing Machine - Residential Size</v>
          </cell>
          <cell r="BG18" t="str">
            <v>HDCP Front Controlled Range</v>
          </cell>
          <cell r="BH18" t="str">
            <v>HDCP Front Controlled Range</v>
          </cell>
          <cell r="BI18" t="str">
            <v>ENERGY STAR Exterior Venting Kitchen Exhaust Fans</v>
          </cell>
          <cell r="BQ18" t="str">
            <v>Carpet - Townhouse (Sizes Averaged)</v>
          </cell>
          <cell r="BT18" t="str">
            <v>Armstrong 3/16 Durable Floor (In-Unit Kitchen)</v>
          </cell>
          <cell r="BU18" t="str">
            <v>Armstrong 3/16 Durable Floor (In-Unit Kitchen)</v>
          </cell>
          <cell r="BV18" t="str">
            <v>Armstrong 3/16 Durable Floor (In-Unit Kitchen)</v>
          </cell>
          <cell r="BW18" t="str">
            <v>Armstrong 3/16 Durable Floor (In-Unit Kitchen)</v>
          </cell>
          <cell r="CC18" t="str">
            <v>Clay or Concrete Tile Roofing</v>
          </cell>
          <cell r="CD18" t="str">
            <v>A/C Unit (Less Than 13 -SEER) (3-Ton)</v>
          </cell>
          <cell r="CE18" t="str">
            <v>A/C Unit (Less Than 13 -SEER) (3-Ton)</v>
          </cell>
          <cell r="CF18" t="str">
            <v>Parking Lot Security Gate</v>
          </cell>
          <cell r="CG18" t="str">
            <v>Pool Equipment</v>
          </cell>
          <cell r="CH18" t="str">
            <v>Commercial Sump Pump</v>
          </cell>
          <cell r="CI18" t="str">
            <v>Commercial Sump Pump</v>
          </cell>
          <cell r="CJ18" t="str">
            <v>Hoist/Cable Electric Traction passenger elevator 2,500-lb</v>
          </cell>
          <cell r="CK18" t="str">
            <v>Hoist/Cable Electric Traction passenger elevator 2,500-lb</v>
          </cell>
          <cell r="CU18" t="str">
            <v>Fuel Oil</v>
          </cell>
          <cell r="CX18" t="str">
            <v>G2</v>
          </cell>
        </row>
        <row r="19">
          <cell r="F19" t="str">
            <v>Replace Concrete Sidewalks/Patios - Use Recycled Materials</v>
          </cell>
          <cell r="G19" t="str">
            <v>Wood Stockade Fencing 4' High - Use FSC Lumber</v>
          </cell>
          <cell r="H19" t="str">
            <v>Pool Liner</v>
          </cell>
          <cell r="I19" t="str">
            <v>Pool Liner</v>
          </cell>
          <cell r="J19" t="str">
            <v>Technical Pointing/Replacement stonework/CMU</v>
          </cell>
          <cell r="M19" t="str">
            <v>Sliding Window (1 - 6 Stories)</v>
          </cell>
          <cell r="N19" t="str">
            <v>Hollow Metal Door - Double (Conditioned Space)</v>
          </cell>
          <cell r="P19" t="str">
            <v>Technical Pointing/Replacement stonework/CMU</v>
          </cell>
          <cell r="Q19" t="str">
            <v xml:space="preserve">Jalousie Windows </v>
          </cell>
          <cell r="R19" t="str">
            <v>Sliding Glass Door 96"x80"</v>
          </cell>
          <cell r="S19" t="str">
            <v>ENERGY STAR Casement Window (7 + Stories)</v>
          </cell>
          <cell r="T19" t="str">
            <v>Slate Roofing Refurbish</v>
          </cell>
          <cell r="U19" t="str">
            <v>ENERGY STAR Gas-fired Water Heater (40 gallon Tank) ≥ 90 AFUE</v>
          </cell>
          <cell r="V19" t="str">
            <v>ENERGY STAR Gas-fired Water Heater (40 gallon Tank) ≥ 90 AFUE</v>
          </cell>
          <cell r="W19" t="str">
            <v>ENERGY STAR Gas-fired Water Heater (40 gallon Tank) ≥ 90 AFUE</v>
          </cell>
          <cell r="X19" t="str">
            <v>ENERGY STAR Gas-fired Water Heater (40 gallon Tank) ≥ 90 AFUE</v>
          </cell>
          <cell r="AB19" t="str">
            <v>Commercial Gas Furnace 80 AFUE (450,000 BTU)</v>
          </cell>
          <cell r="AC19" t="str">
            <v>Gas-fired Magic-Pack Heat/AC Unit 80 AFUE &lt;9 EER</v>
          </cell>
          <cell r="AE19" t="str">
            <v>A/C Unit (13 -SEER) (3-Ton)</v>
          </cell>
          <cell r="AF19" t="str">
            <v>A/C Unit (13 -SEER) (3-Ton)</v>
          </cell>
          <cell r="AH19" t="str">
            <v>Gas Furnace 80 AFUE (45,000 BTU) (Dwelling Unit)</v>
          </cell>
          <cell r="AI19" t="str">
            <v>ENERGY STAR A/C Unit (≥14.5-SEER) (2.5-Ton)</v>
          </cell>
          <cell r="AJ19" t="str">
            <v>ENERGY STAR A/C Unit (≥14.5-SEER) (2.5-Ton)</v>
          </cell>
          <cell r="AK19" t="str">
            <v>Gearless Traction Elevator (MRL), Hoist/Cable passenger 2,500-lb</v>
          </cell>
          <cell r="AP19" t="str">
            <v>Ceramic Tile, Terrazzo, Quarry Tile (Common Area)</v>
          </cell>
          <cell r="AU19" t="str">
            <v>Ceramic Tile, Terrazzo, Quarry Tile (Common Area)</v>
          </cell>
          <cell r="AV19" t="str">
            <v>Ceramic Tile, Terrazzo, Quarry Tile (Common Area)</v>
          </cell>
          <cell r="AY19" t="str">
            <v>Sand and Finish Wood Floor, 2 Coats Poly (Entire Unit)</v>
          </cell>
          <cell r="BE19" t="str">
            <v>ENERGY STAR Washing Machine - Residential Size</v>
          </cell>
          <cell r="BG19" t="str">
            <v>Microwave</v>
          </cell>
          <cell r="BH19" t="str">
            <v>Microwave</v>
          </cell>
          <cell r="BQ19" t="str">
            <v>Carpet - Townhouse (Sizes Averaged) (Green Label - Recycled Content)</v>
          </cell>
          <cell r="BT19" t="str">
            <v>Carpet - Apartment (Sizes Averaged)</v>
          </cell>
          <cell r="BU19" t="str">
            <v>Carpet - Apartment (Sizes Averaged)</v>
          </cell>
          <cell r="BV19" t="str">
            <v>Carpet - Apartment (Sizes Averaged)</v>
          </cell>
          <cell r="BW19" t="str">
            <v>Carpet - Apartment (Sizes Averaged)</v>
          </cell>
          <cell r="CC19" t="str">
            <v>Slate Roofing Refurbish</v>
          </cell>
          <cell r="CD19" t="str">
            <v>A/C Unit (13 -SEER) (3-Ton)</v>
          </cell>
          <cell r="CE19" t="str">
            <v>A/C Unit (13 -SEER) (3-Ton)</v>
          </cell>
          <cell r="CF19" t="str">
            <v>Mail Kiosk</v>
          </cell>
          <cell r="CG19" t="str">
            <v>Pool Liner</v>
          </cell>
          <cell r="CH19" t="str">
            <v>Water Softening System Residential 30 Grains Per Gallon</v>
          </cell>
          <cell r="CI19" t="str">
            <v>Water Softening System Residential 30 Grains Per Gallon</v>
          </cell>
          <cell r="CJ19" t="str">
            <v>Gearless Traction Elevator (MRL), Hoist/Cable passenger 2,500-lb</v>
          </cell>
          <cell r="CK19" t="str">
            <v>Gearless Traction Elevator (MRL), Hoist/Cable passenger 2,500-lb</v>
          </cell>
          <cell r="CU19" t="str">
            <v>Natural Gas</v>
          </cell>
        </row>
        <row r="20">
          <cell r="F20" t="str">
            <v>Overlay Asphalt Sidewalks/Patios</v>
          </cell>
          <cell r="G20" t="str">
            <v xml:space="preserve">Wood Stockade Fencing 6' High </v>
          </cell>
          <cell r="H20" t="str">
            <v>Resurface Basketball Court</v>
          </cell>
          <cell r="I20" t="str">
            <v>Resurface Basketball Court</v>
          </cell>
          <cell r="M20" t="str">
            <v>ENERGY STAR Sliding Window (1 - 6 Stories)</v>
          </cell>
          <cell r="N20" t="str">
            <v>ENERGY STAR Pre-Hung Residential Steel Door - Double (Conditioned Space)</v>
          </cell>
          <cell r="P20" t="str">
            <v>Soffits and Fascia (Aluminum or Vinyl)</v>
          </cell>
          <cell r="Q20" t="str">
            <v>Fixed Windows (1 - 6 Stories)</v>
          </cell>
          <cell r="R20" t="str">
            <v>ENERGY STAR Sliding Glass Door 96"x80"</v>
          </cell>
          <cell r="S20" t="str">
            <v xml:space="preserve">Jalousie Windows </v>
          </cell>
          <cell r="T20" t="str">
            <v>Slate Roofing Replace</v>
          </cell>
          <cell r="U20" t="str">
            <v>ENERGY STAR Gas-fired On-Demand Tankless</v>
          </cell>
          <cell r="V20" t="str">
            <v>ENERGY STAR Gas-fired On-Demand Tankless</v>
          </cell>
          <cell r="W20" t="str">
            <v>ENERGY STAR Gas-fired On-Demand Tankless</v>
          </cell>
          <cell r="X20" t="str">
            <v>ENERGY STAR Gas-fired On-Demand Tankless</v>
          </cell>
          <cell r="AB20" t="str">
            <v>High Efficiency Commercial Gas Furnace ≥ 90 AFUE (450,000 BTU)</v>
          </cell>
          <cell r="AC20" t="str">
            <v xml:space="preserve">Gas-fired Magic-Pack Heat/AC Unit 80 AFUE </v>
          </cell>
          <cell r="AE20" t="str">
            <v>ENERGY STAR A/C Unit (≥14.5-SEER) (3-Ton)</v>
          </cell>
          <cell r="AF20" t="str">
            <v>ENERGY STAR A/C Unit (≥14.5-SEER) (3-Ton)</v>
          </cell>
          <cell r="AH20" t="str">
            <v>ENERGY STAR Gas Furnace ≥ 90 AFUE (45,000 BTU) (Dwelling Unit)</v>
          </cell>
          <cell r="AI20" t="str">
            <v>A/C Unit (Less Than 13 -SEER) (3-Ton)</v>
          </cell>
          <cell r="AJ20" t="str">
            <v>A/C Unit (Less Than 13 -SEER) (3-Ton)</v>
          </cell>
          <cell r="AK20" t="str">
            <v>Hoist/Cable Electric Traction passenger elevator 3,000-lb</v>
          </cell>
          <cell r="AY20" t="str">
            <v>Sand and Finish Wood Floor, 2 Coats Poly (In-Unit Kitchen)</v>
          </cell>
          <cell r="BE20" t="str">
            <v>Clothes Dryers - Commercial 30-lb Capacity</v>
          </cell>
          <cell r="BG20" t="str">
            <v>Existing - Standard Refrigerator (+-1990 - 2000)</v>
          </cell>
          <cell r="BH20" t="str">
            <v>Existing - Standard Refrigerator (+-1990 - 2000)</v>
          </cell>
          <cell r="BQ20" t="str">
            <v>Carpet - Two-Bedroom Townhome</v>
          </cell>
          <cell r="BT20" t="str">
            <v>Carpet - Apartment (Sizes Averaged) (Green Label - Recycled Content)</v>
          </cell>
          <cell r="BU20" t="str">
            <v>Carpet - Apartment (Sizes Averaged) (Green Label - Recycled Content)</v>
          </cell>
          <cell r="BV20" t="str">
            <v>Carpet - Apartment (Sizes Averaged) (Green Label - Recycled Content)</v>
          </cell>
          <cell r="BW20" t="str">
            <v>Carpet - Apartment (Sizes Averaged) (Green Label - Recycled Content)</v>
          </cell>
          <cell r="CC20" t="str">
            <v>Slate Roofing Replace</v>
          </cell>
          <cell r="CD20" t="str">
            <v>ENERGY STAR A/C Unit (≥14.5-SEER) (3-Ton)</v>
          </cell>
          <cell r="CE20" t="str">
            <v>ENERGY STAR A/C Unit (≥14.5-SEER) (3-Ton)</v>
          </cell>
          <cell r="CF20" t="str">
            <v>Maintenance Shed</v>
          </cell>
          <cell r="CG20" t="str">
            <v>Resurface Basketball Court</v>
          </cell>
          <cell r="CH20" t="str">
            <v xml:space="preserve">Commercial Water Softening System </v>
          </cell>
          <cell r="CI20" t="str">
            <v xml:space="preserve">Commercial Water Softening System </v>
          </cell>
          <cell r="CJ20" t="str">
            <v>Hoist/Cable Electric Traction passenger elevator 3,000-lb</v>
          </cell>
          <cell r="CK20" t="str">
            <v>Hoist/Cable Electric Traction passenger elevator 3,000-lb</v>
          </cell>
          <cell r="CU20" t="str">
            <v>Propane</v>
          </cell>
        </row>
        <row r="21">
          <cell r="F21" t="str">
            <v>Overlay Asphalt Sidewalks/Patios - Use Recycled Materials</v>
          </cell>
          <cell r="G21" t="str">
            <v>Wood Stockade Fencing 6' High - Use FSC Lumber</v>
          </cell>
          <cell r="H21" t="str">
            <v>Resurface Shuffleboard Court</v>
          </cell>
          <cell r="I21" t="str">
            <v>Resurface Shuffleboard Court</v>
          </cell>
          <cell r="M21" t="str">
            <v>Sliding Window (7 + Stories)</v>
          </cell>
          <cell r="N21" t="str">
            <v>Hollow Metal Door - Double (Unconditioned Space)</v>
          </cell>
          <cell r="P21" t="str">
            <v>Soffits and Fascia (Cement Fiber Materials)</v>
          </cell>
          <cell r="Q21" t="str">
            <v>ENERGY STAR Fixed Windows (1 - 6 Stories)</v>
          </cell>
          <cell r="R21" t="str">
            <v>Hollow Metal Door - Single (Conditioned Space)</v>
          </cell>
          <cell r="S21" t="str">
            <v>Fixed Windows (1 - 6 Stories)</v>
          </cell>
          <cell r="U21" t="str">
            <v>Gas-fired Water Heater (50 gallon) 80 AFUE</v>
          </cell>
          <cell r="V21" t="str">
            <v>Gas-fired Water Heater (50 gallon) 80 AFUE</v>
          </cell>
          <cell r="W21" t="str">
            <v>Gas-fired Water Heater (50 gallon) 80 AFUE</v>
          </cell>
          <cell r="X21" t="str">
            <v>Gas-fired Water Heater (50 gallon) 80 AFUE</v>
          </cell>
          <cell r="AB21" t="str">
            <v>Gas-fired Magic-Pack Heat/AC Unit 80 AFUE &lt;9 EER</v>
          </cell>
          <cell r="AC21" t="str">
            <v xml:space="preserve">High EFF Gas-fired Magic-Pack Heat/AC Unit 80 AFUE  </v>
          </cell>
          <cell r="AE21" t="str">
            <v>A/C Unit (Less Than 13 -SEER) (4-Ton)</v>
          </cell>
          <cell r="AF21" t="str">
            <v>A/C Unit (Less Than 13 -SEER) (4-Ton)</v>
          </cell>
          <cell r="AH21" t="str">
            <v>Gas Furnace 80 AFUE (60,000 BTU) (Dwelling Unit)</v>
          </cell>
          <cell r="AI21" t="str">
            <v>A/C Unit (13 -SEER) (3-Ton)</v>
          </cell>
          <cell r="AJ21" t="str">
            <v>A/C Unit (13 -SEER) (3-Ton)</v>
          </cell>
          <cell r="AK21" t="str">
            <v>Gearless Traction Elevator (MRL), Hoist/Cable passenger 3,000-lb</v>
          </cell>
          <cell r="AY21" t="str">
            <v>Parquet Floor Replace (Entire Unit)</v>
          </cell>
          <cell r="BE21" t="str">
            <v>Clothes Dryers - Residential</v>
          </cell>
          <cell r="BG21" t="str">
            <v>Existing - Standard Refrigerator (+-2001 - 2003)</v>
          </cell>
          <cell r="BH21" t="str">
            <v>Existing - Standard Refrigerator (+-2001 - 2003)</v>
          </cell>
          <cell r="BQ21" t="str">
            <v>Carpet - Two-Bedroom Townhome (Green Label - Recycled Content)</v>
          </cell>
          <cell r="BT21" t="str">
            <v>Carpet - Studio Apartment</v>
          </cell>
          <cell r="BU21" t="str">
            <v>Carpet - Studio Apartment</v>
          </cell>
          <cell r="BV21" t="str">
            <v>Carpet - Studio Apartment</v>
          </cell>
          <cell r="BW21" t="str">
            <v>Carpet - Studio Apartment</v>
          </cell>
          <cell r="CC21" t="str">
            <v>Double Hung Window (1 - 6 Stories)</v>
          </cell>
          <cell r="CD21" t="str">
            <v>A/C Unit (Less Than 13 -SEER) (4-Ton)</v>
          </cell>
          <cell r="CE21" t="str">
            <v>A/C Unit (Less Than 13 -SEER) (4-Ton)</v>
          </cell>
          <cell r="CF21" t="str">
            <v>Sewer Lift Station</v>
          </cell>
          <cell r="CG21" t="str">
            <v>Resurface Shuffleboard Court</v>
          </cell>
          <cell r="CH21" t="str">
            <v>Domestic Water Booster Pumps 1HP</v>
          </cell>
          <cell r="CI21" t="str">
            <v>Domestic Water Booster Pumps 1HP</v>
          </cell>
          <cell r="CJ21" t="str">
            <v>Gearless Traction Elevator (MRL), Hoist/Cable passenger 3,000-lb</v>
          </cell>
          <cell r="CK21" t="str">
            <v>Gearless Traction Elevator (MRL), Hoist/Cable passenger 3,000-lb</v>
          </cell>
          <cell r="CU21" t="str">
            <v>Kerosene</v>
          </cell>
        </row>
        <row r="22">
          <cell r="F22" t="str">
            <v>Replace Wood Balcony</v>
          </cell>
          <cell r="G22" t="str">
            <v xml:space="preserve">Wood Stockade Fencing 8' High </v>
          </cell>
          <cell r="H22" t="str">
            <v>Resurface Tennis Court</v>
          </cell>
          <cell r="I22" t="str">
            <v>Resurface Tennis Court</v>
          </cell>
          <cell r="M22" t="str">
            <v>ENERGY STAR Sliding Window (7 + Stories)</v>
          </cell>
          <cell r="N22" t="str">
            <v>Solid Wood Door - Single (Conditioned Space)</v>
          </cell>
          <cell r="P22" t="str">
            <v>Soffits and Fascia (Cement Fiber Materials) Repair and Repaint</v>
          </cell>
          <cell r="Q22" t="str">
            <v>Fixed Windows (7 + Stories)</v>
          </cell>
          <cell r="R22" t="str">
            <v>ENERGY STAR Pre-Hung Residential Steel Door - Single (Conditioned Space)</v>
          </cell>
          <cell r="S22" t="str">
            <v>ENERGY STAR Fixed Windows (1 - 6 Stories)</v>
          </cell>
          <cell r="U22" t="str">
            <v>ENERGY STAR Gas-fired Water Heater (50 gallon Tank) ≥ 90 AFUE</v>
          </cell>
          <cell r="V22" t="str">
            <v>ENERGY STAR Gas-fired Water Heater (50 gallon Tank) ≥ 90 AFUE</v>
          </cell>
          <cell r="W22" t="str">
            <v>ENERGY STAR Gas-fired Water Heater (50 gallon Tank) ≥ 90 AFUE</v>
          </cell>
          <cell r="X22" t="str">
            <v>ENERGY STAR Gas-fired Water Heater (50 gallon Tank) ≥ 90 AFUE</v>
          </cell>
          <cell r="AB22" t="str">
            <v xml:space="preserve">Gas-fired Magic-Pack Heat/AC Unit 80 AFUE </v>
          </cell>
          <cell r="AC22" t="str">
            <v>Electric Heat Pump 1.5-ton ( less than 13-SEER)</v>
          </cell>
          <cell r="AE22" t="str">
            <v>A/C Unit (13 -SEER) (4-Ton)</v>
          </cell>
          <cell r="AF22" t="str">
            <v>A/C Unit (13 -SEER) (4-Ton)</v>
          </cell>
          <cell r="AH22" t="str">
            <v>ENERGY STAR Gas Furnace ≥ 90 AFUE (60,000 BTU) (Dwelling Unit)</v>
          </cell>
          <cell r="AI22" t="str">
            <v>ENERGY STAR A/C Unit (≥14.5-SEER) (3-Ton)</v>
          </cell>
          <cell r="AJ22" t="str">
            <v>ENERGY STAR A/C Unit (≥14.5-SEER) (3-Ton)</v>
          </cell>
          <cell r="AK22" t="str">
            <v>Hoist/Cable Electric Traction passenger elevator 3,500-lb</v>
          </cell>
          <cell r="AY22" t="str">
            <v>Parquet Floor Replace (In-Unit Kitchen)</v>
          </cell>
          <cell r="BG22" t="str">
            <v>Existing - Standard Refrigerator (+-2004 - 2008)</v>
          </cell>
          <cell r="BH22" t="str">
            <v>Existing - Standard Refrigerator (+-2004 - 2008)</v>
          </cell>
          <cell r="BQ22" t="str">
            <v>Carpet - Three-Bedroom Townhome</v>
          </cell>
          <cell r="BT22" t="str">
            <v>Carpet - Studio Apartment (Green Label - Recycled Content)</v>
          </cell>
          <cell r="BU22" t="str">
            <v>Carpet - Studio Apartment (Green Label - Recycled Content)</v>
          </cell>
          <cell r="BV22" t="str">
            <v>Carpet - Studio Apartment (Green Label - Recycled Content)</v>
          </cell>
          <cell r="BW22" t="str">
            <v>Carpet - Studio Apartment (Green Label - Recycled Content)</v>
          </cell>
          <cell r="CC22" t="str">
            <v>ENERGY STAR Double Hung Window (1 - 6 Stories)</v>
          </cell>
          <cell r="CD22" t="str">
            <v>A/C Unit (13 -SEER) (4-Ton)</v>
          </cell>
          <cell r="CE22" t="str">
            <v>A/C Unit (13 -SEER) (4-Ton)</v>
          </cell>
          <cell r="CF22" t="str">
            <v>Playground Equipment - Average Size</v>
          </cell>
          <cell r="CG22" t="str">
            <v>Resurface Tennis Court</v>
          </cell>
          <cell r="CH22" t="str">
            <v>Domestic Water Booster Pumps 3HP</v>
          </cell>
          <cell r="CI22" t="str">
            <v>Domestic Water Booster Pumps 3HP</v>
          </cell>
          <cell r="CJ22" t="str">
            <v>Hoist/Cable Electric Traction passenger elevator 3,500-lb</v>
          </cell>
          <cell r="CK22" t="str">
            <v>Hoist/Cable Electric Traction passenger elevator 3,500-lb</v>
          </cell>
          <cell r="CU22" t="str">
            <v>Water</v>
          </cell>
        </row>
        <row r="23">
          <cell r="F23" t="str">
            <v>Replace Wood Balcony - Use FSC Lumber</v>
          </cell>
          <cell r="G23" t="str">
            <v>Wood Stockade Fencing 8' high - Use FSC Lumber</v>
          </cell>
          <cell r="H23" t="str">
            <v>Refurbish Site Privacy Wall</v>
          </cell>
          <cell r="I23" t="str">
            <v>Refurbish Site Privacy Wall</v>
          </cell>
          <cell r="M23" t="str">
            <v>Single Hung Window (1 - 6 Stories)</v>
          </cell>
          <cell r="N23" t="str">
            <v>Solid Wood Door - Single (Unconditioned Space)</v>
          </cell>
          <cell r="P23" t="str">
            <v>Soffits and Fascia (Wood) Repair and Repaint</v>
          </cell>
          <cell r="Q23" t="str">
            <v>ENERGY STAR Fixed Windows (7 + Stories)</v>
          </cell>
          <cell r="R23" t="str">
            <v>Hollow Metal Door - Single (Unconditioned Space)</v>
          </cell>
          <cell r="S23" t="str">
            <v>Fixed Windows (7 + Stories)</v>
          </cell>
          <cell r="U23" t="str">
            <v>Gas-fired 120 mbtu/hr - commercial 80 AFUE</v>
          </cell>
          <cell r="V23" t="str">
            <v>Gas-fired 120 mbtu/hr - commercial 80 AFUE</v>
          </cell>
          <cell r="W23" t="str">
            <v>Gas-fired 120 mbtu/hr - commercial 80 AFUE</v>
          </cell>
          <cell r="X23" t="str">
            <v>Gas-fired 120 mbtu/hr - commercial 80 AFUE</v>
          </cell>
          <cell r="AB23" t="str">
            <v xml:space="preserve">High EFF Gas-fired Magic-Pack Heat/AC Unit 80 AFUE  </v>
          </cell>
          <cell r="AC23" t="str">
            <v>Electric Heat Pump 1.5-ton (13-SEER)</v>
          </cell>
          <cell r="AE23" t="str">
            <v>ENERGY STAR A/C Unit (≥14.5-SEER) (4-Ton)</v>
          </cell>
          <cell r="AF23" t="str">
            <v>ENERGY STAR A/C Unit (≥14.5-SEER) (4-Ton)</v>
          </cell>
          <cell r="AH23" t="str">
            <v>Gas Furnace 80 AFUE (90,000 BTU) (Dwelling Unit)</v>
          </cell>
          <cell r="AI23" t="str">
            <v>A/C Unit (Less Than 13 -SEER) (4-Ton)</v>
          </cell>
          <cell r="AJ23" t="str">
            <v>A/C Unit (Less Than 13 -SEER) (4-Ton)</v>
          </cell>
          <cell r="AK23" t="str">
            <v>Gearless Traction Elevator (MRL), Hoist/Cable passenger 3,500-lb</v>
          </cell>
          <cell r="BG23" t="str">
            <v>Existing - Standard Refrigerator (+-2009 - 2012)</v>
          </cell>
          <cell r="BH23" t="str">
            <v>Existing - Standard Refrigerator (+-2009 - 2012)</v>
          </cell>
          <cell r="BQ23" t="str">
            <v>Carpet - Three-Bedroom Townhome (Green Label - Recycled Content)</v>
          </cell>
          <cell r="BT23" t="str">
            <v>Carpet - One-Bedroom Apartment</v>
          </cell>
          <cell r="BU23" t="str">
            <v>Carpet - One-Bedroom Apartment</v>
          </cell>
          <cell r="BV23" t="str">
            <v>Carpet - One-Bedroom Apartment</v>
          </cell>
          <cell r="BW23" t="str">
            <v>Carpet - One-Bedroom Apartment</v>
          </cell>
          <cell r="CC23" t="str">
            <v>Double Hung Window (7 + Stories)</v>
          </cell>
          <cell r="CD23" t="str">
            <v>ENERGY STAR A/C Unit (≥14.5-SEER) (4-Ton)</v>
          </cell>
          <cell r="CE23" t="str">
            <v>ENERGY STAR A/C Unit (≥14.5-SEER) (4-Ton)</v>
          </cell>
          <cell r="CF23" t="str">
            <v>Playground Equipment - Large Size</v>
          </cell>
          <cell r="CG23" t="str">
            <v>Refurbish Site Privacy Wall</v>
          </cell>
          <cell r="CH23" t="str">
            <v>Domestic Water Booster Pumps 5HP</v>
          </cell>
          <cell r="CI23" t="str">
            <v>Domestic Water Booster Pumps 5HP</v>
          </cell>
          <cell r="CJ23" t="str">
            <v>Gearless Traction Elevator (MRL), Hoist/Cable passenger 3,500-lb</v>
          </cell>
          <cell r="CK23" t="str">
            <v>Gearless Traction Elevator (MRL), Hoist/Cable passenger 3,500-lb</v>
          </cell>
          <cell r="CU23" t="str">
            <v>Sewer</v>
          </cell>
        </row>
        <row r="24">
          <cell r="F24" t="str">
            <v>Replace Composite Board Balcony</v>
          </cell>
          <cell r="G24" t="str">
            <v xml:space="preserve">Vinyl Stockade Fencing 4' High </v>
          </cell>
          <cell r="H24" t="str">
            <v>Refurbish Retaining Walls - CMU</v>
          </cell>
          <cell r="I24" t="str">
            <v>Refurbish Retaining Walls - CMU</v>
          </cell>
          <cell r="M24" t="str">
            <v>ENERGY STAR Single Hung Window (1 - 6 Stories)</v>
          </cell>
          <cell r="N24" t="str">
            <v xml:space="preserve">Glass French Door </v>
          </cell>
          <cell r="P24" t="str">
            <v>Soffits and Fascia (Wood) Replace</v>
          </cell>
          <cell r="Q24" t="str">
            <v>Sliding Window (1 - 6 Stories)</v>
          </cell>
          <cell r="R24" t="str">
            <v>Hollow Metal Door - Double (Conditioned Space)</v>
          </cell>
          <cell r="S24" t="str">
            <v>ENERGY STAR Fixed Windows (7 + Stories)</v>
          </cell>
          <cell r="U24" t="str">
            <v>Gas-fired 120 mbtu/hr - Commercial High Efficiency ≥ 90 AFUE</v>
          </cell>
          <cell r="V24" t="str">
            <v>Gas-fired 120 mbtu/hr - Commercial High Efficiency ≥ 90 AFUE</v>
          </cell>
          <cell r="W24" t="str">
            <v>Gas-fired 120 mbtu/hr - Commercial High Efficiency ≥ 90 AFUE</v>
          </cell>
          <cell r="X24" t="str">
            <v>Gas-fired 120 mbtu/hr - Commercial High Efficiency ≥ 90 AFUE</v>
          </cell>
          <cell r="AB24" t="str">
            <v>Electric Heat Pump 1.5-ton ( less than 13-SEER)</v>
          </cell>
          <cell r="AC24" t="str">
            <v>ENERGY STAR Electric Heat Pump 1.5-ton (≥14.5-SEER)</v>
          </cell>
          <cell r="AE24" t="str">
            <v>A/C Unit (Less Than 13 -SEER) (5-Ton)</v>
          </cell>
          <cell r="AF24" t="str">
            <v>Thru-Wall A/C Unit (7 EER)</v>
          </cell>
          <cell r="AH24" t="str">
            <v>ENERGY STAR Gas Furnace ≥ 90 AFUE (90,000 BTU) (Dwelling Unit)</v>
          </cell>
          <cell r="AI24" t="str">
            <v>A/C Unit (13 -SEER) (4-Ton)</v>
          </cell>
          <cell r="AJ24" t="str">
            <v>A/C Unit (13 -SEER) (4-Ton)</v>
          </cell>
          <cell r="BG24" t="str">
            <v>ENERGY STAR Refrigerator</v>
          </cell>
          <cell r="BH24" t="str">
            <v>ENERGY STAR Refrigerator</v>
          </cell>
          <cell r="BQ24" t="str">
            <v>Carpet - Four-Bedroom Townhome</v>
          </cell>
          <cell r="BT24" t="str">
            <v>Carpet - One-Bedroom Apartment  (Green Label - Recycled Content)</v>
          </cell>
          <cell r="BU24" t="str">
            <v>Carpet - One-Bedroom Apartment  (Green Label - Recycled Content)</v>
          </cell>
          <cell r="BV24" t="str">
            <v>Carpet - One-Bedroom Apartment  (Green Label - Recycled Content)</v>
          </cell>
          <cell r="BW24" t="str">
            <v>Carpet - One-Bedroom Apartment  (Green Label - Recycled Content)</v>
          </cell>
          <cell r="CC24" t="str">
            <v>ENERGY STAR Double Hung Window (7 + Stories)</v>
          </cell>
          <cell r="CD24" t="str">
            <v>A/C Unit (Less Than 13 -SEER) (5-Ton)</v>
          </cell>
          <cell r="CE24" t="str">
            <v>A/C Unit (Less Than 13 -SEER) (5-Ton)</v>
          </cell>
          <cell r="CF24" t="str">
            <v>Pool Equipment</v>
          </cell>
          <cell r="CG24" t="str">
            <v>Refurbish Retaining Walls - CMU</v>
          </cell>
          <cell r="CH24" t="str">
            <v>Emergency Generator 35kw</v>
          </cell>
          <cell r="CI24" t="str">
            <v>Emergency Generator 35kw</v>
          </cell>
          <cell r="CJ24" t="str">
            <v>Elevator Cab Finishes</v>
          </cell>
          <cell r="CK24" t="str">
            <v>Elevator Cab Finishes</v>
          </cell>
          <cell r="CU24" t="str">
            <v>Water &amp; Sewer</v>
          </cell>
        </row>
        <row r="25">
          <cell r="F25" t="str">
            <v>Replace Composite Board Balcony - Use Recycled Materials</v>
          </cell>
          <cell r="G25" t="str">
            <v xml:space="preserve">Vinyl Stockade Fencing 6' High </v>
          </cell>
          <cell r="H25" t="str">
            <v>Replace Retaining Walls - CMU</v>
          </cell>
          <cell r="I25" t="str">
            <v>Replace Retaining Walls - CMU</v>
          </cell>
          <cell r="M25" t="str">
            <v>Single Hung Window (7 + Stories)</v>
          </cell>
          <cell r="N25" t="str">
            <v>ENERGY STAR French Door</v>
          </cell>
          <cell r="P25" t="str">
            <v>Storefront Door - Double</v>
          </cell>
          <cell r="Q25" t="str">
            <v>ENERGY STAR Sliding Window (1 - 6 Stories)</v>
          </cell>
          <cell r="R25" t="str">
            <v>ENERGY STAR Pre-Hung Residential Steel Door - Double (Conditioned Space)</v>
          </cell>
          <cell r="S25" t="str">
            <v>Sliding Window (1 - 6 Stories)</v>
          </cell>
          <cell r="U25" t="str">
            <v>Gas-fired 199 mbtu/hr - Commercial 80 AFUE</v>
          </cell>
          <cell r="V25" t="str">
            <v>Gas-fired 199 mbtu/hr - Commercial 80 AFUE</v>
          </cell>
          <cell r="W25" t="str">
            <v>Gas-fired 199 mbtu/hr - Commercial 80 AFUE</v>
          </cell>
          <cell r="X25" t="str">
            <v>Gas-fired 199 mbtu/hr - Commercial 80 AFUE</v>
          </cell>
          <cell r="AB25" t="str">
            <v>Electric Heat Pump 1.5-ton (13-SEER)</v>
          </cell>
          <cell r="AC25" t="str">
            <v>Electric Heat Pump 2-ton ( less than 13-SEER)</v>
          </cell>
          <cell r="AE25" t="str">
            <v>A/C Unit (13 -SEER) (5-Ton)</v>
          </cell>
          <cell r="AF25" t="str">
            <v>ENERGY STAR Thru-Wall A/C Unit</v>
          </cell>
          <cell r="AH25" t="str">
            <v>Commercial Gas Furnace 80 AFUE (450,000 BTU)</v>
          </cell>
          <cell r="AI25" t="str">
            <v>ENERGY STAR A/C Unit (≥14.5-SEER) (4-Ton)</v>
          </cell>
          <cell r="AJ25" t="str">
            <v>ENERGY STAR A/C Unit (≥14.5-SEER) (4-Ton)</v>
          </cell>
          <cell r="BG25" t="str">
            <v>Traditional Refrigerator - New</v>
          </cell>
          <cell r="BH25" t="str">
            <v>Traditional Refrigerator - New</v>
          </cell>
          <cell r="BQ25" t="str">
            <v>Carpet - Four-Bedroom Townhome (Green Label - Recycled Content)</v>
          </cell>
          <cell r="BT25" t="str">
            <v>Carpet - Two-Bedroom Apartment</v>
          </cell>
          <cell r="BU25" t="str">
            <v>Carpet - Two-Bedroom Apartment</v>
          </cell>
          <cell r="BV25" t="str">
            <v>Carpet - Two-Bedroom Apartment</v>
          </cell>
          <cell r="BW25" t="str">
            <v>Carpet - Two-Bedroom Apartment</v>
          </cell>
          <cell r="CC25" t="str">
            <v>Casement Window (1 - 6 Stories)</v>
          </cell>
          <cell r="CD25" t="str">
            <v>A/C Unit (13 -SEER) (5-Ton)</v>
          </cell>
          <cell r="CE25" t="str">
            <v>A/C Unit (13 -SEER) (5-Ton)</v>
          </cell>
          <cell r="CF25" t="str">
            <v>Pool Liner</v>
          </cell>
          <cell r="CG25" t="str">
            <v>Replace Retaining Walls - CMU</v>
          </cell>
          <cell r="CH25" t="str">
            <v>Emergency Generator 60kw</v>
          </cell>
          <cell r="CI25" t="str">
            <v>Emergency Generator 60kw</v>
          </cell>
          <cell r="CU25" t="str">
            <v>Other</v>
          </cell>
        </row>
        <row r="26">
          <cell r="F26" t="str">
            <v>Replace Concrete Entry Porch / Steps</v>
          </cell>
          <cell r="G26" t="str">
            <v xml:space="preserve">Vinyl Stockade Fencing 8' High </v>
          </cell>
          <cell r="H26" t="str">
            <v>Refurbish Retaining Walls - Interlocking Blocks</v>
          </cell>
          <cell r="I26" t="str">
            <v>Refurbish Retaining Walls - Interlocking Blocks</v>
          </cell>
          <cell r="M26" t="str">
            <v>ENERGY STAR Single Hung Window (7 + Stories)</v>
          </cell>
          <cell r="N26" t="str">
            <v>Aluminum Powered Sliding Door</v>
          </cell>
          <cell r="P26" t="str">
            <v>Storefront Door - Single</v>
          </cell>
          <cell r="Q26" t="str">
            <v>Sliding Window (7 + Stories)</v>
          </cell>
          <cell r="R26" t="str">
            <v>Hollow Metal Door - Double (Unconditioned Space)</v>
          </cell>
          <cell r="S26" t="str">
            <v>ENERGY STAR Sliding Window (1 - 6 Stories)</v>
          </cell>
          <cell r="U26" t="str">
            <v>Gas-fired 199 mbtu/hr - Commercial High Efficiency ≥ 90 AFUE</v>
          </cell>
          <cell r="V26" t="str">
            <v>Gas-fired 199 mbtu/hr - Commercial High Efficiency ≥ 90 AFUE</v>
          </cell>
          <cell r="W26" t="str">
            <v>Gas-fired 199 mbtu/hr - Commercial High Efficiency ≥ 90 AFUE</v>
          </cell>
          <cell r="X26" t="str">
            <v>Gas-fired 199 mbtu/hr - Commercial High Efficiency ≥ 90 AFUE</v>
          </cell>
          <cell r="AB26" t="str">
            <v>ENERGY STAR Electric Heat Pump 1.5-ton (≥14.5-SEER)</v>
          </cell>
          <cell r="AC26" t="str">
            <v>Electric Heat Pump 2-ton (13-SEER)</v>
          </cell>
          <cell r="AE26" t="str">
            <v>ENERGY STAR A/C Unit (≥14.5-SEER) (5-Ton)</v>
          </cell>
          <cell r="AF26" t="str">
            <v xml:space="preserve">Window A/C Unit (8.3 EER) </v>
          </cell>
          <cell r="AH26" t="str">
            <v>High Efficiency Commercial Gas Furnace ≥ 90 AFUE (450,000 BTU)</v>
          </cell>
          <cell r="AI26" t="str">
            <v>A/C Unit (Less Than 13 -SEER) (5-Ton)</v>
          </cell>
          <cell r="AJ26" t="str">
            <v>A/C Unit (Less Than 13 -SEER) (5-Ton)</v>
          </cell>
          <cell r="BG26" t="str">
            <v xml:space="preserve">Traditional Residential Dishwasher </v>
          </cell>
          <cell r="BH26" t="str">
            <v xml:space="preserve">Traditional Residential Dishwasher </v>
          </cell>
          <cell r="BQ26" t="str">
            <v>Carpet - Five-Bedroom Townhome</v>
          </cell>
          <cell r="BT26" t="str">
            <v>Carpet - Two-Bedroom Apartment (Green Label - Recycled Content)</v>
          </cell>
          <cell r="BU26" t="str">
            <v>Carpet - Two-Bedroom Apartment (Green Label - Recycled Content)</v>
          </cell>
          <cell r="BV26" t="str">
            <v>Carpet - Two-Bedroom Apartment (Green Label - Recycled Content)</v>
          </cell>
          <cell r="BW26" t="str">
            <v>Carpet - Two-Bedroom Apartment (Green Label - Recycled Content)</v>
          </cell>
          <cell r="CC26" t="str">
            <v>ENERGY STAR Casement Window (1 - 6 Stories)</v>
          </cell>
          <cell r="CD26" t="str">
            <v>ENERGY STAR A/C Unit (≥14.5-SEER) (5-Ton)</v>
          </cell>
          <cell r="CE26" t="str">
            <v>ENERGY STAR A/C Unit (≥14.5-SEER) (5-Ton)</v>
          </cell>
          <cell r="CF26" t="str">
            <v>Resurface Basketball Court</v>
          </cell>
          <cell r="CG26" t="str">
            <v>Refurbish Retaining Walls - Interlocking Blocks</v>
          </cell>
          <cell r="CH26" t="str">
            <v>Emergency Generator 90kw</v>
          </cell>
          <cell r="CI26" t="str">
            <v>Emergency Generator 90kw</v>
          </cell>
        </row>
        <row r="27">
          <cell r="F27" t="str">
            <v>Replace Concrete Entry Porch / Steps - Use Recycled Materials</v>
          </cell>
          <cell r="G27" t="str">
            <v>Split Rail Fencing 4' High</v>
          </cell>
          <cell r="H27" t="str">
            <v>Replace Retaining Walls - Interlocking Blocks</v>
          </cell>
          <cell r="I27" t="str">
            <v>Replace Retaining Walls - Interlocking Blocks</v>
          </cell>
          <cell r="N27" t="str">
            <v>Residential Garage Door (One Car)</v>
          </cell>
          <cell r="P27" t="str">
            <v>Storm/Screen Door</v>
          </cell>
          <cell r="Q27" t="str">
            <v>ENERGY STAR Sliding Window (7 + Stories)</v>
          </cell>
          <cell r="R27" t="str">
            <v>Solid Wood Door - Single (Conditioned Space)</v>
          </cell>
          <cell r="S27" t="str">
            <v>Sliding Window (7 + Stories)</v>
          </cell>
          <cell r="U27" t="str">
            <v>Hot Water Storage Tank - Over 150 gal.</v>
          </cell>
          <cell r="V27" t="str">
            <v>Hot Water Storage Tank - Over 150 gal.</v>
          </cell>
          <cell r="W27" t="str">
            <v>Hot Water Storage Tank - Over 150 gal.</v>
          </cell>
          <cell r="X27" t="str">
            <v>Hot Water Storage Tank - Over 150 gal.</v>
          </cell>
          <cell r="AB27" t="str">
            <v>Electric Heat Pump 2-ton ( less than 13-SEER)</v>
          </cell>
          <cell r="AC27" t="str">
            <v>ENERGY STAR Electric Heat Pump 2-ton (≥14.5-SEER)</v>
          </cell>
          <cell r="AE27" t="str">
            <v>A/C Unit (Less Than 13 -SEER) (10-Ton)</v>
          </cell>
          <cell r="AF27" t="str">
            <v>ENERGY STAR Window A/C Unit</v>
          </cell>
          <cell r="AH27" t="str">
            <v>Gas-fired Magic-Pack Heat/AC Unit 80 AFUE &lt;9 EER</v>
          </cell>
          <cell r="AI27" t="str">
            <v>A/C Unit (13 -SEER) (5-Ton)</v>
          </cell>
          <cell r="AJ27" t="str">
            <v>A/C Unit (13 -SEER) (5-Ton)</v>
          </cell>
          <cell r="BG27" t="str">
            <v>ENERGY STAR Residential Dishwasher</v>
          </cell>
          <cell r="BH27" t="str">
            <v>ENERGY STAR Residential Dishwasher</v>
          </cell>
          <cell r="BQ27" t="str">
            <v>Carpet - Five-Bedroom Townhome (Green Label - Recycled Content)</v>
          </cell>
          <cell r="BT27" t="str">
            <v>Carpet - Three-Bedroom Apartment</v>
          </cell>
          <cell r="BU27" t="str">
            <v>Carpet - Three-Bedroom Apartment</v>
          </cell>
          <cell r="BV27" t="str">
            <v>Carpet - Three-Bedroom Apartment</v>
          </cell>
          <cell r="BW27" t="str">
            <v>Carpet - Three-Bedroom Apartment</v>
          </cell>
          <cell r="CC27" t="str">
            <v>Casement Window (7 + Stories)</v>
          </cell>
          <cell r="CD27" t="str">
            <v>A/C Unit (Less Than 13 -SEER) (10-Ton)</v>
          </cell>
          <cell r="CE27" t="str">
            <v>A/C Unit (Less Than 13 -SEER) (10-Ton)</v>
          </cell>
          <cell r="CF27" t="str">
            <v>Resurface Shuffleboard Court</v>
          </cell>
          <cell r="CG27" t="str">
            <v>Replace Retaining Walls - Interlocking Blocks</v>
          </cell>
          <cell r="CH27" t="str">
            <v>Emergency Generator 150kw</v>
          </cell>
          <cell r="CI27" t="str">
            <v>Emergency Generator 150kw</v>
          </cell>
        </row>
        <row r="28">
          <cell r="G28" t="str">
            <v>Wrought Iron Picket Fencing 4' High</v>
          </cell>
          <cell r="H28" t="str">
            <v>Refurbish Retaining Walls - Solid Concrete Wall</v>
          </cell>
          <cell r="I28" t="str">
            <v>Refurbish Retaining Walls - Solid Concrete Wall</v>
          </cell>
          <cell r="N28" t="str">
            <v>Garage Door Opener</v>
          </cell>
          <cell r="P28" t="str">
            <v>Security Storm Door - Iron</v>
          </cell>
          <cell r="Q28" t="str">
            <v>Single Hung Window (1 - 6 Stories)</v>
          </cell>
          <cell r="R28" t="str">
            <v>Solid Wood Door - Single (Unconditioned Space)</v>
          </cell>
          <cell r="S28" t="str">
            <v>ENERGY STAR Sliding Window (7 + Stories)</v>
          </cell>
          <cell r="U28" t="str">
            <v>Hot Water Storage Tank - Up to 150 gal.</v>
          </cell>
          <cell r="V28" t="str">
            <v>Hot Water Storage Tank - Up to 150 gal.</v>
          </cell>
          <cell r="W28" t="str">
            <v>Hot Water Storage Tank - Up to 150 gal.</v>
          </cell>
          <cell r="X28" t="str">
            <v>Hot Water Storage Tank - Up to 150 gal.</v>
          </cell>
          <cell r="AB28" t="str">
            <v>Electric Heat Pump 2-ton (13-SEER)</v>
          </cell>
          <cell r="AC28" t="str">
            <v>Electric Heat Pump 2.5-ton ( less than 13-SEER)</v>
          </cell>
          <cell r="AE28" t="str">
            <v>A/C Unit (13 -SEER) (10-Ton)</v>
          </cell>
          <cell r="AF28" t="str">
            <v xml:space="preserve">Water Source Heat Pump (Less Than 13-SEER) </v>
          </cell>
          <cell r="AH28" t="str">
            <v xml:space="preserve">Gas-fired Magic-Pack Heat/AC Unit 80 AFUE </v>
          </cell>
          <cell r="AI28" t="str">
            <v>ENERGY STAR A/C Unit (≥14.5-SEER) (5-Ton)</v>
          </cell>
          <cell r="AJ28" t="str">
            <v>ENERGY STAR A/C Unit (≥14.5-SEER) (5-Ton)</v>
          </cell>
          <cell r="BG28" t="str">
            <v>Traditional Washing Machine - Residential Size</v>
          </cell>
          <cell r="BH28" t="str">
            <v>Traditional Washing Machine - Residential Size</v>
          </cell>
          <cell r="BQ28" t="str">
            <v>Carpet - Bedrooms Only</v>
          </cell>
          <cell r="BT28" t="str">
            <v>Carpet - Three-Bedroom Apartment (Green Label - Recycled Content)</v>
          </cell>
          <cell r="BU28" t="str">
            <v>Carpet - Three-Bedroom Apartment (Green Label - Recycled Content)</v>
          </cell>
          <cell r="BV28" t="str">
            <v>Carpet - Three-Bedroom Apartment (Green Label - Recycled Content)</v>
          </cell>
          <cell r="BW28" t="str">
            <v>Carpet - Three-Bedroom Apartment (Green Label - Recycled Content)</v>
          </cell>
          <cell r="CC28" t="str">
            <v>ENERGY STAR Casement Window (7 + Stories)</v>
          </cell>
          <cell r="CD28" t="str">
            <v>A/C Unit (13 -SEER) (10-Ton)</v>
          </cell>
          <cell r="CE28" t="str">
            <v>A/C Unit (13 -SEER) (10-Ton)</v>
          </cell>
          <cell r="CF28" t="str">
            <v>Resurface Tennis Court</v>
          </cell>
          <cell r="CG28" t="str">
            <v>Refurbish Retaining Walls - Solid Concrete Wall</v>
          </cell>
          <cell r="CH28" t="str">
            <v>Emergency Generator 200kw</v>
          </cell>
          <cell r="CI28" t="str">
            <v>Emergency Generator 200kw</v>
          </cell>
        </row>
        <row r="29">
          <cell r="G29" t="str">
            <v>Wrought Iron Picket Fencing 6' High</v>
          </cell>
          <cell r="H29" t="str">
            <v>Replace Retaining Walls - Solid Concrete Wall</v>
          </cell>
          <cell r="I29" t="str">
            <v>Replace Retaining Walls - Solid Concrete Wall</v>
          </cell>
          <cell r="N29" t="str">
            <v>Residential Garage Door (Two Car)</v>
          </cell>
          <cell r="P29" t="str">
            <v>Sliding Glass Door 60"x80"</v>
          </cell>
          <cell r="Q29" t="str">
            <v>ENERGY STAR Single Hung Window (1 - 6 Stories)</v>
          </cell>
          <cell r="R29" t="str">
            <v xml:space="preserve">Glass French Door </v>
          </cell>
          <cell r="S29" t="str">
            <v>Single Hung Window (1 - 6 Stories)</v>
          </cell>
          <cell r="U29" t="str">
            <v>Boiler- Gas 240 mbtu/hr (DHW)</v>
          </cell>
          <cell r="V29" t="str">
            <v>Boiler- Gas 240 mbtu/hr (DHW)</v>
          </cell>
          <cell r="W29" t="str">
            <v>Boiler- Gas 240 mbtu/hr (DHW)</v>
          </cell>
          <cell r="X29" t="str">
            <v>Boiler- Gas 240 mbtu/hr (DHW)</v>
          </cell>
          <cell r="AB29" t="str">
            <v>ENERGY STAR Electric Heat Pump 2-ton (≥14.5-SEER)</v>
          </cell>
          <cell r="AC29" t="str">
            <v>Electric Heat Pump 2.5-ton (13-SEER)</v>
          </cell>
          <cell r="AE29" t="str">
            <v>ENERGY STAR A/C Unit (≥14.5-SEER) (10-Ton)</v>
          </cell>
          <cell r="AF29" t="str">
            <v xml:space="preserve">Water Source Heat Pump (13-SEER) </v>
          </cell>
          <cell r="AH29" t="str">
            <v xml:space="preserve">High EFF Gas-fired Magic-Pack Heat/AC Unit 80 AFUE  </v>
          </cell>
          <cell r="AI29" t="str">
            <v>A/C Unit (Less Than 13 -SEER) (10-Ton)</v>
          </cell>
          <cell r="AJ29" t="str">
            <v>A/C Unit (Less Than 13 -SEER) (10-Ton)</v>
          </cell>
          <cell r="BG29" t="str">
            <v>ENERGY STAR Washing Machine - Residential Size</v>
          </cell>
          <cell r="BH29" t="str">
            <v>ENERGY STAR Washing Machine - Residential Size</v>
          </cell>
          <cell r="BQ29" t="str">
            <v>Carpet - Bedrooms Only (Green Label - Recycled Content)</v>
          </cell>
          <cell r="BT29" t="str">
            <v>Carpet - Four-Bedroom Apartment</v>
          </cell>
          <cell r="BU29" t="str">
            <v>Carpet - Four-Bedroom Apartment</v>
          </cell>
          <cell r="BV29" t="str">
            <v>Carpet - Four-Bedroom Apartment</v>
          </cell>
          <cell r="BW29" t="str">
            <v>Carpet - Four-Bedroom Apartment</v>
          </cell>
          <cell r="CC29" t="str">
            <v xml:space="preserve">Jalousie Windows </v>
          </cell>
          <cell r="CD29" t="str">
            <v>ENERGY STAR A/C Unit (≥14.5-SEER) (10-Ton)</v>
          </cell>
          <cell r="CE29" t="str">
            <v>ENERGY STAR A/C Unit (≥14.5-SEER) (10-Ton)</v>
          </cell>
          <cell r="CG29" t="str">
            <v>Replace Retaining Walls - Solid Concrete Wall</v>
          </cell>
          <cell r="CH29" t="str">
            <v>Install Ductwork for Dryer Exhaust</v>
          </cell>
          <cell r="CI29" t="str">
            <v>Install Ductwork for Dryer Exhaust</v>
          </cell>
        </row>
        <row r="30">
          <cell r="G30" t="str">
            <v>Wrought Iron Picket Fencing 8' High</v>
          </cell>
          <cell r="H30" t="str">
            <v>Replace Retaining Walls - Wooden Timber</v>
          </cell>
          <cell r="I30" t="str">
            <v>Replace Retaining Walls - Wooden Timber</v>
          </cell>
          <cell r="N30" t="str">
            <v>Commercial Overhead Coiling Garage Door</v>
          </cell>
          <cell r="P30" t="str">
            <v>ENERGY STAR Sliding Glass Door 60"x80"</v>
          </cell>
          <cell r="Q30" t="str">
            <v>Single Hung Window (7 + Stories)</v>
          </cell>
          <cell r="R30" t="str">
            <v>ENERGY STAR French Door</v>
          </cell>
          <cell r="S30" t="str">
            <v>ENERGY STAR Single Hung Window (1 - 6 Stories)</v>
          </cell>
          <cell r="U30" t="str">
            <v>Modulating Condensing Boiler- Gas 240 mbtu/hr (DHW)</v>
          </cell>
          <cell r="V30" t="str">
            <v>Modulating Condensing Boiler- Gas 240 mbtu/hr (DHW)</v>
          </cell>
          <cell r="W30" t="str">
            <v>Modulating Condensing Boiler- Gas 240 mbtu/hr (DHW)</v>
          </cell>
          <cell r="X30" t="str">
            <v>Modulating Condensing Boiler- Gas 240 mbtu/hr (DHW)</v>
          </cell>
          <cell r="AB30" t="str">
            <v>Electric Heat Pump 2.5-ton ( less than 13-SEER)</v>
          </cell>
          <cell r="AC30" t="str">
            <v>ENERGY STAR Electric Heat Pump 2.5-ton (≥14.5-SEER)</v>
          </cell>
          <cell r="AE30" t="str">
            <v>Thru-Wall A/C Unit (7 EER)</v>
          </cell>
          <cell r="AF30" t="str">
            <v xml:space="preserve">ENERGY STAR Water Source Heat Pump (≥14.5-SEER) </v>
          </cell>
          <cell r="AH30" t="str">
            <v>Electric Heat Pump 1.5-ton ( less than 13-SEER)</v>
          </cell>
          <cell r="AI30" t="str">
            <v>A/C Unit (13 -SEER) (10-Ton)</v>
          </cell>
          <cell r="AJ30" t="str">
            <v>A/C Unit (13 -SEER) (10-Ton)</v>
          </cell>
          <cell r="BG30" t="str">
            <v>Clothes Dryers - Commercial 30-lb Capacity</v>
          </cell>
          <cell r="BH30" t="str">
            <v>Clothes Dryers - Commercial 30-lb Capacity</v>
          </cell>
          <cell r="BT30" t="str">
            <v>Carpet - Four-Bedroom Apartment (Green Label - Recycled Content)</v>
          </cell>
          <cell r="BU30" t="str">
            <v>Carpet - Four-Bedroom Apartment (Green Label - Recycled Content)</v>
          </cell>
          <cell r="BV30" t="str">
            <v>Carpet - Four-Bedroom Apartment (Green Label - Recycled Content)</v>
          </cell>
          <cell r="BW30" t="str">
            <v>Carpet - Four-Bedroom Apartment (Green Label - Recycled Content)</v>
          </cell>
          <cell r="CC30" t="str">
            <v>Fixed Windows (1 - 6 Stories)</v>
          </cell>
          <cell r="CD30" t="str">
            <v>Thru-Wall A/C Unit (7 EER)</v>
          </cell>
          <cell r="CE30" t="str">
            <v>Thru-Wall A/C Unit (7 EER)</v>
          </cell>
          <cell r="CG30" t="str">
            <v>Replace Retaining Walls - Wooden Timber</v>
          </cell>
        </row>
        <row r="31">
          <cell r="G31" t="str">
            <v>Aluminum Picket Fencing 4' High</v>
          </cell>
          <cell r="H31" t="str">
            <v xml:space="preserve">Wood Stockade Fencing 4' High </v>
          </cell>
          <cell r="I31" t="str">
            <v xml:space="preserve">Wood Stockade Fencing 4' High </v>
          </cell>
          <cell r="N31" t="str">
            <v>Insulated Garage Door Assembly</v>
          </cell>
          <cell r="P31" t="str">
            <v>Sliding Glass Door 72"x80"</v>
          </cell>
          <cell r="Q31" t="str">
            <v>ENERGY STAR Single Hung Window (7 + Stories)</v>
          </cell>
          <cell r="R31" t="str">
            <v>Single-Fire Door</v>
          </cell>
          <cell r="S31" t="str">
            <v>Single Hung Window (7 + Stories)</v>
          </cell>
          <cell r="U31" t="str">
            <v>Boiler- Gas 280 mbtu/hr (DHW)</v>
          </cell>
          <cell r="V31" t="str">
            <v>Boiler- Gas 280 mbtu/hr (DHW)</v>
          </cell>
          <cell r="W31" t="str">
            <v>Boiler- Gas 280 mbtu/hr (DHW)</v>
          </cell>
          <cell r="X31" t="str">
            <v>Boiler- Gas 280 mbtu/hr (DHW)</v>
          </cell>
          <cell r="AB31" t="str">
            <v>Electric Heat Pump 2.5-ton (13-SEER)</v>
          </cell>
          <cell r="AC31" t="str">
            <v>Electric Heat Pump 3-ton ( less than 13-SEER)</v>
          </cell>
          <cell r="AE31" t="str">
            <v>ENERGY STAR Thru-Wall A/C Unit</v>
          </cell>
          <cell r="AH31" t="str">
            <v>Electric Heat Pump 1.5-ton (13-SEER)</v>
          </cell>
          <cell r="AI31" t="str">
            <v>ENERGY STAR A/C Unit (≥14.5-SEER) (10-Ton)</v>
          </cell>
          <cell r="AJ31" t="str">
            <v>ENERGY STAR A/C Unit (≥14.5-SEER) (10-Ton)</v>
          </cell>
          <cell r="BG31" t="str">
            <v>Clothes Dryers - Residential</v>
          </cell>
          <cell r="BH31" t="str">
            <v>Clothes Dryers - Residential</v>
          </cell>
          <cell r="BT31" t="str">
            <v>Carpet - Townhouse (Sizes Averaged)</v>
          </cell>
          <cell r="BU31" t="str">
            <v>Carpet - Townhouse (Sizes Averaged)</v>
          </cell>
          <cell r="BV31" t="str">
            <v>Carpet - Townhouse (Sizes Averaged)</v>
          </cell>
          <cell r="BW31" t="str">
            <v>Carpet - Townhouse (Sizes Averaged)</v>
          </cell>
          <cell r="CC31" t="str">
            <v>ENERGY STAR Fixed Windows (1 - 6 Stories)</v>
          </cell>
          <cell r="CD31" t="str">
            <v>ENERGY STAR Thru-Wall A/C Unit</v>
          </cell>
          <cell r="CE31" t="str">
            <v>ENERGY STAR Thru-Wall A/C Unit</v>
          </cell>
        </row>
        <row r="32">
          <cell r="G32" t="str">
            <v>Aluminum Picket Fencing 6' High</v>
          </cell>
          <cell r="H32" t="str">
            <v>Wood Stockade Fencing 4' High - Use FSC Lumber</v>
          </cell>
          <cell r="I32" t="str">
            <v>Wood Stockade Fencing 4' High - Use FSC Lumber</v>
          </cell>
          <cell r="P32" t="str">
            <v>ENERGY STAR Sliding Glass Door 72"x80"</v>
          </cell>
          <cell r="R32" t="str">
            <v>Double-Fire Door</v>
          </cell>
          <cell r="S32" t="str">
            <v>ENERGY STAR Single Hung Window (7 + Stories)</v>
          </cell>
          <cell r="U32" t="str">
            <v>Modulating Condensing Boiler- Gas 280 mbtu/hr (DHW)</v>
          </cell>
          <cell r="V32" t="str">
            <v>Modulating Condensing Boiler- Gas 280 mbtu/hr (DHW)</v>
          </cell>
          <cell r="W32" t="str">
            <v>Modulating Condensing Boiler- Gas 280 mbtu/hr (DHW)</v>
          </cell>
          <cell r="X32" t="str">
            <v>Modulating Condensing Boiler- Gas 280 mbtu/hr (DHW)</v>
          </cell>
          <cell r="AB32" t="str">
            <v>ENERGY STAR Electric Heat Pump 2.5-ton (≥14.5-SEER)</v>
          </cell>
          <cell r="AC32" t="str">
            <v>Electric Heat Pump 3-ton (13-SEER)</v>
          </cell>
          <cell r="AE32" t="str">
            <v xml:space="preserve">Window A/C Unit (8.3 EER) </v>
          </cell>
          <cell r="AH32" t="str">
            <v>ENERGY STAR Electric Heat Pump 1.5-ton (≥14.5-SEER)</v>
          </cell>
          <cell r="AI32" t="str">
            <v>Thru-Wall A/C Unit (7 EER)</v>
          </cell>
          <cell r="AJ32" t="str">
            <v>Thru-Wall A/C Unit (7 EER)</v>
          </cell>
          <cell r="BT32" t="str">
            <v>Carpet - Townhouse (Sizes Averaged) (Green Label - Recycled Content)</v>
          </cell>
          <cell r="BU32" t="str">
            <v>Carpet - Townhouse (Sizes Averaged) (Green Label - Recycled Content)</v>
          </cell>
          <cell r="BV32" t="str">
            <v>Carpet - Townhouse (Sizes Averaged) (Green Label - Recycled Content)</v>
          </cell>
          <cell r="BW32" t="str">
            <v>Carpet - Townhouse (Sizes Averaged) (Green Label - Recycled Content)</v>
          </cell>
          <cell r="CC32" t="str">
            <v>Fixed Windows (7 + Stories)</v>
          </cell>
          <cell r="CD32" t="str">
            <v xml:space="preserve">Window A/C Unit (8.3 EER) </v>
          </cell>
          <cell r="CE32" t="str">
            <v xml:space="preserve">Window A/C Unit (8.3 EER) </v>
          </cell>
        </row>
        <row r="33">
          <cell r="G33" t="str">
            <v>Aluminum Picket Fencing 8' High</v>
          </cell>
          <cell r="H33" t="str">
            <v xml:space="preserve">Wood Stockade Fencing 6' High </v>
          </cell>
          <cell r="I33" t="str">
            <v xml:space="preserve">Wood Stockade Fencing 6' High </v>
          </cell>
          <cell r="P33" t="str">
            <v>Sliding Glass Door 96"x80"</v>
          </cell>
          <cell r="R33" t="str">
            <v>Aluminum Powered Sliding Door</v>
          </cell>
          <cell r="S33" t="str">
            <v>Storefront Door - Double</v>
          </cell>
          <cell r="U33" t="str">
            <v>Boiler- Gas 360 mbtu/hr (DHW)</v>
          </cell>
          <cell r="V33" t="str">
            <v>Boiler- Gas 360 mbtu/hr (DHW)</v>
          </cell>
          <cell r="W33" t="str">
            <v>Boiler- Gas 360 mbtu/hr (DHW)</v>
          </cell>
          <cell r="X33" t="str">
            <v>Boiler- Gas 360 mbtu/hr (DHW)</v>
          </cell>
          <cell r="AB33" t="str">
            <v>Electric Heat Pump 3-ton ( less than 13-SEER)</v>
          </cell>
          <cell r="AC33" t="str">
            <v>ENERGY STAR Electric Heat Pump 3-ton (≥14.5-SEER)</v>
          </cell>
          <cell r="AE33" t="str">
            <v>ENERGY STAR Window A/C Unit</v>
          </cell>
          <cell r="AH33" t="str">
            <v>Electric Heat Pump 2-ton ( less than 13-SEER)</v>
          </cell>
          <cell r="AI33" t="str">
            <v>ENERGY STAR Thru-Wall A/C Unit</v>
          </cell>
          <cell r="AJ33" t="str">
            <v>ENERGY STAR Thru-Wall A/C Unit</v>
          </cell>
          <cell r="BT33" t="str">
            <v>Carpet - Two-Bedroom Townhome</v>
          </cell>
          <cell r="BU33" t="str">
            <v>Carpet - Two-Bedroom Townhome</v>
          </cell>
          <cell r="BV33" t="str">
            <v>Carpet - Two-Bedroom Townhome</v>
          </cell>
          <cell r="BW33" t="str">
            <v>Carpet - Two-Bedroom Townhome</v>
          </cell>
          <cell r="CC33" t="str">
            <v>ENERGY STAR Fixed Windows (7 + Stories)</v>
          </cell>
          <cell r="CD33" t="str">
            <v>ENERGY STAR Window A/C Unit</v>
          </cell>
          <cell r="CE33" t="str">
            <v>ENERGY STAR Window A/C Unit</v>
          </cell>
        </row>
        <row r="34">
          <cell r="G34" t="str">
            <v>Chain-Link Fencing 4' High</v>
          </cell>
          <cell r="H34" t="str">
            <v>Wood Stockade Fencing 6' High - Use FSC Lumber</v>
          </cell>
          <cell r="I34" t="str">
            <v>Wood Stockade Fencing 6' High - Use FSC Lumber</v>
          </cell>
          <cell r="P34" t="str">
            <v>ENERGY STAR Sliding Glass Door 96"x80"</v>
          </cell>
          <cell r="R34" t="str">
            <v>Residential Garage Door (One Car)</v>
          </cell>
          <cell r="S34" t="str">
            <v>Storefront Door - Single</v>
          </cell>
          <cell r="U34" t="str">
            <v>Modulating Condensing Boiler- Gas 360 mbtu/hr (DHW)</v>
          </cell>
          <cell r="V34" t="str">
            <v>Modulating Condensing Boiler- Gas 360 mbtu/hr (DHW)</v>
          </cell>
          <cell r="W34" t="str">
            <v>Modulating Condensing Boiler- Gas 360 mbtu/hr (DHW)</v>
          </cell>
          <cell r="X34" t="str">
            <v>Modulating Condensing Boiler- Gas 360 mbtu/hr (DHW)</v>
          </cell>
          <cell r="AB34" t="str">
            <v>Electric Heat Pump 3-ton (13-SEER)</v>
          </cell>
          <cell r="AC34" t="str">
            <v>Electric Heat Pump 4-ton ( less than 13-SEER)</v>
          </cell>
          <cell r="AE34" t="str">
            <v xml:space="preserve">Water Source Heat Pump (Less Than 13-SEER) </v>
          </cell>
          <cell r="AH34" t="str">
            <v>Electric Heat Pump 2-ton (13-SEER)</v>
          </cell>
          <cell r="AI34" t="str">
            <v xml:space="preserve">Window A/C Unit (8.3 EER) </v>
          </cell>
          <cell r="AJ34" t="str">
            <v xml:space="preserve">Window A/C Unit (8.3 EER) </v>
          </cell>
          <cell r="BT34" t="str">
            <v>Carpet - Two-Bedroom Townhome (Green Label - Recycled Content)</v>
          </cell>
          <cell r="BU34" t="str">
            <v>Carpet - Two-Bedroom Townhome (Green Label - Recycled Content)</v>
          </cell>
          <cell r="BV34" t="str">
            <v>Carpet - Two-Bedroom Townhome (Green Label - Recycled Content)</v>
          </cell>
          <cell r="BW34" t="str">
            <v>Carpet - Two-Bedroom Townhome (Green Label - Recycled Content)</v>
          </cell>
          <cell r="CC34" t="str">
            <v>Sliding Window (1 - 6 Stories)</v>
          </cell>
          <cell r="CD34" t="str">
            <v xml:space="preserve">Water Source Heat Pump (Less Than 13-SEER) </v>
          </cell>
          <cell r="CE34" t="str">
            <v xml:space="preserve">Water Source Heat Pump (Less Than 13-SEER) </v>
          </cell>
        </row>
        <row r="35">
          <cell r="G35" t="str">
            <v>Chain-Link Fencing 6' High</v>
          </cell>
          <cell r="H35" t="str">
            <v xml:space="preserve">Wood Stockade Fencing 8' High </v>
          </cell>
          <cell r="I35" t="str">
            <v xml:space="preserve">Wood Stockade Fencing 8' High </v>
          </cell>
          <cell r="P35" t="str">
            <v>Hollow Metal Door - Single (Conditioned Space)</v>
          </cell>
          <cell r="R35" t="str">
            <v>Garage Door Opener</v>
          </cell>
          <cell r="S35" t="str">
            <v>Storm/Screen Door</v>
          </cell>
          <cell r="U35" t="str">
            <v>Boiler- Gas 440 mbtu/hr (DHW)</v>
          </cell>
          <cell r="V35" t="str">
            <v>Boiler- Gas 440 mbtu/hr (DHW)</v>
          </cell>
          <cell r="W35" t="str">
            <v>Boiler- Gas 440 mbtu/hr (DHW)</v>
          </cell>
          <cell r="X35" t="str">
            <v>Boiler- Gas 440 mbtu/hr (DHW)</v>
          </cell>
          <cell r="AB35" t="str">
            <v>ENERGY STAR Electric Heat Pump 3-ton (≥14.5-SEER)</v>
          </cell>
          <cell r="AC35" t="str">
            <v>Electric Heat Pump 4-ton (13-SEER)</v>
          </cell>
          <cell r="AE35" t="str">
            <v xml:space="preserve">Water Source Heat Pump (13-SEER) </v>
          </cell>
          <cell r="AH35" t="str">
            <v>ENERGY STAR Electric Heat Pump 2-ton (≥14.5-SEER)</v>
          </cell>
          <cell r="AI35" t="str">
            <v>ENERGY STAR Window A/C Unit</v>
          </cell>
          <cell r="AJ35" t="str">
            <v>ENERGY STAR Window A/C Unit</v>
          </cell>
          <cell r="BT35" t="str">
            <v>Carpet - Three-Bedroom Townhome</v>
          </cell>
          <cell r="BU35" t="str">
            <v>Carpet - Three-Bedroom Townhome</v>
          </cell>
          <cell r="BV35" t="str">
            <v>Carpet - Three-Bedroom Townhome</v>
          </cell>
          <cell r="BW35" t="str">
            <v>Carpet - Three-Bedroom Townhome</v>
          </cell>
          <cell r="CC35" t="str">
            <v>ENERGY STAR Sliding Window (1 - 6 Stories)</v>
          </cell>
          <cell r="CD35" t="str">
            <v xml:space="preserve">Water Source Heat Pump (13-SEER) </v>
          </cell>
          <cell r="CE35" t="str">
            <v xml:space="preserve">Water Source Heat Pump (13-SEER) </v>
          </cell>
        </row>
        <row r="36">
          <cell r="G36" t="str">
            <v>Chain-Link Fencing 10' High</v>
          </cell>
          <cell r="H36" t="str">
            <v>Wood Stockade Fencing 8' high - Use FSC Lumber</v>
          </cell>
          <cell r="I36" t="str">
            <v>Wood Stockade Fencing 8' high - Use FSC Lumber</v>
          </cell>
          <cell r="P36" t="str">
            <v>ENERGY STAR Pre-Hung Residential Steel Door - Single (Conditioned Space)</v>
          </cell>
          <cell r="R36" t="str">
            <v>Residential Garage Door (Two Car)</v>
          </cell>
          <cell r="S36" t="str">
            <v>Security Storm Door - Iron</v>
          </cell>
          <cell r="U36" t="str">
            <v>Modulating Condensing Boiler- Gas 440 mbtu/hr (DHW)</v>
          </cell>
          <cell r="V36" t="str">
            <v>Modulating Condensing Boiler- Gas 440 mbtu/hr (DHW)</v>
          </cell>
          <cell r="W36" t="str">
            <v>Modulating Condensing Boiler- Gas 440 mbtu/hr (DHW)</v>
          </cell>
          <cell r="X36" t="str">
            <v>Modulating Condensing Boiler- Gas 440 mbtu/hr (DHW)</v>
          </cell>
          <cell r="AB36" t="str">
            <v>Electric Heat Pump 4-ton ( less than 13-SEER)</v>
          </cell>
          <cell r="AC36" t="str">
            <v>ENERGY STAR Electric Heat Pump 4-ton (≥14.5-SEER)</v>
          </cell>
          <cell r="AE36" t="str">
            <v xml:space="preserve">ENERGY STAR Water Source Heat Pump (≥14.5-SEER) </v>
          </cell>
          <cell r="AH36" t="str">
            <v>Electric Heat Pump 2.5-ton ( less than 13-SEER)</v>
          </cell>
          <cell r="AI36" t="str">
            <v xml:space="preserve">Water Source Heat Pump (Less Than 13-SEER) </v>
          </cell>
          <cell r="AJ36" t="str">
            <v xml:space="preserve">Water Source Heat Pump (Less Than 13-SEER) </v>
          </cell>
          <cell r="BT36" t="str">
            <v>Carpet - Three-Bedroom Townhome (Green Label - Recycled Content)</v>
          </cell>
          <cell r="BU36" t="str">
            <v>Carpet - Three-Bedroom Townhome (Green Label - Recycled Content)</v>
          </cell>
          <cell r="BV36" t="str">
            <v>Carpet - Three-Bedroom Townhome (Green Label - Recycled Content)</v>
          </cell>
          <cell r="BW36" t="str">
            <v>Carpet - Three-Bedroom Townhome (Green Label - Recycled Content)</v>
          </cell>
          <cell r="CC36" t="str">
            <v>Sliding Window (7 + Stories)</v>
          </cell>
          <cell r="CD36" t="str">
            <v xml:space="preserve">ENERGY STAR Water Source Heat Pump (≥14.5-SEER) </v>
          </cell>
          <cell r="CE36" t="str">
            <v xml:space="preserve">ENERGY STAR Water Source Heat Pump (≥14.5-SEER) </v>
          </cell>
        </row>
        <row r="37">
          <cell r="H37" t="str">
            <v xml:space="preserve">Vinyl Stockade Fencing 4' High </v>
          </cell>
          <cell r="I37" t="str">
            <v xml:space="preserve">Vinyl Stockade Fencing 4' High </v>
          </cell>
          <cell r="P37" t="str">
            <v>Hollow Metal Door - Single (Unconditioned Space)</v>
          </cell>
          <cell r="R37" t="str">
            <v>Commercial Overhead Coiling Garage Door</v>
          </cell>
          <cell r="S37" t="str">
            <v>Sliding Glass Door 60"x80"</v>
          </cell>
          <cell r="U37" t="str">
            <v>Boiler- Gas 544 mbtu/hr (DHW)</v>
          </cell>
          <cell r="V37" t="str">
            <v>Boiler- Gas 544 mbtu/hr (DHW)</v>
          </cell>
          <cell r="W37" t="str">
            <v>Boiler- Gas 544 mbtu/hr (DHW)</v>
          </cell>
          <cell r="X37" t="str">
            <v>Boiler- Gas 544 mbtu/hr (DHW)</v>
          </cell>
          <cell r="AB37" t="str">
            <v>Electric Heat Pump 4-ton (13-SEER)</v>
          </cell>
          <cell r="AC37" t="str">
            <v>Electric Heat Pump 5-ton ( less than 13-SEER)</v>
          </cell>
          <cell r="AE37" t="str">
            <v>Roof-top Gas-Fired Packaged Unit (3-TON)</v>
          </cell>
          <cell r="AH37" t="str">
            <v>Electric Heat Pump 2.5-ton (13-SEER)</v>
          </cell>
          <cell r="AI37" t="str">
            <v xml:space="preserve">Water Source Heat Pump (13-SEER) </v>
          </cell>
          <cell r="AJ37" t="str">
            <v xml:space="preserve">Water Source Heat Pump (13-SEER) </v>
          </cell>
          <cell r="BT37" t="str">
            <v>Carpet - Four-Bedroom Townhome</v>
          </cell>
          <cell r="BU37" t="str">
            <v>Carpet - Four-Bedroom Townhome</v>
          </cell>
          <cell r="BV37" t="str">
            <v>Carpet - Four-Bedroom Townhome</v>
          </cell>
          <cell r="BW37" t="str">
            <v>Carpet - Four-Bedroom Townhome</v>
          </cell>
          <cell r="CC37" t="str">
            <v>ENERGY STAR Sliding Window (7 + Stories)</v>
          </cell>
          <cell r="CD37" t="str">
            <v>Roof-top Gas-Fired Packaged Unit (3-TON)</v>
          </cell>
          <cell r="CE37" t="str">
            <v>Roof-top Gas-Fired Packaged Unit (3-TON)</v>
          </cell>
        </row>
        <row r="38">
          <cell r="H38" t="str">
            <v xml:space="preserve">Vinyl Stockade Fencing 6' High </v>
          </cell>
          <cell r="I38" t="str">
            <v xml:space="preserve">Vinyl Stockade Fencing 6' High </v>
          </cell>
          <cell r="P38" t="str">
            <v>Hollow Metal Door - Double (Conditioned Space)</v>
          </cell>
          <cell r="R38" t="str">
            <v>Insulated Garage Door Assembly</v>
          </cell>
          <cell r="S38" t="str">
            <v>ENERGY STAR Sliding Glass Door 60"x80"</v>
          </cell>
          <cell r="U38" t="str">
            <v>Modulating Condensing Boiler- Gas 544 mbtu/hr (DHW)</v>
          </cell>
          <cell r="V38" t="str">
            <v>Modulating Condensing Boiler- Gas 544 mbtu/hr (DHW)</v>
          </cell>
          <cell r="W38" t="str">
            <v>Modulating Condensing Boiler- Gas 544 mbtu/hr (DHW)</v>
          </cell>
          <cell r="X38" t="str">
            <v>Modulating Condensing Boiler- Gas 544 mbtu/hr (DHW)</v>
          </cell>
          <cell r="AB38" t="str">
            <v>ENERGY STAR Electric Heat Pump 4-ton (≥14.5-SEER)</v>
          </cell>
          <cell r="AC38" t="str">
            <v>Electric Heat Pump 5-ton (13-SEER)</v>
          </cell>
          <cell r="AE38" t="str">
            <v>ENERGY STAR Roof-top Gas-Fired Packaged Unit (3-TON)</v>
          </cell>
          <cell r="AH38" t="str">
            <v>ENERGY STAR Electric Heat Pump 2.5-ton (≥14.5-SEER)</v>
          </cell>
          <cell r="AI38" t="str">
            <v xml:space="preserve">ENERGY STAR Water Source Heat Pump (≥14.5-SEER) </v>
          </cell>
          <cell r="AJ38" t="str">
            <v xml:space="preserve">ENERGY STAR Water Source Heat Pump (≥14.5-SEER) </v>
          </cell>
          <cell r="BT38" t="str">
            <v>Carpet - Four-Bedroom Townhome (Green Label - Recycled Content)</v>
          </cell>
          <cell r="BU38" t="str">
            <v>Carpet - Four-Bedroom Townhome (Green Label - Recycled Content)</v>
          </cell>
          <cell r="BV38" t="str">
            <v>Carpet - Four-Bedroom Townhome (Green Label - Recycled Content)</v>
          </cell>
          <cell r="BW38" t="str">
            <v>Carpet - Four-Bedroom Townhome (Green Label - Recycled Content)</v>
          </cell>
          <cell r="CC38" t="str">
            <v>Single Hung Window (1 - 6 Stories)</v>
          </cell>
          <cell r="CD38" t="str">
            <v>ENERGY STAR Roof-top Gas-Fired Packaged Unit (3-TON)</v>
          </cell>
          <cell r="CE38" t="str">
            <v>ENERGY STAR Roof-top Gas-Fired Packaged Unit (3-TON)</v>
          </cell>
        </row>
        <row r="39">
          <cell r="H39" t="str">
            <v xml:space="preserve">Vinyl Stockade Fencing 8' High </v>
          </cell>
          <cell r="I39" t="str">
            <v xml:space="preserve">Vinyl Stockade Fencing 8' High </v>
          </cell>
          <cell r="P39" t="str">
            <v>ENERGY STAR Pre-Hung Residential Steel Door - Double (Conditioned Space)</v>
          </cell>
          <cell r="S39" t="str">
            <v>Sliding Glass Door 72"x80"</v>
          </cell>
          <cell r="U39" t="str">
            <v>Boiler- Gas 765 mbtu/hr (DHW)</v>
          </cell>
          <cell r="V39" t="str">
            <v>Boiler- Gas 765 mbtu/hr (DHW)</v>
          </cell>
          <cell r="W39" t="str">
            <v>Boiler- Gas 765 mbtu/hr (DHW)</v>
          </cell>
          <cell r="X39" t="str">
            <v>Boiler- Gas 765 mbtu/hr (DHW)</v>
          </cell>
          <cell r="AB39" t="str">
            <v>Electric Heat Pump 5-ton ( less than 13-SEER)</v>
          </cell>
          <cell r="AC39" t="str">
            <v>ENERGY STAR Electric Heat Pump 5-ton (≥14.5-SEER)</v>
          </cell>
          <cell r="AE39" t="str">
            <v>Roof-top Gas-Fired Packaged Unit (4-TON)</v>
          </cell>
          <cell r="AH39" t="str">
            <v>Electric Heat Pump 3-ton ( less than 13-SEER)</v>
          </cell>
          <cell r="AI39" t="str">
            <v>Roof-top Gas-Fired Packaged Unit (3-TON)</v>
          </cell>
          <cell r="AJ39" t="str">
            <v>Roof-top Gas-Fired Packaged Unit (3-TON)</v>
          </cell>
          <cell r="BT39" t="str">
            <v>Carpet - Five-Bedroom Townhome</v>
          </cell>
          <cell r="BU39" t="str">
            <v>Carpet - Five-Bedroom Townhome</v>
          </cell>
          <cell r="BV39" t="str">
            <v>Carpet - Five-Bedroom Townhome</v>
          </cell>
          <cell r="BW39" t="str">
            <v>Carpet - Five-Bedroom Townhome</v>
          </cell>
          <cell r="CC39" t="str">
            <v>ENERGY STAR Single Hung Window (1 - 6 Stories)</v>
          </cell>
          <cell r="CD39" t="str">
            <v>Roof-top Gas-Fired Packaged Unit (4-TON)</v>
          </cell>
          <cell r="CE39" t="str">
            <v>Roof-top Gas-Fired Packaged Unit (4-TON)</v>
          </cell>
        </row>
        <row r="40">
          <cell r="H40" t="str">
            <v>Split Rail Fencing 4' High</v>
          </cell>
          <cell r="I40" t="str">
            <v>Split Rail Fencing 4' High</v>
          </cell>
          <cell r="P40" t="str">
            <v>Hollow Metal Door - Double (Unconditioned Space)</v>
          </cell>
          <cell r="S40" t="str">
            <v>ENERGY STAR Sliding Glass Door 72"x80"</v>
          </cell>
          <cell r="U40" t="str">
            <v>Modulating Condensing Boiler- Gas 765 mbtu/hr (DHW)</v>
          </cell>
          <cell r="V40" t="str">
            <v>Modulating Condensing Boiler- Gas 765 mbtu/hr (DHW)</v>
          </cell>
          <cell r="W40" t="str">
            <v>Modulating Condensing Boiler- Gas 765 mbtu/hr (DHW)</v>
          </cell>
          <cell r="X40" t="str">
            <v>Modulating Condensing Boiler- Gas 765 mbtu/hr (DHW)</v>
          </cell>
          <cell r="AB40" t="str">
            <v>Electric Heat Pump 5-ton (13-SEER)</v>
          </cell>
          <cell r="AC40" t="str">
            <v>Electric Heat Pump 7-ton ( less than 13-SEER)</v>
          </cell>
          <cell r="AE40" t="str">
            <v>ENERGY STAR Roof-top Gas-Fired Packaged Unit (4-TON)</v>
          </cell>
          <cell r="AH40" t="str">
            <v>Electric Heat Pump 3-ton (13-SEER)</v>
          </cell>
          <cell r="AI40" t="str">
            <v>ENERGY STAR Roof-top Gas-Fired Packaged Unit (3-TON)</v>
          </cell>
          <cell r="AJ40" t="str">
            <v>ENERGY STAR Roof-top Gas-Fired Packaged Unit (3-TON)</v>
          </cell>
          <cell r="BT40" t="str">
            <v>Carpet - Five-Bedroom Townhome (Green Label - Recycled Content)</v>
          </cell>
          <cell r="BU40" t="str">
            <v>Carpet - Five-Bedroom Townhome (Green Label - Recycled Content)</v>
          </cell>
          <cell r="BV40" t="str">
            <v>Carpet - Five-Bedroom Townhome (Green Label - Recycled Content)</v>
          </cell>
          <cell r="BW40" t="str">
            <v>Carpet - Five-Bedroom Townhome (Green Label - Recycled Content)</v>
          </cell>
          <cell r="CC40" t="str">
            <v>Single Hung Window (7 + Stories)</v>
          </cell>
          <cell r="CD40" t="str">
            <v>ENERGY STAR Roof-top Gas-Fired Packaged Unit (4-TON)</v>
          </cell>
          <cell r="CE40" t="str">
            <v>ENERGY STAR Roof-top Gas-Fired Packaged Unit (4-TON)</v>
          </cell>
        </row>
        <row r="41">
          <cell r="H41" t="str">
            <v>Wrought Iron Picket Fencing 4' High</v>
          </cell>
          <cell r="I41" t="str">
            <v>Wrought Iron Picket Fencing 4' High</v>
          </cell>
          <cell r="P41" t="str">
            <v>Solid Wood Door - Single (Conditioned Space)</v>
          </cell>
          <cell r="S41" t="str">
            <v>Sliding Glass Door 96"x80"</v>
          </cell>
          <cell r="U41" t="str">
            <v>Boiler- Gas 892 mbtu/hr (DHW)</v>
          </cell>
          <cell r="V41" t="str">
            <v>Boiler- Gas 892 mbtu/hr (DHW)</v>
          </cell>
          <cell r="W41" t="str">
            <v>Boiler- Gas 892 mbtu/hr (DHW)</v>
          </cell>
          <cell r="X41" t="str">
            <v>Boiler- Gas 892 mbtu/hr (DHW)</v>
          </cell>
          <cell r="AB41" t="str">
            <v>ENERGY STAR Electric Heat Pump 5-ton (≥14.5-SEER)</v>
          </cell>
          <cell r="AC41" t="str">
            <v>Electric Heat Pump 7-ton (13-SEER)</v>
          </cell>
          <cell r="AE41" t="str">
            <v>Roof-top Gas-Fired Packaged Unit (5-TON)</v>
          </cell>
          <cell r="AH41" t="str">
            <v>ENERGY STAR Electric Heat Pump 3-ton (≥14.5-SEER)</v>
          </cell>
          <cell r="AI41" t="str">
            <v>Roof-top Gas-Fired Packaged Unit (4-TON)</v>
          </cell>
          <cell r="AJ41" t="str">
            <v>Roof-top Gas-Fired Packaged Unit (4-TON)</v>
          </cell>
          <cell r="BT41" t="str">
            <v>Carpet - Bedrooms Only</v>
          </cell>
          <cell r="BU41" t="str">
            <v>Carpet - Bedrooms Only</v>
          </cell>
          <cell r="BV41" t="str">
            <v>Carpet - Bedrooms Only</v>
          </cell>
          <cell r="BW41" t="str">
            <v>Carpet - Bedrooms Only</v>
          </cell>
          <cell r="CC41" t="str">
            <v>ENERGY STAR Single Hung Window (7 + Stories)</v>
          </cell>
          <cell r="CD41" t="str">
            <v>Roof-top Gas-Fired Packaged Unit (5-TON)</v>
          </cell>
          <cell r="CE41" t="str">
            <v>Roof-top Gas-Fired Packaged Unit (5-TON)</v>
          </cell>
        </row>
        <row r="42">
          <cell r="H42" t="str">
            <v>Wrought Iron Picket Fencing 6' High</v>
          </cell>
          <cell r="I42" t="str">
            <v>Wrought Iron Picket Fencing 6' High</v>
          </cell>
          <cell r="P42" t="str">
            <v>Solid Wood Door - Single (Unconditioned Space)</v>
          </cell>
          <cell r="S42" t="str">
            <v>ENERGY STAR Sliding Glass Door 96"x80"</v>
          </cell>
          <cell r="U42" t="str">
            <v>Modulating Condensing Boiler- Gas 892 mbtu/hr (DHW)</v>
          </cell>
          <cell r="V42" t="str">
            <v>Modulating Condensing Boiler- Gas 892 mbtu/hr (DHW)</v>
          </cell>
          <cell r="W42" t="str">
            <v>Modulating Condensing Boiler- Gas 892 mbtu/hr (DHW)</v>
          </cell>
          <cell r="X42" t="str">
            <v>Modulating Condensing Boiler- Gas 892 mbtu/hr (DHW)</v>
          </cell>
          <cell r="AB42" t="str">
            <v>Electric Heat Pump 7-ton ( less than 13-SEER)</v>
          </cell>
          <cell r="AC42" t="str">
            <v>ENERGY STAR Electric Heat Pump 7-ton (≥14.5-SEER)</v>
          </cell>
          <cell r="AE42" t="str">
            <v>ENERGY STAR Roof-top Gas-Fired Packaged Unit (5-TON)</v>
          </cell>
          <cell r="AH42" t="str">
            <v>Electric Heat Pump 4-ton ( less than 13-SEER)</v>
          </cell>
          <cell r="AI42" t="str">
            <v>ENERGY STAR Roof-top Gas-Fired Packaged Unit (4-TON)</v>
          </cell>
          <cell r="AJ42" t="str">
            <v>ENERGY STAR Roof-top Gas-Fired Packaged Unit (4-TON)</v>
          </cell>
          <cell r="BT42" t="str">
            <v>Carpet - Bedrooms Only (Green Label - Recycled Content)</v>
          </cell>
          <cell r="BU42" t="str">
            <v>Carpet - Bedrooms Only (Green Label - Recycled Content)</v>
          </cell>
          <cell r="BV42" t="str">
            <v>Carpet - Bedrooms Only (Green Label - Recycled Content)</v>
          </cell>
          <cell r="BW42" t="str">
            <v>Carpet - Bedrooms Only (Green Label - Recycled Content)</v>
          </cell>
          <cell r="CD42" t="str">
            <v>ENERGY STAR Roof-top Gas-Fired Packaged Unit (5-TON)</v>
          </cell>
          <cell r="CE42" t="str">
            <v>ENERGY STAR Roof-top Gas-Fired Packaged Unit (5-TON)</v>
          </cell>
        </row>
        <row r="43">
          <cell r="H43" t="str">
            <v>Wrought Iron Picket Fencing 8' High</v>
          </cell>
          <cell r="I43" t="str">
            <v>Wrought Iron Picket Fencing 8' High</v>
          </cell>
          <cell r="P43" t="str">
            <v xml:space="preserve">Glass French Door </v>
          </cell>
          <cell r="S43" t="str">
            <v>Hollow Metal Door - Single (Conditioned Space)</v>
          </cell>
          <cell r="U43" t="str">
            <v>Boiler- Gas 1,275 mbtu/hr</v>
          </cell>
          <cell r="V43" t="str">
            <v>Boiler- Gas 1,275 mbtu/hr</v>
          </cell>
          <cell r="W43" t="str">
            <v>Boiler- Gas 1,275 mbtu/hr</v>
          </cell>
          <cell r="X43" t="str">
            <v>Boiler- Gas 1,275 mbtu/hr</v>
          </cell>
          <cell r="AB43" t="str">
            <v>Electric Heat Pump 7-ton (13-SEER)</v>
          </cell>
          <cell r="AC43" t="str">
            <v>Electric Heat Pump 10-ton ( less than 13-SEER)</v>
          </cell>
          <cell r="AE43" t="str">
            <v>Chiller reciprocating drive 20 Ton</v>
          </cell>
          <cell r="AH43" t="str">
            <v>Electric Heat Pump 4-ton (13-SEER)</v>
          </cell>
          <cell r="AI43" t="str">
            <v>Roof-top Gas-Fired Packaged Unit (5-TON)</v>
          </cell>
          <cell r="AJ43" t="str">
            <v>Roof-top Gas-Fired Packaged Unit (5-TON)</v>
          </cell>
          <cell r="BT43" t="str">
            <v>Ceramic Tile , Terrazzo, Quarry Tile (Entire Unit)</v>
          </cell>
          <cell r="BU43" t="str">
            <v>Ceramic Tile , Terrazzo, Quarry Tile (Entire Unit)</v>
          </cell>
          <cell r="BV43" t="str">
            <v>Ceramic Tile , Terrazzo, Quarry Tile (Entire Unit)</v>
          </cell>
          <cell r="BW43" t="str">
            <v>Ceramic Tile , Terrazzo, Quarry Tile (Entire Unit)</v>
          </cell>
          <cell r="CD43" t="str">
            <v>Chiller reciprocating drive 20 Ton</v>
          </cell>
          <cell r="CE43" t="str">
            <v>Chiller reciprocating drive 20 Ton</v>
          </cell>
        </row>
        <row r="44">
          <cell r="H44" t="str">
            <v>Aluminum Picket Fencing 4' High</v>
          </cell>
          <cell r="I44" t="str">
            <v>Aluminum Picket Fencing 4' High</v>
          </cell>
          <cell r="P44" t="str">
            <v>ENERGY STAR French Door</v>
          </cell>
          <cell r="S44" t="str">
            <v>ENERGY STAR Pre-Hung Residential Steel Door - Single (Conditioned Space)</v>
          </cell>
          <cell r="U44" t="str">
            <v>Modulating Condensing Boiler- Gas 1,275 mbtu/hr (DHW)</v>
          </cell>
          <cell r="V44" t="str">
            <v>Modulating Condensing Boiler- Gas 1,275 mbtu/hr (DHW)</v>
          </cell>
          <cell r="W44" t="str">
            <v>Modulating Condensing Boiler- Gas 1,275 mbtu/hr (DHW)</v>
          </cell>
          <cell r="X44" t="str">
            <v>Modulating Condensing Boiler- Gas 1,275 mbtu/hr (DHW)</v>
          </cell>
          <cell r="AB44" t="str">
            <v>ENERGY STAR Electric Heat Pump 7-ton (≥14.5-SEER)</v>
          </cell>
          <cell r="AC44" t="str">
            <v>Electric Heat Pump 10-ton (13-SEER)</v>
          </cell>
          <cell r="AE44" t="str">
            <v>High Efficiency Chiller reciprocating drive 20 Ton</v>
          </cell>
          <cell r="AH44" t="str">
            <v>ENERGY STAR Electric Heat Pump 4-ton (≥14.5-SEER)</v>
          </cell>
          <cell r="AI44" t="str">
            <v>ENERGY STAR Roof-top Gas-Fired Packaged Unit (5-TON)</v>
          </cell>
          <cell r="AJ44" t="str">
            <v>ENERGY STAR Roof-top Gas-Fired Packaged Unit (5-TON)</v>
          </cell>
          <cell r="BT44" t="str">
            <v>Ceramic Tile, Terrazzo, Quarry Tile (Common Area)</v>
          </cell>
          <cell r="BU44" t="str">
            <v>Ceramic Tile, Terrazzo, Quarry Tile (Common Area)</v>
          </cell>
          <cell r="BV44" t="str">
            <v>Ceramic Tile, Terrazzo, Quarry Tile (Common Area)</v>
          </cell>
          <cell r="BW44" t="str">
            <v>Ceramic Tile, Terrazzo, Quarry Tile (Common Area)</v>
          </cell>
          <cell r="CD44" t="str">
            <v>High Efficiency Chiller reciprocating drive 20 Ton</v>
          </cell>
          <cell r="CE44" t="str">
            <v>High Efficiency Chiller reciprocating drive 20 Ton</v>
          </cell>
        </row>
        <row r="45">
          <cell r="H45" t="str">
            <v>Aluminum Picket Fencing 6' High</v>
          </cell>
          <cell r="I45" t="str">
            <v>Aluminum Picket Fencing 6' High</v>
          </cell>
          <cell r="P45" t="str">
            <v>Aluminum Powered Sliding Door</v>
          </cell>
          <cell r="S45" t="str">
            <v>Hollow Metal Door - Single (Unconditioned Space)</v>
          </cell>
          <cell r="U45" t="str">
            <v>Boiler- Gas 1,530 mbtu/hr (DHW)</v>
          </cell>
          <cell r="V45" t="str">
            <v>Boiler- Gas 1,530 mbtu/hr (DHW)</v>
          </cell>
          <cell r="W45" t="str">
            <v>Boiler- Gas 1,530 mbtu/hr (DHW)</v>
          </cell>
          <cell r="X45" t="str">
            <v>Boiler- Gas 1,530 mbtu/hr (DHW)</v>
          </cell>
          <cell r="AB45" t="str">
            <v>Electric Heat Pump 10-ton ( less than 13-SEER)</v>
          </cell>
          <cell r="AC45" t="str">
            <v>ENERGY STAR Electric Heat Pump 10-ton (≥14.5-SEER)</v>
          </cell>
          <cell r="AE45" t="str">
            <v>Chiller reciprocating drive 35 Ton</v>
          </cell>
          <cell r="AH45" t="str">
            <v>Electric Heat Pump 5-ton ( less than 13-SEER)</v>
          </cell>
          <cell r="AI45" t="str">
            <v>Chiller reciprocating drive 20 Ton</v>
          </cell>
          <cell r="AJ45" t="str">
            <v>Chiller reciprocating drive 20 Ton</v>
          </cell>
          <cell r="BT45" t="str">
            <v>Ceramic Tile, Terrazzo, Quarry Tile (In-Unit Bathroom)</v>
          </cell>
          <cell r="BU45" t="str">
            <v>Ceramic Tile, Terrazzo, Quarry Tile (In-Unit Bathroom)</v>
          </cell>
          <cell r="BV45" t="str">
            <v>Ceramic Tile, Terrazzo, Quarry Tile (In-Unit Bathroom)</v>
          </cell>
          <cell r="BW45" t="str">
            <v>Ceramic Tile, Terrazzo, Quarry Tile (In-Unit Bathroom)</v>
          </cell>
          <cell r="CD45" t="str">
            <v>Chiller reciprocating drive 35 Ton</v>
          </cell>
          <cell r="CE45" t="str">
            <v>Chiller reciprocating drive 35 Ton</v>
          </cell>
        </row>
        <row r="46">
          <cell r="H46" t="str">
            <v>Aluminum Picket Fencing 8' High</v>
          </cell>
          <cell r="I46" t="str">
            <v>Aluminum Picket Fencing 8' High</v>
          </cell>
          <cell r="P46" t="str">
            <v>Residential Garage Door (One Car)</v>
          </cell>
          <cell r="S46" t="str">
            <v>Hollow Metal Door - Double (Conditioned Space)</v>
          </cell>
          <cell r="U46" t="str">
            <v>Modulating Condensing Boiler- Gas 1,530 mbtu/hr (DHW)</v>
          </cell>
          <cell r="V46" t="str">
            <v>Modulating Condensing Boiler- Gas 1,530 mbtu/hr (DHW)</v>
          </cell>
          <cell r="W46" t="str">
            <v>Modulating Condensing Boiler- Gas 1,530 mbtu/hr (DHW)</v>
          </cell>
          <cell r="X46" t="str">
            <v>Modulating Condensing Boiler- Gas 1,530 mbtu/hr (DHW)</v>
          </cell>
          <cell r="AB46" t="str">
            <v>Electric Heat Pump 10-ton (13-SEER)</v>
          </cell>
          <cell r="AC46" t="str">
            <v>Electric Heat Pump 12-ton ( less than 13-SEER)</v>
          </cell>
          <cell r="AE46" t="str">
            <v>High Efficiency Chiller reciprocating drive 35 Ton</v>
          </cell>
          <cell r="AH46" t="str">
            <v>Electric Heat Pump 5-ton (13-SEER)</v>
          </cell>
          <cell r="AI46" t="str">
            <v>High Efficiency Chiller reciprocating drive 20 Ton</v>
          </cell>
          <cell r="AJ46" t="str">
            <v>High Efficiency Chiller reciprocating drive 20 Ton</v>
          </cell>
          <cell r="BT46" t="str">
            <v>Ceramic Tile, Terrazzo, Quarry Tile (In-Unit Kitchen)</v>
          </cell>
          <cell r="BU46" t="str">
            <v>Ceramic Tile, Terrazzo, Quarry Tile (In-Unit Kitchen)</v>
          </cell>
          <cell r="BV46" t="str">
            <v>Ceramic Tile, Terrazzo, Quarry Tile (In-Unit Kitchen)</v>
          </cell>
          <cell r="BW46" t="str">
            <v>Ceramic Tile, Terrazzo, Quarry Tile (In-Unit Kitchen)</v>
          </cell>
          <cell r="CD46" t="str">
            <v>High Efficiency Chiller reciprocating drive 35 Ton</v>
          </cell>
          <cell r="CE46" t="str">
            <v>High Efficiency Chiller reciprocating drive 35 Ton</v>
          </cell>
        </row>
        <row r="47">
          <cell r="H47" t="str">
            <v>Chain-Link Fencing 4' High</v>
          </cell>
          <cell r="I47" t="str">
            <v>Chain-Link Fencing 4' High</v>
          </cell>
          <cell r="P47" t="str">
            <v>Garage Door Opener</v>
          </cell>
          <cell r="S47" t="str">
            <v>ENERGY STAR Pre-Hung Residential Steel Door - Double (Conditioned Space)</v>
          </cell>
          <cell r="U47" t="str">
            <v>Boiler- Gas 2,675 mbtu/hr (DHW)</v>
          </cell>
          <cell r="V47" t="str">
            <v>Boiler- Gas 2,675 mbtu/hr (DHW)</v>
          </cell>
          <cell r="W47" t="str">
            <v>Boiler- Gas 2,675 mbtu/hr (DHW)</v>
          </cell>
          <cell r="X47" t="str">
            <v>Boiler- Gas 2,675 mbtu/hr (DHW)</v>
          </cell>
          <cell r="AB47" t="str">
            <v>ENERGY STAR Electric Heat Pump 10-ton (≥14.5-SEER)</v>
          </cell>
          <cell r="AC47" t="str">
            <v>Electric Heat Pump 12-ton (13-SEER)</v>
          </cell>
          <cell r="AE47" t="str">
            <v>Chiller reciprocating drive 40 Ton</v>
          </cell>
          <cell r="AH47" t="str">
            <v>ENERGY STAR Electric Heat Pump 5-ton (≥14.5-SEER)</v>
          </cell>
          <cell r="AI47" t="str">
            <v>Chiller reciprocating drive 35 Ton</v>
          </cell>
          <cell r="AJ47" t="str">
            <v>Chiller reciprocating drive 35 Ton</v>
          </cell>
          <cell r="BT47" t="str">
            <v>Wood Floor Replace (Entire Unit)</v>
          </cell>
          <cell r="BU47" t="str">
            <v>Wood Floor Replace (Entire Unit)</v>
          </cell>
          <cell r="BV47" t="str">
            <v>Wood Floor Replace (Entire Unit)</v>
          </cell>
          <cell r="BW47" t="str">
            <v>Wood Floor Replace (Entire Unit)</v>
          </cell>
          <cell r="CD47" t="str">
            <v>Chiller reciprocating drive 40 Ton</v>
          </cell>
          <cell r="CE47" t="str">
            <v>Chiller reciprocating drive 40 Ton</v>
          </cell>
        </row>
        <row r="48">
          <cell r="H48" t="str">
            <v>Chain-Link Fencing 6' High</v>
          </cell>
          <cell r="I48" t="str">
            <v>Chain-Link Fencing 6' High</v>
          </cell>
          <cell r="P48" t="str">
            <v>Residential Garage Door (Two Car)</v>
          </cell>
          <cell r="S48" t="str">
            <v>Hollow Metal Door - Double (Unconditioned Space)</v>
          </cell>
          <cell r="U48" t="str">
            <v>Modulating Condensing Boiler- Gas 2,675 mbtu/hr (DHW)</v>
          </cell>
          <cell r="V48" t="str">
            <v>Modulating Condensing Boiler- Gas 2,675 mbtu/hr (DHW)</v>
          </cell>
          <cell r="W48" t="str">
            <v>Modulating Condensing Boiler- Gas 2,675 mbtu/hr (DHW)</v>
          </cell>
          <cell r="X48" t="str">
            <v>Modulating Condensing Boiler- Gas 2,675 mbtu/hr (DHW)</v>
          </cell>
          <cell r="AB48" t="str">
            <v>Electric Heat Pump 12-ton ( less than 13-SEER)</v>
          </cell>
          <cell r="AC48" t="str">
            <v>ENERGY STAR Electric Heat Pump 12-ton (≥14.5-SEER)</v>
          </cell>
          <cell r="AE48" t="str">
            <v>High Efficiency Chiller reciprocating drive 40 Ton</v>
          </cell>
          <cell r="AH48" t="str">
            <v>Electric Heat Pump 7-ton ( less than 13-SEER)</v>
          </cell>
          <cell r="AI48" t="str">
            <v>High Efficiency Chiller reciprocating drive 35 Ton</v>
          </cell>
          <cell r="AJ48" t="str">
            <v>High Efficiency Chiller reciprocating drive 35 Ton</v>
          </cell>
          <cell r="BT48" t="str">
            <v>Wood Floor Replace (In-Unit Bathroom)</v>
          </cell>
          <cell r="BU48" t="str">
            <v>Wood Floor Replace (In-Unit Bathroom)</v>
          </cell>
          <cell r="BV48" t="str">
            <v>Wood Floor Replace (In-Unit Bathroom)</v>
          </cell>
          <cell r="BW48" t="str">
            <v>Wood Floor Replace (In-Unit Bathroom)</v>
          </cell>
          <cell r="CD48" t="str">
            <v>High Efficiency Chiller reciprocating drive 40 Ton</v>
          </cell>
          <cell r="CE48" t="str">
            <v>High Efficiency Chiller reciprocating drive 40 Ton</v>
          </cell>
        </row>
        <row r="49">
          <cell r="H49" t="str">
            <v>Chain-Link Fencing 10' High</v>
          </cell>
          <cell r="I49" t="str">
            <v>Chain-Link Fencing 10' High</v>
          </cell>
          <cell r="P49" t="str">
            <v>Commercial Overhead Coiling Garage Door</v>
          </cell>
          <cell r="S49" t="str">
            <v>Solid Wood Door - Single (Conditioned Space)</v>
          </cell>
          <cell r="U49" t="str">
            <v>Boiler- Gas 3,570 mbtu/hr (DHW)</v>
          </cell>
          <cell r="V49" t="str">
            <v>Boiler- Gas 3,570 mbtu/hr (DHW)</v>
          </cell>
          <cell r="W49" t="str">
            <v>Boiler- Gas 3,570 mbtu/hr (DHW)</v>
          </cell>
          <cell r="X49" t="str">
            <v>Boiler- Gas 3,570 mbtu/hr (DHW)</v>
          </cell>
          <cell r="AB49" t="str">
            <v>Electric Heat Pump 12-ton (13-SEER)</v>
          </cell>
          <cell r="AC49" t="str">
            <v xml:space="preserve">Traditional Electric PTAC Unit </v>
          </cell>
          <cell r="AE49" t="str">
            <v>Chiller reciprocating drive 50 Ton</v>
          </cell>
          <cell r="AH49" t="str">
            <v>Electric Heat Pump 7-ton (13-SEER)</v>
          </cell>
          <cell r="AI49" t="str">
            <v>Chiller reciprocating drive 40 Ton</v>
          </cell>
          <cell r="AJ49" t="str">
            <v>Chiller reciprocating drive 40 Ton</v>
          </cell>
          <cell r="BT49" t="str">
            <v>Wood Floor Replace (In-Unit Kitchen)</v>
          </cell>
          <cell r="BU49" t="str">
            <v>Wood Floor Replace (In-Unit Kitchen)</v>
          </cell>
          <cell r="BV49" t="str">
            <v>Wood Floor Replace (In-Unit Kitchen)</v>
          </cell>
          <cell r="BW49" t="str">
            <v>Wood Floor Replace (In-Unit Kitchen)</v>
          </cell>
          <cell r="CD49" t="str">
            <v>Chiller reciprocating drive 50 Ton</v>
          </cell>
          <cell r="CE49" t="str">
            <v>Chiller reciprocating drive 50 Ton</v>
          </cell>
        </row>
        <row r="50">
          <cell r="P50" t="str">
            <v>Insulated Garage Door Assembly</v>
          </cell>
          <cell r="S50" t="str">
            <v>Solid Wood Door - Single (Unconditioned Space)</v>
          </cell>
          <cell r="U50" t="str">
            <v>Modulating Condensing Boiler- Gas 3,570 mbtu/hr (DHW)</v>
          </cell>
          <cell r="V50" t="str">
            <v>Modulating Condensing Boiler- Gas 3,570 mbtu/hr (DHW)</v>
          </cell>
          <cell r="W50" t="str">
            <v>Modulating Condensing Boiler- Gas 3,570 mbtu/hr (DHW)</v>
          </cell>
          <cell r="X50" t="str">
            <v>Modulating Condensing Boiler- Gas 3,570 mbtu/hr (DHW)</v>
          </cell>
          <cell r="AB50" t="str">
            <v>ENERGY STAR Electric Heat Pump 12-ton (≥14.5-SEER)</v>
          </cell>
          <cell r="AC50" t="str">
            <v xml:space="preserve">High Efficiency Electric PTAC Unit </v>
          </cell>
          <cell r="AE50" t="str">
            <v>High Efficiency Chiller reciprocating drive 50 Ton</v>
          </cell>
          <cell r="AH50" t="str">
            <v>ENERGY STAR Electric Heat Pump 7-ton (≥14.5-SEER)</v>
          </cell>
          <cell r="AI50" t="str">
            <v>High Efficiency Chiller reciprocating drive 40 Ton</v>
          </cell>
          <cell r="AJ50" t="str">
            <v>High Efficiency Chiller reciprocating drive 40 Ton</v>
          </cell>
          <cell r="BT50" t="str">
            <v>Sand and Finish Wood Floor, 2 Coats Poly (Entire Unit)</v>
          </cell>
          <cell r="BU50" t="str">
            <v>Sand and Finish Wood Floor, 2 Coats Poly (Entire Unit)</v>
          </cell>
          <cell r="BV50" t="str">
            <v>Sand and Finish Wood Floor, 2 Coats Poly (Entire Unit)</v>
          </cell>
          <cell r="BW50" t="str">
            <v>Sand and Finish Wood Floor, 2 Coats Poly (Entire Unit)</v>
          </cell>
          <cell r="CD50" t="str">
            <v>High Efficiency Chiller reciprocating drive 50 Ton</v>
          </cell>
          <cell r="CE50" t="str">
            <v>High Efficiency Chiller reciprocating drive 50 Ton</v>
          </cell>
        </row>
        <row r="51">
          <cell r="S51" t="str">
            <v xml:space="preserve">Glass French Door </v>
          </cell>
          <cell r="U51" t="str">
            <v>Oil-fired Water Heater (30 Gallon)</v>
          </cell>
          <cell r="V51" t="str">
            <v>Oil-fired Water Heater (30 Gallon)</v>
          </cell>
          <cell r="W51" t="str">
            <v>Oil-fired Water Heater (30 Gallon)</v>
          </cell>
          <cell r="X51" t="str">
            <v>Oil-fired Water Heater (30 Gallon)</v>
          </cell>
          <cell r="AB51" t="str">
            <v xml:space="preserve">Traditional Electric PTAC Unit </v>
          </cell>
          <cell r="AC51" t="str">
            <v>Electric Radiant In-floor Heating</v>
          </cell>
          <cell r="AE51" t="str">
            <v>Chiller reciprocating drive 105 Ton</v>
          </cell>
          <cell r="AH51" t="str">
            <v>Electric Heat Pump 10-ton ( less than 13-SEER)</v>
          </cell>
          <cell r="AI51" t="str">
            <v>Chiller reciprocating drive 50 Ton</v>
          </cell>
          <cell r="AJ51" t="str">
            <v>Chiller reciprocating drive 50 Ton</v>
          </cell>
          <cell r="BT51" t="str">
            <v>Sand and Finish Wood Floor, 2 Coats Poly (In-Unit Bathroom)</v>
          </cell>
          <cell r="BU51" t="str">
            <v>Sand and Finish Wood Floor, 2 Coats Poly (In-Unit Bathroom)</v>
          </cell>
          <cell r="BV51" t="str">
            <v>Sand and Finish Wood Floor, 2 Coats Poly (In-Unit Bathroom)</v>
          </cell>
          <cell r="BW51" t="str">
            <v>Sand and Finish Wood Floor, 2 Coats Poly (In-Unit Bathroom)</v>
          </cell>
          <cell r="CD51" t="str">
            <v>Chiller reciprocating drive 105 Ton</v>
          </cell>
          <cell r="CE51" t="str">
            <v>Chiller reciprocating drive 105 Ton</v>
          </cell>
        </row>
        <row r="52">
          <cell r="S52" t="str">
            <v>ENERGY STAR French Door</v>
          </cell>
          <cell r="U52" t="str">
            <v>Oil-fired Water Heater (50 Gallon)</v>
          </cell>
          <cell r="V52" t="str">
            <v>Oil-fired Water Heater (50 Gallon)</v>
          </cell>
          <cell r="W52" t="str">
            <v>Oil-fired Water Heater (50 Gallon)</v>
          </cell>
          <cell r="X52" t="str">
            <v>Oil-fired Water Heater (50 Gallon)</v>
          </cell>
          <cell r="AB52" t="str">
            <v xml:space="preserve">High Efficiency Electric PTAC Unit </v>
          </cell>
          <cell r="AE52" t="str">
            <v>High Efficiency Chiller reciprocating drive 105 Ton</v>
          </cell>
          <cell r="AH52" t="str">
            <v>Electric Heat Pump 10-ton (13-SEER)</v>
          </cell>
          <cell r="AI52" t="str">
            <v>High Efficiency Chiller reciprocating drive 50 Ton</v>
          </cell>
          <cell r="AJ52" t="str">
            <v>High Efficiency Chiller reciprocating drive 50 Ton</v>
          </cell>
          <cell r="BT52" t="str">
            <v>Sand and Finish Wood Floor, 2 Coats Poly (In-Unit Kitchen)</v>
          </cell>
          <cell r="BU52" t="str">
            <v>Sand and Finish Wood Floor, 2 Coats Poly (In-Unit Kitchen)</v>
          </cell>
          <cell r="BV52" t="str">
            <v>Sand and Finish Wood Floor, 2 Coats Poly (In-Unit Kitchen)</v>
          </cell>
          <cell r="BW52" t="str">
            <v>Sand and Finish Wood Floor, 2 Coats Poly (In-Unit Kitchen)</v>
          </cell>
          <cell r="CD52" t="str">
            <v>High Efficiency Chiller reciprocating drive 105 Ton</v>
          </cell>
          <cell r="CE52" t="str">
            <v>High Efficiency Chiller reciprocating drive 105 Ton</v>
          </cell>
        </row>
        <row r="53">
          <cell r="S53" t="str">
            <v>Single-Fire Door</v>
          </cell>
          <cell r="U53" t="str">
            <v>Oil-fired Water Heater (70 Gallon)</v>
          </cell>
          <cell r="V53" t="str">
            <v>Oil-fired Water Heater (70 Gallon)</v>
          </cell>
          <cell r="W53" t="str">
            <v>Oil-fired Water Heater (70 Gallon)</v>
          </cell>
          <cell r="X53" t="str">
            <v>Oil-fired Water Heater (70 Gallon)</v>
          </cell>
          <cell r="AB53" t="str">
            <v>Electric Radiant In-floor Heating</v>
          </cell>
          <cell r="AE53" t="str">
            <v>Chiller reciprocating drive 145 Ton</v>
          </cell>
          <cell r="AH53" t="str">
            <v>ENERGY STAR Electric Heat Pump 10-ton (≥14.5-SEER)</v>
          </cell>
          <cell r="AI53" t="str">
            <v>Chiller reciprocating drive 105 Ton</v>
          </cell>
          <cell r="AJ53" t="str">
            <v>Chiller reciprocating drive 105 Ton</v>
          </cell>
          <cell r="BT53" t="str">
            <v>Parquet Floor Replace (Entire Unit)</v>
          </cell>
          <cell r="BU53" t="str">
            <v>Parquet Floor Replace (Entire Unit)</v>
          </cell>
          <cell r="BV53" t="str">
            <v>Parquet Floor Replace (Entire Unit)</v>
          </cell>
          <cell r="BW53" t="str">
            <v>Parquet Floor Replace (Entire Unit)</v>
          </cell>
          <cell r="CD53" t="str">
            <v>Chiller reciprocating drive 145 Ton</v>
          </cell>
          <cell r="CE53" t="str">
            <v>Chiller reciprocating drive 145 Ton</v>
          </cell>
        </row>
        <row r="54">
          <cell r="S54" t="str">
            <v>Double-Fire Door</v>
          </cell>
          <cell r="U54" t="str">
            <v>Oil-fired Water Heater 140 mbtu/hr - commercial (DHW)</v>
          </cell>
          <cell r="V54" t="str">
            <v>Oil-fired Water Heater 140 mbtu/hr - commercial (DHW)</v>
          </cell>
          <cell r="W54" t="str">
            <v>Oil-fired Water Heater 140 mbtu/hr - commercial (DHW)</v>
          </cell>
          <cell r="X54" t="str">
            <v>Oil-fired Water Heater 140 mbtu/hr - commercial (DHW)</v>
          </cell>
          <cell r="AB54" t="str">
            <v>Boiler- Gas 1,275 mbtu/hr</v>
          </cell>
          <cell r="AE54" t="str">
            <v>High Efficiency Chiller reciprocating drive 145 Ton</v>
          </cell>
          <cell r="AH54" t="str">
            <v>Electric Heat Pump 12-ton ( less than 13-SEER)</v>
          </cell>
          <cell r="AI54" t="str">
            <v>High Efficiency Chiller reciprocating drive 105 Ton</v>
          </cell>
          <cell r="AJ54" t="str">
            <v>High Efficiency Chiller reciprocating drive 105 Ton</v>
          </cell>
          <cell r="BT54" t="str">
            <v>Parquet Floor Replace (In-Unit Bathroom)</v>
          </cell>
          <cell r="BU54" t="str">
            <v>Parquet Floor Replace (In-Unit Bathroom)</v>
          </cell>
          <cell r="BV54" t="str">
            <v>Parquet Floor Replace (In-Unit Bathroom)</v>
          </cell>
          <cell r="BW54" t="str">
            <v>Parquet Floor Replace (In-Unit Bathroom)</v>
          </cell>
          <cell r="CD54" t="str">
            <v>High Efficiency Chiller reciprocating drive 145 Ton</v>
          </cell>
          <cell r="CE54" t="str">
            <v>High Efficiency Chiller reciprocating drive 145 Ton</v>
          </cell>
        </row>
        <row r="55">
          <cell r="S55" t="str">
            <v>Aluminum Powered Sliding Door</v>
          </cell>
          <cell r="U55" t="str">
            <v>Oil-fired Water Heater 199 mbtu/hr - commercial (DHW)</v>
          </cell>
          <cell r="V55" t="str">
            <v>Oil-fired Water Heater 199 mbtu/hr - commercial (DHW)</v>
          </cell>
          <cell r="W55" t="str">
            <v>Oil-fired Water Heater 199 mbtu/hr - commercial (DHW)</v>
          </cell>
          <cell r="X55" t="str">
            <v>Oil-fired Water Heater 199 mbtu/hr - commercial (DHW)</v>
          </cell>
          <cell r="AB55" t="str">
            <v>Boiler- Gas 240 mbtu/hr (HVAC)</v>
          </cell>
          <cell r="AE55" t="str">
            <v>Chiller reciprocating drive 210 Ton</v>
          </cell>
          <cell r="AH55" t="str">
            <v>Electric Heat Pump 12-ton (13-SEER)</v>
          </cell>
          <cell r="AI55" t="str">
            <v>Chiller reciprocating drive 145 Ton</v>
          </cell>
          <cell r="AJ55" t="str">
            <v>Chiller reciprocating drive 145 Ton</v>
          </cell>
          <cell r="BT55" t="str">
            <v>Parquet Floor Replace (In-Unit Kitchen)</v>
          </cell>
          <cell r="BU55" t="str">
            <v>Parquet Floor Replace (In-Unit Kitchen)</v>
          </cell>
          <cell r="BV55" t="str">
            <v>Parquet Floor Replace (In-Unit Kitchen)</v>
          </cell>
          <cell r="BW55" t="str">
            <v>Parquet Floor Replace (In-Unit Kitchen)</v>
          </cell>
          <cell r="CD55" t="str">
            <v>Chiller reciprocating drive 210 Ton</v>
          </cell>
          <cell r="CE55" t="str">
            <v>Chiller reciprocating drive 210 Ton</v>
          </cell>
        </row>
        <row r="56">
          <cell r="S56" t="str">
            <v>Residential Garage Door (One Car)</v>
          </cell>
          <cell r="U56" t="str">
            <v>Oil-fired Boiler - 255 mbtu/hr (DHW)</v>
          </cell>
          <cell r="V56" t="str">
            <v>Oil-fired Boiler - 255 mbtu/hr (DHW)</v>
          </cell>
          <cell r="W56" t="str">
            <v>Oil-fired Boiler - 255 mbtu/hr (DHW)</v>
          </cell>
          <cell r="X56" t="str">
            <v>Oil-fired Boiler - 255 mbtu/hr (DHW)</v>
          </cell>
          <cell r="AB56" t="str">
            <v>Modulating Condensing Boiler- Gas 240 mbtu/hr (HVAC)</v>
          </cell>
          <cell r="AE56" t="str">
            <v>High Efficiency Chiller reciprocating drive 210 Ton</v>
          </cell>
          <cell r="AH56" t="str">
            <v>ENERGY STAR Electric Heat Pump 12-ton (≥14.5-SEER)</v>
          </cell>
          <cell r="AI56" t="str">
            <v>High Efficiency Chiller reciprocating drive 145 Ton</v>
          </cell>
          <cell r="AJ56" t="str">
            <v>High Efficiency Chiller reciprocating drive 145 Ton</v>
          </cell>
          <cell r="CD56" t="str">
            <v>High Efficiency Chiller reciprocating drive 210 Ton</v>
          </cell>
          <cell r="CE56" t="str">
            <v>High Efficiency Chiller reciprocating drive 210 Ton</v>
          </cell>
        </row>
        <row r="57">
          <cell r="S57" t="str">
            <v>Garage Door Opener</v>
          </cell>
          <cell r="U57" t="str">
            <v>Modulating Condensing Boiler- Oil 255 mbtu/hr ≥ 87 AFUE (DHW)</v>
          </cell>
          <cell r="V57" t="str">
            <v>Modulating Condensing Boiler- Oil 255 mbtu/hr ≥ 87 AFUE (DHW)</v>
          </cell>
          <cell r="W57" t="str">
            <v>Modulating Condensing Boiler- Oil 255 mbtu/hr ≥ 87 AFUE (DHW)</v>
          </cell>
          <cell r="X57" t="str">
            <v>Modulating Condensing Boiler- Oil 255 mbtu/hr ≥ 87 AFUE (DHW)</v>
          </cell>
          <cell r="AB57" t="str">
            <v>Boiler- Gas 280 mbtu/hr (HVAC)</v>
          </cell>
          <cell r="AE57" t="str">
            <v>Chiller reciprocating drive 300 Ton</v>
          </cell>
          <cell r="AH57" t="str">
            <v xml:space="preserve">Traditional Electric PTAC Unit </v>
          </cell>
          <cell r="AI57" t="str">
            <v>Chiller reciprocating drive 210 Ton</v>
          </cell>
          <cell r="AJ57" t="str">
            <v>Chiller reciprocating drive 210 Ton</v>
          </cell>
          <cell r="CD57" t="str">
            <v>Chiller reciprocating drive 300 Ton</v>
          </cell>
          <cell r="CE57" t="str">
            <v>Chiller reciprocating drive 300 Ton</v>
          </cell>
        </row>
        <row r="58">
          <cell r="S58" t="str">
            <v>Residential Garage Door (Two Car)</v>
          </cell>
          <cell r="U58" t="str">
            <v>Oil-fired Boiler - 270 mbtu/hr (DHW)</v>
          </cell>
          <cell r="V58" t="str">
            <v>Oil-fired Boiler - 270 mbtu/hr (DHW)</v>
          </cell>
          <cell r="W58" t="str">
            <v>Oil-fired Boiler - 270 mbtu/hr (DHW)</v>
          </cell>
          <cell r="X58" t="str">
            <v>Oil-fired Boiler - 270 mbtu/hr (DHW)</v>
          </cell>
          <cell r="AB58" t="str">
            <v>Modulating Condensing Boiler- Gas 280 mbtu/hr (HVAC)</v>
          </cell>
          <cell r="AE58" t="str">
            <v>High Efficiency Chiller reciprocating drive 300 Ton</v>
          </cell>
          <cell r="AH58" t="str">
            <v xml:space="preserve">High Efficiency Electric PTAC Unit </v>
          </cell>
          <cell r="AI58" t="str">
            <v>High Efficiency Chiller reciprocating drive 210 Ton</v>
          </cell>
          <cell r="AJ58" t="str">
            <v>High Efficiency Chiller reciprocating drive 210 Ton</v>
          </cell>
          <cell r="CD58" t="str">
            <v>High Efficiency Chiller reciprocating drive 300 Ton</v>
          </cell>
          <cell r="CE58" t="str">
            <v>High Efficiency Chiller reciprocating drive 300 Ton</v>
          </cell>
        </row>
        <row r="59">
          <cell r="S59" t="str">
            <v>Commercial Overhead Coiling Garage Door</v>
          </cell>
          <cell r="U59" t="str">
            <v>Modulating Condensing Boiler- Oil 270 mbtu/hr ≥ 87 AFUE (DHW)</v>
          </cell>
          <cell r="V59" t="str">
            <v>Modulating Condensing Boiler- Oil 270 mbtu/hr ≥ 87 AFUE (DHW)</v>
          </cell>
          <cell r="W59" t="str">
            <v>Modulating Condensing Boiler- Oil 270 mbtu/hr ≥ 87 AFUE (DHW)</v>
          </cell>
          <cell r="X59" t="str">
            <v>Modulating Condensing Boiler- Oil 270 mbtu/hr ≥ 87 AFUE (DHW)</v>
          </cell>
          <cell r="AB59" t="str">
            <v>Boiler- Gas 360 mbtu/hr (HVAC)</v>
          </cell>
          <cell r="AE59" t="str">
            <v>Chiller screw drive 130 Ton</v>
          </cell>
          <cell r="AH59" t="str">
            <v>Electric Radiant In-floor Heating</v>
          </cell>
          <cell r="AI59" t="str">
            <v>Chiller reciprocating drive 300 Ton</v>
          </cell>
          <cell r="AJ59" t="str">
            <v>Chiller reciprocating drive 300 Ton</v>
          </cell>
          <cell r="CD59" t="str">
            <v>Chiller screw drive 130 Ton</v>
          </cell>
          <cell r="CE59" t="str">
            <v>Chiller screw drive 130 Ton</v>
          </cell>
        </row>
        <row r="60">
          <cell r="S60" t="str">
            <v>Insulated Garage Door Assembly</v>
          </cell>
          <cell r="U60" t="str">
            <v>Oil-fired Boiler - 400 mbtu/hr (DHW)</v>
          </cell>
          <cell r="V60" t="str">
            <v>Oil-fired Boiler - 400 mbtu/hr (DHW)</v>
          </cell>
          <cell r="W60" t="str">
            <v>Oil-fired Boiler - 400 mbtu/hr (DHW)</v>
          </cell>
          <cell r="X60" t="str">
            <v>Oil-fired Boiler - 400 mbtu/hr (DHW)</v>
          </cell>
          <cell r="AB60" t="str">
            <v>Modulating Condensing Boiler- Gas 360 mbtu/hr (HVAC)</v>
          </cell>
          <cell r="AE60" t="str">
            <v>High Efficiency Chiller screw drive 130 Ton</v>
          </cell>
          <cell r="AH60" t="str">
            <v>Boiler- Gas 240 mbtu/hr (HVAC)</v>
          </cell>
          <cell r="AI60" t="str">
            <v>High Efficiency Chiller reciprocating drive 300 Ton</v>
          </cell>
          <cell r="AJ60" t="str">
            <v>High Efficiency Chiller reciprocating drive 300 Ton</v>
          </cell>
          <cell r="CD60" t="str">
            <v>High Efficiency Chiller screw drive 130 Ton</v>
          </cell>
          <cell r="CE60" t="str">
            <v>High Efficiency Chiller screw drive 130 Ton</v>
          </cell>
        </row>
        <row r="61">
          <cell r="U61" t="str">
            <v>Modulating Condensing Boiler- Oil 400 mbtu/hr ≥ 87 AFUE (DHW)</v>
          </cell>
          <cell r="V61" t="str">
            <v>Modulating Condensing Boiler- Oil 400 mbtu/hr ≥ 87 AFUE (DHW)</v>
          </cell>
          <cell r="W61" t="str">
            <v>Modulating Condensing Boiler- Oil 400 mbtu/hr ≥ 87 AFUE (DHW)</v>
          </cell>
          <cell r="X61" t="str">
            <v>Modulating Condensing Boiler- Oil 400 mbtu/hr ≥ 87 AFUE (DHW)</v>
          </cell>
          <cell r="AB61" t="str">
            <v>Boiler- Gas 440 mbtu/hr (HVAC)</v>
          </cell>
          <cell r="AE61" t="str">
            <v>Chiller screw drive 160 Ton</v>
          </cell>
          <cell r="AH61" t="str">
            <v>Modulating Condensing Boiler- Gas 240 mbtu/hr (HVAC)</v>
          </cell>
          <cell r="AI61" t="str">
            <v>Chiller screw drive 130 Ton</v>
          </cell>
          <cell r="AJ61" t="str">
            <v>Chiller screw drive 130 Ton</v>
          </cell>
          <cell r="CD61" t="str">
            <v>Chiller screw drive 160 Ton</v>
          </cell>
          <cell r="CE61" t="str">
            <v>Chiller screw drive 160 Ton</v>
          </cell>
        </row>
        <row r="62">
          <cell r="U62" t="str">
            <v>Oil-fired Boiler - 540 mbtu/hr (DHW)</v>
          </cell>
          <cell r="V62" t="str">
            <v>Oil-fired Boiler - 540 mbtu/hr (DHW)</v>
          </cell>
          <cell r="W62" t="str">
            <v>Oil-fired Boiler - 540 mbtu/hr (DHW)</v>
          </cell>
          <cell r="X62" t="str">
            <v>Oil-fired Boiler - 540 mbtu/hr (DHW)</v>
          </cell>
          <cell r="AB62" t="str">
            <v>Modulating Condensing Boiler- Gas 440 mbtu/hr (HVAC)</v>
          </cell>
          <cell r="AE62" t="str">
            <v>High Efficiency Chiller screw drive 160 Ton</v>
          </cell>
          <cell r="AH62" t="str">
            <v>Boiler- Gas 280 mbtu/hr (HVAC)</v>
          </cell>
          <cell r="AI62" t="str">
            <v>High Efficiency Chiller screw drive 130 Ton</v>
          </cell>
          <cell r="AJ62" t="str">
            <v>High Efficiency Chiller screw drive 130 Ton</v>
          </cell>
          <cell r="CD62" t="str">
            <v>High Efficiency Chiller screw drive 160 Ton</v>
          </cell>
          <cell r="CE62" t="str">
            <v>High Efficiency Chiller screw drive 160 Ton</v>
          </cell>
        </row>
        <row r="63">
          <cell r="U63" t="str">
            <v>Modulating Condensing Boiler- Oil 540 mbtu/hr ≥ 87 AFUE (DHW)</v>
          </cell>
          <cell r="V63" t="str">
            <v>Modulating Condensing Boiler- Oil 540 mbtu/hr ≥ 87 AFUE (DHW)</v>
          </cell>
          <cell r="W63" t="str">
            <v>Modulating Condensing Boiler- Oil 540 mbtu/hr ≥ 87 AFUE (DHW)</v>
          </cell>
          <cell r="X63" t="str">
            <v>Modulating Condensing Boiler- Oil 540 mbtu/hr ≥ 87 AFUE (DHW)</v>
          </cell>
          <cell r="AB63" t="str">
            <v>Boiler- Gas 544 mbtu/hr (HVAC)</v>
          </cell>
          <cell r="AE63" t="str">
            <v>Chiller screw drive 180 Ton</v>
          </cell>
          <cell r="AH63" t="str">
            <v>Modulating Condensing Boiler- Gas 280 mbtu/hr (HVAC)</v>
          </cell>
          <cell r="AI63" t="str">
            <v>Chiller screw drive 160 Ton</v>
          </cell>
          <cell r="AJ63" t="str">
            <v>Chiller screw drive 160 Ton</v>
          </cell>
          <cell r="CD63" t="str">
            <v>Chiller screw drive 180 Ton</v>
          </cell>
          <cell r="CE63" t="str">
            <v>Chiller screw drive 180 Ton</v>
          </cell>
        </row>
        <row r="64">
          <cell r="U64" t="str">
            <v>Convert Oil-fired Water Heater 540 mbtu/hr - commercial to Gas-Fired unit ≥ 90 AFUE (DHW)</v>
          </cell>
          <cell r="V64" t="str">
            <v>Convert Oil-fired Water Heater 540 mbtu/hr - commercial to Gas-Fired unit ≥ 90 AFUE (DHW)</v>
          </cell>
          <cell r="W64" t="str">
            <v>Convert Oil-fired Water Heater 540 mbtu/hr - commercial to Gas-Fired unit ≥ 90 AFUE (DHW)</v>
          </cell>
          <cell r="X64" t="str">
            <v>Convert Oil-fired Water Heater 540 mbtu/hr - commercial to Gas-Fired unit ≥ 90 AFUE (DHW)</v>
          </cell>
          <cell r="AB64" t="str">
            <v>Modulating Condensing Boiler- Gas 544 mbtu/hr (HVAC)</v>
          </cell>
          <cell r="AE64" t="str">
            <v>High Efficiency Chiller screw drive 180 Ton</v>
          </cell>
          <cell r="AH64" t="str">
            <v>Boiler- Gas 360 mbtu/hr (HVAC)</v>
          </cell>
          <cell r="AI64" t="str">
            <v>High Efficiency Chiller screw drive 160 Ton</v>
          </cell>
          <cell r="AJ64" t="str">
            <v>High Efficiency Chiller screw drive 160 Ton</v>
          </cell>
          <cell r="CD64" t="str">
            <v>High Efficiency Chiller screw drive 180 Ton</v>
          </cell>
          <cell r="CE64" t="str">
            <v>High Efficiency Chiller screw drive 180 Ton</v>
          </cell>
        </row>
        <row r="65">
          <cell r="U65" t="str">
            <v>Oil-fired Boiler - 720 mbtu/hr (DHW)</v>
          </cell>
          <cell r="V65" t="str">
            <v>Oil-fired Boiler - 720 mbtu/hr (DHW)</v>
          </cell>
          <cell r="W65" t="str">
            <v>Oil-fired Boiler - 720 mbtu/hr (DHW)</v>
          </cell>
          <cell r="X65" t="str">
            <v>Oil-fired Boiler - 720 mbtu/hr (DHW)</v>
          </cell>
          <cell r="AB65" t="str">
            <v>Boiler- Gas 765 mbtu/hr (HVAC)</v>
          </cell>
          <cell r="AE65" t="str">
            <v>Chiller screw drive 210 Ton</v>
          </cell>
          <cell r="AH65" t="str">
            <v>Modulating Condensing Boiler- Gas 360 mbtu/hr (HVAC)</v>
          </cell>
          <cell r="AI65" t="str">
            <v>Chiller screw drive 180 Ton</v>
          </cell>
          <cell r="AJ65" t="str">
            <v>Chiller screw drive 180 Ton</v>
          </cell>
          <cell r="CD65" t="str">
            <v>Chiller screw drive 210 Ton</v>
          </cell>
          <cell r="CE65" t="str">
            <v>Chiller screw drive 210 Ton</v>
          </cell>
        </row>
        <row r="66">
          <cell r="U66" t="str">
            <v>Modulating Condensing Boiler- Oil 720 mbtu/hr ≥ 87 AFUE (DHW)</v>
          </cell>
          <cell r="V66" t="str">
            <v>Modulating Condensing Boiler- Oil 720 mbtu/hr ≥ 87 AFUE (DHW)</v>
          </cell>
          <cell r="W66" t="str">
            <v>Modulating Condensing Boiler- Oil 720 mbtu/hr ≥ 87 AFUE (DHW)</v>
          </cell>
          <cell r="X66" t="str">
            <v>Modulating Condensing Boiler- Oil 720 mbtu/hr ≥ 87 AFUE (DHW)</v>
          </cell>
          <cell r="AB66" t="str">
            <v>Modulating Condensing Boiler- Gas 765 mbtu/hr (HVAC)</v>
          </cell>
          <cell r="AE66" t="str">
            <v>High Efficiency Chiller screw drive 210 Ton</v>
          </cell>
          <cell r="AH66" t="str">
            <v>Boiler- Gas 440 mbtu/hr (HVAC)</v>
          </cell>
          <cell r="AI66" t="str">
            <v>High Efficiency Chiller screw drive 180 Ton</v>
          </cell>
          <cell r="AJ66" t="str">
            <v>High Efficiency Chiller screw drive 180 Ton</v>
          </cell>
          <cell r="CD66" t="str">
            <v>High Efficiency Chiller screw drive 210 Ton</v>
          </cell>
          <cell r="CE66" t="str">
            <v>High Efficiency Chiller screw drive 210 Ton</v>
          </cell>
        </row>
        <row r="67">
          <cell r="U67" t="str">
            <v>Oil-fired Boiler - 1,084 mbtu/hr (DHW)</v>
          </cell>
          <cell r="V67" t="str">
            <v>Oil-fired Boiler - 1,084 mbtu/hr (DHW)</v>
          </cell>
          <cell r="W67" t="str">
            <v>Oil-fired Boiler - 1,084 mbtu/hr (DHW)</v>
          </cell>
          <cell r="X67" t="str">
            <v>Oil-fired Boiler - 1,084 mbtu/hr (DHW)</v>
          </cell>
          <cell r="AB67" t="str">
            <v>Boiler- Gas 892 mbtu/hr (HVAC)</v>
          </cell>
          <cell r="AE67" t="str">
            <v>Chiller screw drive 270 Ton</v>
          </cell>
          <cell r="AH67" t="str">
            <v>Modulating Condensing Boiler- Gas 440 mbtu/hr (HVAC)</v>
          </cell>
          <cell r="AI67" t="str">
            <v>Chiller screw drive 210 Ton</v>
          </cell>
          <cell r="AJ67" t="str">
            <v>Chiller screw drive 210 Ton</v>
          </cell>
          <cell r="CD67" t="str">
            <v>Chiller screw drive 270 Ton</v>
          </cell>
          <cell r="CE67" t="str">
            <v>Chiller screw drive 270 Ton</v>
          </cell>
        </row>
        <row r="68">
          <cell r="U68" t="str">
            <v>Modulating Condensing Boiler- Oil 1084 mbtu/hr ≥ 87 AFUE (DHW)</v>
          </cell>
          <cell r="V68" t="str">
            <v>Modulating Condensing Boiler- Oil 1084 mbtu/hr ≥ 87 AFUE (DHW)</v>
          </cell>
          <cell r="W68" t="str">
            <v>Modulating Condensing Boiler- Oil 1084 mbtu/hr ≥ 87 AFUE (DHW)</v>
          </cell>
          <cell r="X68" t="str">
            <v>Modulating Condensing Boiler- Oil 1084 mbtu/hr ≥ 87 AFUE (DHW)</v>
          </cell>
          <cell r="AB68" t="str">
            <v>Modulating Condensing Boiler- Gas 892 mbtu/hr (HVAC)</v>
          </cell>
          <cell r="AE68" t="str">
            <v>High Efficiency Chiller screw drive 270 Ton</v>
          </cell>
          <cell r="AH68" t="str">
            <v>Boiler- Gas 544 mbtu/hr (HVAC)</v>
          </cell>
          <cell r="AI68" t="str">
            <v>High Efficiency Chiller screw drive 210 Ton</v>
          </cell>
          <cell r="AJ68" t="str">
            <v>High Efficiency Chiller screw drive 210 Ton</v>
          </cell>
          <cell r="CD68" t="str">
            <v>High Efficiency Chiller screw drive 270 Ton</v>
          </cell>
          <cell r="CE68" t="str">
            <v>High Efficiency Chiller screw drive 270 Ton</v>
          </cell>
        </row>
        <row r="69">
          <cell r="U69" t="str">
            <v>Oil-fired Boiler - 3,000 mbtu/hr (DHW)</v>
          </cell>
          <cell r="V69" t="str">
            <v>Oil-fired Boiler - 3,000 mbtu/hr (DHW)</v>
          </cell>
          <cell r="W69" t="str">
            <v>Oil-fired Boiler - 3,000 mbtu/hr (DHW)</v>
          </cell>
          <cell r="X69" t="str">
            <v>Oil-fired Boiler - 3,000 mbtu/hr (DHW)</v>
          </cell>
          <cell r="AB69" t="str">
            <v>Boiler- Gas 1,275 mbtu/hr</v>
          </cell>
          <cell r="AE69" t="str">
            <v>Chiller screw drive 320 Ton</v>
          </cell>
          <cell r="AH69" t="str">
            <v>Modulating Condensing Boiler- Gas 544 mbtu/hr (HVAC)</v>
          </cell>
          <cell r="AI69" t="str">
            <v>Chiller screw drive 270 Ton</v>
          </cell>
          <cell r="AJ69" t="str">
            <v>Chiller screw drive 270 Ton</v>
          </cell>
          <cell r="CD69" t="str">
            <v>Chiller screw drive 320 Ton</v>
          </cell>
          <cell r="CE69" t="str">
            <v>Chiller screw drive 320 Ton</v>
          </cell>
        </row>
        <row r="70">
          <cell r="U70" t="str">
            <v>Modulating Condensing Boiler- Oil 3000 mbtu/hr ≥ 87 AFUE (DHW)</v>
          </cell>
          <cell r="V70" t="str">
            <v>Modulating Condensing Boiler- Oil 3000 mbtu/hr ≥ 87 AFUE (DHW)</v>
          </cell>
          <cell r="W70" t="str">
            <v>Modulating Condensing Boiler- Oil 3000 mbtu/hr ≥ 87 AFUE (DHW)</v>
          </cell>
          <cell r="X70" t="str">
            <v>Modulating Condensing Boiler- Oil 3000 mbtu/hr ≥ 87 AFUE (DHW)</v>
          </cell>
          <cell r="AB70" t="str">
            <v>Modulating Condensing Boiler- Gas 1,275 mbtu/hr (HVAC)</v>
          </cell>
          <cell r="AE70" t="str">
            <v>High Efficiency Chiller screw drive 320 Ton</v>
          </cell>
          <cell r="AH70" t="str">
            <v>Boiler- Gas 765 mbtu/hr (HVAC)</v>
          </cell>
          <cell r="AI70" t="str">
            <v>High Efficiency Chiller screw drive 270 Ton</v>
          </cell>
          <cell r="AJ70" t="str">
            <v>High Efficiency Chiller screw drive 270 Ton</v>
          </cell>
          <cell r="CD70" t="str">
            <v>High Efficiency Chiller screw drive 320 Ton</v>
          </cell>
          <cell r="CE70" t="str">
            <v>High Efficiency Chiller screw drive 320 Ton</v>
          </cell>
        </row>
        <row r="71">
          <cell r="U71" t="str">
            <v>Oil-fired Boiler - 5,000 mbtu/hr (DHW)</v>
          </cell>
          <cell r="V71" t="str">
            <v>Oil-fired Boiler - 5,000 mbtu/hr (DHW)</v>
          </cell>
          <cell r="W71" t="str">
            <v>Oil-fired Boiler - 5,000 mbtu/hr (DHW)</v>
          </cell>
          <cell r="X71" t="str">
            <v>Oil-fired Boiler - 5,000 mbtu/hr (DHW)</v>
          </cell>
          <cell r="AB71" t="str">
            <v>Boiler- Gas 1,530 mbtu/hr (HVAC)</v>
          </cell>
          <cell r="AE71" t="str">
            <v>Cooling tower up to 61 Ton</v>
          </cell>
          <cell r="AH71" t="str">
            <v>Modulating Condensing Boiler- Gas 765 mbtu/hr (HVAC)</v>
          </cell>
          <cell r="AI71" t="str">
            <v>Chiller screw drive 320 Ton</v>
          </cell>
          <cell r="AJ71" t="str">
            <v>Chiller screw drive 320 Ton</v>
          </cell>
          <cell r="CD71" t="str">
            <v>Cooling tower up to 61 Ton</v>
          </cell>
          <cell r="CE71" t="str">
            <v>Cooling tower up to 61 Ton</v>
          </cell>
        </row>
        <row r="72">
          <cell r="U72" t="str">
            <v>Modulating Condensing Boiler- Oil 5000 mbtu/hr ≥ 87 AFUE (DHW)</v>
          </cell>
          <cell r="V72" t="str">
            <v>Modulating Condensing Boiler- Oil 5000 mbtu/hr ≥ 87 AFUE (DHW)</v>
          </cell>
          <cell r="W72" t="str">
            <v>Modulating Condensing Boiler- Oil 5000 mbtu/hr ≥ 87 AFUE (DHW)</v>
          </cell>
          <cell r="X72" t="str">
            <v>Modulating Condensing Boiler- Oil 5000 mbtu/hr ≥ 87 AFUE (DHW)</v>
          </cell>
          <cell r="AB72" t="str">
            <v>Modulating Condensing Boiler- Gas 1,530 mbtu/hr (HVAC)</v>
          </cell>
          <cell r="AE72" t="str">
            <v>Cooling tower up to 100 Ton</v>
          </cell>
          <cell r="AH72" t="str">
            <v>Boiler- Gas 892 mbtu/hr (HVAC)</v>
          </cell>
          <cell r="AI72" t="str">
            <v>High Efficiency Chiller screw drive 320 Ton</v>
          </cell>
          <cell r="AJ72" t="str">
            <v>High Efficiency Chiller screw drive 320 Ton</v>
          </cell>
          <cell r="CD72" t="str">
            <v>Cooling tower up to 100 Ton</v>
          </cell>
          <cell r="CE72" t="str">
            <v>Cooling tower up to 100 Ton</v>
          </cell>
        </row>
        <row r="73">
          <cell r="AB73" t="str">
            <v>Boiler- Gas 2,675 mbtu/hr (HVAC)</v>
          </cell>
          <cell r="AE73" t="str">
            <v>Cooling tower up to 115 Ton</v>
          </cell>
          <cell r="AH73" t="str">
            <v>Modulating Condensing Boiler- Gas 892 mbtu/hr (HVAC)</v>
          </cell>
          <cell r="AI73" t="str">
            <v>Cooling tower up to 61 Ton</v>
          </cell>
          <cell r="AJ73" t="str">
            <v>Cooling tower up to 61 Ton</v>
          </cell>
          <cell r="CD73" t="str">
            <v>Cooling tower up to 115 Ton</v>
          </cell>
          <cell r="CE73" t="str">
            <v>Cooling tower up to 115 Ton</v>
          </cell>
        </row>
        <row r="74">
          <cell r="AB74" t="str">
            <v>Modulating Condensing Boiler- Gas 2,675 mbtu/hr (HVAC)</v>
          </cell>
          <cell r="AE74" t="str">
            <v>Cooling tower up to 131 Ton</v>
          </cell>
          <cell r="AH74" t="str">
            <v>Boiler- Gas 1,275 mbtu/hr</v>
          </cell>
          <cell r="AI74" t="str">
            <v>Cooling tower up to 100 Ton</v>
          </cell>
          <cell r="AJ74" t="str">
            <v>Cooling tower up to 100 Ton</v>
          </cell>
          <cell r="CD74" t="str">
            <v>Cooling tower up to 131 Ton</v>
          </cell>
          <cell r="CE74" t="str">
            <v>Cooling tower up to 131 Ton</v>
          </cell>
        </row>
        <row r="75">
          <cell r="AB75" t="str">
            <v>Boiler- Gas 3,570 mbtu/hr (HVAC)</v>
          </cell>
          <cell r="AE75" t="str">
            <v>Cooling tower up to 162 Ton</v>
          </cell>
          <cell r="AH75" t="str">
            <v>Modulating Condensing Boiler- Gas 1,275 mbtu/hr (HVAC)</v>
          </cell>
          <cell r="AI75" t="str">
            <v>Cooling tower up to 115 Ton</v>
          </cell>
          <cell r="AJ75" t="str">
            <v>Cooling tower up to 115 Ton</v>
          </cell>
          <cell r="CD75" t="str">
            <v>Cooling tower up to 162 Ton</v>
          </cell>
          <cell r="CE75" t="str">
            <v>Cooling tower up to 162 Ton</v>
          </cell>
        </row>
        <row r="76">
          <cell r="AB76" t="str">
            <v>Modulating Condensing Boiler- Gas 3,570 mbtu/hr (HVAC)</v>
          </cell>
          <cell r="AE76" t="str">
            <v>Cooling tower up to 297 Ton</v>
          </cell>
          <cell r="AH76" t="str">
            <v>Boiler- Gas 1,530 mbtu/hr (HVAC)</v>
          </cell>
          <cell r="AI76" t="str">
            <v>Cooling tower up to 131 Ton</v>
          </cell>
          <cell r="AJ76" t="str">
            <v>Cooling tower up to 131 Ton</v>
          </cell>
          <cell r="CD76" t="str">
            <v>Cooling tower up to 297 Ton</v>
          </cell>
          <cell r="CE76" t="str">
            <v>Cooling tower up to 297 Ton</v>
          </cell>
        </row>
        <row r="77">
          <cell r="AB77" t="str">
            <v>Oil-fired Water Heater 140 mbtu/hr - commercial (HVAC)</v>
          </cell>
          <cell r="AE77" t="str">
            <v>Cooling tower up to 582 Ton</v>
          </cell>
          <cell r="AH77" t="str">
            <v>Modulating Condensing Boiler- Gas 1,530 mbtu/hr (HVAC)</v>
          </cell>
          <cell r="AI77" t="str">
            <v>Cooling tower up to 162 Ton</v>
          </cell>
          <cell r="AJ77" t="str">
            <v>Cooling tower up to 162 Ton</v>
          </cell>
          <cell r="CD77" t="str">
            <v>Cooling tower up to 582 Ton</v>
          </cell>
          <cell r="CE77" t="str">
            <v>Cooling tower up to 582 Ton</v>
          </cell>
        </row>
        <row r="78">
          <cell r="AB78" t="str">
            <v>Oil-fired Water Heater 199 mbtu/hr - commercial (HVAC)</v>
          </cell>
          <cell r="AH78" t="str">
            <v>Boiler- Gas 2,675 mbtu/hr (HVAC)</v>
          </cell>
          <cell r="AI78" t="str">
            <v>Cooling tower up to 297 Ton</v>
          </cell>
          <cell r="AJ78" t="str">
            <v>Cooling tower up to 297 Ton</v>
          </cell>
          <cell r="CD78" t="str">
            <v>Electric Furnace</v>
          </cell>
          <cell r="CE78" t="str">
            <v>Electric Furnace</v>
          </cell>
        </row>
        <row r="79">
          <cell r="AB79" t="str">
            <v>Oil-fired Boiler - 255 mbtu/hr (HVAC)</v>
          </cell>
          <cell r="AH79" t="str">
            <v>Modulating Condensing Boiler- Gas 2,675 mbtu/hr (HVAC)</v>
          </cell>
          <cell r="AI79" t="str">
            <v>Cooling tower up to 582 Ton</v>
          </cell>
          <cell r="AJ79" t="str">
            <v>Cooling tower up to 582 Ton</v>
          </cell>
          <cell r="CD79" t="str">
            <v>Electric Baseboard Heater</v>
          </cell>
          <cell r="CE79" t="str">
            <v>Electric Baseboard Heater</v>
          </cell>
        </row>
        <row r="80">
          <cell r="AB80" t="str">
            <v>Modulating Condensing Boiler- Oil 255 mbtu/hr ≥ 87 AFUE (HVAC)</v>
          </cell>
          <cell r="AH80" t="str">
            <v>Boiler- Gas 3,570 mbtu/hr (HVAC)</v>
          </cell>
          <cell r="AJ80" t="str">
            <v>Electric Furnace</v>
          </cell>
          <cell r="CD80" t="str">
            <v>Hydronic Baseboard Heater</v>
          </cell>
          <cell r="CE80" t="str">
            <v>Hydronic Baseboard Heater</v>
          </cell>
        </row>
        <row r="81">
          <cell r="AB81" t="str">
            <v>Oil-fired Boiler - 270 mbtu/hr (HVAC)</v>
          </cell>
          <cell r="AH81" t="str">
            <v>Modulating Condensing Boiler- Gas 3,570 mbtu/hr (HVAC)</v>
          </cell>
          <cell r="AJ81" t="str">
            <v>Electric Baseboard Heater</v>
          </cell>
          <cell r="CD81" t="str">
            <v>Hydronic Fan-Coil Air Handler - Electric</v>
          </cell>
          <cell r="CE81" t="str">
            <v>Hydronic Fan-Coil Air Handler - Electric</v>
          </cell>
        </row>
        <row r="82">
          <cell r="AB82" t="str">
            <v>Modulating Condensing Boiler- Oil 270 mbtu/hr ≥ 87 AFUE (HVAC)</v>
          </cell>
          <cell r="AH82" t="str">
            <v>Oil-fired Water Heater 140 mbtu/hr - commercial (HVAC)</v>
          </cell>
          <cell r="AJ82" t="str">
            <v>Hydronic Baseboard Heater</v>
          </cell>
          <cell r="CD82" t="str">
            <v>Gas Furnace 80 AFUE (45,000 BTU) (Common Area)</v>
          </cell>
          <cell r="CE82" t="str">
            <v>Gas Furnace 80 AFUE (45,000 BTU) (Common Area)</v>
          </cell>
        </row>
        <row r="83">
          <cell r="AB83" t="str">
            <v>Oil-fired Boiler - 400 mbtu/hr (HVAC)</v>
          </cell>
          <cell r="AH83" t="str">
            <v>Oil-fired Water Heater 199 mbtu/hr - commercial (HVAC)</v>
          </cell>
          <cell r="AJ83" t="str">
            <v>Hydronic Fan-Coil Air Handler - Electric</v>
          </cell>
          <cell r="CD83" t="str">
            <v>ENERGY STAR Gas Furnace ≥ 90 AFUE (45,000 BTU) (Common Area)</v>
          </cell>
          <cell r="CE83" t="str">
            <v>ENERGY STAR Gas Furnace ≥ 90 AFUE (45,000 BTU) (Common Area)</v>
          </cell>
        </row>
        <row r="84">
          <cell r="AB84" t="str">
            <v>Modulating Condensing Boiler- Oil 400 mbtu/hr ≥ 87 AFUE (HVAC)</v>
          </cell>
          <cell r="AH84" t="str">
            <v>Oil-fired Boiler - 255 mbtu/hr (HVAC)</v>
          </cell>
          <cell r="AJ84" t="str">
            <v>Gas Furnace 80 AFUE (45,000 BTU) (Common Area)</v>
          </cell>
          <cell r="CD84" t="str">
            <v>Gas Furnace 80 AFUE (60,000 BTU) (Common Area)</v>
          </cell>
          <cell r="CE84" t="str">
            <v>Gas Furnace 80 AFUE (60,000 BTU) (Common Area)</v>
          </cell>
        </row>
        <row r="85">
          <cell r="AB85" t="str">
            <v>Oil-fired Boiler - 540 mbtu/hr (HVAC)</v>
          </cell>
          <cell r="AH85" t="str">
            <v>Modulating Condensing Boiler- Oil 255 mbtu/hr ≥ 87 AFUE (HVAC)</v>
          </cell>
          <cell r="AJ85" t="str">
            <v>ENERGY STAR Gas Furnace ≥ 90 AFUE (45,000 BTU) (Common Area)</v>
          </cell>
          <cell r="CD85" t="str">
            <v>ENERGY STAR Gas Furnace ≥ 90 AFUE (60,000 BTU) (Common Area)</v>
          </cell>
          <cell r="CE85" t="str">
            <v>ENERGY STAR Gas Furnace ≥ 90 AFUE (60,000 BTU) (Common Area)</v>
          </cell>
        </row>
        <row r="86">
          <cell r="AB86" t="str">
            <v>Modulating Condensing Boiler- Oil 540 mbtu/hr ≥ 87 AFUE (HVAC)</v>
          </cell>
          <cell r="AH86" t="str">
            <v>Oil-fired Boiler - 270 mbtu/hr (HVAC)</v>
          </cell>
          <cell r="AJ86" t="str">
            <v>Gas Furnace 80 AFUE (60,000 BTU) (Common Area)</v>
          </cell>
          <cell r="CD86" t="str">
            <v>Gas Furnace 80 AFUE (90,000 BTU) (Common Area)</v>
          </cell>
          <cell r="CE86" t="str">
            <v>Gas Furnace 80 AFUE (90,000 BTU) (Common Area)</v>
          </cell>
        </row>
        <row r="87">
          <cell r="AB87" t="str">
            <v>Convert Oil-fired Water Heater 540 mbtu/hr - commercial to Gas-Fired unit ≥ 90 AFUE (HVAC)</v>
          </cell>
          <cell r="AH87" t="str">
            <v>Modulating Condensing Boiler- Oil 270 mbtu/hr ≥ 87 AFUE (HVAC)</v>
          </cell>
          <cell r="AJ87" t="str">
            <v>ENERGY STAR Gas Furnace ≥ 90 AFUE (60,000 BTU) (Common Area)</v>
          </cell>
          <cell r="CD87" t="str">
            <v>ENERGY STAR Gas Furnace ≥ 90 AFUE (90,000 BTU) (Common Area)</v>
          </cell>
          <cell r="CE87" t="str">
            <v>ENERGY STAR Gas Furnace ≥ 90 AFUE (90,000 BTU) (Common Area)</v>
          </cell>
        </row>
        <row r="88">
          <cell r="AB88" t="str">
            <v>Oil-fired Boiler - 720 mbtu/hr (HVAC)</v>
          </cell>
          <cell r="AH88" t="str">
            <v>Oil-fired Boiler - 400 mbtu/hr (HVAC)</v>
          </cell>
          <cell r="AJ88" t="str">
            <v>Gas Furnace 80 AFUE (90,000 BTU) (Common Area)</v>
          </cell>
          <cell r="CD88" t="str">
            <v>Gas Furnace 80 AFUE (45,000 BTU) (Dwelling Unit)</v>
          </cell>
          <cell r="CE88" t="str">
            <v>Gas Furnace 80 AFUE (45,000 BTU) (Dwelling Unit)</v>
          </cell>
        </row>
        <row r="89">
          <cell r="AB89" t="str">
            <v>Modulating Condensing Boiler- Oil 720 mbtu/hr ≥ 87 AFUE (HVAC)</v>
          </cell>
          <cell r="AH89" t="str">
            <v>Modulating Condensing Boiler- Oil 400 mbtu/hr ≥ 87 AFUE (HVAC)</v>
          </cell>
          <cell r="AJ89" t="str">
            <v>ENERGY STAR Gas Furnace ≥ 90 AFUE (90,000 BTU) (Common Area)</v>
          </cell>
          <cell r="CD89" t="str">
            <v>ENERGY STAR Gas Furnace ≥ 90 AFUE (45,000 BTU) (Dwelling Unit)</v>
          </cell>
          <cell r="CE89" t="str">
            <v>ENERGY STAR Gas Furnace ≥ 90 AFUE (45,000 BTU) (Dwelling Unit)</v>
          </cell>
        </row>
        <row r="90">
          <cell r="AB90" t="str">
            <v>Oil-fired Boiler - 1,084 mbtu/hr (HVAC)</v>
          </cell>
          <cell r="AH90" t="str">
            <v>Oil-fired Boiler - 540 mbtu/hr (HVAC)</v>
          </cell>
          <cell r="AJ90" t="str">
            <v>Gas Furnace 80 AFUE (45,000 BTU) (Dwelling Unit)</v>
          </cell>
          <cell r="CD90" t="str">
            <v>Gas Furnace 80 AFUE (60,000 BTU) (Dwelling Unit)</v>
          </cell>
          <cell r="CE90" t="str">
            <v>Gas Furnace 80 AFUE (60,000 BTU) (Dwelling Unit)</v>
          </cell>
        </row>
        <row r="91">
          <cell r="AB91" t="str">
            <v>Modulating Condensing Boiler- Oil 1084 mbtu/hr ≥ 87 AFUE (HVAC)</v>
          </cell>
          <cell r="AH91" t="str">
            <v>Modulating Condensing Boiler- Oil 540 mbtu/hr ≥ 87 AFUE (HVAC)</v>
          </cell>
          <cell r="AJ91" t="str">
            <v>ENERGY STAR Gas Furnace ≥ 90 AFUE (45,000 BTU) (Dwelling Unit)</v>
          </cell>
          <cell r="CD91" t="str">
            <v>ENERGY STAR Gas Furnace ≥ 90 AFUE (60,000 BTU) (Dwelling Unit)</v>
          </cell>
          <cell r="CE91" t="str">
            <v>ENERGY STAR Gas Furnace ≥ 90 AFUE (60,000 BTU) (Dwelling Unit)</v>
          </cell>
        </row>
        <row r="92">
          <cell r="AB92" t="str">
            <v>Oil-fired Boiler - 3,000 mbtu/hr (HVAC)</v>
          </cell>
          <cell r="AH92" t="str">
            <v>Convert Oil-fired Water Heater 540 mbtu/hr - commercial to Gas-Fired unit ≥ 90 AFUE (HVAC)</v>
          </cell>
          <cell r="AJ92" t="str">
            <v>Gas Furnace 80 AFUE (60,000 BTU) (Dwelling Unit)</v>
          </cell>
          <cell r="CD92" t="str">
            <v>Gas Furnace 80 AFUE (90,000 BTU) (Dwelling Unit)</v>
          </cell>
          <cell r="CE92" t="str">
            <v>Gas Furnace 80 AFUE (90,000 BTU) (Dwelling Unit)</v>
          </cell>
        </row>
        <row r="93">
          <cell r="AB93" t="str">
            <v>Modulating Condensing Boiler- Oil 3000 mbtu/hr ≥ 87 AFUE (HVAC)</v>
          </cell>
          <cell r="AH93" t="str">
            <v>Oil-fired Boiler - 720 mbtu/hr (HVAC)</v>
          </cell>
          <cell r="AJ93" t="str">
            <v>ENERGY STAR Gas Furnace ≥ 90 AFUE (60,000 BTU) (Dwelling Unit)</v>
          </cell>
          <cell r="CD93" t="str">
            <v>ENERGY STAR Gas Furnace ≥ 90 AFUE (90,000 BTU) (Dwelling Unit)</v>
          </cell>
          <cell r="CE93" t="str">
            <v>ENERGY STAR Gas Furnace ≥ 90 AFUE (90,000 BTU) (Dwelling Unit)</v>
          </cell>
        </row>
        <row r="94">
          <cell r="AB94" t="str">
            <v>Oil-fired Boiler - 5,000 mbtu/hr (HVAC)</v>
          </cell>
          <cell r="AH94" t="str">
            <v>Modulating Condensing Boiler- Oil 720 mbtu/hr ≥ 87 AFUE (HVAC)</v>
          </cell>
          <cell r="AJ94" t="str">
            <v>Gas Furnace 80 AFUE (90,000 BTU) (Dwelling Unit)</v>
          </cell>
          <cell r="CD94" t="str">
            <v>Commercial Gas Furnace 80 AFUE (450,000 BTU)</v>
          </cell>
          <cell r="CE94" t="str">
            <v>Commercial Gas Furnace 80 AFUE (450,000 BTU)</v>
          </cell>
        </row>
        <row r="95">
          <cell r="AB95" t="str">
            <v>Modulating Condensing Boiler- Oil 5000 mbtu/hr ≥ 87 AFUE (HVAC)</v>
          </cell>
          <cell r="AH95" t="str">
            <v>Oil-fired Boiler - 1,084 mbtu/hr (HVAC)</v>
          </cell>
          <cell r="AJ95" t="str">
            <v>ENERGY STAR Gas Furnace ≥ 90 AFUE (90,000 BTU) (Dwelling Unit)</v>
          </cell>
          <cell r="CD95" t="str">
            <v>High Efficiency Commercial Gas Furnace ≥ 90 AFUE (450,000 BTU)</v>
          </cell>
          <cell r="CE95" t="str">
            <v>High Efficiency Commercial Gas Furnace ≥ 90 AFUE (450,000 BTU)</v>
          </cell>
        </row>
        <row r="96">
          <cell r="AH96" t="str">
            <v>Modulating Condensing Boiler- Oil 1084 mbtu/hr ≥ 87 AFUE (HVAC)</v>
          </cell>
          <cell r="AJ96" t="str">
            <v>Commercial Gas Furnace 80 AFUE (450,000 BTU)</v>
          </cell>
          <cell r="CD96" t="str">
            <v>Gas-fired Magic-Pack Heat/AC Unit 80 AFUE &lt;9 EER</v>
          </cell>
          <cell r="CE96" t="str">
            <v>Gas-fired Magic-Pack Heat/AC Unit 80 AFUE &lt;9 EER</v>
          </cell>
        </row>
        <row r="97">
          <cell r="AH97" t="str">
            <v>Oil-fired Boiler - 3,000 mbtu/hr (HVAC)</v>
          </cell>
          <cell r="AJ97" t="str">
            <v>High Efficiency Commercial Gas Furnace ≥ 90 AFUE (450,000 BTU)</v>
          </cell>
          <cell r="CD97" t="str">
            <v xml:space="preserve">Gas-fired Magic-Pack Heat/AC Unit 80 AFUE </v>
          </cell>
          <cell r="CE97" t="str">
            <v xml:space="preserve">Gas-fired Magic-Pack Heat/AC Unit 80 AFUE </v>
          </cell>
        </row>
        <row r="98">
          <cell r="AH98" t="str">
            <v>Modulating Condensing Boiler- Oil 3000 mbtu/hr ≥ 87 AFUE (HVAC)</v>
          </cell>
          <cell r="AJ98" t="str">
            <v>Gas-fired Magic-Pack Heat/AC Unit 80 AFUE &lt;9 EER</v>
          </cell>
          <cell r="CD98" t="str">
            <v xml:space="preserve">High EFF Gas-fired Magic-Pack Heat/AC Unit 80 AFUE  </v>
          </cell>
          <cell r="CE98" t="str">
            <v xml:space="preserve">High EFF Gas-fired Magic-Pack Heat/AC Unit 80 AFUE  </v>
          </cell>
        </row>
        <row r="99">
          <cell r="AH99" t="str">
            <v>Oil-fired Boiler - 5,000 mbtu/hr (HVAC)</v>
          </cell>
          <cell r="AJ99" t="str">
            <v xml:space="preserve">Gas-fired Magic-Pack Heat/AC Unit 80 AFUE </v>
          </cell>
          <cell r="CD99" t="str">
            <v>Electric Heat Pump 1.5-ton ( less than 13-SEER)</v>
          </cell>
          <cell r="CE99" t="str">
            <v>Electric Heat Pump 1.5-ton ( less than 13-SEER)</v>
          </cell>
        </row>
        <row r="100">
          <cell r="AH100" t="str">
            <v>Modulating Condensing Boiler- Oil 5000 mbtu/hr ≥ 87 AFUE (HVAC)</v>
          </cell>
          <cell r="AJ100" t="str">
            <v xml:space="preserve">High EFF Gas-fired Magic-Pack Heat/AC Unit 80 AFUE  </v>
          </cell>
          <cell r="CD100" t="str">
            <v>Electric Heat Pump 1.5-ton (13-SEER)</v>
          </cell>
          <cell r="CE100" t="str">
            <v>Electric Heat Pump 1.5-ton (13-SEER)</v>
          </cell>
        </row>
        <row r="101">
          <cell r="AJ101" t="str">
            <v>Electric Heat Pump 1.5-ton ( less than 13-SEER)</v>
          </cell>
          <cell r="CD101" t="str">
            <v>ENERGY STAR Electric Heat Pump 1.5-ton (≥14.5-SEER)</v>
          </cell>
          <cell r="CE101" t="str">
            <v>ENERGY STAR Electric Heat Pump 1.5-ton (≥14.5-SEER)</v>
          </cell>
        </row>
        <row r="102">
          <cell r="AJ102" t="str">
            <v>Electric Heat Pump 1.5-ton (13-SEER)</v>
          </cell>
          <cell r="CD102" t="str">
            <v>Electric Heat Pump 2-ton ( less than 13-SEER)</v>
          </cell>
          <cell r="CE102" t="str">
            <v>Electric Heat Pump 2-ton ( less than 13-SEER)</v>
          </cell>
        </row>
        <row r="103">
          <cell r="AJ103" t="str">
            <v>ENERGY STAR Electric Heat Pump 1.5-ton (≥14.5-SEER)</v>
          </cell>
          <cell r="CD103" t="str">
            <v>Electric Heat Pump 2-ton (13-SEER)</v>
          </cell>
          <cell r="CE103" t="str">
            <v>Electric Heat Pump 2-ton (13-SEER)</v>
          </cell>
        </row>
        <row r="104">
          <cell r="AJ104" t="str">
            <v>Electric Heat Pump 2-ton ( less than 13-SEER)</v>
          </cell>
          <cell r="CD104" t="str">
            <v>ENERGY STAR Electric Heat Pump 2-ton (≥14.5-SEER)</v>
          </cell>
          <cell r="CE104" t="str">
            <v>ENERGY STAR Electric Heat Pump 2-ton (≥14.5-SEER)</v>
          </cell>
        </row>
        <row r="105">
          <cell r="AJ105" t="str">
            <v>Electric Heat Pump 2-ton (13-SEER)</v>
          </cell>
          <cell r="CD105" t="str">
            <v>Electric Heat Pump 2.5-ton ( less than 13-SEER)</v>
          </cell>
          <cell r="CE105" t="str">
            <v>Electric Heat Pump 2.5-ton ( less than 13-SEER)</v>
          </cell>
        </row>
        <row r="106">
          <cell r="AJ106" t="str">
            <v>ENERGY STAR Electric Heat Pump 2-ton (≥14.5-SEER)</v>
          </cell>
          <cell r="CD106" t="str">
            <v>Electric Heat Pump 2.5-ton (13-SEER)</v>
          </cell>
          <cell r="CE106" t="str">
            <v>Electric Heat Pump 2.5-ton (13-SEER)</v>
          </cell>
        </row>
        <row r="107">
          <cell r="AJ107" t="str">
            <v>Electric Heat Pump 2.5-ton ( less than 13-SEER)</v>
          </cell>
          <cell r="CD107" t="str">
            <v>ENERGY STAR Electric Heat Pump 2.5-ton (≥14.5-SEER)</v>
          </cell>
          <cell r="CE107" t="str">
            <v>ENERGY STAR Electric Heat Pump 2.5-ton (≥14.5-SEER)</v>
          </cell>
        </row>
        <row r="108">
          <cell r="AJ108" t="str">
            <v>Electric Heat Pump 2.5-ton (13-SEER)</v>
          </cell>
          <cell r="CD108" t="str">
            <v>Electric Heat Pump 3-ton ( less than 13-SEER)</v>
          </cell>
          <cell r="CE108" t="str">
            <v>Electric Heat Pump 3-ton ( less than 13-SEER)</v>
          </cell>
        </row>
        <row r="109">
          <cell r="AJ109" t="str">
            <v>ENERGY STAR Electric Heat Pump 2.5-ton (≥14.5-SEER)</v>
          </cell>
          <cell r="CD109" t="str">
            <v>Electric Heat Pump 3-ton (13-SEER)</v>
          </cell>
          <cell r="CE109" t="str">
            <v>Electric Heat Pump 3-ton (13-SEER)</v>
          </cell>
        </row>
        <row r="110">
          <cell r="AJ110" t="str">
            <v>Electric Heat Pump 3-ton ( less than 13-SEER)</v>
          </cell>
          <cell r="CD110" t="str">
            <v>ENERGY STAR Electric Heat Pump 3-ton (≥14.5-SEER)</v>
          </cell>
          <cell r="CE110" t="str">
            <v>ENERGY STAR Electric Heat Pump 3-ton (≥14.5-SEER)</v>
          </cell>
        </row>
        <row r="111">
          <cell r="AJ111" t="str">
            <v>Electric Heat Pump 3-ton (13-SEER)</v>
          </cell>
          <cell r="CD111" t="str">
            <v>Electric Heat Pump 4-ton ( less than 13-SEER)</v>
          </cell>
          <cell r="CE111" t="str">
            <v>Electric Heat Pump 4-ton ( less than 13-SEER)</v>
          </cell>
        </row>
        <row r="112">
          <cell r="AJ112" t="str">
            <v>ENERGY STAR Electric Heat Pump 3-ton (≥14.5-SEER)</v>
          </cell>
          <cell r="CD112" t="str">
            <v>Electric Heat Pump 4-ton (13-SEER)</v>
          </cell>
          <cell r="CE112" t="str">
            <v>Electric Heat Pump 4-ton (13-SEER)</v>
          </cell>
        </row>
        <row r="113">
          <cell r="AJ113" t="str">
            <v>Electric Heat Pump 4-ton ( less than 13-SEER)</v>
          </cell>
          <cell r="CD113" t="str">
            <v>ENERGY STAR Electric Heat Pump 4-ton (≥14.5-SEER)</v>
          </cell>
          <cell r="CE113" t="str">
            <v>ENERGY STAR Electric Heat Pump 4-ton (≥14.5-SEER)</v>
          </cell>
        </row>
        <row r="114">
          <cell r="AJ114" t="str">
            <v>Electric Heat Pump 4-ton (13-SEER)</v>
          </cell>
          <cell r="CD114" t="str">
            <v>Electric Heat Pump 5-ton ( less than 13-SEER)</v>
          </cell>
          <cell r="CE114" t="str">
            <v>Electric Heat Pump 5-ton ( less than 13-SEER)</v>
          </cell>
        </row>
        <row r="115">
          <cell r="AJ115" t="str">
            <v>ENERGY STAR Electric Heat Pump 4-ton (≥14.5-SEER)</v>
          </cell>
          <cell r="CD115" t="str">
            <v>Electric Heat Pump 5-ton (13-SEER)</v>
          </cell>
          <cell r="CE115" t="str">
            <v>Electric Heat Pump 5-ton (13-SEER)</v>
          </cell>
        </row>
        <row r="116">
          <cell r="AJ116" t="str">
            <v>Electric Heat Pump 5-ton ( less than 13-SEER)</v>
          </cell>
          <cell r="CD116" t="str">
            <v>ENERGY STAR Electric Heat Pump 5-ton (≥14.5-SEER)</v>
          </cell>
          <cell r="CE116" t="str">
            <v>ENERGY STAR Electric Heat Pump 5-ton (≥14.5-SEER)</v>
          </cell>
        </row>
        <row r="117">
          <cell r="AJ117" t="str">
            <v>Electric Heat Pump 5-ton (13-SEER)</v>
          </cell>
          <cell r="CD117" t="str">
            <v>Electric Heat Pump 7-ton ( less than 13-SEER)</v>
          </cell>
          <cell r="CE117" t="str">
            <v>Electric Heat Pump 7-ton ( less than 13-SEER)</v>
          </cell>
        </row>
        <row r="118">
          <cell r="AJ118" t="str">
            <v>ENERGY STAR Electric Heat Pump 5-ton (≥14.5-SEER)</v>
          </cell>
          <cell r="CD118" t="str">
            <v>Electric Heat Pump 7-ton (13-SEER)</v>
          </cell>
          <cell r="CE118" t="str">
            <v>Electric Heat Pump 7-ton (13-SEER)</v>
          </cell>
        </row>
        <row r="119">
          <cell r="AJ119" t="str">
            <v>Electric Heat Pump 7-ton ( less than 13-SEER)</v>
          </cell>
          <cell r="CD119" t="str">
            <v>ENERGY STAR Electric Heat Pump 7-ton (≥14.5-SEER)</v>
          </cell>
          <cell r="CE119" t="str">
            <v>ENERGY STAR Electric Heat Pump 7-ton (≥14.5-SEER)</v>
          </cell>
        </row>
        <row r="120">
          <cell r="AJ120" t="str">
            <v>Electric Heat Pump 7-ton (13-SEER)</v>
          </cell>
          <cell r="CD120" t="str">
            <v>Electric Heat Pump 10-ton ( less than 13-SEER)</v>
          </cell>
          <cell r="CE120" t="str">
            <v>Electric Heat Pump 10-ton ( less than 13-SEER)</v>
          </cell>
        </row>
        <row r="121">
          <cell r="AJ121" t="str">
            <v>ENERGY STAR Electric Heat Pump 7-ton (≥14.5-SEER)</v>
          </cell>
          <cell r="CD121" t="str">
            <v>Electric Heat Pump 10-ton (13-SEER)</v>
          </cell>
          <cell r="CE121" t="str">
            <v>Electric Heat Pump 10-ton (13-SEER)</v>
          </cell>
        </row>
        <row r="122">
          <cell r="AJ122" t="str">
            <v>Electric Heat Pump 10-ton ( less than 13-SEER)</v>
          </cell>
          <cell r="CD122" t="str">
            <v>ENERGY STAR Electric Heat Pump 10-ton (≥14.5-SEER)</v>
          </cell>
          <cell r="CE122" t="str">
            <v>ENERGY STAR Electric Heat Pump 10-ton (≥14.5-SEER)</v>
          </cell>
        </row>
        <row r="123">
          <cell r="AJ123" t="str">
            <v>Electric Heat Pump 10-ton (13-SEER)</v>
          </cell>
          <cell r="CD123" t="str">
            <v>Electric Heat Pump 12-ton ( less than 13-SEER)</v>
          </cell>
          <cell r="CE123" t="str">
            <v>Electric Heat Pump 12-ton ( less than 13-SEER)</v>
          </cell>
        </row>
        <row r="124">
          <cell r="AJ124" t="str">
            <v>ENERGY STAR Electric Heat Pump 10-ton (≥14.5-SEER)</v>
          </cell>
          <cell r="CD124" t="str">
            <v>Electric Heat Pump 12-ton (13-SEER)</v>
          </cell>
          <cell r="CE124" t="str">
            <v>Electric Heat Pump 12-ton (13-SEER)</v>
          </cell>
        </row>
        <row r="125">
          <cell r="AJ125" t="str">
            <v>Electric Heat Pump 12-ton ( less than 13-SEER)</v>
          </cell>
          <cell r="CD125" t="str">
            <v>ENERGY STAR Electric Heat Pump 12-ton (≥14.5-SEER)</v>
          </cell>
          <cell r="CE125" t="str">
            <v>ENERGY STAR Electric Heat Pump 12-ton (≥14.5-SEER)</v>
          </cell>
        </row>
        <row r="126">
          <cell r="AJ126" t="str">
            <v>Electric Heat Pump 12-ton (13-SEER)</v>
          </cell>
          <cell r="CD126" t="str">
            <v xml:space="preserve">Traditional Electric PTAC Unit </v>
          </cell>
          <cell r="CE126" t="str">
            <v xml:space="preserve">Traditional Electric PTAC Unit </v>
          </cell>
        </row>
        <row r="127">
          <cell r="AJ127" t="str">
            <v>ENERGY STAR Electric Heat Pump 12-ton (≥14.5-SEER)</v>
          </cell>
          <cell r="CD127" t="str">
            <v xml:space="preserve">High Efficiency Electric PTAC Unit </v>
          </cell>
          <cell r="CE127" t="str">
            <v xml:space="preserve">High Efficiency Electric PTAC Unit </v>
          </cell>
        </row>
        <row r="128">
          <cell r="AJ128" t="str">
            <v xml:space="preserve">Traditional Electric PTAC Unit </v>
          </cell>
          <cell r="CD128" t="str">
            <v>Electric Radiant In-floor Heating</v>
          </cell>
          <cell r="CE128" t="str">
            <v>Electric Radiant In-floor Heating</v>
          </cell>
        </row>
        <row r="129">
          <cell r="AJ129" t="str">
            <v xml:space="preserve">High Efficiency Electric PTAC Unit </v>
          </cell>
          <cell r="CD129" t="str">
            <v>Boiler- Gas 240 mbtu/hr (DHW)</v>
          </cell>
          <cell r="CE129" t="str">
            <v>Boiler- Gas 240 mbtu/hr (DHW)</v>
          </cell>
        </row>
        <row r="130">
          <cell r="AJ130" t="str">
            <v>Electric Radiant In-floor Heating</v>
          </cell>
          <cell r="CD130" t="str">
            <v>Modulating Condensing Boiler- Gas 240 mbtu/hr (DHW)</v>
          </cell>
          <cell r="CE130" t="str">
            <v>Modulating Condensing Boiler- Gas 240 mbtu/hr (DHW)</v>
          </cell>
        </row>
        <row r="131">
          <cell r="AJ131" t="str">
            <v>Boiler- Gas 240 mbtu/hr (HVAC)</v>
          </cell>
          <cell r="CD131" t="str">
            <v>Boiler- Gas 280 mbtu/hr (DHW)</v>
          </cell>
          <cell r="CE131" t="str">
            <v>Boiler- Gas 280 mbtu/hr (DHW)</v>
          </cell>
        </row>
        <row r="132">
          <cell r="AJ132" t="str">
            <v>Modulating Condensing Boiler- Gas 240 mbtu/hr (HVAC)</v>
          </cell>
          <cell r="CD132" t="str">
            <v>Modulating Condensing Boiler- Gas 280 mbtu/hr (DHW)</v>
          </cell>
          <cell r="CE132" t="str">
            <v>Modulating Condensing Boiler- Gas 280 mbtu/hr (DHW)</v>
          </cell>
        </row>
        <row r="133">
          <cell r="AJ133" t="str">
            <v>Boiler- Gas 280 mbtu/hr (HVAC)</v>
          </cell>
          <cell r="CD133" t="str">
            <v>Boiler- Gas 360 mbtu/hr (DHW)</v>
          </cell>
          <cell r="CE133" t="str">
            <v>Boiler- Gas 360 mbtu/hr (DHW)</v>
          </cell>
        </row>
        <row r="134">
          <cell r="AJ134" t="str">
            <v>Modulating Condensing Boiler- Gas 280 mbtu/hr (HVAC)</v>
          </cell>
          <cell r="CD134" t="str">
            <v>Modulating Condensing Boiler- Gas 360 mbtu/hr (DHW)</v>
          </cell>
          <cell r="CE134" t="str">
            <v>Modulating Condensing Boiler- Gas 360 mbtu/hr (DHW)</v>
          </cell>
        </row>
        <row r="135">
          <cell r="AJ135" t="str">
            <v>Boiler- Gas 360 mbtu/hr (HVAC)</v>
          </cell>
          <cell r="CD135" t="str">
            <v>Boiler- Gas 440 mbtu/hr (DHW)</v>
          </cell>
          <cell r="CE135" t="str">
            <v>Boiler- Gas 440 mbtu/hr (DHW)</v>
          </cell>
        </row>
        <row r="136">
          <cell r="AJ136" t="str">
            <v>Modulating Condensing Boiler- Gas 360 mbtu/hr (HVAC)</v>
          </cell>
          <cell r="CD136" t="str">
            <v>Modulating Condensing Boiler- Gas 440 mbtu/hr (DHW)</v>
          </cell>
          <cell r="CE136" t="str">
            <v>Modulating Condensing Boiler- Gas 440 mbtu/hr (DHW)</v>
          </cell>
        </row>
        <row r="137">
          <cell r="AJ137" t="str">
            <v>Boiler- Gas 440 mbtu/hr (HVAC)</v>
          </cell>
          <cell r="CD137" t="str">
            <v>Boiler- Gas 544 mbtu/hr (DHW)</v>
          </cell>
          <cell r="CE137" t="str">
            <v>Boiler- Gas 544 mbtu/hr (DHW)</v>
          </cell>
        </row>
        <row r="138">
          <cell r="AJ138" t="str">
            <v>Modulating Condensing Boiler- Gas 440 mbtu/hr (HVAC)</v>
          </cell>
          <cell r="CD138" t="str">
            <v>Modulating Condensing Boiler- Gas 544 mbtu/hr (DHW)</v>
          </cell>
          <cell r="CE138" t="str">
            <v>Modulating Condensing Boiler- Gas 544 mbtu/hr (DHW)</v>
          </cell>
        </row>
        <row r="139">
          <cell r="AJ139" t="str">
            <v>Boiler- Gas 544 mbtu/hr (HVAC)</v>
          </cell>
          <cell r="CD139" t="str">
            <v>Boiler- Gas 765 mbtu/hr (DHW)</v>
          </cell>
          <cell r="CE139" t="str">
            <v>Boiler- Gas 765 mbtu/hr (DHW)</v>
          </cell>
        </row>
        <row r="140">
          <cell r="AJ140" t="str">
            <v>Modulating Condensing Boiler- Gas 544 mbtu/hr (HVAC)</v>
          </cell>
          <cell r="CD140" t="str">
            <v>Modulating Condensing Boiler- Gas 765 mbtu/hr (DHW)</v>
          </cell>
          <cell r="CE140" t="str">
            <v>Modulating Condensing Boiler- Gas 765 mbtu/hr (DHW)</v>
          </cell>
        </row>
        <row r="141">
          <cell r="AJ141" t="str">
            <v>Boiler- Gas 765 mbtu/hr (HVAC)</v>
          </cell>
          <cell r="CD141" t="str">
            <v>Boiler- Gas 892 mbtu/hr (DHW)</v>
          </cell>
          <cell r="CE141" t="str">
            <v>Boiler- Gas 892 mbtu/hr (DHW)</v>
          </cell>
        </row>
        <row r="142">
          <cell r="AJ142" t="str">
            <v>Modulating Condensing Boiler- Gas 765 mbtu/hr (HVAC)</v>
          </cell>
          <cell r="CD142" t="str">
            <v>Modulating Condensing Boiler- Gas 892 mbtu/hr (DHW)</v>
          </cell>
          <cell r="CE142" t="str">
            <v>Modulating Condensing Boiler- Gas 892 mbtu/hr (DHW)</v>
          </cell>
        </row>
        <row r="143">
          <cell r="AJ143" t="str">
            <v>Boiler- Gas 892 mbtu/hr (HVAC)</v>
          </cell>
          <cell r="CD143" t="str">
            <v>Boiler- Gas 1,275 mbtu/hr</v>
          </cell>
          <cell r="CE143" t="str">
            <v>Boiler- Gas 1,275 mbtu/hr</v>
          </cell>
        </row>
        <row r="144">
          <cell r="AJ144" t="str">
            <v>Modulating Condensing Boiler- Gas 892 mbtu/hr (HVAC)</v>
          </cell>
          <cell r="CD144" t="str">
            <v>Modulating Condensing Boiler- Gas 1,275 mbtu/hr (DHW)</v>
          </cell>
          <cell r="CE144" t="str">
            <v>Modulating Condensing Boiler- Gas 1,275 mbtu/hr (DHW)</v>
          </cell>
        </row>
        <row r="145">
          <cell r="AJ145" t="str">
            <v>Boiler- Gas 1,275 mbtu/hr</v>
          </cell>
          <cell r="CD145" t="str">
            <v>Boiler- Gas 1,530 mbtu/hr (DHW)</v>
          </cell>
          <cell r="CE145" t="str">
            <v>Boiler- Gas 1,530 mbtu/hr (DHW)</v>
          </cell>
        </row>
        <row r="146">
          <cell r="AJ146" t="str">
            <v>Modulating Condensing Boiler- Gas 1,275 mbtu/hr (HVAC)</v>
          </cell>
          <cell r="CD146" t="str">
            <v>Modulating Condensing Boiler- Gas 1,530 mbtu/hr (DHW)</v>
          </cell>
          <cell r="CE146" t="str">
            <v>Modulating Condensing Boiler- Gas 1,530 mbtu/hr (DHW)</v>
          </cell>
        </row>
        <row r="147">
          <cell r="AJ147" t="str">
            <v>Boiler- Gas 1,530 mbtu/hr (HVAC)</v>
          </cell>
          <cell r="CD147" t="str">
            <v>Boiler- Gas 2,675 mbtu/hr (DHW)</v>
          </cell>
          <cell r="CE147" t="str">
            <v>Boiler- Gas 2,675 mbtu/hr (DHW)</v>
          </cell>
        </row>
        <row r="148">
          <cell r="AJ148" t="str">
            <v>Modulating Condensing Boiler- Gas 1,530 mbtu/hr (HVAC)</v>
          </cell>
          <cell r="CD148" t="str">
            <v>Modulating Condensing Boiler- Gas 2,675 mbtu/hr (DHW)</v>
          </cell>
          <cell r="CE148" t="str">
            <v>Modulating Condensing Boiler- Gas 2,675 mbtu/hr (DHW)</v>
          </cell>
        </row>
        <row r="149">
          <cell r="AJ149" t="str">
            <v>Boiler- Gas 2,675 mbtu/hr (HVAC)</v>
          </cell>
          <cell r="CD149" t="str">
            <v>Boiler- Gas 3,570 mbtu/hr (DHW)</v>
          </cell>
          <cell r="CE149" t="str">
            <v>Boiler- Gas 3,570 mbtu/hr (DHW)</v>
          </cell>
        </row>
        <row r="150">
          <cell r="AJ150" t="str">
            <v>Modulating Condensing Boiler- Gas 2,675 mbtu/hr (HVAC)</v>
          </cell>
          <cell r="CD150" t="str">
            <v>Modulating Condensing Boiler- Gas 3,570 mbtu/hr (DHW)</v>
          </cell>
          <cell r="CE150" t="str">
            <v>Modulating Condensing Boiler- Gas 3,570 mbtu/hr (DHW)</v>
          </cell>
        </row>
        <row r="151">
          <cell r="AJ151" t="str">
            <v>Boiler- Gas 3,570 mbtu/hr (HVAC)</v>
          </cell>
          <cell r="CD151" t="str">
            <v>Boiler- Gas 240 mbtu/hr (HVAC)</v>
          </cell>
          <cell r="CE151" t="str">
            <v>Boiler- Gas 240 mbtu/hr (HVAC)</v>
          </cell>
        </row>
        <row r="152">
          <cell r="AJ152" t="str">
            <v>Modulating Condensing Boiler- Gas 3,570 mbtu/hr (HVAC)</v>
          </cell>
          <cell r="CD152" t="str">
            <v>Modulating Condensing Boiler- Gas 240 mbtu/hr (HVAC)</v>
          </cell>
          <cell r="CE152" t="str">
            <v>Modulating Condensing Boiler- Gas 240 mbtu/hr (HVAC)</v>
          </cell>
        </row>
        <row r="153">
          <cell r="AJ153" t="str">
            <v>Oil-fired Water Heater 140 mbtu/hr - commercial (HVAC)</v>
          </cell>
          <cell r="CD153" t="str">
            <v>Boiler- Gas 280 mbtu/hr (HVAC)</v>
          </cell>
          <cell r="CE153" t="str">
            <v>Boiler- Gas 280 mbtu/hr (HVAC)</v>
          </cell>
        </row>
        <row r="154">
          <cell r="AJ154" t="str">
            <v>Oil-fired Water Heater 199 mbtu/hr - commercial (HVAC)</v>
          </cell>
          <cell r="CD154" t="str">
            <v>Modulating Condensing Boiler- Gas 280 mbtu/hr (HVAC)</v>
          </cell>
          <cell r="CE154" t="str">
            <v>Modulating Condensing Boiler- Gas 280 mbtu/hr (HVAC)</v>
          </cell>
        </row>
        <row r="155">
          <cell r="AJ155" t="str">
            <v>Oil-fired Boiler - 255 mbtu/hr (HVAC)</v>
          </cell>
          <cell r="CD155" t="str">
            <v>Boiler- Gas 360 mbtu/hr (HVAC)</v>
          </cell>
          <cell r="CE155" t="str">
            <v>Boiler- Gas 360 mbtu/hr (HVAC)</v>
          </cell>
        </row>
        <row r="156">
          <cell r="AJ156" t="str">
            <v>Modulating Condensing Boiler- Oil 255 mbtu/hr ≥ 87 AFUE (HVAC)</v>
          </cell>
          <cell r="CD156" t="str">
            <v>Modulating Condensing Boiler- Gas 360 mbtu/hr (HVAC)</v>
          </cell>
          <cell r="CE156" t="str">
            <v>Modulating Condensing Boiler- Gas 360 mbtu/hr (HVAC)</v>
          </cell>
        </row>
        <row r="157">
          <cell r="AJ157" t="str">
            <v>Oil-fired Boiler - 270 mbtu/hr (HVAC)</v>
          </cell>
          <cell r="CD157" t="str">
            <v>Boiler- Gas 440 mbtu/hr (HVAC)</v>
          </cell>
          <cell r="CE157" t="str">
            <v>Boiler- Gas 440 mbtu/hr (HVAC)</v>
          </cell>
        </row>
        <row r="158">
          <cell r="AJ158" t="str">
            <v>Modulating Condensing Boiler- Oil 270 mbtu/hr ≥ 87 AFUE (HVAC)</v>
          </cell>
          <cell r="CD158" t="str">
            <v>Modulating Condensing Boiler- Gas 440 mbtu/hr (HVAC)</v>
          </cell>
          <cell r="CE158" t="str">
            <v>Modulating Condensing Boiler- Gas 440 mbtu/hr (HVAC)</v>
          </cell>
        </row>
        <row r="159">
          <cell r="AJ159" t="str">
            <v>Oil-fired Boiler - 400 mbtu/hr (HVAC)</v>
          </cell>
          <cell r="CD159" t="str">
            <v>Boiler- Gas 544 mbtu/hr (HVAC)</v>
          </cell>
          <cell r="CE159" t="str">
            <v>Boiler- Gas 544 mbtu/hr (HVAC)</v>
          </cell>
        </row>
        <row r="160">
          <cell r="AJ160" t="str">
            <v>Modulating Condensing Boiler- Oil 400 mbtu/hr ≥ 87 AFUE (HVAC)</v>
          </cell>
          <cell r="CD160" t="str">
            <v>Modulating Condensing Boiler- Gas 544 mbtu/hr (HVAC)</v>
          </cell>
          <cell r="CE160" t="str">
            <v>Modulating Condensing Boiler- Gas 544 mbtu/hr (HVAC)</v>
          </cell>
        </row>
        <row r="161">
          <cell r="AJ161" t="str">
            <v>Oil-fired Boiler - 540 mbtu/hr (HVAC)</v>
          </cell>
          <cell r="CD161" t="str">
            <v>Boiler- Gas 765 mbtu/hr (HVAC)</v>
          </cell>
          <cell r="CE161" t="str">
            <v>Boiler- Gas 765 mbtu/hr (HVAC)</v>
          </cell>
        </row>
        <row r="162">
          <cell r="AJ162" t="str">
            <v>Modulating Condensing Boiler- Oil 540 mbtu/hr ≥ 87 AFUE (HVAC)</v>
          </cell>
          <cell r="CD162" t="str">
            <v>Modulating Condensing Boiler- Gas 765 mbtu/hr (HVAC)</v>
          </cell>
          <cell r="CE162" t="str">
            <v>Modulating Condensing Boiler- Gas 765 mbtu/hr (HVAC)</v>
          </cell>
        </row>
        <row r="163">
          <cell r="AJ163" t="str">
            <v>Convert Oil-fired Water Heater 540 mbtu/hr - commercial to Gas-Fired unit ≥ 90 AFUE (HVAC)</v>
          </cell>
          <cell r="CD163" t="str">
            <v>Boiler- Gas 892 mbtu/hr (HVAC)</v>
          </cell>
          <cell r="CE163" t="str">
            <v>Boiler- Gas 892 mbtu/hr (HVAC)</v>
          </cell>
        </row>
        <row r="164">
          <cell r="AJ164" t="str">
            <v>Oil-fired Boiler - 720 mbtu/hr (HVAC)</v>
          </cell>
          <cell r="CD164" t="str">
            <v>Modulating Condensing Boiler- Gas 892 mbtu/hr (HVAC)</v>
          </cell>
          <cell r="CE164" t="str">
            <v>Modulating Condensing Boiler- Gas 892 mbtu/hr (HVAC)</v>
          </cell>
        </row>
        <row r="165">
          <cell r="AJ165" t="str">
            <v>Modulating Condensing Boiler- Oil 720 mbtu/hr ≥ 87 AFUE (HVAC)</v>
          </cell>
          <cell r="CD165" t="str">
            <v>Boiler- Gas 1,275 mbtu/hr</v>
          </cell>
          <cell r="CE165" t="str">
            <v>Boiler- Gas 1,275 mbtu/hr</v>
          </cell>
        </row>
        <row r="166">
          <cell r="AJ166" t="str">
            <v>Oil-fired Boiler - 1,084 mbtu/hr (HVAC)</v>
          </cell>
          <cell r="CD166" t="str">
            <v>Modulating Condensing Boiler- Gas 1,275 mbtu/hr (HVAC)</v>
          </cell>
          <cell r="CE166" t="str">
            <v>Modulating Condensing Boiler- Gas 1,275 mbtu/hr (HVAC)</v>
          </cell>
        </row>
        <row r="167">
          <cell r="AJ167" t="str">
            <v>Modulating Condensing Boiler- Oil 1084 mbtu/hr ≥ 87 AFUE (HVAC)</v>
          </cell>
          <cell r="CD167" t="str">
            <v>Boiler- Gas 1,530 mbtu/hr (HVAC)</v>
          </cell>
          <cell r="CE167" t="str">
            <v>Boiler- Gas 1,530 mbtu/hr (HVAC)</v>
          </cell>
        </row>
        <row r="168">
          <cell r="AJ168" t="str">
            <v>Oil-fired Boiler - 3,000 mbtu/hr (HVAC)</v>
          </cell>
          <cell r="CD168" t="str">
            <v>Modulating Condensing Boiler- Gas 1,530 mbtu/hr (HVAC)</v>
          </cell>
          <cell r="CE168" t="str">
            <v>Modulating Condensing Boiler- Gas 1,530 mbtu/hr (HVAC)</v>
          </cell>
        </row>
        <row r="169">
          <cell r="AJ169" t="str">
            <v>Modulating Condensing Boiler- Oil 3000 mbtu/hr ≥ 87 AFUE (HVAC)</v>
          </cell>
          <cell r="CD169" t="str">
            <v>Boiler- Gas 2,675 mbtu/hr (HVAC)</v>
          </cell>
          <cell r="CE169" t="str">
            <v>Boiler- Gas 2,675 mbtu/hr (HVAC)</v>
          </cell>
        </row>
        <row r="170">
          <cell r="AJ170" t="str">
            <v>Oil-fired Boiler - 5,000 mbtu/hr (HVAC)</v>
          </cell>
          <cell r="CD170" t="str">
            <v>Modulating Condensing Boiler- Gas 2,675 mbtu/hr (HVAC)</v>
          </cell>
          <cell r="CE170" t="str">
            <v>Modulating Condensing Boiler- Gas 2,675 mbtu/hr (HVAC)</v>
          </cell>
        </row>
        <row r="171">
          <cell r="AJ171" t="str">
            <v>Modulating Condensing Boiler- Oil 5000 mbtu/hr ≥ 87 AFUE (HVAC)</v>
          </cell>
          <cell r="CD171" t="str">
            <v>Boiler- Gas 3,570 mbtu/hr (HVAC)</v>
          </cell>
          <cell r="CE171" t="str">
            <v>Boiler- Gas 3,570 mbtu/hr (HVAC)</v>
          </cell>
        </row>
        <row r="172">
          <cell r="CD172" t="str">
            <v>Modulating Condensing Boiler- Gas 3,570 mbtu/hr (HVAC)</v>
          </cell>
          <cell r="CE172" t="str">
            <v>Modulating Condensing Boiler- Gas 3,570 mbtu/hr (HVAC)</v>
          </cell>
        </row>
        <row r="173">
          <cell r="CD173" t="str">
            <v>Oil-fired Water Heater 140 mbtu/hr - commercial (DHW)</v>
          </cell>
          <cell r="CE173" t="str">
            <v>Oil-fired Water Heater 140 mbtu/hr - commercial (DHW)</v>
          </cell>
        </row>
        <row r="174">
          <cell r="CD174" t="str">
            <v>Oil-fired Water Heater 199 mbtu/hr - commercial (DHW)</v>
          </cell>
          <cell r="CE174" t="str">
            <v>Oil-fired Water Heater 199 mbtu/hr - commercial (DHW)</v>
          </cell>
        </row>
        <row r="175">
          <cell r="CD175" t="str">
            <v>Oil-fired Boiler - 255 mbtu/hr (DHW)</v>
          </cell>
          <cell r="CE175" t="str">
            <v>Oil-fired Boiler - 255 mbtu/hr (DHW)</v>
          </cell>
        </row>
        <row r="176">
          <cell r="CD176" t="str">
            <v>Modulating Condensing Boiler- Oil 255 mbtu/hr ≥ 87 AFUE (DHW)</v>
          </cell>
          <cell r="CE176" t="str">
            <v>Modulating Condensing Boiler- Oil 255 mbtu/hr ≥ 87 AFUE (DHW)</v>
          </cell>
        </row>
        <row r="177">
          <cell r="CD177" t="str">
            <v>Oil-fired Boiler - 270 mbtu/hr (DHW)</v>
          </cell>
          <cell r="CE177" t="str">
            <v>Oil-fired Boiler - 270 mbtu/hr (DHW)</v>
          </cell>
        </row>
        <row r="178">
          <cell r="CD178" t="str">
            <v>Modulating Condensing Boiler- Oil 270 mbtu/hr ≥ 87 AFUE (DHW)</v>
          </cell>
          <cell r="CE178" t="str">
            <v>Modulating Condensing Boiler- Oil 270 mbtu/hr ≥ 87 AFUE (DHW)</v>
          </cell>
        </row>
        <row r="179">
          <cell r="CD179" t="str">
            <v>Oil-fired Boiler - 400 mbtu/hr (DHW)</v>
          </cell>
          <cell r="CE179" t="str">
            <v>Oil-fired Boiler - 400 mbtu/hr (DHW)</v>
          </cell>
        </row>
        <row r="180">
          <cell r="CD180" t="str">
            <v>Modulating Condensing Boiler- Oil 400 mbtu/hr ≥ 87 AFUE (DHW)</v>
          </cell>
          <cell r="CE180" t="str">
            <v>Modulating Condensing Boiler- Oil 400 mbtu/hr ≥ 87 AFUE (DHW)</v>
          </cell>
        </row>
        <row r="181">
          <cell r="CD181" t="str">
            <v>Oil-fired Boiler - 540 mbtu/hr (DHW)</v>
          </cell>
          <cell r="CE181" t="str">
            <v>Oil-fired Boiler - 540 mbtu/hr (DHW)</v>
          </cell>
        </row>
        <row r="182">
          <cell r="CD182" t="str">
            <v>Modulating Condensing Boiler- Oil 540 mbtu/hr ≥ 87 AFUE (DHW)</v>
          </cell>
          <cell r="CE182" t="str">
            <v>Modulating Condensing Boiler- Oil 540 mbtu/hr ≥ 87 AFUE (DHW)</v>
          </cell>
        </row>
        <row r="183">
          <cell r="CD183" t="str">
            <v>Convert Oil-fired Water Heater 540 mbtu/hr - commercial to Gas-Fired unit ≥ 90 AFUE (DHW)</v>
          </cell>
          <cell r="CE183" t="str">
            <v>Convert Oil-fired Water Heater 540 mbtu/hr - commercial to Gas-Fired unit ≥ 90 AFUE (DHW)</v>
          </cell>
        </row>
        <row r="184">
          <cell r="CD184" t="str">
            <v>Oil-fired Boiler - 720 mbtu/hr (DHW)</v>
          </cell>
          <cell r="CE184" t="str">
            <v>Oil-fired Boiler - 720 mbtu/hr (DHW)</v>
          </cell>
        </row>
        <row r="185">
          <cell r="CD185" t="str">
            <v>Modulating Condensing Boiler- Oil 720 mbtu/hr ≥ 87 AFUE (DHW)</v>
          </cell>
          <cell r="CE185" t="str">
            <v>Modulating Condensing Boiler- Oil 720 mbtu/hr ≥ 87 AFUE (DHW)</v>
          </cell>
        </row>
        <row r="186">
          <cell r="CD186" t="str">
            <v>Oil-fired Boiler - 1,084 mbtu/hr (DHW)</v>
          </cell>
          <cell r="CE186" t="str">
            <v>Oil-fired Boiler - 1,084 mbtu/hr (DHW)</v>
          </cell>
        </row>
        <row r="187">
          <cell r="CD187" t="str">
            <v>Modulating Condensing Boiler- Oil 1084 mbtu/hr ≥ 87 AFUE (DHW)</v>
          </cell>
          <cell r="CE187" t="str">
            <v>Modulating Condensing Boiler- Oil 1084 mbtu/hr ≥ 87 AFUE (DHW)</v>
          </cell>
        </row>
        <row r="188">
          <cell r="CD188" t="str">
            <v>Oil-fired Boiler - 3,000 mbtu/hr (DHW)</v>
          </cell>
          <cell r="CE188" t="str">
            <v>Oil-fired Boiler - 3,000 mbtu/hr (DHW)</v>
          </cell>
        </row>
        <row r="189">
          <cell r="CD189" t="str">
            <v>Modulating Condensing Boiler- Oil 3000 mbtu/hr ≥ 87 AFUE (DHW)</v>
          </cell>
          <cell r="CE189" t="str">
            <v>Modulating Condensing Boiler- Oil 3000 mbtu/hr ≥ 87 AFUE (DHW)</v>
          </cell>
        </row>
        <row r="190">
          <cell r="CD190" t="str">
            <v>Oil-fired Boiler - 5,000 mbtu/hr (DHW)</v>
          </cell>
          <cell r="CE190" t="str">
            <v>Oil-fired Boiler - 5,000 mbtu/hr (DHW)</v>
          </cell>
        </row>
        <row r="191">
          <cell r="CD191" t="str">
            <v>Modulating Condensing Boiler- Oil 5000 mbtu/hr ≥ 87 AFUE (DHW)</v>
          </cell>
          <cell r="CE191" t="str">
            <v>Modulating Condensing Boiler- Oil 5000 mbtu/hr ≥ 87 AFUE (DHW)</v>
          </cell>
        </row>
        <row r="192">
          <cell r="CD192" t="str">
            <v>Oil-fired Water Heater 140 mbtu/hr - commercial (HVAC)</v>
          </cell>
          <cell r="CE192" t="str">
            <v>Oil-fired Water Heater 140 mbtu/hr - commercial (HVAC)</v>
          </cell>
        </row>
        <row r="193">
          <cell r="CD193" t="str">
            <v>Oil-fired Water Heater 199 mbtu/hr - commercial (HVAC)</v>
          </cell>
          <cell r="CE193" t="str">
            <v>Oil-fired Water Heater 199 mbtu/hr - commercial (HVAC)</v>
          </cell>
        </row>
        <row r="194">
          <cell r="CD194" t="str">
            <v>Oil-fired Boiler - 255 mbtu/hr (HVAC)</v>
          </cell>
          <cell r="CE194" t="str">
            <v>Oil-fired Boiler - 255 mbtu/hr (HVAC)</v>
          </cell>
        </row>
        <row r="195">
          <cell r="CD195" t="str">
            <v>Modulating Condensing Boiler- Oil 255 mbtu/hr ≥ 87 AFUE (HVAC)</v>
          </cell>
          <cell r="CE195" t="str">
            <v>Modulating Condensing Boiler- Oil 255 mbtu/hr ≥ 87 AFUE (HVAC)</v>
          </cell>
        </row>
        <row r="196">
          <cell r="CD196" t="str">
            <v>Oil-fired Boiler - 270 mbtu/hr (HVAC)</v>
          </cell>
          <cell r="CE196" t="str">
            <v>Oil-fired Boiler - 270 mbtu/hr (HVAC)</v>
          </cell>
        </row>
        <row r="197">
          <cell r="CD197" t="str">
            <v>Modulating Condensing Boiler- Oil 270 mbtu/hr ≥ 87 AFUE (HVAC)</v>
          </cell>
          <cell r="CE197" t="str">
            <v>Modulating Condensing Boiler- Oil 270 mbtu/hr ≥ 87 AFUE (HVAC)</v>
          </cell>
        </row>
        <row r="198">
          <cell r="CD198" t="str">
            <v>Oil-fired Boiler - 400 mbtu/hr (HVAC)</v>
          </cell>
          <cell r="CE198" t="str">
            <v>Oil-fired Boiler - 400 mbtu/hr (HVAC)</v>
          </cell>
        </row>
        <row r="199">
          <cell r="CD199" t="str">
            <v>Modulating Condensing Boiler- Oil 400 mbtu/hr ≥ 87 AFUE (HVAC)</v>
          </cell>
          <cell r="CE199" t="str">
            <v>Modulating Condensing Boiler- Oil 400 mbtu/hr ≥ 87 AFUE (HVAC)</v>
          </cell>
        </row>
        <row r="200">
          <cell r="CD200" t="str">
            <v>Oil-fired Boiler - 540 mbtu/hr (HVAC)</v>
          </cell>
          <cell r="CE200" t="str">
            <v>Oil-fired Boiler - 540 mbtu/hr (HVAC)</v>
          </cell>
        </row>
        <row r="201">
          <cell r="CD201" t="str">
            <v>Modulating Condensing Boiler- Oil 540 mbtu/hr ≥ 87 AFUE (HVAC)</v>
          </cell>
          <cell r="CE201" t="str">
            <v>Modulating Condensing Boiler- Oil 540 mbtu/hr ≥ 87 AFUE (HVAC)</v>
          </cell>
        </row>
        <row r="202">
          <cell r="CD202" t="str">
            <v>Convert Oil-fired Water Heater 540 mbtu/hr - commercial to Gas-Fired unit ≥ 90 AFUE (HVAC)</v>
          </cell>
          <cell r="CE202" t="str">
            <v>Convert Oil-fired Water Heater 540 mbtu/hr - commercial to Gas-Fired unit ≥ 90 AFUE (HVAC)</v>
          </cell>
        </row>
        <row r="203">
          <cell r="CD203" t="str">
            <v>Oil-fired Boiler - 720 mbtu/hr (HVAC)</v>
          </cell>
          <cell r="CE203" t="str">
            <v>Oil-fired Boiler - 720 mbtu/hr (HVAC)</v>
          </cell>
        </row>
        <row r="204">
          <cell r="CD204" t="str">
            <v>Modulating Condensing Boiler- Oil 720 mbtu/hr ≥ 87 AFUE (HVAC)</v>
          </cell>
          <cell r="CE204" t="str">
            <v>Modulating Condensing Boiler- Oil 720 mbtu/hr ≥ 87 AFUE (HVAC)</v>
          </cell>
        </row>
        <row r="205">
          <cell r="CD205" t="str">
            <v>Oil-fired Boiler - 1,084 mbtu/hr (HVAC)</v>
          </cell>
          <cell r="CE205" t="str">
            <v>Oil-fired Boiler - 1,084 mbtu/hr (HVAC)</v>
          </cell>
        </row>
        <row r="206">
          <cell r="CD206" t="str">
            <v>Modulating Condensing Boiler- Oil 1084 mbtu/hr ≥ 87 AFUE (HVAC)</v>
          </cell>
          <cell r="CE206" t="str">
            <v>Modulating Condensing Boiler- Oil 1084 mbtu/hr ≥ 87 AFUE (HVAC)</v>
          </cell>
        </row>
        <row r="207">
          <cell r="CD207" t="str">
            <v>Oil-fired Boiler - 3,000 mbtu/hr (HVAC)</v>
          </cell>
          <cell r="CE207" t="str">
            <v>Oil-fired Boiler - 3,000 mbtu/hr (HVAC)</v>
          </cell>
        </row>
        <row r="208">
          <cell r="CD208" t="str">
            <v>Modulating Condensing Boiler- Oil 3000 mbtu/hr ≥ 87 AFUE (HVAC)</v>
          </cell>
          <cell r="CE208" t="str">
            <v>Modulating Condensing Boiler- Oil 3000 mbtu/hr ≥ 87 AFUE (HVAC)</v>
          </cell>
        </row>
        <row r="209">
          <cell r="CD209" t="str">
            <v>Oil-fired Boiler - 5,000 mbtu/hr (HVAC)</v>
          </cell>
          <cell r="CE209" t="str">
            <v>Oil-fired Boiler - 5,000 mbtu/hr (HVAC)</v>
          </cell>
        </row>
        <row r="210">
          <cell r="CD210" t="str">
            <v>Modulating Condensing Boiler- Oil 5000 mbtu/hr ≥ 87 AFUE (HVAC)</v>
          </cell>
          <cell r="CE210" t="str">
            <v>Modulating Condensing Boiler- Oil 5000 mbtu/hr ≥ 87 AFUE (HVAC)</v>
          </cell>
        </row>
        <row r="211">
          <cell r="CD211" t="str">
            <v>Miscellaneous MEP Upgrades</v>
          </cell>
          <cell r="CE211" t="str">
            <v>Miscellaneous MEP Upgrades</v>
          </cell>
        </row>
      </sheetData>
      <sheetData sheetId="31" refreshError="1"/>
      <sheetData sheetId="32" refreshError="1"/>
      <sheetData sheetId="33" refreshError="1"/>
      <sheetData sheetId="34" refreshError="1"/>
      <sheetData sheetId="35" refreshError="1"/>
      <sheetData sheetId="36">
        <row r="273">
          <cell r="G273" t="str">
            <v>1.4 - Intrusive Study #1</v>
          </cell>
        </row>
        <row r="274">
          <cell r="G274" t="str">
            <v>1.4 - Intrusive Study #2</v>
          </cell>
        </row>
        <row r="275">
          <cell r="G275" t="str">
            <v>1.4 - Intrusive Study #3</v>
          </cell>
        </row>
        <row r="276">
          <cell r="G276" t="str">
            <v>1.4 - Intrusive Study #4</v>
          </cell>
        </row>
        <row r="277">
          <cell r="G277" t="str">
            <v>1.4 - Intrusive Study #5</v>
          </cell>
        </row>
        <row r="278">
          <cell r="G278" t="str">
            <v>1.4 - Intrusive Study #6</v>
          </cell>
        </row>
        <row r="279">
          <cell r="G279" t="str">
            <v>1.5 - Infrared Gun</v>
          </cell>
        </row>
        <row r="280">
          <cell r="G280" t="str">
            <v>1.5 - Pre 1978 ACM</v>
          </cell>
        </row>
        <row r="281">
          <cell r="G281" t="str">
            <v>1.5 - Pre 1978 LBP</v>
          </cell>
        </row>
        <row r="282">
          <cell r="G282" t="str">
            <v>1.5 - Recommendations #1</v>
          </cell>
        </row>
        <row r="283">
          <cell r="G283" t="str">
            <v>1.5 - Recommendations #2</v>
          </cell>
        </row>
        <row r="284">
          <cell r="G284" t="str">
            <v>1.5 - Sewer Scoping</v>
          </cell>
        </row>
        <row r="285">
          <cell r="G285" t="str">
            <v>1.6 - Another Company Did EA Report</v>
          </cell>
        </row>
        <row r="286">
          <cell r="G286" t="str">
            <v>1.6 - D3G did energy audit</v>
          </cell>
        </row>
        <row r="287">
          <cell r="G287" t="str">
            <v>2.1 - Intrusive Study #7</v>
          </cell>
        </row>
        <row r="288">
          <cell r="G288" t="str">
            <v>2.1 - Intrusive Study #8</v>
          </cell>
        </row>
        <row r="289">
          <cell r="G289" t="str">
            <v>3.2.1 - Dramatic Topo</v>
          </cell>
        </row>
        <row r="290">
          <cell r="G290" t="str">
            <v>3.2.1 - Flat Site</v>
          </cell>
        </row>
        <row r="291">
          <cell r="G291" t="str">
            <v>3.2.1 - Kinda Flat Site</v>
          </cell>
        </row>
        <row r="292">
          <cell r="G292" t="str">
            <v>3.2.8.6.2 - no security system</v>
          </cell>
        </row>
        <row r="293">
          <cell r="G293" t="str">
            <v>3.2.8.6.2 - security system</v>
          </cell>
        </row>
        <row r="294">
          <cell r="G294" t="str">
            <v>3.2.8.6.3 - Basic utilities only</v>
          </cell>
        </row>
        <row r="295">
          <cell r="G295" t="str">
            <v>3.2.8.6.3 - propane/addtl utility</v>
          </cell>
        </row>
        <row r="296">
          <cell r="G296" t="str">
            <v>3.3.2.2 - Crawl space</v>
          </cell>
        </row>
        <row r="297">
          <cell r="G297" t="str">
            <v>3.3.2.2 - No Crawl space</v>
          </cell>
        </row>
        <row r="298">
          <cell r="G298" t="str">
            <v>3.3.2.5 - Attic</v>
          </cell>
        </row>
        <row r="299">
          <cell r="G299" t="str">
            <v>3.3.2.5 - No Attic</v>
          </cell>
        </row>
        <row r="300">
          <cell r="G300" t="str">
            <v>3.3.2.6 - Limited drawings, has R values</v>
          </cell>
        </row>
        <row r="301">
          <cell r="G301" t="str">
            <v>3.3.2.6 - Limited drawings, no R values</v>
          </cell>
        </row>
        <row r="302">
          <cell r="G302" t="str">
            <v>3.3.2.6 - No drawings</v>
          </cell>
        </row>
        <row r="303">
          <cell r="G303" t="str">
            <v>3.3.2.6 - No drawings, flat roof</v>
          </cell>
        </row>
        <row r="304">
          <cell r="G304" t="str">
            <v>3.3.3.1 - Intrusive Study #10</v>
          </cell>
        </row>
        <row r="305">
          <cell r="G305" t="str">
            <v>3.3.3.1 - Intrusive Study #11</v>
          </cell>
        </row>
        <row r="306">
          <cell r="G306" t="str">
            <v>3.3.3.1 - Intrusive Study #12</v>
          </cell>
        </row>
        <row r="307">
          <cell r="G307" t="str">
            <v>3.3.3.1 - Intrusive Study #13</v>
          </cell>
        </row>
        <row r="308">
          <cell r="G308" t="str">
            <v>3.3.3.1 - Intrusive Study #9</v>
          </cell>
        </row>
        <row r="309">
          <cell r="G309" t="str">
            <v>3.3.3.2 - Intrusive Study #14</v>
          </cell>
        </row>
        <row r="310">
          <cell r="G310" t="str">
            <v>3.3.3.3 - No parapet walls</v>
          </cell>
        </row>
        <row r="311">
          <cell r="G311" t="str">
            <v>3.3.3.3 - Parapet roof wall</v>
          </cell>
        </row>
        <row r="312">
          <cell r="G312" t="str">
            <v>3.4.1 - Intrusive Study #15</v>
          </cell>
        </row>
        <row r="313">
          <cell r="G313" t="str">
            <v>3.4.1.1 - Intrusive Study #16</v>
          </cell>
        </row>
        <row r="314">
          <cell r="G314" t="str">
            <v>3.4.1.1 - Intrusive Study #17</v>
          </cell>
        </row>
        <row r="315">
          <cell r="G315" t="str">
            <v>3.4.1.1 - Intrusive Study #18</v>
          </cell>
        </row>
        <row r="316">
          <cell r="G316" t="str">
            <v>3.4.1.1 - Intrusive Study #19</v>
          </cell>
        </row>
        <row r="317">
          <cell r="G317" t="str">
            <v>3.4.1.1 - Intrusive Study #20</v>
          </cell>
        </row>
        <row r="318">
          <cell r="G318" t="str">
            <v>3.4.1.3 - Common fixtures</v>
          </cell>
        </row>
        <row r="319">
          <cell r="G319" t="str">
            <v>3.4.1.3 - No common fixtures</v>
          </cell>
        </row>
        <row r="320">
          <cell r="G320" t="str">
            <v>3.4.1.4 - Galvanized #1</v>
          </cell>
        </row>
        <row r="321">
          <cell r="G321" t="str">
            <v>3.4.1.4 - Galvanized #2</v>
          </cell>
        </row>
        <row r="322">
          <cell r="G322" t="str">
            <v>3.4.1.4 - Galvanized w/ leaks</v>
          </cell>
        </row>
        <row r="323">
          <cell r="G323" t="str">
            <v>3.4.1.4 - Galvanized w/o leaks</v>
          </cell>
        </row>
        <row r="324">
          <cell r="G324" t="str">
            <v>3.4.1.4 - Plumbing is good</v>
          </cell>
        </row>
        <row r="325">
          <cell r="G325" t="str">
            <v>3.4.1.4 - Poly Plumbing #1</v>
          </cell>
        </row>
        <row r="326">
          <cell r="G326" t="str">
            <v>3.4.1.4 - Poly Plumbing #2</v>
          </cell>
        </row>
        <row r="327">
          <cell r="G327" t="str">
            <v>3.4.1.4 - Poly Plumbing #3</v>
          </cell>
        </row>
        <row r="328">
          <cell r="G328" t="str">
            <v>3.4.1.4 - Poly Plumbing #4</v>
          </cell>
        </row>
        <row r="329">
          <cell r="G329" t="str">
            <v>3.4.1.4 - Poly, but no leaks</v>
          </cell>
        </row>
        <row r="330">
          <cell r="G330" t="str">
            <v>3.4.1.4 - Poly, w/ Plumbing Leaks</v>
          </cell>
        </row>
        <row r="331">
          <cell r="G331" t="str">
            <v>3.4.2 - Intrusive Study #21</v>
          </cell>
        </row>
        <row r="332">
          <cell r="G332" t="str">
            <v>3.4.4 - Intrusive Study #22</v>
          </cell>
        </row>
        <row r="333">
          <cell r="G333" t="str">
            <v>3.4.4.2 - Intrusive Study #23</v>
          </cell>
        </row>
        <row r="334">
          <cell r="G334" t="str">
            <v>3.4.4.6 - Aluminum Wiring #1</v>
          </cell>
        </row>
        <row r="335">
          <cell r="G335" t="str">
            <v>3.4.4.6 - Aluminum Wiring #10</v>
          </cell>
        </row>
        <row r="336">
          <cell r="G336" t="str">
            <v>3.4.4.6 - Aluminum Wiring #11</v>
          </cell>
        </row>
        <row r="337">
          <cell r="G337" t="str">
            <v>3.4.4.6 - Aluminum Wiring #2</v>
          </cell>
        </row>
        <row r="338">
          <cell r="G338" t="str">
            <v>3.4.4.6 - Aluminum Wiring #3</v>
          </cell>
        </row>
        <row r="339">
          <cell r="G339" t="str">
            <v>3.4.4.6 - Aluminum Wiring #4</v>
          </cell>
        </row>
        <row r="340">
          <cell r="G340" t="str">
            <v>3.4.4.6 - Aluminum Wiring #5</v>
          </cell>
        </row>
        <row r="341">
          <cell r="G341" t="str">
            <v>3.4.4.6 - Aluminum Wiring #6</v>
          </cell>
        </row>
        <row r="342">
          <cell r="G342" t="str">
            <v>3.4.4.6 - Aluminum Wiring #6</v>
          </cell>
        </row>
        <row r="343">
          <cell r="G343" t="str">
            <v>3.4.4.6 - Aluminum Wiring #7</v>
          </cell>
        </row>
        <row r="344">
          <cell r="G344" t="str">
            <v>3.4.4.6 - Aluminum Wiring #8</v>
          </cell>
        </row>
        <row r="345">
          <cell r="G345" t="str">
            <v>3.4.4.6 - Aluminum Wiring #9</v>
          </cell>
        </row>
        <row r="346">
          <cell r="G346" t="str">
            <v>3.4.4.6 - Electrical is good</v>
          </cell>
        </row>
        <row r="347">
          <cell r="G347" t="str">
            <v>3.4.4.6 - Fuses #1</v>
          </cell>
        </row>
        <row r="348">
          <cell r="G348" t="str">
            <v>3.4.4.6 - Fuses #2</v>
          </cell>
        </row>
        <row r="349">
          <cell r="G349" t="str">
            <v>3.4.4.6 - Intrusive Study #24</v>
          </cell>
        </row>
        <row r="350">
          <cell r="G350" t="str">
            <v>3.4.4.6 - Stab-lok #1</v>
          </cell>
        </row>
        <row r="351">
          <cell r="G351" t="str">
            <v>3.4.4.6 - Stab-lok #2</v>
          </cell>
        </row>
        <row r="352">
          <cell r="G352" t="str">
            <v>3.4.4.6 - Stab-lok #3</v>
          </cell>
        </row>
        <row r="353">
          <cell r="G353" t="str">
            <v>3.4.4.6 - Stab-lok #4</v>
          </cell>
        </row>
        <row r="354">
          <cell r="G354" t="str">
            <v>3.4.4.6 - Stab-lok #5</v>
          </cell>
        </row>
        <row r="355">
          <cell r="G355" t="str">
            <v>3.4.4.6 - Stab-lok #6</v>
          </cell>
        </row>
        <row r="356">
          <cell r="G356" t="str">
            <v>3.4.4.6 - Stab-lok #7</v>
          </cell>
        </row>
        <row r="357">
          <cell r="G357" t="str">
            <v>3.4.4.6 - Stab-lok #8</v>
          </cell>
        </row>
        <row r="358">
          <cell r="G358" t="str">
            <v>3.4.4.6 - Zinsco #1</v>
          </cell>
        </row>
        <row r="359">
          <cell r="G359" t="str">
            <v>3.4.4.6 - Zinsco #2</v>
          </cell>
        </row>
        <row r="360">
          <cell r="G360" t="str">
            <v>3.4.4.7 - Generators</v>
          </cell>
        </row>
        <row r="361">
          <cell r="G361" t="str">
            <v>3.4.4.7 - No generators</v>
          </cell>
        </row>
        <row r="362">
          <cell r="G362" t="str">
            <v>3.5.1 - Elevators</v>
          </cell>
        </row>
        <row r="363">
          <cell r="G363" t="str">
            <v>3.5.1 - Intrusive Study #25</v>
          </cell>
        </row>
        <row r="364">
          <cell r="G364" t="str">
            <v>3.5.1 - No Elevators</v>
          </cell>
        </row>
        <row r="365">
          <cell r="G365" t="str">
            <v>3.6.1 - Intrusive Study #26</v>
          </cell>
        </row>
        <row r="366">
          <cell r="G366" t="str">
            <v>3.6.2.1 - Common Smoke</v>
          </cell>
        </row>
        <row r="367">
          <cell r="G367" t="str">
            <v>3.6.2.1 - no common area smokes</v>
          </cell>
        </row>
        <row r="368">
          <cell r="G368" t="str">
            <v>3.7.1.1 - no office</v>
          </cell>
        </row>
        <row r="369">
          <cell r="G369" t="str">
            <v>3.7.1.1 - office</v>
          </cell>
        </row>
        <row r="370">
          <cell r="G370" t="str">
            <v>3.7.1.2 - community room</v>
          </cell>
        </row>
        <row r="371">
          <cell r="G371" t="str">
            <v>3.7.1.2 - hallway</v>
          </cell>
        </row>
        <row r="372">
          <cell r="G372" t="str">
            <v>3.7.1.2 - no common areas</v>
          </cell>
        </row>
        <row r="373">
          <cell r="G373" t="str">
            <v>3.7.1.3 - common laundry</v>
          </cell>
        </row>
        <row r="374">
          <cell r="G374" t="str">
            <v>3.7.1.3 - no common laundry</v>
          </cell>
        </row>
        <row r="375">
          <cell r="G375" t="str">
            <v>3.7.1.3 - no hookups</v>
          </cell>
        </row>
        <row r="376">
          <cell r="G376" t="str">
            <v>3.7.1.3 - w/d hookups</v>
          </cell>
        </row>
        <row r="377">
          <cell r="G377" t="str">
            <v>3.7.1.4 - indoor recreational</v>
          </cell>
        </row>
        <row r="378">
          <cell r="G378" t="str">
            <v>3.7.1.4 - no indoor recreational</v>
          </cell>
        </row>
        <row r="379">
          <cell r="G379" t="str">
            <v>3.7.1.5 - clubhouse storage</v>
          </cell>
        </row>
        <row r="380">
          <cell r="G380" t="str">
            <v>3.7.1.5 - maintenance bldg</v>
          </cell>
        </row>
        <row r="381">
          <cell r="G381" t="str">
            <v>3.7.1.5 - no storage</v>
          </cell>
        </row>
        <row r="382">
          <cell r="G382" t="str">
            <v>3.7.1.5 - storage lockers</v>
          </cell>
        </row>
        <row r="383">
          <cell r="G383" t="str">
            <v>7.1.1 - post 1988 UFAS #1</v>
          </cell>
        </row>
        <row r="384">
          <cell r="G384" t="str">
            <v>7.1.1 - post 1988 UFAS #2</v>
          </cell>
        </row>
        <row r="385">
          <cell r="G385" t="str">
            <v>7.1.1 - Pre 1988 UFAS #1</v>
          </cell>
        </row>
        <row r="386">
          <cell r="G386" t="str">
            <v>7.1.1 - Pre 1988 UFAS #2</v>
          </cell>
        </row>
        <row r="387">
          <cell r="G387" t="str">
            <v>7.1.1 - Project Based #1</v>
          </cell>
        </row>
        <row r="388">
          <cell r="G388" t="str">
            <v>7.1.1 - Project Based #10</v>
          </cell>
        </row>
        <row r="389">
          <cell r="G389" t="str">
            <v>7.1.1 - Project Based #11</v>
          </cell>
        </row>
        <row r="390">
          <cell r="G390" t="str">
            <v>7.1.1 - Project Based #2</v>
          </cell>
        </row>
        <row r="391">
          <cell r="G391" t="str">
            <v>7.1.1 - Project Based #3</v>
          </cell>
        </row>
        <row r="392">
          <cell r="G392" t="str">
            <v>7.1.1 - Project Based #4</v>
          </cell>
        </row>
        <row r="393">
          <cell r="G393" t="str">
            <v>7.1.1 - Project Based #5</v>
          </cell>
        </row>
        <row r="394">
          <cell r="G394" t="str">
            <v>7.1.1 - Project Based #6</v>
          </cell>
        </row>
        <row r="395">
          <cell r="G395" t="str">
            <v>7.1.1 - Project Based #7</v>
          </cell>
        </row>
        <row r="396">
          <cell r="G396" t="str">
            <v>7.1.1 - Project Based #8</v>
          </cell>
        </row>
        <row r="397">
          <cell r="G397" t="str">
            <v>7.1.1 - Project Based #9</v>
          </cell>
        </row>
        <row r="398">
          <cell r="G398" t="str">
            <v>7.1.2 - ANSI required #1</v>
          </cell>
        </row>
        <row r="399">
          <cell r="G399" t="str">
            <v>7.1.2 - ANSI required #2</v>
          </cell>
        </row>
        <row r="400">
          <cell r="G400" t="str">
            <v>7.1.2 - ANSI required #3</v>
          </cell>
        </row>
        <row r="401">
          <cell r="G401" t="str">
            <v>7.1.2 - ANSI required #4</v>
          </cell>
        </row>
        <row r="402">
          <cell r="G402" t="str">
            <v>7.1.2 - ANSI required #5</v>
          </cell>
        </row>
        <row r="403">
          <cell r="G403" t="str">
            <v>7.1.2 - ANSI required #6</v>
          </cell>
        </row>
        <row r="404">
          <cell r="G404" t="str">
            <v>7.1.2 - FHA not required</v>
          </cell>
        </row>
        <row r="405">
          <cell r="G405" t="str">
            <v>7.1.2 - FHA required #1</v>
          </cell>
        </row>
        <row r="406">
          <cell r="G406" t="str">
            <v>7.1.2 - FHA required #2</v>
          </cell>
        </row>
        <row r="407">
          <cell r="G407" t="str">
            <v>7.1.2 - FHA required #2</v>
          </cell>
        </row>
        <row r="408">
          <cell r="G408" t="str">
            <v>7.1.2.2 - FHA Topo#1</v>
          </cell>
        </row>
        <row r="409">
          <cell r="G409" t="str">
            <v>7.1.2.2 - FHA Topo#2</v>
          </cell>
        </row>
        <row r="410">
          <cell r="G410" t="str">
            <v>7.1.2.2 - NO FHA B/C townhouses</v>
          </cell>
        </row>
        <row r="411">
          <cell r="G411" t="str">
            <v>7.1.3.1 - FHA Parking</v>
          </cell>
        </row>
        <row r="412">
          <cell r="G412" t="str">
            <v>7.1.3.2 - FHA Common Route</v>
          </cell>
        </row>
        <row r="413">
          <cell r="G413" t="str">
            <v>7.1.3.3 - FHA Common Route</v>
          </cell>
        </row>
        <row r="414">
          <cell r="G414" t="str">
            <v>7.2.1 - LBP Post 1978</v>
          </cell>
        </row>
        <row r="415">
          <cell r="G415" t="str">
            <v>7.2.1 - LBP Pre 1978</v>
          </cell>
        </row>
        <row r="416">
          <cell r="G416" t="str">
            <v>7.2.1 - LBP Pre 1978 Seniors</v>
          </cell>
        </row>
        <row r="417">
          <cell r="G417" t="str">
            <v>7.2.2 - Asbestos Post 1978</v>
          </cell>
        </row>
        <row r="418">
          <cell r="G418" t="str">
            <v>7.2.2 - Asbestos Pre 1978</v>
          </cell>
        </row>
        <row r="419">
          <cell r="G419">
            <v>0</v>
          </cell>
        </row>
        <row r="420">
          <cell r="G420">
            <v>0</v>
          </cell>
        </row>
        <row r="421">
          <cell r="G421">
            <v>0</v>
          </cell>
        </row>
        <row r="422">
          <cell r="G422">
            <v>0</v>
          </cell>
        </row>
        <row r="423">
          <cell r="G423">
            <v>0</v>
          </cell>
        </row>
        <row r="424">
          <cell r="G424">
            <v>0</v>
          </cell>
        </row>
        <row r="425">
          <cell r="G425">
            <v>0</v>
          </cell>
        </row>
        <row r="426">
          <cell r="G426">
            <v>0</v>
          </cell>
        </row>
        <row r="427">
          <cell r="G427">
            <v>0</v>
          </cell>
        </row>
        <row r="428">
          <cell r="G428">
            <v>0</v>
          </cell>
        </row>
        <row r="429">
          <cell r="G429">
            <v>0</v>
          </cell>
        </row>
        <row r="430">
          <cell r="G430">
            <v>0</v>
          </cell>
        </row>
        <row r="431">
          <cell r="G431">
            <v>0</v>
          </cell>
        </row>
        <row r="432">
          <cell r="G432">
            <v>0</v>
          </cell>
        </row>
        <row r="433">
          <cell r="G433">
            <v>0</v>
          </cell>
        </row>
        <row r="434">
          <cell r="G434">
            <v>0</v>
          </cell>
        </row>
        <row r="435">
          <cell r="G435">
            <v>0</v>
          </cell>
        </row>
        <row r="436">
          <cell r="G436">
            <v>0</v>
          </cell>
        </row>
        <row r="437">
          <cell r="G437">
            <v>0</v>
          </cell>
        </row>
        <row r="438">
          <cell r="G438">
            <v>0</v>
          </cell>
        </row>
        <row r="439">
          <cell r="G439">
            <v>0</v>
          </cell>
        </row>
        <row r="440">
          <cell r="G440">
            <v>0</v>
          </cell>
        </row>
        <row r="441">
          <cell r="G441">
            <v>0</v>
          </cell>
        </row>
        <row r="442">
          <cell r="G442">
            <v>0</v>
          </cell>
        </row>
        <row r="443">
          <cell r="G443">
            <v>0</v>
          </cell>
        </row>
        <row r="444">
          <cell r="G444">
            <v>0</v>
          </cell>
        </row>
        <row r="445">
          <cell r="G445">
            <v>0</v>
          </cell>
        </row>
        <row r="446">
          <cell r="G446">
            <v>0</v>
          </cell>
        </row>
        <row r="447">
          <cell r="G447">
            <v>0</v>
          </cell>
        </row>
        <row r="448">
          <cell r="G448">
            <v>0</v>
          </cell>
        </row>
        <row r="449">
          <cell r="G449">
            <v>0</v>
          </cell>
        </row>
        <row r="450">
          <cell r="G450">
            <v>0</v>
          </cell>
        </row>
        <row r="451">
          <cell r="G451">
            <v>0</v>
          </cell>
        </row>
        <row r="452">
          <cell r="G452">
            <v>0</v>
          </cell>
        </row>
        <row r="453">
          <cell r="G453">
            <v>0</v>
          </cell>
        </row>
        <row r="454">
          <cell r="G454">
            <v>0</v>
          </cell>
        </row>
        <row r="455">
          <cell r="G455">
            <v>0</v>
          </cell>
        </row>
        <row r="456">
          <cell r="G456">
            <v>0</v>
          </cell>
        </row>
        <row r="457">
          <cell r="G457">
            <v>0</v>
          </cell>
        </row>
        <row r="458">
          <cell r="G458">
            <v>0</v>
          </cell>
        </row>
        <row r="459">
          <cell r="G459">
            <v>0</v>
          </cell>
        </row>
        <row r="460">
          <cell r="G460">
            <v>0</v>
          </cell>
        </row>
        <row r="461">
          <cell r="G461">
            <v>0</v>
          </cell>
        </row>
        <row r="462">
          <cell r="G462">
            <v>0</v>
          </cell>
        </row>
        <row r="463">
          <cell r="G463">
            <v>0</v>
          </cell>
        </row>
        <row r="464">
          <cell r="G464">
            <v>0</v>
          </cell>
        </row>
        <row r="465">
          <cell r="G465">
            <v>0</v>
          </cell>
        </row>
        <row r="466">
          <cell r="G466">
            <v>0</v>
          </cell>
        </row>
        <row r="467">
          <cell r="G467">
            <v>0</v>
          </cell>
        </row>
        <row r="468">
          <cell r="G468">
            <v>0</v>
          </cell>
        </row>
        <row r="469">
          <cell r="G469">
            <v>0</v>
          </cell>
        </row>
        <row r="470">
          <cell r="G470">
            <v>0</v>
          </cell>
        </row>
        <row r="471">
          <cell r="G471">
            <v>0</v>
          </cell>
        </row>
        <row r="472">
          <cell r="G472">
            <v>0</v>
          </cell>
        </row>
        <row r="473">
          <cell r="G473">
            <v>0</v>
          </cell>
        </row>
        <row r="474">
          <cell r="G474">
            <v>0</v>
          </cell>
        </row>
        <row r="475">
          <cell r="G475">
            <v>0</v>
          </cell>
        </row>
        <row r="476">
          <cell r="G476">
            <v>0</v>
          </cell>
        </row>
        <row r="477">
          <cell r="G477">
            <v>0</v>
          </cell>
        </row>
        <row r="478">
          <cell r="G478">
            <v>0</v>
          </cell>
        </row>
        <row r="479">
          <cell r="G479">
            <v>0</v>
          </cell>
        </row>
        <row r="480">
          <cell r="G480">
            <v>0</v>
          </cell>
        </row>
        <row r="481">
          <cell r="G481">
            <v>0</v>
          </cell>
        </row>
        <row r="482">
          <cell r="G482">
            <v>0</v>
          </cell>
        </row>
        <row r="483">
          <cell r="G483">
            <v>0</v>
          </cell>
        </row>
        <row r="484">
          <cell r="G484">
            <v>0</v>
          </cell>
        </row>
        <row r="485">
          <cell r="G485">
            <v>0</v>
          </cell>
        </row>
        <row r="486">
          <cell r="G486">
            <v>0</v>
          </cell>
        </row>
        <row r="487">
          <cell r="G487">
            <v>0</v>
          </cell>
        </row>
        <row r="488">
          <cell r="G488">
            <v>0</v>
          </cell>
        </row>
        <row r="489">
          <cell r="G489">
            <v>0</v>
          </cell>
        </row>
        <row r="490">
          <cell r="G490">
            <v>0</v>
          </cell>
        </row>
        <row r="491">
          <cell r="G491">
            <v>0</v>
          </cell>
        </row>
        <row r="492">
          <cell r="G492">
            <v>0</v>
          </cell>
        </row>
        <row r="493">
          <cell r="G493">
            <v>0</v>
          </cell>
        </row>
        <row r="494">
          <cell r="G494">
            <v>0</v>
          </cell>
        </row>
        <row r="495">
          <cell r="G495">
            <v>0</v>
          </cell>
        </row>
        <row r="496">
          <cell r="G496">
            <v>0</v>
          </cell>
        </row>
        <row r="497">
          <cell r="G497">
            <v>0</v>
          </cell>
        </row>
        <row r="498">
          <cell r="G498">
            <v>0</v>
          </cell>
        </row>
        <row r="499">
          <cell r="G499">
            <v>0</v>
          </cell>
        </row>
        <row r="500">
          <cell r="G500">
            <v>0</v>
          </cell>
        </row>
        <row r="501">
          <cell r="G501">
            <v>0</v>
          </cell>
        </row>
        <row r="502">
          <cell r="G502">
            <v>0</v>
          </cell>
        </row>
        <row r="503">
          <cell r="G503">
            <v>0</v>
          </cell>
        </row>
        <row r="504">
          <cell r="G504">
            <v>0</v>
          </cell>
        </row>
        <row r="505">
          <cell r="G505">
            <v>0</v>
          </cell>
        </row>
        <row r="506">
          <cell r="G506">
            <v>0</v>
          </cell>
        </row>
        <row r="507">
          <cell r="G507">
            <v>0</v>
          </cell>
        </row>
        <row r="508">
          <cell r="G508">
            <v>0</v>
          </cell>
        </row>
        <row r="509">
          <cell r="G509">
            <v>0</v>
          </cell>
        </row>
        <row r="510">
          <cell r="G510">
            <v>0</v>
          </cell>
        </row>
        <row r="511">
          <cell r="G511">
            <v>0</v>
          </cell>
        </row>
        <row r="512">
          <cell r="G512">
            <v>0</v>
          </cell>
        </row>
        <row r="513">
          <cell r="G513">
            <v>0</v>
          </cell>
        </row>
        <row r="514">
          <cell r="G514">
            <v>0</v>
          </cell>
        </row>
        <row r="515">
          <cell r="G515">
            <v>0</v>
          </cell>
        </row>
        <row r="516">
          <cell r="G516">
            <v>0</v>
          </cell>
        </row>
        <row r="517">
          <cell r="G517">
            <v>0</v>
          </cell>
        </row>
        <row r="518">
          <cell r="G518">
            <v>0</v>
          </cell>
        </row>
        <row r="519">
          <cell r="G519">
            <v>0</v>
          </cell>
        </row>
        <row r="520">
          <cell r="G520">
            <v>0</v>
          </cell>
        </row>
        <row r="521">
          <cell r="G521">
            <v>0</v>
          </cell>
        </row>
        <row r="522">
          <cell r="G522">
            <v>0</v>
          </cell>
        </row>
        <row r="523">
          <cell r="G523">
            <v>0</v>
          </cell>
        </row>
        <row r="524">
          <cell r="G524">
            <v>0</v>
          </cell>
        </row>
        <row r="525">
          <cell r="G525">
            <v>0</v>
          </cell>
        </row>
        <row r="526">
          <cell r="G526">
            <v>0</v>
          </cell>
        </row>
        <row r="527">
          <cell r="G527">
            <v>0</v>
          </cell>
        </row>
        <row r="528">
          <cell r="G528">
            <v>0</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row r="8">
          <cell r="S8">
            <v>11.002777777777778</v>
          </cell>
        </row>
      </sheetData>
      <sheetData sheetId="48"/>
      <sheetData sheetId="49"/>
      <sheetData sheetId="50">
        <row r="206">
          <cell r="M206">
            <v>1.0027777777777778</v>
          </cell>
        </row>
      </sheetData>
      <sheetData sheetId="51"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_2015"/>
      <sheetName val="IS_2016"/>
      <sheetName val="Input_List"/>
      <sheetName val="ModelAdditions"/>
      <sheetName val="Version_Updates"/>
      <sheetName val="T12"/>
      <sheetName val="ANNUAL_UPDATE"/>
      <sheetName val="RENTROLL"/>
      <sheetName val="ASSUMPTIONS"/>
      <sheetName val="Assumption_Old"/>
      <sheetName val="EXECUTIVE_SUMMARY"/>
      <sheetName val="SENSITIVITY"/>
      <sheetName val="LENDER_SUMMARY"/>
      <sheetName val="SALESCOMP_SUMMARY"/>
      <sheetName val="SOURCES_USES"/>
      <sheetName val="RENOVATION_BUDGET"/>
      <sheetName val="UNIT_MIX"/>
      <sheetName val="TEN_YEAR_PROFORMA"/>
      <sheetName val="PROJ_CF"/>
      <sheetName val="INCOME_TREND"/>
      <sheetName val="INC_EXP_VARIANCE"/>
      <sheetName val="MRI_Outputs"/>
      <sheetName val="RENT_BUILD"/>
      <sheetName val="INSURANCE"/>
      <sheetName val="PROPERTY_TAXES"/>
      <sheetName val="IRR_INV_DEAL"/>
      <sheetName val="SALE_5YR"/>
      <sheetName val="YR5_IRR_SHORTFALL"/>
      <sheetName val="SALE_7YR"/>
      <sheetName val="YR7_IRR_SHORTFALL"/>
      <sheetName val="SALE_10YR"/>
      <sheetName val="YR10_IRR_SHORTFALL"/>
      <sheetName val="IRR_INV_MEMBERS"/>
      <sheetName val="IRR_CONAM_INVESTOR"/>
      <sheetName val="AMORT_PERM_LOAN"/>
      <sheetName val="AMORT_SEC_LOAN"/>
      <sheetName val="AMORT_TO_LOAN"/>
      <sheetName val="DebtMatrix"/>
      <sheetName val="Stress_Test"/>
      <sheetName val="INC_EXP_UNIT"/>
      <sheetName val="PAYROLL"/>
      <sheetName val="RUBS"/>
      <sheetName val="Refinance"/>
      <sheetName val="TIME"/>
      <sheetName val="DEBT_MATRIX"/>
    </sheetNames>
    <sheetDataSet>
      <sheetData sheetId="0" refreshError="1"/>
      <sheetData sheetId="1" refreshError="1"/>
      <sheetData sheetId="2">
        <row r="3">
          <cell r="F3">
            <v>1</v>
          </cell>
        </row>
      </sheetData>
      <sheetData sheetId="3" refreshError="1"/>
      <sheetData sheetId="4" refreshError="1"/>
      <sheetData sheetId="5">
        <row r="5">
          <cell r="D5">
            <v>0</v>
          </cell>
          <cell r="AF5">
            <v>0</v>
          </cell>
          <cell r="AG5">
            <v>0</v>
          </cell>
          <cell r="AH5">
            <v>0</v>
          </cell>
        </row>
      </sheetData>
      <sheetData sheetId="6" refreshError="1"/>
      <sheetData sheetId="7"/>
      <sheetData sheetId="8">
        <row r="5">
          <cell r="C5" t="str">
            <v>Arboretum at South Mountain</v>
          </cell>
        </row>
        <row r="16">
          <cell r="C16">
            <v>269256</v>
          </cell>
        </row>
        <row r="49">
          <cell r="C49" t="str">
            <v>No</v>
          </cell>
        </row>
        <row r="50">
          <cell r="C50" t="str">
            <v>No</v>
          </cell>
        </row>
        <row r="66">
          <cell r="B66">
            <v>1</v>
          </cell>
        </row>
        <row r="67">
          <cell r="B67">
            <v>2</v>
          </cell>
        </row>
        <row r="68">
          <cell r="B68">
            <v>3</v>
          </cell>
        </row>
        <row r="69">
          <cell r="B69">
            <v>4</v>
          </cell>
        </row>
        <row r="70">
          <cell r="B70">
            <v>5</v>
          </cell>
        </row>
        <row r="71">
          <cell r="B71">
            <v>6</v>
          </cell>
        </row>
        <row r="72">
          <cell r="B72">
            <v>7</v>
          </cell>
        </row>
        <row r="73">
          <cell r="B73">
            <v>8</v>
          </cell>
        </row>
        <row r="74">
          <cell r="B74">
            <v>9</v>
          </cell>
        </row>
        <row r="75">
          <cell r="B75">
            <v>10</v>
          </cell>
        </row>
        <row r="183">
          <cell r="C183">
            <v>39000000</v>
          </cell>
        </row>
      </sheetData>
      <sheetData sheetId="9">
        <row r="5">
          <cell r="B5" t="str">
            <v>5151 Downtown Littleton</v>
          </cell>
        </row>
        <row r="6">
          <cell r="H6">
            <v>22</v>
          </cell>
          <cell r="I6" t="str">
            <v>59041a11</v>
          </cell>
          <cell r="J6" t="str">
            <v>1 x 1 (Carnegie)</v>
          </cell>
          <cell r="K6">
            <v>667</v>
          </cell>
          <cell r="L6">
            <v>1054.047619047619</v>
          </cell>
          <cell r="M6">
            <v>1064</v>
          </cell>
          <cell r="N6">
            <v>1097</v>
          </cell>
        </row>
        <row r="7">
          <cell r="H7">
            <v>77</v>
          </cell>
          <cell r="I7" t="str">
            <v>59041a21</v>
          </cell>
          <cell r="J7" t="str">
            <v>1 x 1 (Geneva)</v>
          </cell>
          <cell r="K7">
            <v>742</v>
          </cell>
          <cell r="L7">
            <v>1070.8904109589041</v>
          </cell>
          <cell r="M7">
            <v>1083</v>
          </cell>
          <cell r="N7">
            <v>1117</v>
          </cell>
        </row>
        <row r="8">
          <cell r="H8">
            <v>73</v>
          </cell>
          <cell r="I8" t="str">
            <v>59041a31</v>
          </cell>
          <cell r="J8" t="str">
            <v>1 x 1 (Benedict)</v>
          </cell>
          <cell r="K8">
            <v>768</v>
          </cell>
          <cell r="L8">
            <v>1093.2142857142858</v>
          </cell>
          <cell r="M8">
            <v>1109</v>
          </cell>
          <cell r="N8">
            <v>1137</v>
          </cell>
        </row>
        <row r="9">
          <cell r="B9">
            <v>244</v>
          </cell>
          <cell r="H9">
            <v>29</v>
          </cell>
          <cell r="I9" t="str">
            <v>59041b12</v>
          </cell>
          <cell r="J9" t="str">
            <v>2 x 2 (Prescott)</v>
          </cell>
          <cell r="K9">
            <v>1020</v>
          </cell>
          <cell r="L9">
            <v>1351.5714285714287</v>
          </cell>
          <cell r="M9">
            <v>1371</v>
          </cell>
          <cell r="N9">
            <v>1399</v>
          </cell>
        </row>
        <row r="10">
          <cell r="H10">
            <v>43</v>
          </cell>
          <cell r="I10" t="str">
            <v>59041b22</v>
          </cell>
          <cell r="J10" t="str">
            <v>2 x 2 (Chatfield)</v>
          </cell>
          <cell r="K10">
            <v>1150</v>
          </cell>
          <cell r="L10">
            <v>1458</v>
          </cell>
          <cell r="M10">
            <v>1479</v>
          </cell>
          <cell r="N10">
            <v>1496</v>
          </cell>
        </row>
        <row r="11">
          <cell r="H11">
            <v>0</v>
          </cell>
          <cell r="I11">
            <v>0</v>
          </cell>
          <cell r="J11">
            <v>0</v>
          </cell>
          <cell r="K11">
            <v>0</v>
          </cell>
          <cell r="L11">
            <v>0</v>
          </cell>
          <cell r="M11">
            <v>0</v>
          </cell>
          <cell r="N11">
            <v>0</v>
          </cell>
        </row>
        <row r="12">
          <cell r="H12">
            <v>0</v>
          </cell>
          <cell r="I12">
            <v>0</v>
          </cell>
          <cell r="J12">
            <v>0</v>
          </cell>
          <cell r="K12">
            <v>0</v>
          </cell>
          <cell r="L12">
            <v>0</v>
          </cell>
          <cell r="M12">
            <v>0</v>
          </cell>
          <cell r="N12">
            <v>0</v>
          </cell>
        </row>
        <row r="13">
          <cell r="H13">
            <v>0</v>
          </cell>
          <cell r="I13">
            <v>0</v>
          </cell>
          <cell r="J13">
            <v>0</v>
          </cell>
          <cell r="K13">
            <v>0</v>
          </cell>
          <cell r="L13">
            <v>0</v>
          </cell>
          <cell r="M13">
            <v>0</v>
          </cell>
          <cell r="N13">
            <v>0</v>
          </cell>
        </row>
        <row r="14">
          <cell r="H14">
            <v>0</v>
          </cell>
          <cell r="I14">
            <v>0</v>
          </cell>
          <cell r="J14">
            <v>0</v>
          </cell>
          <cell r="K14">
            <v>0</v>
          </cell>
          <cell r="L14">
            <v>0</v>
          </cell>
          <cell r="M14">
            <v>0</v>
          </cell>
          <cell r="N14">
            <v>0</v>
          </cell>
        </row>
        <row r="15">
          <cell r="H15">
            <v>0</v>
          </cell>
          <cell r="I15">
            <v>0</v>
          </cell>
          <cell r="J15">
            <v>0</v>
          </cell>
          <cell r="K15">
            <v>0</v>
          </cell>
          <cell r="L15">
            <v>0</v>
          </cell>
          <cell r="M15">
            <v>0</v>
          </cell>
          <cell r="N15">
            <v>0</v>
          </cell>
        </row>
        <row r="16">
          <cell r="H16">
            <v>0</v>
          </cell>
          <cell r="I16">
            <v>0</v>
          </cell>
          <cell r="J16">
            <v>0</v>
          </cell>
          <cell r="K16">
            <v>0</v>
          </cell>
          <cell r="L16">
            <v>0</v>
          </cell>
          <cell r="M16">
            <v>0</v>
          </cell>
          <cell r="N16">
            <v>0</v>
          </cell>
        </row>
        <row r="17">
          <cell r="H17">
            <v>0</v>
          </cell>
          <cell r="I17">
            <v>0</v>
          </cell>
          <cell r="J17">
            <v>0</v>
          </cell>
          <cell r="K17">
            <v>0</v>
          </cell>
          <cell r="L17">
            <v>0</v>
          </cell>
          <cell r="M17">
            <v>0</v>
          </cell>
          <cell r="N17">
            <v>0</v>
          </cell>
        </row>
        <row r="18">
          <cell r="H18">
            <v>0</v>
          </cell>
          <cell r="I18">
            <v>0</v>
          </cell>
          <cell r="J18">
            <v>0</v>
          </cell>
          <cell r="K18">
            <v>0</v>
          </cell>
          <cell r="L18">
            <v>0</v>
          </cell>
          <cell r="M18">
            <v>0</v>
          </cell>
          <cell r="N18">
            <v>0</v>
          </cell>
        </row>
        <row r="19">
          <cell r="H19">
            <v>0</v>
          </cell>
          <cell r="I19">
            <v>0</v>
          </cell>
          <cell r="J19">
            <v>0</v>
          </cell>
          <cell r="K19">
            <v>0</v>
          </cell>
          <cell r="L19">
            <v>0</v>
          </cell>
          <cell r="M19">
            <v>0</v>
          </cell>
          <cell r="N19">
            <v>0</v>
          </cell>
        </row>
        <row r="20">
          <cell r="H20">
            <v>0</v>
          </cell>
          <cell r="I20">
            <v>0</v>
          </cell>
          <cell r="J20">
            <v>0</v>
          </cell>
          <cell r="K20">
            <v>0</v>
          </cell>
          <cell r="L20">
            <v>0</v>
          </cell>
          <cell r="M20">
            <v>0</v>
          </cell>
          <cell r="N20">
            <v>0</v>
          </cell>
        </row>
        <row r="21">
          <cell r="H21">
            <v>0</v>
          </cell>
          <cell r="I21">
            <v>0</v>
          </cell>
          <cell r="J21">
            <v>0</v>
          </cell>
          <cell r="K21">
            <v>0</v>
          </cell>
          <cell r="L21">
            <v>0</v>
          </cell>
          <cell r="M21">
            <v>0</v>
          </cell>
          <cell r="N21">
            <v>0</v>
          </cell>
        </row>
        <row r="22">
          <cell r="H22">
            <v>0</v>
          </cell>
          <cell r="I22">
            <v>0</v>
          </cell>
          <cell r="J22">
            <v>0</v>
          </cell>
          <cell r="K22">
            <v>0</v>
          </cell>
          <cell r="L22">
            <v>0</v>
          </cell>
          <cell r="M22">
            <v>0</v>
          </cell>
          <cell r="N22">
            <v>0</v>
          </cell>
        </row>
        <row r="23">
          <cell r="H23">
            <v>0</v>
          </cell>
          <cell r="I23">
            <v>0</v>
          </cell>
          <cell r="J23">
            <v>0</v>
          </cell>
          <cell r="K23">
            <v>0</v>
          </cell>
          <cell r="L23">
            <v>0</v>
          </cell>
          <cell r="M23">
            <v>0</v>
          </cell>
          <cell r="N23">
            <v>0</v>
          </cell>
        </row>
        <row r="24">
          <cell r="H24">
            <v>0</v>
          </cell>
          <cell r="I24">
            <v>0</v>
          </cell>
          <cell r="J24">
            <v>0</v>
          </cell>
          <cell r="K24">
            <v>0</v>
          </cell>
          <cell r="L24">
            <v>0</v>
          </cell>
          <cell r="M24">
            <v>0</v>
          </cell>
          <cell r="N24">
            <v>0</v>
          </cell>
        </row>
        <row r="25">
          <cell r="H25">
            <v>0</v>
          </cell>
          <cell r="I25">
            <v>0</v>
          </cell>
          <cell r="J25">
            <v>0</v>
          </cell>
          <cell r="K25">
            <v>0</v>
          </cell>
          <cell r="L25">
            <v>0</v>
          </cell>
          <cell r="M25">
            <v>0</v>
          </cell>
          <cell r="N25">
            <v>0</v>
          </cell>
        </row>
        <row r="26">
          <cell r="H26">
            <v>0</v>
          </cell>
          <cell r="I26">
            <v>0</v>
          </cell>
          <cell r="J26">
            <v>0</v>
          </cell>
          <cell r="K26">
            <v>0</v>
          </cell>
          <cell r="L26">
            <v>0</v>
          </cell>
          <cell r="M26">
            <v>0</v>
          </cell>
          <cell r="N26">
            <v>0</v>
          </cell>
        </row>
        <row r="27">
          <cell r="H27">
            <v>0</v>
          </cell>
          <cell r="I27">
            <v>0</v>
          </cell>
          <cell r="J27">
            <v>0</v>
          </cell>
          <cell r="K27">
            <v>0</v>
          </cell>
          <cell r="L27">
            <v>0</v>
          </cell>
          <cell r="M27">
            <v>0</v>
          </cell>
          <cell r="N27">
            <v>0</v>
          </cell>
        </row>
        <row r="28">
          <cell r="H28">
            <v>0</v>
          </cell>
          <cell r="I28">
            <v>0</v>
          </cell>
          <cell r="J28">
            <v>0</v>
          </cell>
          <cell r="K28">
            <v>0</v>
          </cell>
          <cell r="L28">
            <v>0</v>
          </cell>
          <cell r="M28">
            <v>0</v>
          </cell>
          <cell r="N28">
            <v>0</v>
          </cell>
        </row>
        <row r="29">
          <cell r="H29">
            <v>0</v>
          </cell>
          <cell r="I29">
            <v>0</v>
          </cell>
          <cell r="J29">
            <v>0</v>
          </cell>
          <cell r="K29">
            <v>0</v>
          </cell>
          <cell r="L29">
            <v>0</v>
          </cell>
          <cell r="M29">
            <v>0</v>
          </cell>
          <cell r="N29">
            <v>0</v>
          </cell>
        </row>
        <row r="30">
          <cell r="H30">
            <v>0</v>
          </cell>
          <cell r="I30">
            <v>0</v>
          </cell>
          <cell r="J30">
            <v>0</v>
          </cell>
          <cell r="K30">
            <v>0</v>
          </cell>
          <cell r="L30">
            <v>0</v>
          </cell>
          <cell r="M30">
            <v>0</v>
          </cell>
          <cell r="N30">
            <v>0</v>
          </cell>
        </row>
        <row r="31">
          <cell r="H31">
            <v>0</v>
          </cell>
          <cell r="I31">
            <v>0</v>
          </cell>
          <cell r="J31">
            <v>0</v>
          </cell>
          <cell r="K31">
            <v>0</v>
          </cell>
          <cell r="L31">
            <v>0</v>
          </cell>
          <cell r="M31">
            <v>0</v>
          </cell>
          <cell r="N31">
            <v>0</v>
          </cell>
        </row>
        <row r="32">
          <cell r="H32">
            <v>0</v>
          </cell>
          <cell r="I32">
            <v>0</v>
          </cell>
          <cell r="J32">
            <v>0</v>
          </cell>
          <cell r="K32">
            <v>0</v>
          </cell>
          <cell r="L32">
            <v>0</v>
          </cell>
          <cell r="M32">
            <v>0</v>
          </cell>
          <cell r="N32">
            <v>0</v>
          </cell>
        </row>
        <row r="33">
          <cell r="H33">
            <v>0</v>
          </cell>
          <cell r="I33">
            <v>0</v>
          </cell>
          <cell r="J33">
            <v>0</v>
          </cell>
          <cell r="K33">
            <v>0</v>
          </cell>
          <cell r="L33">
            <v>0</v>
          </cell>
          <cell r="M33">
            <v>0</v>
          </cell>
          <cell r="N33">
            <v>0</v>
          </cell>
        </row>
        <row r="34">
          <cell r="H34">
            <v>0</v>
          </cell>
          <cell r="I34">
            <v>0</v>
          </cell>
          <cell r="J34">
            <v>0</v>
          </cell>
          <cell r="K34">
            <v>0</v>
          </cell>
          <cell r="L34">
            <v>0</v>
          </cell>
          <cell r="M34">
            <v>0</v>
          </cell>
          <cell r="N34">
            <v>0</v>
          </cell>
        </row>
        <row r="35">
          <cell r="H35">
            <v>0</v>
          </cell>
          <cell r="I35">
            <v>0</v>
          </cell>
          <cell r="J35">
            <v>0</v>
          </cell>
          <cell r="K35">
            <v>0</v>
          </cell>
          <cell r="L35">
            <v>0</v>
          </cell>
          <cell r="M35">
            <v>0</v>
          </cell>
          <cell r="N35">
            <v>0</v>
          </cell>
        </row>
        <row r="36">
          <cell r="H36">
            <v>0</v>
          </cell>
          <cell r="I36">
            <v>0</v>
          </cell>
          <cell r="J36">
            <v>0</v>
          </cell>
          <cell r="K36">
            <v>0</v>
          </cell>
          <cell r="L36">
            <v>0</v>
          </cell>
          <cell r="M36">
            <v>0</v>
          </cell>
          <cell r="N36">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mf_all_closedloans"/>
      <sheetName val="3yr SWAP"/>
    </sheetNames>
    <sheetDataSet>
      <sheetData sheetId="0" refreshError="1"/>
      <sheetData sheetId="1" refreshError="1">
        <row r="3">
          <cell r="A3">
            <v>36906</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dget Home"/>
      <sheetName val="burden table"/>
      <sheetName val="Variance Analysis"/>
      <sheetName val="Turnover Worksheet"/>
      <sheetName val="dropdowns"/>
      <sheetName val="Salaries"/>
      <sheetName val="Income Worksheet"/>
      <sheetName val="Expense Worksheet"/>
      <sheetName val="Detailed Budget"/>
      <sheetName val="Summary Budget"/>
      <sheetName val="CapEx Cover"/>
      <sheetName val="CapEx 1"/>
      <sheetName val="CapEx 2"/>
      <sheetName val="CapEx 3"/>
      <sheetName val="Photos"/>
      <sheetName val="Capital Plan Summary"/>
      <sheetName val="ReFormat 1"/>
      <sheetName val="ReFormat 2"/>
      <sheetName val="ReFormat 3"/>
      <sheetName val="ReFormat 4"/>
      <sheetName val="ReFormat 5"/>
      <sheetName val="ReFormat 6"/>
      <sheetName val="ReFormat 7"/>
      <sheetName val="ReFormat 8"/>
      <sheetName val="ReFormat 9"/>
      <sheetName val="ReFormat 10"/>
      <sheetName val="ReFormat 11"/>
      <sheetName val="ReFormat 12"/>
      <sheetName val="passwrd"/>
      <sheetName val="Everest Property History"/>
      <sheetName val="Everest Rent Matrix"/>
      <sheetName val="Everest Renovation Cost"/>
      <sheetName val="Everest Property Budget"/>
      <sheetName val="Everest Other Inc &amp; Exp"/>
      <sheetName val="Everest Sched of Mkting Exp"/>
      <sheetName val="Everest Monthly Major Repairs"/>
      <sheetName val="Major RepairsCap Ex Description"/>
      <sheetName val="Partnership Expense"/>
    </sheetNames>
    <sheetDataSet>
      <sheetData sheetId="0" refreshError="1"/>
      <sheetData sheetId="1" refreshError="1"/>
      <sheetData sheetId="2" refreshError="1"/>
      <sheetData sheetId="3">
        <row r="1">
          <cell r="J1">
            <v>2016</v>
          </cell>
        </row>
      </sheetData>
      <sheetData sheetId="4">
        <row r="1">
          <cell r="A1" t="str">
            <v>AL</v>
          </cell>
          <cell r="C1" t="str">
            <v>Short-term</v>
          </cell>
        </row>
        <row r="2">
          <cell r="A2" t="str">
            <v>AK</v>
          </cell>
          <cell r="C2" t="str">
            <v>Long-term</v>
          </cell>
        </row>
        <row r="3">
          <cell r="A3" t="str">
            <v>AZ</v>
          </cell>
        </row>
        <row r="4">
          <cell r="A4" t="str">
            <v>AR</v>
          </cell>
        </row>
        <row r="5">
          <cell r="A5" t="str">
            <v>CA</v>
          </cell>
        </row>
        <row r="6">
          <cell r="A6" t="str">
            <v>CO</v>
          </cell>
        </row>
        <row r="7">
          <cell r="A7" t="str">
            <v>CT</v>
          </cell>
        </row>
        <row r="8">
          <cell r="A8" t="str">
            <v>DE</v>
          </cell>
        </row>
        <row r="9">
          <cell r="A9" t="str">
            <v>FL</v>
          </cell>
        </row>
        <row r="10">
          <cell r="A10" t="str">
            <v>GA</v>
          </cell>
        </row>
        <row r="11">
          <cell r="A11" t="str">
            <v>HI</v>
          </cell>
        </row>
        <row r="12">
          <cell r="A12" t="str">
            <v>ID</v>
          </cell>
        </row>
        <row r="13">
          <cell r="A13" t="str">
            <v>IL</v>
          </cell>
        </row>
        <row r="14">
          <cell r="A14" t="str">
            <v>IN</v>
          </cell>
        </row>
        <row r="15">
          <cell r="A15" t="str">
            <v>IA</v>
          </cell>
        </row>
        <row r="16">
          <cell r="A16" t="str">
            <v>KS</v>
          </cell>
        </row>
        <row r="17">
          <cell r="A17" t="str">
            <v>KY</v>
          </cell>
        </row>
        <row r="18">
          <cell r="A18" t="str">
            <v>LA</v>
          </cell>
        </row>
        <row r="19">
          <cell r="A19" t="str">
            <v>ME</v>
          </cell>
        </row>
        <row r="20">
          <cell r="A20" t="str">
            <v>MD</v>
          </cell>
        </row>
        <row r="21">
          <cell r="A21" t="str">
            <v>MA</v>
          </cell>
        </row>
        <row r="22">
          <cell r="A22" t="str">
            <v>MI</v>
          </cell>
        </row>
        <row r="23">
          <cell r="A23" t="str">
            <v>MN</v>
          </cell>
        </row>
        <row r="24">
          <cell r="A24" t="str">
            <v>MS</v>
          </cell>
        </row>
        <row r="25">
          <cell r="A25" t="str">
            <v>MO</v>
          </cell>
        </row>
        <row r="26">
          <cell r="A26" t="str">
            <v>MT</v>
          </cell>
        </row>
        <row r="27">
          <cell r="A27" t="str">
            <v>NE</v>
          </cell>
        </row>
        <row r="28">
          <cell r="A28" t="str">
            <v>NV</v>
          </cell>
        </row>
        <row r="29">
          <cell r="A29" t="str">
            <v>NH</v>
          </cell>
        </row>
        <row r="30">
          <cell r="A30" t="str">
            <v>NJ</v>
          </cell>
        </row>
        <row r="31">
          <cell r="A31" t="str">
            <v>NM</v>
          </cell>
        </row>
        <row r="32">
          <cell r="A32" t="str">
            <v>NY</v>
          </cell>
        </row>
        <row r="33">
          <cell r="A33" t="str">
            <v>NC</v>
          </cell>
        </row>
        <row r="34">
          <cell r="A34" t="str">
            <v>ND</v>
          </cell>
        </row>
        <row r="35">
          <cell r="A35" t="str">
            <v>OH</v>
          </cell>
        </row>
        <row r="36">
          <cell r="A36" t="str">
            <v>OK</v>
          </cell>
        </row>
        <row r="37">
          <cell r="A37" t="str">
            <v>OR</v>
          </cell>
        </row>
        <row r="38">
          <cell r="A38" t="str">
            <v>PA</v>
          </cell>
        </row>
        <row r="39">
          <cell r="A39" t="str">
            <v>RI</v>
          </cell>
        </row>
        <row r="40">
          <cell r="A40" t="str">
            <v>SC</v>
          </cell>
        </row>
        <row r="41">
          <cell r="A41" t="str">
            <v>SD</v>
          </cell>
        </row>
        <row r="42">
          <cell r="A42" t="str">
            <v>TN</v>
          </cell>
        </row>
        <row r="43">
          <cell r="A43" t="str">
            <v>TX</v>
          </cell>
        </row>
        <row r="44">
          <cell r="A44" t="str">
            <v>UT</v>
          </cell>
        </row>
        <row r="45">
          <cell r="A45" t="str">
            <v>VT</v>
          </cell>
        </row>
        <row r="46">
          <cell r="A46" t="str">
            <v>VA</v>
          </cell>
        </row>
        <row r="47">
          <cell r="A47" t="str">
            <v>WA</v>
          </cell>
        </row>
        <row r="48">
          <cell r="A48" t="str">
            <v>WV</v>
          </cell>
        </row>
        <row r="49">
          <cell r="A49" t="str">
            <v>WI</v>
          </cell>
        </row>
        <row r="50">
          <cell r="A50" t="str">
            <v>WY</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M Investment Summary"/>
      <sheetName val="OM Physical Description"/>
      <sheetName val="OM Occ. Cost"/>
      <sheetName val="Rent Roll-Input"/>
      <sheetName val="Reimbursements-Input"/>
      <sheetName val="Historicals-Input"/>
      <sheetName val="ARGUS Cash Flow-Input"/>
      <sheetName val="Lease Abstract-Input"/>
      <sheetName val="Rent Comps-Input"/>
      <sheetName val="Sales Comps-Input"/>
      <sheetName val="Notes-Input"/>
      <sheetName val="Rent Roll-Output"/>
      <sheetName val="Presentation CF-Output"/>
      <sheetName val="Historicals-Output"/>
      <sheetName val="ARGUS Assumptions"/>
      <sheetName val="ARGUS Recovery Report"/>
      <sheetName val="ARGUS Recovery Structure"/>
      <sheetName val="Recovery Structure"/>
      <sheetName val="ARGUS Growth Metrics"/>
      <sheetName val="Pricing Matrix"/>
      <sheetName val="Loan Data"/>
      <sheetName val="Asset Overview-Output"/>
      <sheetName val="Year 1 Financial Overview"/>
      <sheetName val="Valuation Summary-Output"/>
      <sheetName val="Reimbursements-Output"/>
      <sheetName val="Sales Comps-Output"/>
      <sheetName val="Property Details-Output"/>
      <sheetName val="Ret.&amp;Debt Summmary-Output"/>
      <sheetName val="Valuation-Output"/>
      <sheetName val="Summary Profile"/>
      <sheetName val="Rent Roll"/>
      <sheetName val="Tenant + Financial Assumptions "/>
      <sheetName val="OM Cash Flow Assumptions"/>
      <sheetName val="Recent Leases"/>
      <sheetName val="Comps"/>
      <sheetName val="Lease Expiration-Output"/>
      <sheetName val="Amortization Schedule"/>
      <sheetName val="Return Calculation"/>
    </sheetNames>
    <sheetDataSet>
      <sheetData sheetId="0"/>
      <sheetData sheetId="1"/>
      <sheetData sheetId="2"/>
      <sheetData sheetId="3">
        <row r="11">
          <cell r="O11">
            <v>6.5000000000000002E-2</v>
          </cell>
        </row>
        <row r="190">
          <cell r="F190">
            <v>0</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2">
          <cell r="D2">
            <v>44378</v>
          </cell>
        </row>
      </sheetData>
      <sheetData sheetId="31"/>
      <sheetData sheetId="32"/>
      <sheetData sheetId="33"/>
      <sheetData sheetId="34"/>
      <sheetData sheetId="35"/>
      <sheetData sheetId="36"/>
      <sheetData sheetId="37"/>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 Rent Roll-Input"/>
      <sheetName val="Detailed Other Income &amp; Expense"/>
      <sheetName val="Financial Itemization"/>
      <sheetName val="Proforma-Input"/>
      <sheetName val="Financing Summary Package"/>
      <sheetName val="MCM"/>
      <sheetName val="Loan Data"/>
      <sheetName val="Quote Matrix"/>
      <sheetName val="Sales Comps"/>
      <sheetName val="Rent Comps"/>
      <sheetName val="Amor. Schedule (Optimistic)"/>
      <sheetName val="Amor. Schedule (Strike)"/>
      <sheetName val="Amor. Schedule (Safe)"/>
      <sheetName val="Optimistic Return Calculation"/>
      <sheetName val="Strike Return Calculation"/>
      <sheetName val="Safe Return Calculation "/>
      <sheetName val="LTV Calculator"/>
      <sheetName val="Complex Comps Report"/>
      <sheetName val="1031 Exchange Analysis"/>
      <sheetName val="Sales Comps' Unit Mix"/>
      <sheetName val="Summary - Output"/>
      <sheetName val="Marketing - Cashflow - (Opt) "/>
      <sheetName val="Marketing - Cashflow - (strike)"/>
      <sheetName val="Marketing - Cashflow - (safe)"/>
      <sheetName val="Marketing -Historical T3-6-9-12"/>
      <sheetName val="Marketing - Proforma "/>
      <sheetName val="Marketing - Operating Summary"/>
      <sheetName val="Marketing - Investment Summary"/>
      <sheetName val="Marketing - Property Overview"/>
      <sheetName val="Marketing - Loan Info"/>
      <sheetName val="Marketing - Unit Mix"/>
      <sheetName val="Marketing - Unit Mix &amp; Income"/>
      <sheetName val="Marketing - Tax, Debt, Returns"/>
      <sheetName val="Marketing - T3,6,9,12,Y1"/>
      <sheetName val="Marketing - Rent-Loan-Residual"/>
      <sheetName val="Marketing - Invester Returns"/>
      <sheetName val="Marketing - Rent Roll"/>
      <sheetName val="Marketing - Sales Comps"/>
      <sheetName val="Marketing - Rent Comps Studio "/>
      <sheetName val="Marketing - Rent Comps One"/>
      <sheetName val="Marketing - Rent Comps Two Bed"/>
      <sheetName val="Marketing- Rent Comps Three Bed"/>
    </sheetNames>
    <sheetDataSet>
      <sheetData sheetId="0" refreshError="1"/>
      <sheetData sheetId="1" refreshError="1"/>
      <sheetData sheetId="2" refreshError="1"/>
      <sheetData sheetId="3" refreshError="1">
        <row r="108">
          <cell r="C108" t="str">
            <v>No</v>
          </cell>
        </row>
        <row r="111">
          <cell r="E111" t="str">
            <v>-</v>
          </cell>
        </row>
        <row r="114">
          <cell r="E114">
            <v>0</v>
          </cell>
          <cell r="K114">
            <v>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54">
          <cell r="E54">
            <v>0</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Input Sheet"/>
      <sheetName val="Projections and Results"/>
      <sheetName val="Graphed Results"/>
      <sheetName val="RfR commitmnt ltr attchmnt"/>
      <sheetName val="Engine"/>
      <sheetName val="Funding Schedule A"/>
      <sheetName val="Reserve Analysis A"/>
      <sheetName val="Criticals"/>
      <sheetName val="Non_Criticals"/>
      <sheetName val="Sheet1"/>
    </sheetNames>
    <sheetDataSet>
      <sheetData sheetId="0"/>
      <sheetData sheetId="1"/>
      <sheetData sheetId="2"/>
      <sheetData sheetId="3"/>
      <sheetData sheetId="4"/>
      <sheetData sheetId="5"/>
      <sheetData sheetId="6"/>
      <sheetData sheetId="7"/>
      <sheetData sheetId="8"/>
      <sheetData sheetId="9">
        <row r="13">
          <cell r="A13" t="str">
            <v>Luxury Apartments at Kensington Park</v>
          </cell>
        </row>
        <row r="14">
          <cell r="A14" t="str">
            <v>3.2.4</v>
          </cell>
        </row>
        <row r="29">
          <cell r="A29" t="str">
            <v>Luxury Apartments at Kensington Park - Proposed Scope of Work</v>
          </cell>
        </row>
        <row r="30">
          <cell r="A30">
            <v>7.3</v>
          </cell>
        </row>
        <row r="31">
          <cell r="A31">
            <v>7.3</v>
          </cell>
        </row>
        <row r="32">
          <cell r="A32">
            <v>7.3</v>
          </cell>
        </row>
        <row r="51">
          <cell r="H51">
            <v>3198800</v>
          </cell>
        </row>
      </sheetData>
      <sheetData sheetId="10"/>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roperty and Pricing Summary"/>
      <sheetName val="Income &amp; Expenses - Summary"/>
      <sheetName val="10 Year Cashflow - Summary"/>
      <sheetName val="Comps Report"/>
      <sheetName val="Sales Comps"/>
      <sheetName val="OUTPUT TABS ==&gt;"/>
      <sheetName val="Summary "/>
      <sheetName val="Assumptions "/>
      <sheetName val="Income Build "/>
      <sheetName val="Summary"/>
      <sheetName val="Renovations"/>
      <sheetName val="Historical CF"/>
      <sheetName val="Historical CF "/>
      <sheetName val="Property CF"/>
      <sheetName val="Cash Flow"/>
      <sheetName val="Sensitivity Analysis"/>
      <sheetName val="Sources &amp; Uses"/>
      <sheetName val="INPUT TABS ==&gt; "/>
      <sheetName val="Input"/>
      <sheetName val="Select Historicals"/>
      <sheetName val="Adjustments &amp; Notes"/>
      <sheetName val="Multiple Assumable Loans"/>
      <sheetName val="Commercial CF"/>
      <sheetName val="CALCULATION TABS ==&gt;"/>
      <sheetName val="Operating Calculations"/>
      <sheetName val="CF Calculations"/>
      <sheetName val="Waterfall"/>
      <sheetName val="GenValidation"/>
      <sheetName val="Sheet2"/>
      <sheetName val="Sheet3"/>
    </sheetNames>
    <sheetDataSet>
      <sheetData sheetId="0"/>
      <sheetData sheetId="1"/>
      <sheetData sheetId="2"/>
      <sheetData sheetId="3"/>
      <sheetData sheetId="4"/>
      <sheetData sheetId="5">
        <row r="4">
          <cell r="B4" t="str">
            <v>*</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53">
          <cell r="F53">
            <v>702</v>
          </cell>
        </row>
      </sheetData>
      <sheetData sheetId="20"/>
      <sheetData sheetId="21"/>
      <sheetData sheetId="22"/>
      <sheetData sheetId="23"/>
      <sheetData sheetId="24"/>
      <sheetData sheetId="25"/>
      <sheetData sheetId="26"/>
      <sheetData sheetId="27"/>
      <sheetData sheetId="28">
        <row r="26">
          <cell r="BF26">
            <v>0</v>
          </cell>
        </row>
        <row r="124">
          <cell r="U124">
            <v>1.84714003944773</v>
          </cell>
          <cell r="AE124" t="b">
            <v>1</v>
          </cell>
        </row>
        <row r="125">
          <cell r="U125">
            <v>1.7611749680715101</v>
          </cell>
          <cell r="AE125" t="b">
            <v>1</v>
          </cell>
        </row>
        <row r="126">
          <cell r="U126">
            <v>1.5946656050955399</v>
          </cell>
          <cell r="AE126" t="b">
            <v>1</v>
          </cell>
        </row>
        <row r="127">
          <cell r="U127">
            <v>1.8140127388534999</v>
          </cell>
          <cell r="AE127" t="b">
            <v>1</v>
          </cell>
        </row>
        <row r="128">
          <cell r="U128">
            <v>1.5783439490445801</v>
          </cell>
          <cell r="AE128" t="b">
            <v>1</v>
          </cell>
        </row>
        <row r="129">
          <cell r="U129">
            <v>1.5292362768496399</v>
          </cell>
          <cell r="AE129" t="b">
            <v>1</v>
          </cell>
        </row>
        <row r="130">
          <cell r="U130">
            <v>1.74105011933174</v>
          </cell>
          <cell r="AE130" t="b">
            <v>1</v>
          </cell>
        </row>
        <row r="131">
          <cell r="U131">
            <v>1.6025336500395799</v>
          </cell>
          <cell r="AE131" t="b">
            <v>1</v>
          </cell>
        </row>
        <row r="132">
          <cell r="U132"/>
          <cell r="AE132" t="b">
            <v>1</v>
          </cell>
        </row>
        <row r="133">
          <cell r="U133"/>
          <cell r="AE133" t="b">
            <v>1</v>
          </cell>
        </row>
        <row r="134">
          <cell r="U134">
            <v>1.2789544988930299</v>
          </cell>
          <cell r="AE134" t="b">
            <v>1</v>
          </cell>
        </row>
        <row r="135">
          <cell r="U135">
            <v>1.53736135434909</v>
          </cell>
          <cell r="AE135" t="b">
            <v>1</v>
          </cell>
        </row>
        <row r="136">
          <cell r="U136">
            <v>1.5016717083266899</v>
          </cell>
          <cell r="AE136" t="b">
            <v>1</v>
          </cell>
        </row>
        <row r="137">
          <cell r="U137"/>
          <cell r="AE137" t="b">
            <v>1</v>
          </cell>
        </row>
        <row r="138">
          <cell r="U138">
            <v>1.3091142249468199</v>
          </cell>
          <cell r="AE138" t="b">
            <v>1</v>
          </cell>
        </row>
        <row r="139">
          <cell r="U139">
            <v>1.3319002579535599</v>
          </cell>
          <cell r="AE139" t="b">
            <v>1</v>
          </cell>
        </row>
        <row r="140">
          <cell r="U140">
            <v>1.3036038167336901</v>
          </cell>
          <cell r="AE140" t="b">
            <v>1</v>
          </cell>
        </row>
        <row r="141">
          <cell r="U141">
            <v>1.2767920511000701</v>
          </cell>
          <cell r="AE141" t="b">
            <v>1</v>
          </cell>
        </row>
      </sheetData>
      <sheetData sheetId="29"/>
      <sheetData sheetId="30"/>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logicTools"/>
      <sheetName val="TASKLOG"/>
      <sheetName val="Settings_Properties"/>
      <sheetName val="Settings_Parameters"/>
      <sheetName val="Unleveraged Cash Flow"/>
      <sheetName val="Executive Summary"/>
      <sheetName val="Monthly Cash Flow"/>
      <sheetName val="Annual Leveraged Summary"/>
      <sheetName val="Monthly Leveraged Cash Flow"/>
      <sheetName val="DebtValidation"/>
      <sheetName val="DebtSupport"/>
      <sheetName val="Waterfall"/>
      <sheetName val="Rent Roll"/>
      <sheetName val="In Place"/>
      <sheetName val="Rollover"/>
      <sheetName val="Expirations"/>
      <sheetName val="Occupancy"/>
      <sheetName val="MLA Detail"/>
      <sheetName val="Market Summary"/>
      <sheetName val="Tenant Groups"/>
      <sheetName val="Unleveraged IRR Calcs"/>
      <sheetName val="Exceptions"/>
      <sheetName val="PE_FORECA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otes"/>
      <sheetName val="Loan Inputs"/>
      <sheetName val="Menu"/>
      <sheetName val="Fannie Pricing"/>
      <sheetName val="Freddie Pricing"/>
      <sheetName val="Lookups"/>
      <sheetName val="Imported Data"/>
      <sheetName val="Originators"/>
      <sheetName val="Dropdowns"/>
      <sheetName val="Recalc"/>
      <sheetName val="Exits"/>
      <sheetName val="Blank Menu"/>
      <sheetName val="Gateway"/>
      <sheetName val="Footnotes"/>
      <sheetName val="Dist. List"/>
    </sheetNames>
    <sheetDataSet>
      <sheetData sheetId="0"/>
      <sheetData sheetId="1">
        <row r="6">
          <cell r="L6"/>
        </row>
        <row r="7">
          <cell r="I7" t="str">
            <v>97,640 &amp; 98, 638</v>
          </cell>
        </row>
        <row r="8">
          <cell r="D8" t="str">
            <v>QUOTE MENU - Floating Interest Rate</v>
          </cell>
        </row>
        <row r="9">
          <cell r="D9" t="str">
            <v>-- SELECT --</v>
          </cell>
          <cell r="I9" t="str">
            <v>Line of Credit</v>
          </cell>
        </row>
        <row r="12">
          <cell r="I12">
            <v>0</v>
          </cell>
        </row>
        <row r="13">
          <cell r="E13"/>
          <cell r="I13">
            <v>0</v>
          </cell>
        </row>
        <row r="14">
          <cell r="E14"/>
          <cell r="I14">
            <v>0</v>
          </cell>
        </row>
        <row r="15">
          <cell r="E15"/>
          <cell r="I15">
            <v>0</v>
          </cell>
        </row>
        <row r="17">
          <cell r="E17"/>
        </row>
        <row r="22">
          <cell r="E22"/>
        </row>
        <row r="23">
          <cell r="E23"/>
        </row>
        <row r="24">
          <cell r="E24"/>
        </row>
        <row r="25">
          <cell r="E25"/>
        </row>
        <row r="26">
          <cell r="E26"/>
        </row>
        <row r="29">
          <cell r="E29"/>
        </row>
        <row r="30">
          <cell r="E30"/>
        </row>
        <row r="31">
          <cell r="E31"/>
        </row>
        <row r="32">
          <cell r="E32"/>
        </row>
        <row r="33">
          <cell r="E33"/>
        </row>
        <row r="34">
          <cell r="E34"/>
        </row>
        <row r="35">
          <cell r="E35"/>
        </row>
        <row r="36">
          <cell r="E36"/>
        </row>
        <row r="37">
          <cell r="E37"/>
          <cell r="I37">
            <v>0</v>
          </cell>
        </row>
        <row r="38">
          <cell r="E38"/>
          <cell r="I38">
            <v>0</v>
          </cell>
        </row>
        <row r="39">
          <cell r="E39"/>
          <cell r="I39">
            <v>0</v>
          </cell>
        </row>
        <row r="40">
          <cell r="E40"/>
          <cell r="I40">
            <v>0</v>
          </cell>
        </row>
        <row r="41">
          <cell r="E41"/>
          <cell r="I41">
            <v>0</v>
          </cell>
        </row>
        <row r="42">
          <cell r="E42"/>
        </row>
        <row r="43">
          <cell r="E43"/>
        </row>
        <row r="44">
          <cell r="E44"/>
        </row>
        <row r="45">
          <cell r="E45"/>
          <cell r="I45">
            <v>0</v>
          </cell>
        </row>
        <row r="46">
          <cell r="I46">
            <v>0</v>
          </cell>
        </row>
        <row r="47">
          <cell r="E47"/>
          <cell r="I47">
            <v>0</v>
          </cell>
        </row>
        <row r="48">
          <cell r="E48"/>
          <cell r="I48">
            <v>0</v>
          </cell>
        </row>
        <row r="49">
          <cell r="E49"/>
          <cell r="I49">
            <v>0</v>
          </cell>
        </row>
        <row r="52">
          <cell r="H52">
            <v>360</v>
          </cell>
        </row>
        <row r="54">
          <cell r="D54"/>
          <cell r="E54"/>
          <cell r="H54">
            <v>0.02</v>
          </cell>
        </row>
        <row r="55">
          <cell r="D55">
            <v>2.1999999999999999E-2</v>
          </cell>
          <cell r="E55">
            <v>5.5E-2</v>
          </cell>
          <cell r="H55">
            <v>0.03</v>
          </cell>
        </row>
        <row r="56">
          <cell r="D56">
            <v>2.2499999999999999E-2</v>
          </cell>
          <cell r="E56">
            <v>5.5E-2</v>
          </cell>
          <cell r="H56">
            <v>0.03</v>
          </cell>
        </row>
        <row r="57">
          <cell r="H57">
            <v>1.25</v>
          </cell>
        </row>
        <row r="58">
          <cell r="H58">
            <v>360</v>
          </cell>
        </row>
        <row r="59">
          <cell r="H59">
            <v>0.02</v>
          </cell>
        </row>
        <row r="60">
          <cell r="D60"/>
          <cell r="E60"/>
          <cell r="H60">
            <v>0.01</v>
          </cell>
        </row>
      </sheetData>
      <sheetData sheetId="2"/>
      <sheetData sheetId="3">
        <row r="11">
          <cell r="E11" t="str">
            <v>12 year Fixed</v>
          </cell>
          <cell r="F11" t="str">
            <v>12 year Fixed</v>
          </cell>
          <cell r="G11" t="str">
            <v>10 year Fixed</v>
          </cell>
          <cell r="H11" t="str">
            <v>10 year Fixed</v>
          </cell>
          <cell r="I11" t="str">
            <v>7 year Fixed</v>
          </cell>
          <cell r="J11" t="str">
            <v>7 year Fixed</v>
          </cell>
          <cell r="K11" t="str">
            <v>5 year Fixed</v>
          </cell>
          <cell r="L11" t="str">
            <v>5 year Fixed</v>
          </cell>
        </row>
        <row r="12">
          <cell r="E12" t="str">
            <v>Guarantee</v>
          </cell>
          <cell r="F12" t="str">
            <v>Servicing</v>
          </cell>
          <cell r="G12" t="str">
            <v>Guarantee</v>
          </cell>
          <cell r="H12" t="str">
            <v>Servicing</v>
          </cell>
          <cell r="I12" t="str">
            <v>Guarantee</v>
          </cell>
          <cell r="J12" t="str">
            <v>Servicing</v>
          </cell>
          <cell r="K12" t="str">
            <v>Guarantee</v>
          </cell>
          <cell r="L12" t="str">
            <v>Servicing</v>
          </cell>
        </row>
        <row r="13">
          <cell r="B13">
            <v>3</v>
          </cell>
          <cell r="E13">
            <v>1.4200000000000001E-2</v>
          </cell>
          <cell r="F13">
            <v>9.4000000000000004E-3</v>
          </cell>
          <cell r="G13">
            <v>1.4200000000000001E-2</v>
          </cell>
          <cell r="H13">
            <v>9.4000000000000004E-3</v>
          </cell>
          <cell r="I13">
            <v>1.52E-2</v>
          </cell>
          <cell r="J13">
            <v>9.9000000000000008E-3</v>
          </cell>
          <cell r="K13">
            <v>1.7100000000000001E-2</v>
          </cell>
          <cell r="L13">
            <v>1.0699999999999999E-2</v>
          </cell>
        </row>
        <row r="14">
          <cell r="B14">
            <v>4</v>
          </cell>
          <cell r="E14">
            <v>1.2E-2</v>
          </cell>
          <cell r="F14">
            <v>8.3000000000000001E-3</v>
          </cell>
          <cell r="G14">
            <v>1.2E-2</v>
          </cell>
          <cell r="H14">
            <v>8.3000000000000001E-3</v>
          </cell>
          <cell r="I14">
            <v>1.32E-2</v>
          </cell>
          <cell r="J14">
            <v>8.9999999999999993E-3</v>
          </cell>
          <cell r="K14">
            <v>1.5100000000000001E-2</v>
          </cell>
          <cell r="L14">
            <v>9.9000000000000008E-3</v>
          </cell>
        </row>
        <row r="15">
          <cell r="B15">
            <v>5</v>
          </cell>
          <cell r="E15">
            <v>1.29E-2</v>
          </cell>
          <cell r="F15">
            <v>8.4000000000000005E-2</v>
          </cell>
          <cell r="G15">
            <v>1.29E-2</v>
          </cell>
          <cell r="H15">
            <v>8.4000000000000005E-2</v>
          </cell>
          <cell r="I15">
            <v>1.3899999999999999E-2</v>
          </cell>
          <cell r="J15">
            <v>8.8999999999999999E-3</v>
          </cell>
          <cell r="K15">
            <v>1.5699999999999999E-2</v>
          </cell>
          <cell r="L15">
            <v>9.7999999999999997E-3</v>
          </cell>
        </row>
        <row r="16">
          <cell r="B16">
            <v>6</v>
          </cell>
          <cell r="E16">
            <v>1.11E-2</v>
          </cell>
          <cell r="F16">
            <v>7.4999999999999997E-3</v>
          </cell>
          <cell r="G16">
            <v>1.11E-2</v>
          </cell>
          <cell r="H16">
            <v>7.4999999999999997E-3</v>
          </cell>
          <cell r="I16">
            <v>1.23E-2</v>
          </cell>
          <cell r="J16">
            <v>8.2000000000000007E-3</v>
          </cell>
          <cell r="K16">
            <v>1.4200000000000001E-2</v>
          </cell>
          <cell r="L16">
            <v>9.1000000000000004E-3</v>
          </cell>
        </row>
        <row r="17">
          <cell r="B17">
            <v>7</v>
          </cell>
          <cell r="E17">
            <v>1.15E-2</v>
          </cell>
          <cell r="F17">
            <v>7.6E-3</v>
          </cell>
          <cell r="G17">
            <v>1.15E-2</v>
          </cell>
          <cell r="H17">
            <v>7.6E-3</v>
          </cell>
          <cell r="I17">
            <v>1.24E-2</v>
          </cell>
          <cell r="J17">
            <v>8.2000000000000007E-3</v>
          </cell>
          <cell r="K17">
            <v>1.4200000000000001E-2</v>
          </cell>
          <cell r="L17">
            <v>9.1000000000000004E-3</v>
          </cell>
        </row>
        <row r="18">
          <cell r="B18">
            <v>8</v>
          </cell>
          <cell r="E18">
            <v>1.01E-2</v>
          </cell>
          <cell r="F18">
            <v>6.6E-3</v>
          </cell>
          <cell r="G18">
            <v>1.01E-2</v>
          </cell>
          <cell r="H18">
            <v>6.6E-3</v>
          </cell>
          <cell r="I18">
            <v>1.1299999999999999E-2</v>
          </cell>
          <cell r="J18">
            <v>7.3000000000000001E-3</v>
          </cell>
          <cell r="K18">
            <v>1.32E-2</v>
          </cell>
          <cell r="L18">
            <v>8.0999999999999996E-3</v>
          </cell>
        </row>
        <row r="25">
          <cell r="E25" t="str">
            <v>12 year Fixed</v>
          </cell>
          <cell r="F25" t="str">
            <v>12 year Fixed</v>
          </cell>
          <cell r="G25" t="str">
            <v>10 year Fixed</v>
          </cell>
          <cell r="H25" t="str">
            <v>10 year Fixed</v>
          </cell>
          <cell r="I25" t="str">
            <v>7 year Fixed</v>
          </cell>
          <cell r="J25" t="str">
            <v>7 year Fixed</v>
          </cell>
          <cell r="K25" t="str">
            <v>5 year Fixed</v>
          </cell>
          <cell r="L25" t="str">
            <v>5 year Fixed</v>
          </cell>
        </row>
        <row r="26">
          <cell r="E26" t="str">
            <v>Guarantee</v>
          </cell>
          <cell r="F26" t="str">
            <v>Servicing</v>
          </cell>
          <cell r="G26" t="str">
            <v>Guarantee</v>
          </cell>
          <cell r="H26" t="str">
            <v>Servicing</v>
          </cell>
          <cell r="I26" t="str">
            <v>Guarantee</v>
          </cell>
          <cell r="J26" t="str">
            <v>Servicing</v>
          </cell>
          <cell r="K26" t="str">
            <v>Guarantee</v>
          </cell>
          <cell r="L26" t="str">
            <v>Servicing</v>
          </cell>
        </row>
        <row r="27">
          <cell r="B27">
            <v>3</v>
          </cell>
          <cell r="E27">
            <v>1.2999999999999999E-2</v>
          </cell>
          <cell r="F27">
            <v>8.3999999999999995E-3</v>
          </cell>
          <cell r="G27">
            <v>1.2999999999999999E-2</v>
          </cell>
          <cell r="H27">
            <v>8.3999999999999995E-3</v>
          </cell>
          <cell r="I27">
            <v>1.4E-2</v>
          </cell>
          <cell r="J27">
            <v>8.8999999999999999E-3</v>
          </cell>
          <cell r="K27">
            <v>1.5900000000000001E-2</v>
          </cell>
          <cell r="L27">
            <v>9.7000000000000003E-3</v>
          </cell>
        </row>
        <row r="28">
          <cell r="B28">
            <v>4</v>
          </cell>
          <cell r="E28">
            <v>1.03E-2</v>
          </cell>
          <cell r="F28">
            <v>6.7000000000000002E-3</v>
          </cell>
          <cell r="G28">
            <v>1.03E-2</v>
          </cell>
          <cell r="H28">
            <v>6.7000000000000002E-3</v>
          </cell>
          <cell r="I28">
            <v>1.15E-2</v>
          </cell>
          <cell r="J28">
            <v>7.4000000000000003E-3</v>
          </cell>
          <cell r="K28">
            <v>1.34E-2</v>
          </cell>
          <cell r="L28">
            <v>8.2000000000000007E-3</v>
          </cell>
        </row>
        <row r="29">
          <cell r="B29">
            <v>5</v>
          </cell>
          <cell r="E29">
            <v>1.15E-2</v>
          </cell>
          <cell r="F29">
            <v>7.1999999999999998E-3</v>
          </cell>
          <cell r="G29">
            <v>1.15E-2</v>
          </cell>
          <cell r="H29">
            <v>7.1999999999999998E-3</v>
          </cell>
          <cell r="I29">
            <v>1.2500000000000001E-2</v>
          </cell>
          <cell r="J29">
            <v>7.7000000000000002E-3</v>
          </cell>
          <cell r="K29">
            <v>1.44E-2</v>
          </cell>
          <cell r="L29">
            <v>8.5000000000000006E-3</v>
          </cell>
        </row>
        <row r="30">
          <cell r="B30">
            <v>6</v>
          </cell>
          <cell r="E30">
            <v>9.1999999999999998E-3</v>
          </cell>
          <cell r="F30">
            <v>5.7999999999999996E-3</v>
          </cell>
          <cell r="G30">
            <v>9.1999999999999998E-3</v>
          </cell>
          <cell r="H30">
            <v>5.7999999999999996E-3</v>
          </cell>
          <cell r="I30">
            <v>1.04E-2</v>
          </cell>
          <cell r="J30">
            <v>6.4999999999999997E-3</v>
          </cell>
          <cell r="K30">
            <v>1.23E-2</v>
          </cell>
          <cell r="L30">
            <v>7.3000000000000001E-3</v>
          </cell>
        </row>
        <row r="31">
          <cell r="B31">
            <v>7</v>
          </cell>
          <cell r="E31">
            <v>9.9000000000000008E-3</v>
          </cell>
          <cell r="F31">
            <v>6.1999999999999998E-3</v>
          </cell>
          <cell r="G31">
            <v>9.9000000000000008E-3</v>
          </cell>
          <cell r="H31">
            <v>6.1999999999999998E-3</v>
          </cell>
          <cell r="I31">
            <v>1.09E-2</v>
          </cell>
          <cell r="J31">
            <v>6.7000000000000002E-3</v>
          </cell>
          <cell r="K31">
            <v>1.2800000000000001E-2</v>
          </cell>
          <cell r="L31">
            <v>7.4999999999999997E-3</v>
          </cell>
        </row>
        <row r="32">
          <cell r="B32">
            <v>8</v>
          </cell>
          <cell r="E32">
            <v>8.0000000000000002E-3</v>
          </cell>
          <cell r="F32">
            <v>4.7999999999999996E-3</v>
          </cell>
          <cell r="G32">
            <v>8.0000000000000002E-3</v>
          </cell>
          <cell r="H32">
            <v>4.7999999999999996E-3</v>
          </cell>
          <cell r="I32">
            <v>9.1999999999999998E-3</v>
          </cell>
          <cell r="J32">
            <v>5.4999999999999997E-3</v>
          </cell>
          <cell r="K32">
            <v>1.11E-2</v>
          </cell>
          <cell r="L32">
            <v>6.3E-3</v>
          </cell>
        </row>
        <row r="52">
          <cell r="E52" t="str">
            <v>12 year Fixed</v>
          </cell>
          <cell r="F52" t="str">
            <v>12 year Fixed</v>
          </cell>
          <cell r="G52" t="str">
            <v>10 year Fixed</v>
          </cell>
          <cell r="H52" t="str">
            <v>10 year Fixed</v>
          </cell>
          <cell r="I52" t="str">
            <v>7 year Fixed</v>
          </cell>
          <cell r="J52" t="str">
            <v>7 year Fixed</v>
          </cell>
          <cell r="K52" t="str">
            <v>5 year Fixed</v>
          </cell>
          <cell r="L52" t="str">
            <v>5 year Fixed</v>
          </cell>
        </row>
        <row r="53">
          <cell r="E53" t="str">
            <v>Guarantee</v>
          </cell>
          <cell r="F53" t="str">
            <v>Servicing</v>
          </cell>
          <cell r="G53" t="str">
            <v>Guarantee</v>
          </cell>
          <cell r="H53" t="str">
            <v>Servicing</v>
          </cell>
          <cell r="I53" t="str">
            <v>Guarantee</v>
          </cell>
          <cell r="J53" t="str">
            <v>Servicing</v>
          </cell>
          <cell r="K53" t="str">
            <v>Guarantee</v>
          </cell>
          <cell r="L53" t="str">
            <v>Servicing</v>
          </cell>
        </row>
        <row r="54">
          <cell r="B54">
            <v>3</v>
          </cell>
          <cell r="E54">
            <v>9.2999999999999992E-3</v>
          </cell>
          <cell r="F54">
            <v>6.1999999999999998E-3</v>
          </cell>
          <cell r="G54">
            <v>9.2999999999999992E-3</v>
          </cell>
          <cell r="H54">
            <v>6.1999999999999998E-3</v>
          </cell>
          <cell r="I54">
            <v>1.01E-2</v>
          </cell>
          <cell r="J54">
            <v>6.7000000000000002E-3</v>
          </cell>
          <cell r="K54">
            <v>1.12E-2</v>
          </cell>
          <cell r="L54">
            <v>7.1000000000000004E-3</v>
          </cell>
        </row>
        <row r="55">
          <cell r="B55">
            <v>4</v>
          </cell>
          <cell r="E55">
            <v>1.01E-2</v>
          </cell>
          <cell r="F55">
            <v>6.4000000000000003E-3</v>
          </cell>
          <cell r="G55">
            <v>1.01E-2</v>
          </cell>
          <cell r="H55">
            <v>6.4000000000000003E-3</v>
          </cell>
          <cell r="I55">
            <v>1.0699999999999999E-2</v>
          </cell>
          <cell r="J55">
            <v>6.7000000000000002E-3</v>
          </cell>
          <cell r="K55">
            <v>1.18E-2</v>
          </cell>
          <cell r="L55">
            <v>7.1000000000000004E-3</v>
          </cell>
        </row>
        <row r="56">
          <cell r="E56">
            <v>1.2200000000000001E-2</v>
          </cell>
          <cell r="F56">
            <v>8.3999999999999995E-3</v>
          </cell>
          <cell r="G56">
            <v>1.2200000000000001E-2</v>
          </cell>
          <cell r="H56">
            <v>8.3999999999999995E-3</v>
          </cell>
          <cell r="I56">
            <v>1.32E-2</v>
          </cell>
          <cell r="J56">
            <v>8.8999999999999999E-3</v>
          </cell>
          <cell r="K56">
            <v>1.5100000000000001E-2</v>
          </cell>
          <cell r="L56">
            <v>9.7000000000000003E-3</v>
          </cell>
        </row>
        <row r="57">
          <cell r="B57">
            <v>5</v>
          </cell>
          <cell r="E57">
            <v>8.0000000000000002E-3</v>
          </cell>
          <cell r="F57">
            <v>5.1999999999999998E-3</v>
          </cell>
          <cell r="G57">
            <v>8.0000000000000002E-3</v>
          </cell>
          <cell r="H57">
            <v>5.1999999999999998E-3</v>
          </cell>
          <cell r="I57">
            <v>8.8000000000000005E-3</v>
          </cell>
          <cell r="J57">
            <v>5.7000000000000002E-3</v>
          </cell>
          <cell r="K57">
            <v>9.9000000000000008E-3</v>
          </cell>
          <cell r="L57">
            <v>6.1000000000000004E-3</v>
          </cell>
        </row>
        <row r="58">
          <cell r="E58">
            <v>8.8000000000000005E-3</v>
          </cell>
          <cell r="F58">
            <v>5.4000000000000003E-3</v>
          </cell>
          <cell r="G58">
            <v>8.8000000000000005E-3</v>
          </cell>
          <cell r="H58">
            <v>5.4000000000000003E-3</v>
          </cell>
          <cell r="I58">
            <v>9.4000000000000004E-3</v>
          </cell>
          <cell r="J58">
            <v>5.7000000000000002E-3</v>
          </cell>
          <cell r="K58">
            <v>1.04E-2</v>
          </cell>
          <cell r="L58">
            <v>6.1999999999999998E-3</v>
          </cell>
        </row>
        <row r="59">
          <cell r="B59">
            <v>6</v>
          </cell>
          <cell r="E59">
            <v>1.11E-2</v>
          </cell>
          <cell r="F59">
            <v>7.4999999999999997E-3</v>
          </cell>
          <cell r="G59">
            <v>1.11E-2</v>
          </cell>
          <cell r="H59">
            <v>7.4999999999999997E-3</v>
          </cell>
          <cell r="I59">
            <v>1.21E-2</v>
          </cell>
          <cell r="J59">
            <v>8.0000000000000002E-3</v>
          </cell>
          <cell r="K59">
            <v>1.3899999999999999E-2</v>
          </cell>
          <cell r="L59">
            <v>8.8999999999999999E-3</v>
          </cell>
        </row>
        <row r="60">
          <cell r="B60">
            <v>7</v>
          </cell>
          <cell r="E60">
            <v>6.6E-3</v>
          </cell>
          <cell r="F60">
            <v>4.1000000000000003E-3</v>
          </cell>
          <cell r="G60">
            <v>6.6E-3</v>
          </cell>
          <cell r="H60">
            <v>4.1000000000000003E-3</v>
          </cell>
          <cell r="I60">
            <v>7.4000000000000003E-3</v>
          </cell>
          <cell r="J60">
            <v>4.5999999999999999E-3</v>
          </cell>
          <cell r="K60">
            <v>8.5000000000000006E-3</v>
          </cell>
          <cell r="L60">
            <v>5.0000000000000001E-3</v>
          </cell>
        </row>
        <row r="61">
          <cell r="E61">
            <v>7.1999999999999998E-3</v>
          </cell>
          <cell r="F61">
            <v>4.4999999999999997E-3</v>
          </cell>
          <cell r="G61">
            <v>7.1999999999999998E-3</v>
          </cell>
          <cell r="H61">
            <v>4.4999999999999997E-3</v>
          </cell>
          <cell r="I61">
            <v>7.7000000000000002E-3</v>
          </cell>
          <cell r="J61">
            <v>4.8999999999999998E-3</v>
          </cell>
          <cell r="K61">
            <v>8.6999999999999994E-3</v>
          </cell>
          <cell r="L61">
            <v>5.4000000000000003E-3</v>
          </cell>
        </row>
        <row r="62">
          <cell r="B62">
            <v>8</v>
          </cell>
          <cell r="E62">
            <v>9.7000000000000003E-3</v>
          </cell>
          <cell r="F62">
            <v>6.7000000000000002E-3</v>
          </cell>
          <cell r="G62">
            <v>9.7000000000000003E-3</v>
          </cell>
          <cell r="H62">
            <v>6.7000000000000002E-3</v>
          </cell>
          <cell r="I62">
            <v>1.06E-2</v>
          </cell>
          <cell r="J62">
            <v>7.3000000000000001E-3</v>
          </cell>
          <cell r="K62">
            <v>1.24E-2</v>
          </cell>
          <cell r="L62">
            <v>8.2000000000000007E-3</v>
          </cell>
        </row>
        <row r="83">
          <cell r="G83">
            <v>8.0000000000000004E-4</v>
          </cell>
          <cell r="K83">
            <v>4.0000000000000002E-4</v>
          </cell>
        </row>
        <row r="84">
          <cell r="G84">
            <v>1E-3</v>
          </cell>
          <cell r="K84">
            <v>5.0000000000000001E-4</v>
          </cell>
        </row>
        <row r="85">
          <cell r="G85">
            <v>1.8E-3</v>
          </cell>
          <cell r="K85">
            <v>8.9999999999999998E-4</v>
          </cell>
        </row>
        <row r="86">
          <cell r="G86">
            <v>5.9999999999999995E-4</v>
          </cell>
          <cell r="K86">
            <v>2.9999999999999997E-4</v>
          </cell>
        </row>
        <row r="87">
          <cell r="G87">
            <v>8.0000000000000004E-4</v>
          </cell>
          <cell r="K87">
            <v>4.0000000000000002E-4</v>
          </cell>
        </row>
        <row r="88">
          <cell r="G88">
            <v>1E-3</v>
          </cell>
          <cell r="K88">
            <v>5.0000000000000001E-4</v>
          </cell>
        </row>
        <row r="89">
          <cell r="E89">
            <v>1.5E-3</v>
          </cell>
          <cell r="G89">
            <v>3.2000000000000002E-3</v>
          </cell>
          <cell r="I89">
            <v>8.0000000000000004E-4</v>
          </cell>
          <cell r="K89">
            <v>8.0000000000000004E-4</v>
          </cell>
        </row>
        <row r="90">
          <cell r="E90">
            <v>2.5000000000000001E-3</v>
          </cell>
          <cell r="G90">
            <v>5.0000000000000001E-3</v>
          </cell>
          <cell r="I90">
            <v>1.2999999999999999E-3</v>
          </cell>
          <cell r="K90">
            <v>2.5000000000000001E-3</v>
          </cell>
        </row>
        <row r="92">
          <cell r="G92">
            <v>2.9999999999999997E-4</v>
          </cell>
          <cell r="K92">
            <v>2.0000000000000001E-4</v>
          </cell>
        </row>
        <row r="93">
          <cell r="G93">
            <v>5.9999999999999995E-4</v>
          </cell>
          <cell r="K93">
            <v>2.9999999999999997E-4</v>
          </cell>
        </row>
        <row r="94">
          <cell r="G94">
            <v>6.9999999999999999E-4</v>
          </cell>
          <cell r="K94">
            <v>4.0000000000000002E-4</v>
          </cell>
        </row>
        <row r="95">
          <cell r="E95">
            <v>1E-3</v>
          </cell>
          <cell r="G95">
            <v>2E-3</v>
          </cell>
          <cell r="I95">
            <v>5.0000000000000001E-4</v>
          </cell>
          <cell r="K95">
            <v>1E-3</v>
          </cell>
        </row>
        <row r="96">
          <cell r="E96">
            <v>1.5E-3</v>
          </cell>
          <cell r="G96">
            <v>2.7000000000000001E-3</v>
          </cell>
          <cell r="I96">
            <v>8.0000000000000004E-4</v>
          </cell>
          <cell r="K96">
            <v>1.4E-3</v>
          </cell>
        </row>
        <row r="98">
          <cell r="G98">
            <v>1E-4</v>
          </cell>
        </row>
        <row r="99">
          <cell r="G99">
            <v>2.0000000000000001E-4</v>
          </cell>
          <cell r="K99">
            <v>1E-4</v>
          </cell>
        </row>
        <row r="100">
          <cell r="G100">
            <v>1E-4</v>
          </cell>
        </row>
        <row r="101">
          <cell r="G101">
            <v>5.0000000000000001E-4</v>
          </cell>
          <cell r="K101">
            <v>2.9999999999999997E-4</v>
          </cell>
        </row>
        <row r="102">
          <cell r="G102">
            <v>1E-4</v>
          </cell>
        </row>
        <row r="103">
          <cell r="G103">
            <v>2.0000000000000001E-4</v>
          </cell>
        </row>
        <row r="111">
          <cell r="I111">
            <v>1E-3</v>
          </cell>
          <cell r="K111">
            <v>5.0000000000000001E-4</v>
          </cell>
        </row>
        <row r="112">
          <cell r="I112">
            <v>1E-3</v>
          </cell>
          <cell r="K112">
            <v>5.0000000000000001E-4</v>
          </cell>
        </row>
        <row r="113">
          <cell r="I113">
            <v>1.1999999999999999E-3</v>
          </cell>
          <cell r="K113">
            <v>5.9999999999999995E-4</v>
          </cell>
        </row>
        <row r="114">
          <cell r="I114">
            <v>8.9999999999999998E-4</v>
          </cell>
          <cell r="K114">
            <v>5.0000000000000001E-4</v>
          </cell>
        </row>
        <row r="115">
          <cell r="I115">
            <v>5.0000000000000001E-4</v>
          </cell>
          <cell r="K115">
            <v>2.9999999999999997E-4</v>
          </cell>
        </row>
        <row r="116">
          <cell r="I116">
            <v>5.0000000000000001E-4</v>
          </cell>
        </row>
        <row r="117">
          <cell r="I117">
            <v>5.0000000000000001E-4</v>
          </cell>
        </row>
        <row r="126">
          <cell r="E126">
            <v>1.21E-2</v>
          </cell>
          <cell r="F126">
            <v>8.3999999999999995E-3</v>
          </cell>
          <cell r="G126">
            <v>1.21E-2</v>
          </cell>
          <cell r="H126">
            <v>8.3999999999999995E-3</v>
          </cell>
        </row>
        <row r="127">
          <cell r="E127">
            <v>1.0800000000000001E-2</v>
          </cell>
          <cell r="F127">
            <v>7.3000000000000001E-3</v>
          </cell>
          <cell r="G127">
            <v>1.0800000000000001E-2</v>
          </cell>
          <cell r="H127">
            <v>7.3000000000000001E-3</v>
          </cell>
        </row>
        <row r="128">
          <cell r="E128">
            <v>9.1999999999999998E-3</v>
          </cell>
          <cell r="F128">
            <v>5.8999999999999999E-3</v>
          </cell>
          <cell r="G128">
            <v>9.1999999999999998E-3</v>
          </cell>
          <cell r="H128">
            <v>5.8999999999999999E-3</v>
          </cell>
        </row>
        <row r="149">
          <cell r="C149">
            <v>0</v>
          </cell>
          <cell r="D149">
            <v>9000000</v>
          </cell>
          <cell r="E149">
            <v>0.01</v>
          </cell>
          <cell r="F149">
            <v>1</v>
          </cell>
        </row>
        <row r="150">
          <cell r="C150">
            <v>9000001</v>
          </cell>
          <cell r="D150">
            <v>20000000</v>
          </cell>
          <cell r="E150">
            <v>8.0000000000000002E-3</v>
          </cell>
          <cell r="F150">
            <v>90000</v>
          </cell>
        </row>
        <row r="151">
          <cell r="C151">
            <v>20000001</v>
          </cell>
          <cell r="D151">
            <v>50000000</v>
          </cell>
          <cell r="E151">
            <v>5.0000000000000001E-3</v>
          </cell>
          <cell r="F151">
            <v>160000</v>
          </cell>
        </row>
        <row r="152">
          <cell r="C152">
            <v>50000001</v>
          </cell>
          <cell r="D152">
            <v>75000000</v>
          </cell>
          <cell r="E152">
            <v>3.7499999999999999E-3</v>
          </cell>
          <cell r="F152">
            <v>250000</v>
          </cell>
        </row>
        <row r="153">
          <cell r="C153">
            <v>75000001</v>
          </cell>
          <cell r="D153">
            <v>100000000000</v>
          </cell>
          <cell r="E153">
            <v>2.5000000000000001E-3</v>
          </cell>
          <cell r="F153">
            <v>281250</v>
          </cell>
        </row>
      </sheetData>
      <sheetData sheetId="4">
        <row r="8">
          <cell r="D8">
            <v>2.35E-2</v>
          </cell>
          <cell r="E8">
            <v>2.1999999999999999E-2</v>
          </cell>
          <cell r="F8">
            <v>2.0500000000000001E-2</v>
          </cell>
        </row>
        <row r="9">
          <cell r="D9">
            <v>2.3E-2</v>
          </cell>
          <cell r="E9">
            <v>2.1499999999999998E-2</v>
          </cell>
          <cell r="F9">
            <v>0.02</v>
          </cell>
        </row>
        <row r="10">
          <cell r="D10">
            <v>2.1999999999999999E-2</v>
          </cell>
          <cell r="E10">
            <v>2.0500000000000001E-2</v>
          </cell>
          <cell r="F10">
            <v>1.9E-2</v>
          </cell>
        </row>
        <row r="11">
          <cell r="D11">
            <v>2.2499999999999999E-2</v>
          </cell>
          <cell r="E11">
            <v>2.0500000000000001E-2</v>
          </cell>
          <cell r="F11">
            <v>1.9E-2</v>
          </cell>
          <cell r="M11">
            <v>1.9E-3</v>
          </cell>
        </row>
        <row r="12">
          <cell r="D12" t="str">
            <v>NA</v>
          </cell>
          <cell r="E12">
            <v>2.1000000000000001E-2</v>
          </cell>
          <cell r="F12">
            <v>1.95E-2</v>
          </cell>
          <cell r="M12">
            <v>2.2000000000000001E-3</v>
          </cell>
        </row>
        <row r="13">
          <cell r="M13">
            <v>1.6000000000000001E-3</v>
          </cell>
        </row>
        <row r="14">
          <cell r="M14">
            <v>1.8E-3</v>
          </cell>
        </row>
        <row r="15">
          <cell r="M15">
            <v>1.5E-3</v>
          </cell>
        </row>
        <row r="16">
          <cell r="M16">
            <v>1.6999999999999999E-3</v>
          </cell>
        </row>
        <row r="17">
          <cell r="M17">
            <v>1E-3</v>
          </cell>
        </row>
        <row r="18">
          <cell r="M18">
            <v>1.1999999999999999E-3</v>
          </cell>
        </row>
        <row r="24">
          <cell r="C24">
            <v>0</v>
          </cell>
          <cell r="D24">
            <v>2000000</v>
          </cell>
          <cell r="E24">
            <v>2E-3</v>
          </cell>
        </row>
        <row r="25">
          <cell r="C25">
            <v>2000001</v>
          </cell>
          <cell r="D25">
            <v>5000000</v>
          </cell>
          <cell r="E25">
            <v>1.6000000000000001E-3</v>
          </cell>
        </row>
        <row r="26">
          <cell r="C26">
            <v>5000001</v>
          </cell>
          <cell r="D26">
            <v>10000000</v>
          </cell>
          <cell r="E26">
            <v>1.4E-3</v>
          </cell>
        </row>
        <row r="27">
          <cell r="C27">
            <v>10000001</v>
          </cell>
          <cell r="D27">
            <v>15000000</v>
          </cell>
          <cell r="E27">
            <v>1.1999999999999999E-3</v>
          </cell>
        </row>
        <row r="28">
          <cell r="C28">
            <v>15000001</v>
          </cell>
          <cell r="D28">
            <v>20000000</v>
          </cell>
          <cell r="E28">
            <v>1.1000000000000001E-3</v>
          </cell>
        </row>
        <row r="29">
          <cell r="C29">
            <v>20000001</v>
          </cell>
          <cell r="D29">
            <v>25000000</v>
          </cell>
          <cell r="E29">
            <v>1E-3</v>
          </cell>
        </row>
        <row r="30">
          <cell r="C30">
            <v>25000001</v>
          </cell>
          <cell r="D30">
            <v>30000000</v>
          </cell>
          <cell r="E30">
            <v>8.9999999999999998E-4</v>
          </cell>
        </row>
        <row r="31">
          <cell r="C31">
            <v>30000001</v>
          </cell>
          <cell r="D31">
            <v>50000000</v>
          </cell>
          <cell r="E31">
            <v>8.0000000000000004E-4</v>
          </cell>
        </row>
        <row r="32">
          <cell r="C32">
            <v>50000001</v>
          </cell>
          <cell r="D32">
            <v>100000000000</v>
          </cell>
          <cell r="E32">
            <v>6.9999999999999999E-4</v>
          </cell>
        </row>
        <row r="37">
          <cell r="C37">
            <v>0</v>
          </cell>
          <cell r="D37">
            <v>7499000</v>
          </cell>
          <cell r="E37">
            <v>0.01</v>
          </cell>
          <cell r="F37">
            <v>1</v>
          </cell>
        </row>
        <row r="38">
          <cell r="C38">
            <v>7500000</v>
          </cell>
          <cell r="D38">
            <v>19999999</v>
          </cell>
          <cell r="E38">
            <v>7.4999999999999997E-3</v>
          </cell>
          <cell r="F38">
            <v>75000</v>
          </cell>
        </row>
        <row r="39">
          <cell r="C39">
            <v>20000000</v>
          </cell>
          <cell r="D39">
            <v>49999999</v>
          </cell>
          <cell r="E39">
            <v>5.0000000000000001E-3</v>
          </cell>
          <cell r="F39">
            <v>150000</v>
          </cell>
        </row>
        <row r="40">
          <cell r="C40">
            <v>50000000</v>
          </cell>
          <cell r="D40">
            <v>100000000000</v>
          </cell>
          <cell r="E40">
            <v>2.5000000000000001E-3</v>
          </cell>
          <cell r="F40">
            <v>250000</v>
          </cell>
        </row>
      </sheetData>
      <sheetData sheetId="5">
        <row r="3">
          <cell r="C3" t="str">
            <v>Fannie Mae</v>
          </cell>
          <cell r="D3" t="str">
            <v>Fannie Mae</v>
          </cell>
          <cell r="E3" t="str">
            <v>Fannie Mae</v>
          </cell>
          <cell r="F3" t="str">
            <v>Fannie Mae</v>
          </cell>
          <cell r="G3" t="str">
            <v>Fannie Mae</v>
          </cell>
          <cell r="H3" t="str">
            <v>Fannie Mae</v>
          </cell>
          <cell r="I3" t="str">
            <v>Fannie Mae</v>
          </cell>
          <cell r="J3" t="str">
            <v>Fannie Mae</v>
          </cell>
          <cell r="K3" t="str">
            <v>Fannie Mae</v>
          </cell>
          <cell r="L3" t="str">
            <v>Fannie Mae</v>
          </cell>
          <cell r="M3" t="str">
            <v>Fannie Mae</v>
          </cell>
          <cell r="N3" t="str">
            <v>Fannie Mae</v>
          </cell>
          <cell r="O3" t="str">
            <v>Fannie Mae</v>
          </cell>
          <cell r="P3" t="str">
            <v>Fannie Mae</v>
          </cell>
          <cell r="Q3" t="str">
            <v>Fannie Mae</v>
          </cell>
          <cell r="R3" t="str">
            <v>Fannie Mae</v>
          </cell>
          <cell r="S3" t="str">
            <v>Fannie Mae</v>
          </cell>
          <cell r="T3" t="str">
            <v>Fannie Mae</v>
          </cell>
          <cell r="U3" t="str">
            <v>Fannie Mae</v>
          </cell>
          <cell r="V3" t="str">
            <v>Fannie Mae</v>
          </cell>
          <cell r="W3" t="str">
            <v>Fannie Mae</v>
          </cell>
          <cell r="X3" t="str">
            <v>Fannie Mae</v>
          </cell>
          <cell r="Y3" t="str">
            <v>Fannie Mae</v>
          </cell>
          <cell r="Z3" t="str">
            <v>Fannie Mae</v>
          </cell>
          <cell r="AA3" t="str">
            <v>Fannie Mae</v>
          </cell>
          <cell r="AB3" t="str">
            <v>Fannie Mae</v>
          </cell>
          <cell r="AC3" t="str">
            <v>Fannie Mae</v>
          </cell>
          <cell r="AD3" t="str">
            <v>Fannie Mae</v>
          </cell>
          <cell r="AE3" t="str">
            <v>Fannie Mae</v>
          </cell>
          <cell r="AF3" t="str">
            <v>Fannie Mae</v>
          </cell>
          <cell r="AG3" t="str">
            <v>Fannie Mae</v>
          </cell>
          <cell r="AH3" t="str">
            <v>Fannie Mae</v>
          </cell>
          <cell r="AI3" t="str">
            <v>Fannie Mae</v>
          </cell>
          <cell r="AJ3" t="str">
            <v>Fannie Mae</v>
          </cell>
          <cell r="AK3" t="str">
            <v>Fannie Mae</v>
          </cell>
          <cell r="AL3" t="str">
            <v>Fannie Mae</v>
          </cell>
          <cell r="AM3" t="str">
            <v>Fannie Mae</v>
          </cell>
          <cell r="AN3" t="str">
            <v>Fannie Mae</v>
          </cell>
          <cell r="AO3" t="str">
            <v>Fannie Mae</v>
          </cell>
          <cell r="AP3" t="str">
            <v>Fannie Mae</v>
          </cell>
          <cell r="AQ3" t="str">
            <v>Fannie Mae</v>
          </cell>
          <cell r="AR3" t="str">
            <v>Fannie Mae</v>
          </cell>
          <cell r="AS3" t="str">
            <v>Fannie Mae</v>
          </cell>
          <cell r="AT3" t="str">
            <v>Fannie Mae</v>
          </cell>
          <cell r="AU3" t="str">
            <v>Fannie Mae</v>
          </cell>
          <cell r="AV3" t="str">
            <v>Fannie Mae</v>
          </cell>
          <cell r="AW3" t="str">
            <v>Fannie Mae</v>
          </cell>
          <cell r="AX3" t="str">
            <v>Fannie Mae</v>
          </cell>
          <cell r="AY3" t="str">
            <v>Fannie Mae</v>
          </cell>
          <cell r="AZ3" t="str">
            <v>Fannie Mae</v>
          </cell>
          <cell r="BA3" t="str">
            <v>Fannie Mae</v>
          </cell>
          <cell r="BB3" t="str">
            <v>Fannie Mae</v>
          </cell>
          <cell r="BC3" t="str">
            <v>Fannie Mae</v>
          </cell>
          <cell r="BD3" t="str">
            <v>Fannie Mae</v>
          </cell>
          <cell r="BE3" t="str">
            <v>Fannie Mae</v>
          </cell>
          <cell r="BF3" t="str">
            <v>Fannie Mae</v>
          </cell>
          <cell r="BG3" t="str">
            <v>Fannie Mae</v>
          </cell>
          <cell r="BH3" t="str">
            <v>Fannie Mae</v>
          </cell>
          <cell r="BI3" t="str">
            <v>Fannie Mae</v>
          </cell>
          <cell r="BJ3" t="str">
            <v>Fannie Mae</v>
          </cell>
          <cell r="BK3" t="str">
            <v>Fannie Mae</v>
          </cell>
          <cell r="BL3" t="str">
            <v>Fannie Mae</v>
          </cell>
          <cell r="BM3" t="str">
            <v>Fannie Mae</v>
          </cell>
          <cell r="BN3" t="str">
            <v>Fannie Mae</v>
          </cell>
          <cell r="BO3" t="str">
            <v>Fannie Mae</v>
          </cell>
          <cell r="BP3" t="str">
            <v>Fannie Mae</v>
          </cell>
          <cell r="BQ3" t="str">
            <v>Fannie Mae</v>
          </cell>
          <cell r="BR3" t="str">
            <v>Fannie Mae</v>
          </cell>
          <cell r="BS3" t="str">
            <v>Fannie Mae</v>
          </cell>
          <cell r="BT3" t="str">
            <v>Fannie Mae</v>
          </cell>
          <cell r="BU3" t="str">
            <v>Fannie Mae</v>
          </cell>
          <cell r="BV3" t="str">
            <v>Fannie Mae</v>
          </cell>
          <cell r="BW3" t="str">
            <v>Fannie Mae</v>
          </cell>
          <cell r="BX3" t="str">
            <v>Fannie Mae</v>
          </cell>
          <cell r="BY3" t="str">
            <v>Fannie Mae</v>
          </cell>
          <cell r="BZ3" t="str">
            <v>Fannie Mae</v>
          </cell>
          <cell r="CA3" t="str">
            <v>Fannie Mae</v>
          </cell>
          <cell r="CB3" t="str">
            <v>Fannie Mae</v>
          </cell>
          <cell r="CC3" t="str">
            <v>Fannie Mae</v>
          </cell>
          <cell r="CD3" t="str">
            <v>Fannie Mae</v>
          </cell>
          <cell r="CE3" t="str">
            <v>Fannie Mae</v>
          </cell>
          <cell r="CF3" t="str">
            <v>Fannie Mae</v>
          </cell>
          <cell r="CG3" t="str">
            <v>Fannie Mae</v>
          </cell>
          <cell r="CH3" t="str">
            <v>Fannie Mae</v>
          </cell>
          <cell r="CI3" t="str">
            <v>Fannie Mae</v>
          </cell>
          <cell r="CJ3" t="str">
            <v>Fannie Mae</v>
          </cell>
          <cell r="CK3" t="str">
            <v>Fannie Mae</v>
          </cell>
          <cell r="CL3" t="str">
            <v>Fannie Mae</v>
          </cell>
          <cell r="CM3" t="str">
            <v>Fannie Mae</v>
          </cell>
          <cell r="CN3" t="str">
            <v>Fannie Mae</v>
          </cell>
          <cell r="CO3" t="str">
            <v>Fannie Mae</v>
          </cell>
          <cell r="CP3" t="str">
            <v>Fannie Mae</v>
          </cell>
          <cell r="CQ3" t="str">
            <v>Fannie Mae</v>
          </cell>
          <cell r="CR3" t="str">
            <v>Fannie Mae</v>
          </cell>
          <cell r="CS3" t="str">
            <v>Fannie Mae</v>
          </cell>
          <cell r="CT3" t="str">
            <v>Fannie Mae</v>
          </cell>
          <cell r="CU3" t="str">
            <v>Fannie Mae</v>
          </cell>
          <cell r="CV3" t="str">
            <v>Fannie Mae</v>
          </cell>
          <cell r="CW3" t="str">
            <v>Fannie Mae</v>
          </cell>
          <cell r="CX3" t="str">
            <v>Fannie Mae</v>
          </cell>
          <cell r="CY3" t="str">
            <v>Fannie Mae</v>
          </cell>
          <cell r="CZ3" t="str">
            <v>Fannie Mae</v>
          </cell>
          <cell r="DA3" t="str">
            <v>Fannie Mae</v>
          </cell>
          <cell r="DB3" t="str">
            <v>Fannie Mae</v>
          </cell>
          <cell r="DC3" t="str">
            <v>Fannie Mae</v>
          </cell>
          <cell r="DD3" t="str">
            <v>Fannie Mae</v>
          </cell>
          <cell r="DE3" t="str">
            <v>Fannie Mae</v>
          </cell>
          <cell r="DF3" t="str">
            <v>Fannie Mae</v>
          </cell>
          <cell r="DG3" t="str">
            <v>Fannie Mae</v>
          </cell>
          <cell r="DH3" t="str">
            <v>Fannie Mae</v>
          </cell>
          <cell r="DI3" t="str">
            <v>Fannie Mae</v>
          </cell>
          <cell r="DJ3" t="str">
            <v>Fannie Mae</v>
          </cell>
          <cell r="DK3" t="str">
            <v>Fannie Mae</v>
          </cell>
          <cell r="DL3" t="str">
            <v>Fannie Mae</v>
          </cell>
          <cell r="DM3" t="str">
            <v>Fannie Mae</v>
          </cell>
          <cell r="DN3" t="str">
            <v>Fannie Mae</v>
          </cell>
          <cell r="DO3" t="str">
            <v>Fannie Mae</v>
          </cell>
          <cell r="DP3" t="str">
            <v>Fannie Mae</v>
          </cell>
          <cell r="DQ3" t="str">
            <v>Fannie Mae</v>
          </cell>
          <cell r="DR3" t="str">
            <v>Fannie Mae</v>
          </cell>
          <cell r="DS3" t="str">
            <v>Fannie Mae</v>
          </cell>
          <cell r="DT3" t="str">
            <v>Fannie Mae</v>
          </cell>
          <cell r="DU3" t="str">
            <v>Fannie Mae</v>
          </cell>
          <cell r="DV3" t="str">
            <v>Fannie Mae</v>
          </cell>
          <cell r="DW3" t="str">
            <v>Fannie Mae</v>
          </cell>
          <cell r="DX3" t="str">
            <v>Fannie Mae</v>
          </cell>
          <cell r="DY3" t="str">
            <v>Fannie Mae</v>
          </cell>
          <cell r="DZ3" t="str">
            <v>Fannie Mae</v>
          </cell>
          <cell r="EA3" t="str">
            <v>Fannie Mae</v>
          </cell>
          <cell r="EB3" t="str">
            <v>Fannie Mae</v>
          </cell>
          <cell r="EC3" t="str">
            <v>Fannie Mae</v>
          </cell>
          <cell r="ED3" t="str">
            <v>Fannie Mae</v>
          </cell>
          <cell r="EE3" t="str">
            <v>Fannie Mae</v>
          </cell>
          <cell r="EF3" t="str">
            <v>Fannie Mae</v>
          </cell>
          <cell r="EG3" t="str">
            <v>Fannie Mae</v>
          </cell>
          <cell r="EH3" t="str">
            <v>Fannie Mae</v>
          </cell>
          <cell r="EI3" t="str">
            <v>Fannie Mae</v>
          </cell>
          <cell r="EJ3" t="str">
            <v>Fannie Mae</v>
          </cell>
          <cell r="EK3" t="str">
            <v>Fannie Mae</v>
          </cell>
          <cell r="EL3" t="str">
            <v>Fannie Mae</v>
          </cell>
          <cell r="EM3" t="str">
            <v>Fannie Mae</v>
          </cell>
          <cell r="EN3" t="str">
            <v>Fannie Mae</v>
          </cell>
          <cell r="EO3" t="str">
            <v>Fannie Mae</v>
          </cell>
          <cell r="EP3" t="str">
            <v>Fannie Mae</v>
          </cell>
          <cell r="EQ3" t="str">
            <v>Fannie Mae</v>
          </cell>
          <cell r="ER3" t="str">
            <v>Fannie Mae</v>
          </cell>
          <cell r="ES3" t="str">
            <v>Fannie Mae</v>
          </cell>
          <cell r="ET3" t="str">
            <v>Fannie Mae</v>
          </cell>
          <cell r="EU3" t="str">
            <v>Fannie Mae</v>
          </cell>
          <cell r="EV3" t="str">
            <v>Fannie Mae</v>
          </cell>
          <cell r="EW3" t="str">
            <v>Fannie Mae</v>
          </cell>
          <cell r="EX3" t="str">
            <v>Fannie Mae</v>
          </cell>
          <cell r="EY3" t="str">
            <v>Fannie Mae</v>
          </cell>
          <cell r="EZ3" t="str">
            <v>Fannie Mae</v>
          </cell>
          <cell r="FA3" t="str">
            <v>Fannie Mae</v>
          </cell>
          <cell r="FB3" t="str">
            <v>Fannie Mae</v>
          </cell>
          <cell r="FC3" t="str">
            <v>Fannie Mae</v>
          </cell>
          <cell r="FD3" t="str">
            <v>Fannie Mae</v>
          </cell>
          <cell r="FE3" t="str">
            <v>Fannie Mae</v>
          </cell>
          <cell r="FF3" t="str">
            <v>Fannie Mae</v>
          </cell>
          <cell r="FG3" t="str">
            <v>Fannie Mae</v>
          </cell>
          <cell r="FH3" t="str">
            <v>Fannie Mae</v>
          </cell>
          <cell r="FI3" t="str">
            <v>Fannie Mae</v>
          </cell>
          <cell r="FJ3" t="str">
            <v>Fannie Mae</v>
          </cell>
          <cell r="FK3" t="str">
            <v>Fannie Mae</v>
          </cell>
          <cell r="FL3" t="str">
            <v>Fannie Mae</v>
          </cell>
          <cell r="FM3" t="str">
            <v>Fannie Mae</v>
          </cell>
          <cell r="FN3" t="str">
            <v>Fannie Mae</v>
          </cell>
          <cell r="FO3" t="str">
            <v>Fannie Mae</v>
          </cell>
          <cell r="FP3" t="str">
            <v>Fannie Mae</v>
          </cell>
          <cell r="FQ3" t="str">
            <v>Fannie Mae</v>
          </cell>
          <cell r="FR3" t="str">
            <v>Fannie Mae</v>
          </cell>
          <cell r="FS3" t="str">
            <v>Fannie Mae</v>
          </cell>
          <cell r="FT3" t="str">
            <v>Fannie Mae</v>
          </cell>
          <cell r="FU3" t="str">
            <v>Fannie Mae</v>
          </cell>
          <cell r="FV3" t="str">
            <v>Fannie Mae</v>
          </cell>
          <cell r="FW3" t="str">
            <v>Fannie Mae</v>
          </cell>
          <cell r="FX3" t="str">
            <v>Fannie Mae</v>
          </cell>
          <cell r="FY3" t="str">
            <v>Fannie Mae</v>
          </cell>
          <cell r="FZ3" t="str">
            <v>Fannie Mae</v>
          </cell>
          <cell r="GA3" t="str">
            <v>Fannie Mae</v>
          </cell>
          <cell r="GB3" t="str">
            <v>Fannie Mae</v>
          </cell>
          <cell r="GC3" t="str">
            <v>Fannie Mae</v>
          </cell>
          <cell r="GD3" t="str">
            <v>Fannie Mae</v>
          </cell>
          <cell r="GE3" t="str">
            <v>Fannie Mae</v>
          </cell>
          <cell r="GF3" t="str">
            <v>Fannie Mae</v>
          </cell>
          <cell r="GG3" t="str">
            <v>Fannie Mae</v>
          </cell>
          <cell r="GH3" t="str">
            <v>Fannie Mae</v>
          </cell>
          <cell r="GI3" t="str">
            <v>Fannie Mae</v>
          </cell>
          <cell r="GJ3" t="str">
            <v>Fannie Mae</v>
          </cell>
          <cell r="GK3" t="str">
            <v>Fannie Mae</v>
          </cell>
          <cell r="GL3" t="str">
            <v>Fannie Mae</v>
          </cell>
          <cell r="GM3" t="str">
            <v>Fannie Mae</v>
          </cell>
          <cell r="GN3" t="str">
            <v>Fannie Mae</v>
          </cell>
          <cell r="GO3" t="str">
            <v>Fannie Mae</v>
          </cell>
          <cell r="GP3" t="str">
            <v>Fannie Mae</v>
          </cell>
          <cell r="GQ3" t="str">
            <v>Fannie Mae</v>
          </cell>
          <cell r="GR3" t="str">
            <v>Fannie Mae</v>
          </cell>
          <cell r="GS3" t="str">
            <v>Fannie Mae</v>
          </cell>
          <cell r="GT3" t="str">
            <v>Fannie Mae</v>
          </cell>
          <cell r="GU3" t="str">
            <v>Fannie Mae</v>
          </cell>
          <cell r="GV3" t="str">
            <v>Fannie Mae</v>
          </cell>
          <cell r="GW3" t="str">
            <v>Fannie Mae</v>
          </cell>
          <cell r="GX3" t="str">
            <v>Fannie Mae</v>
          </cell>
          <cell r="GY3" t="str">
            <v>Fannie Mae</v>
          </cell>
          <cell r="GZ3" t="str">
            <v>Fannie Mae</v>
          </cell>
          <cell r="HA3" t="str">
            <v>Fannie Mae</v>
          </cell>
          <cell r="HB3" t="str">
            <v>Fannie Mae</v>
          </cell>
          <cell r="HC3" t="str">
            <v>Fannie Mae</v>
          </cell>
          <cell r="HD3" t="str">
            <v>Fannie Mae</v>
          </cell>
          <cell r="HE3" t="str">
            <v>Fannie Mae</v>
          </cell>
          <cell r="HF3" t="str">
            <v>Fannie Mae</v>
          </cell>
          <cell r="HG3" t="str">
            <v>Fannie Mae</v>
          </cell>
          <cell r="HH3" t="str">
            <v>Fannie Mae</v>
          </cell>
          <cell r="HI3" t="str">
            <v>Fannie Mae</v>
          </cell>
          <cell r="HJ3" t="str">
            <v>Fannie Mae</v>
          </cell>
          <cell r="HK3" t="str">
            <v>Fannie Mae</v>
          </cell>
          <cell r="HL3" t="str">
            <v>Fannie Mae</v>
          </cell>
          <cell r="HM3" t="str">
            <v>Fannie Mae</v>
          </cell>
          <cell r="HN3" t="str">
            <v>Fannie Mae</v>
          </cell>
          <cell r="HO3" t="str">
            <v>Fannie Mae</v>
          </cell>
          <cell r="HP3" t="str">
            <v>Fannie Mae</v>
          </cell>
          <cell r="HQ3" t="str">
            <v>Fannie Mae</v>
          </cell>
          <cell r="HR3" t="str">
            <v>Fannie Mae</v>
          </cell>
          <cell r="HS3" t="str">
            <v>Fannie Mae</v>
          </cell>
          <cell r="HT3" t="str">
            <v>Fannie Mae</v>
          </cell>
          <cell r="HU3" t="str">
            <v>Fannie Mae</v>
          </cell>
          <cell r="HV3" t="str">
            <v>Fannie Mae</v>
          </cell>
          <cell r="HW3" t="str">
            <v>Fannie Mae</v>
          </cell>
          <cell r="HX3" t="str">
            <v>Fannie Mae</v>
          </cell>
          <cell r="HY3" t="str">
            <v>Fannie Mae</v>
          </cell>
          <cell r="HZ3" t="str">
            <v>Fannie Mae</v>
          </cell>
          <cell r="IA3" t="str">
            <v>Fannie Mae</v>
          </cell>
          <cell r="IB3" t="str">
            <v>Fannie Mae</v>
          </cell>
          <cell r="IC3" t="str">
            <v>Fannie Mae</v>
          </cell>
          <cell r="ID3" t="str">
            <v>Fannie Mae</v>
          </cell>
          <cell r="IE3" t="str">
            <v>Fannie Mae</v>
          </cell>
          <cell r="IF3" t="str">
            <v>Fannie Mae</v>
          </cell>
          <cell r="IG3" t="str">
            <v>Fannie Mae</v>
          </cell>
          <cell r="IH3" t="str">
            <v>Fannie Mae</v>
          </cell>
          <cell r="II3" t="str">
            <v>Fannie Mae</v>
          </cell>
          <cell r="IJ3" t="str">
            <v>Fannie Mae</v>
          </cell>
          <cell r="IK3" t="str">
            <v>Fannie Mae</v>
          </cell>
          <cell r="IL3" t="str">
            <v>Fannie Mae</v>
          </cell>
          <cell r="IM3" t="str">
            <v>Fannie Mae</v>
          </cell>
          <cell r="IN3" t="str">
            <v>Fannie Mae</v>
          </cell>
          <cell r="IO3" t="str">
            <v>Fannie Mae</v>
          </cell>
          <cell r="IP3" t="str">
            <v>Fannie Mae</v>
          </cell>
          <cell r="IQ3" t="str">
            <v>Fannie Mae</v>
          </cell>
          <cell r="IR3" t="str">
            <v>Fannie Mae</v>
          </cell>
          <cell r="IS3" t="str">
            <v>Fannie Mae</v>
          </cell>
          <cell r="IT3" t="str">
            <v>Fannie Mae</v>
          </cell>
          <cell r="IU3" t="str">
            <v>Fannie Mae</v>
          </cell>
          <cell r="IV3" t="str">
            <v>Fannie Mae</v>
          </cell>
          <cell r="IW3" t="str">
            <v>Fannie Mae</v>
          </cell>
          <cell r="IX3" t="str">
            <v>Fannie Mae</v>
          </cell>
          <cell r="IY3" t="str">
            <v>Fannie Mae</v>
          </cell>
          <cell r="IZ3" t="str">
            <v>Fannie Mae</v>
          </cell>
          <cell r="JA3" t="str">
            <v>Fannie Mae</v>
          </cell>
          <cell r="JB3" t="str">
            <v>Fannie Mae</v>
          </cell>
          <cell r="JC3" t="str">
            <v>Fannie Mae</v>
          </cell>
          <cell r="JD3" t="str">
            <v>Fannie Mae</v>
          </cell>
          <cell r="JE3" t="str">
            <v>Fannie Mae</v>
          </cell>
          <cell r="JF3" t="str">
            <v>Fannie Mae</v>
          </cell>
          <cell r="JG3" t="str">
            <v>Fannie Mae</v>
          </cell>
          <cell r="JH3" t="str">
            <v>Fannie Mae</v>
          </cell>
          <cell r="JI3" t="str">
            <v>Fannie Mae</v>
          </cell>
          <cell r="JJ3" t="str">
            <v>Fannie Mae</v>
          </cell>
          <cell r="JK3" t="str">
            <v>Fannie Mae</v>
          </cell>
          <cell r="JL3" t="str">
            <v>Fannie Mae</v>
          </cell>
          <cell r="JM3" t="str">
            <v>Fannie Mae</v>
          </cell>
          <cell r="JN3" t="str">
            <v>Fannie Mae</v>
          </cell>
          <cell r="JO3" t="str">
            <v>Fannie Mae</v>
          </cell>
          <cell r="JP3" t="str">
            <v>Fannie Mae</v>
          </cell>
          <cell r="JQ3" t="str">
            <v>Fannie Mae</v>
          </cell>
          <cell r="JR3" t="str">
            <v>Fannie Mae</v>
          </cell>
          <cell r="JS3" t="str">
            <v>Fannie Mae</v>
          </cell>
          <cell r="JT3" t="str">
            <v>Fannie Mae</v>
          </cell>
          <cell r="JU3" t="str">
            <v>Fannie Mae</v>
          </cell>
          <cell r="JV3" t="str">
            <v>Fannie Mae</v>
          </cell>
          <cell r="JW3" t="str">
            <v>Fannie Mae</v>
          </cell>
          <cell r="JX3" t="str">
            <v>Fannie Mae</v>
          </cell>
          <cell r="JY3" t="str">
            <v>Fannie Mae</v>
          </cell>
          <cell r="JZ3" t="str">
            <v>Fannie Mae</v>
          </cell>
          <cell r="KA3" t="str">
            <v>Fannie Mae</v>
          </cell>
          <cell r="KB3" t="str">
            <v>Fannie Mae</v>
          </cell>
          <cell r="KC3" t="str">
            <v>Fannie Mae</v>
          </cell>
          <cell r="KD3" t="str">
            <v>Fannie Mae</v>
          </cell>
          <cell r="KE3" t="str">
            <v>Fannie Mae</v>
          </cell>
          <cell r="KF3" t="str">
            <v>Fannie Mae</v>
          </cell>
          <cell r="KG3" t="str">
            <v>Fannie Mae</v>
          </cell>
          <cell r="KH3" t="str">
            <v>Fannie Mae</v>
          </cell>
          <cell r="KI3" t="str">
            <v>Fannie Mae</v>
          </cell>
          <cell r="KJ3" t="str">
            <v>Fannie Mae</v>
          </cell>
          <cell r="KK3" t="str">
            <v>Fannie Mae</v>
          </cell>
          <cell r="KL3" t="str">
            <v>Fannie Mae</v>
          </cell>
          <cell r="KM3" t="str">
            <v>Fannie Mae</v>
          </cell>
          <cell r="KN3" t="str">
            <v>Fannie Mae</v>
          </cell>
          <cell r="KO3" t="str">
            <v>Fannie Mae</v>
          </cell>
          <cell r="KP3" t="str">
            <v>Fannie Mae</v>
          </cell>
          <cell r="KQ3" t="str">
            <v>Fannie Mae</v>
          </cell>
          <cell r="KR3" t="str">
            <v>Fannie Mae</v>
          </cell>
          <cell r="KS3" t="str">
            <v>Fannie Mae</v>
          </cell>
          <cell r="KT3" t="str">
            <v>Fannie Mae</v>
          </cell>
          <cell r="KU3" t="str">
            <v>Fannie Mae</v>
          </cell>
          <cell r="KV3" t="str">
            <v>Fannie Mae</v>
          </cell>
          <cell r="KW3" t="str">
            <v>Fannie Mae</v>
          </cell>
          <cell r="KX3" t="str">
            <v>Fannie Mae</v>
          </cell>
          <cell r="KY3" t="str">
            <v>Fannie Mae</v>
          </cell>
          <cell r="KZ3" t="str">
            <v>Fannie Mae</v>
          </cell>
          <cell r="LA3" t="str">
            <v>Fannie Mae</v>
          </cell>
          <cell r="LB3" t="str">
            <v>Fannie Mae</v>
          </cell>
          <cell r="LC3" t="str">
            <v>Fannie Mae</v>
          </cell>
          <cell r="LD3" t="str">
            <v>Fannie Mae</v>
          </cell>
          <cell r="LE3" t="str">
            <v>Fannie Mae</v>
          </cell>
          <cell r="LF3" t="str">
            <v>Fannie Mae</v>
          </cell>
          <cell r="LG3" t="str">
            <v>Fannie Mae</v>
          </cell>
          <cell r="LH3" t="str">
            <v>Fannie Mae</v>
          </cell>
          <cell r="LI3" t="str">
            <v>Fannie Mae</v>
          </cell>
          <cell r="LJ3" t="str">
            <v>Fannie Mae</v>
          </cell>
          <cell r="LK3" t="str">
            <v>Fannie Mae</v>
          </cell>
          <cell r="LL3" t="str">
            <v>Fannie Mae</v>
          </cell>
          <cell r="LM3" t="str">
            <v>Fannie Mae</v>
          </cell>
          <cell r="LN3" t="str">
            <v>Fannie Mae</v>
          </cell>
          <cell r="LO3" t="str">
            <v>Fannie Mae</v>
          </cell>
          <cell r="LP3" t="str">
            <v>Fannie Mae</v>
          </cell>
          <cell r="LQ3" t="str">
            <v>Fannie Mae</v>
          </cell>
          <cell r="LR3" t="str">
            <v>Fannie Mae</v>
          </cell>
          <cell r="LS3" t="str">
            <v>Fannie Mae</v>
          </cell>
          <cell r="LT3" t="str">
            <v>Fannie Mae</v>
          </cell>
          <cell r="LU3" t="str">
            <v>Fannie Mae</v>
          </cell>
          <cell r="LV3" t="str">
            <v>Fannie Mae</v>
          </cell>
          <cell r="LW3" t="str">
            <v>Fannie Mae</v>
          </cell>
          <cell r="LX3" t="str">
            <v>Fannie Mae</v>
          </cell>
          <cell r="LY3" t="str">
            <v>Fannie Mae</v>
          </cell>
          <cell r="LZ3" t="str">
            <v>Fannie Mae</v>
          </cell>
          <cell r="MA3" t="str">
            <v>Fannie Mae</v>
          </cell>
          <cell r="MB3" t="str">
            <v>Fannie Mae</v>
          </cell>
          <cell r="MC3" t="str">
            <v>Fannie Mae</v>
          </cell>
          <cell r="MD3" t="str">
            <v>Fannie Mae</v>
          </cell>
          <cell r="ME3" t="str">
            <v>Fannie Mae</v>
          </cell>
          <cell r="MF3" t="str">
            <v>Fannie Mae</v>
          </cell>
          <cell r="MG3" t="str">
            <v>Fannie Mae</v>
          </cell>
          <cell r="MH3" t="str">
            <v>Fannie Mae</v>
          </cell>
          <cell r="MI3" t="str">
            <v>Fannie Mae</v>
          </cell>
          <cell r="MJ3" t="str">
            <v>Fannie Mae</v>
          </cell>
          <cell r="MK3" t="str">
            <v>Fannie Mae</v>
          </cell>
          <cell r="ML3" t="str">
            <v>Fannie Mae</v>
          </cell>
          <cell r="MM3" t="str">
            <v>Fannie Mae</v>
          </cell>
          <cell r="MN3" t="str">
            <v>Fannie Mae</v>
          </cell>
          <cell r="MO3" t="str">
            <v>Fannie Mae</v>
          </cell>
          <cell r="MP3" t="str">
            <v>Fannie Mae</v>
          </cell>
          <cell r="MQ3" t="str">
            <v>Fannie Mae</v>
          </cell>
          <cell r="MR3" t="str">
            <v>Fannie Mae</v>
          </cell>
          <cell r="MS3" t="str">
            <v>Fannie Mae</v>
          </cell>
          <cell r="MT3" t="str">
            <v>Fannie Mae</v>
          </cell>
          <cell r="MU3" t="str">
            <v>Fannie Mae</v>
          </cell>
          <cell r="MV3" t="str">
            <v>Fannie Mae</v>
          </cell>
          <cell r="MW3" t="str">
            <v>Fannie Mae</v>
          </cell>
          <cell r="MX3" t="str">
            <v>Fannie Mae</v>
          </cell>
          <cell r="MY3" t="str">
            <v>Fannie Mae</v>
          </cell>
          <cell r="MZ3" t="str">
            <v>Fannie Mae</v>
          </cell>
          <cell r="NA3" t="str">
            <v>Fannie Mae</v>
          </cell>
          <cell r="NB3" t="str">
            <v>Fannie Mae</v>
          </cell>
          <cell r="NC3" t="str">
            <v>Fannie Mae</v>
          </cell>
          <cell r="ND3" t="str">
            <v>Fannie Mae</v>
          </cell>
          <cell r="NE3" t="str">
            <v>Fannie Mae</v>
          </cell>
          <cell r="NF3" t="str">
            <v>Fannie Mae</v>
          </cell>
          <cell r="NG3" t="str">
            <v>Fannie Mae</v>
          </cell>
          <cell r="NH3" t="str">
            <v>Freddie Mac</v>
          </cell>
          <cell r="NI3" t="str">
            <v>Freddie Mac</v>
          </cell>
          <cell r="NJ3" t="str">
            <v>Freddie Mac</v>
          </cell>
          <cell r="NK3" t="str">
            <v>Freddie Mac</v>
          </cell>
          <cell r="NL3" t="str">
            <v>Freddie Mac</v>
          </cell>
          <cell r="NM3" t="str">
            <v>Freddie Mac</v>
          </cell>
          <cell r="NN3" t="str">
            <v>Freddie Mac</v>
          </cell>
          <cell r="NO3" t="str">
            <v>Freddie Mac</v>
          </cell>
          <cell r="NP3" t="str">
            <v>Freddie Mac</v>
          </cell>
          <cell r="NQ3" t="str">
            <v>Freddie Mac</v>
          </cell>
          <cell r="NR3" t="str">
            <v>Freddie Mac</v>
          </cell>
          <cell r="NS3" t="str">
            <v>Freddie Mac</v>
          </cell>
          <cell r="NT3" t="str">
            <v>Freddie Mac</v>
          </cell>
          <cell r="NU3" t="str">
            <v>Freddie Mac</v>
          </cell>
          <cell r="NV3" t="str">
            <v>Freddie Mac</v>
          </cell>
          <cell r="NW3" t="str">
            <v>Freddie Mac</v>
          </cell>
          <cell r="NX3" t="str">
            <v>Freddie Mac</v>
          </cell>
          <cell r="NY3" t="str">
            <v>Freddie Mac</v>
          </cell>
          <cell r="NZ3" t="str">
            <v>Freddie Mac</v>
          </cell>
          <cell r="OA3" t="str">
            <v>Freddie Mac</v>
          </cell>
          <cell r="OB3" t="str">
            <v>Freddie Mac</v>
          </cell>
          <cell r="OC3" t="str">
            <v>Freddie Mac</v>
          </cell>
          <cell r="OD3" t="str">
            <v>Freddie Mac</v>
          </cell>
          <cell r="OE3" t="str">
            <v>Freddie Mac</v>
          </cell>
          <cell r="OF3" t="str">
            <v>Freddie Mac</v>
          </cell>
          <cell r="OG3" t="str">
            <v>Freddie Mac</v>
          </cell>
          <cell r="OH3" t="str">
            <v>Freddie Mac</v>
          </cell>
          <cell r="OI3" t="str">
            <v>Freddie Mac</v>
          </cell>
          <cell r="OJ3" t="str">
            <v>Freddie Mac</v>
          </cell>
          <cell r="OK3" t="str">
            <v>Freddie Mac</v>
          </cell>
          <cell r="OL3" t="str">
            <v>Freddie Mac</v>
          </cell>
          <cell r="OM3" t="str">
            <v>Freddie Mac</v>
          </cell>
          <cell r="ON3" t="str">
            <v>Freddie Mac</v>
          </cell>
          <cell r="OO3" t="str">
            <v>Freddie Mac</v>
          </cell>
          <cell r="OP3" t="str">
            <v>Freddie Mac</v>
          </cell>
          <cell r="OQ3" t="str">
            <v>Freddie Mac</v>
          </cell>
          <cell r="OR3" t="str">
            <v>Freddie Mac</v>
          </cell>
          <cell r="OS3" t="str">
            <v>Freddie Mac</v>
          </cell>
          <cell r="OT3" t="str">
            <v>Freddie Mac</v>
          </cell>
          <cell r="OU3" t="str">
            <v>Freddie Mac</v>
          </cell>
          <cell r="OV3" t="str">
            <v>Freddie Mac</v>
          </cell>
          <cell r="OW3" t="str">
            <v>Freddie Mac</v>
          </cell>
          <cell r="OX3" t="str">
            <v>Freddie Mac</v>
          </cell>
          <cell r="OY3" t="str">
            <v>Freddie Mac</v>
          </cell>
          <cell r="OZ3" t="str">
            <v>Freddie Mac</v>
          </cell>
          <cell r="PA3" t="str">
            <v>Freddie Mac</v>
          </cell>
          <cell r="PB3" t="str">
            <v>Freddie Mac</v>
          </cell>
          <cell r="PC3" t="str">
            <v>Freddie Mac</v>
          </cell>
          <cell r="PD3" t="str">
            <v>Freddie Mac</v>
          </cell>
          <cell r="PE3" t="str">
            <v>Freddie Mac</v>
          </cell>
          <cell r="PF3" t="str">
            <v>Freddie Mac</v>
          </cell>
          <cell r="PG3" t="str">
            <v>Freddie Mac</v>
          </cell>
          <cell r="PH3" t="str">
            <v>Freddie Mac</v>
          </cell>
          <cell r="PI3" t="str">
            <v>Freddie Mac</v>
          </cell>
          <cell r="PJ3" t="str">
            <v>Freddie Mac</v>
          </cell>
          <cell r="PK3" t="str">
            <v>Freddie Mac</v>
          </cell>
          <cell r="PL3" t="str">
            <v>Freddie Mac</v>
          </cell>
          <cell r="PM3" t="str">
            <v>Freddie Mac</v>
          </cell>
          <cell r="PN3" t="str">
            <v>Freddie Mac</v>
          </cell>
          <cell r="PO3" t="str">
            <v>Freddie Mac</v>
          </cell>
          <cell r="PP3" t="str">
            <v>Freddie Mac</v>
          </cell>
          <cell r="PQ3" t="str">
            <v>Freddie Mac</v>
          </cell>
          <cell r="PR3" t="str">
            <v>Freddie Mac</v>
          </cell>
          <cell r="PS3" t="str">
            <v>Freddie Mac</v>
          </cell>
          <cell r="PT3" t="str">
            <v>Freddie Mac</v>
          </cell>
          <cell r="PU3" t="str">
            <v>Freddie Mac</v>
          </cell>
          <cell r="PV3" t="str">
            <v>Freddie Mac</v>
          </cell>
          <cell r="PW3" t="str">
            <v>Freddie Mac</v>
          </cell>
          <cell r="PX3" t="str">
            <v>Freddie Mac</v>
          </cell>
          <cell r="PY3" t="str">
            <v>Freddie Mac</v>
          </cell>
          <cell r="PZ3" t="str">
            <v>Freddie Mac</v>
          </cell>
          <cell r="QA3" t="str">
            <v>Freddie Mac</v>
          </cell>
          <cell r="QB3" t="str">
            <v>Freddie Mac</v>
          </cell>
          <cell r="QC3" t="str">
            <v>Freddie Mac</v>
          </cell>
          <cell r="QD3" t="str">
            <v>Freddie Mac</v>
          </cell>
          <cell r="QE3" t="str">
            <v>Freddie Mac</v>
          </cell>
          <cell r="QF3" t="str">
            <v>Freddie Mac</v>
          </cell>
          <cell r="QG3" t="str">
            <v>Freddie Mac</v>
          </cell>
          <cell r="QH3" t="str">
            <v>Freddie Mac</v>
          </cell>
          <cell r="QI3" t="str">
            <v>Freddie Mac</v>
          </cell>
          <cell r="QJ3" t="str">
            <v>Freddie Mac</v>
          </cell>
          <cell r="QK3" t="str">
            <v>Freddie Mac</v>
          </cell>
          <cell r="QL3" t="str">
            <v>Freddie Mac</v>
          </cell>
          <cell r="QM3" t="str">
            <v>Freddie Mac</v>
          </cell>
          <cell r="QN3" t="str">
            <v>Freddie Mac</v>
          </cell>
          <cell r="QO3" t="str">
            <v>Freddie Mac</v>
          </cell>
          <cell r="QP3" t="str">
            <v>Freddie Mac</v>
          </cell>
          <cell r="QQ3" t="str">
            <v>Freddie Mac</v>
          </cell>
          <cell r="QR3" t="str">
            <v>Freddie Mac</v>
          </cell>
          <cell r="QS3" t="str">
            <v>Freddie Mac</v>
          </cell>
          <cell r="QT3" t="str">
            <v>Freddie Mac</v>
          </cell>
          <cell r="QU3" t="str">
            <v>Freddie Mac</v>
          </cell>
          <cell r="QV3" t="str">
            <v>Freddie Mac</v>
          </cell>
          <cell r="QW3" t="str">
            <v>Freddie Mac</v>
          </cell>
          <cell r="QX3" t="str">
            <v>Freddie Mac</v>
          </cell>
          <cell r="QY3" t="str">
            <v>Freddie Mac</v>
          </cell>
          <cell r="QZ3" t="str">
            <v>Freddie Mac</v>
          </cell>
          <cell r="RA3" t="str">
            <v>Freddie Mac</v>
          </cell>
          <cell r="RB3" t="str">
            <v>x</v>
          </cell>
        </row>
        <row r="4">
          <cell r="C4" t="str">
            <v>Conventional</v>
          </cell>
          <cell r="D4" t="str">
            <v>Green</v>
          </cell>
          <cell r="E4" t="str">
            <v>Affordable</v>
          </cell>
          <cell r="F4" t="str">
            <v>Conventional</v>
          </cell>
          <cell r="G4" t="str">
            <v>Green</v>
          </cell>
          <cell r="H4" t="str">
            <v>Affordable</v>
          </cell>
          <cell r="I4" t="str">
            <v>Conventional</v>
          </cell>
          <cell r="J4" t="str">
            <v>Green</v>
          </cell>
          <cell r="K4" t="str">
            <v>Affordable</v>
          </cell>
          <cell r="L4" t="str">
            <v>Conventional</v>
          </cell>
          <cell r="M4" t="str">
            <v>Green</v>
          </cell>
          <cell r="N4" t="str">
            <v>Affordable</v>
          </cell>
          <cell r="O4" t="str">
            <v>Conventional</v>
          </cell>
          <cell r="P4" t="str">
            <v>Green</v>
          </cell>
          <cell r="Q4" t="str">
            <v>Affordable</v>
          </cell>
          <cell r="R4" t="str">
            <v>Conventional</v>
          </cell>
          <cell r="S4" t="str">
            <v>Green</v>
          </cell>
          <cell r="T4" t="str">
            <v>Affordable</v>
          </cell>
          <cell r="U4" t="str">
            <v>Conventional</v>
          </cell>
          <cell r="V4" t="str">
            <v>Green</v>
          </cell>
          <cell r="W4" t="str">
            <v>Affordable</v>
          </cell>
          <cell r="X4" t="str">
            <v>Conventional</v>
          </cell>
          <cell r="Y4" t="str">
            <v>Green</v>
          </cell>
          <cell r="Z4" t="str">
            <v>Affordable</v>
          </cell>
          <cell r="AA4" t="str">
            <v>Conventional</v>
          </cell>
          <cell r="AB4" t="str">
            <v>Green</v>
          </cell>
          <cell r="AC4" t="str">
            <v>Affordable</v>
          </cell>
          <cell r="AD4" t="str">
            <v>Conventional</v>
          </cell>
          <cell r="AE4" t="str">
            <v>Green</v>
          </cell>
          <cell r="AF4" t="str">
            <v>Affordable</v>
          </cell>
          <cell r="AG4" t="str">
            <v>Conventional</v>
          </cell>
          <cell r="AH4" t="str">
            <v>Green</v>
          </cell>
          <cell r="AI4" t="str">
            <v>Affordable</v>
          </cell>
          <cell r="AJ4" t="str">
            <v>Conventional</v>
          </cell>
          <cell r="AK4" t="str">
            <v>Green</v>
          </cell>
          <cell r="AL4" t="str">
            <v>Affordable</v>
          </cell>
          <cell r="AM4" t="str">
            <v>Conventional</v>
          </cell>
          <cell r="AN4" t="str">
            <v>Green</v>
          </cell>
          <cell r="AO4" t="str">
            <v>Affordable</v>
          </cell>
          <cell r="AP4" t="str">
            <v>Conventional</v>
          </cell>
          <cell r="AQ4" t="str">
            <v>Green</v>
          </cell>
          <cell r="AR4" t="str">
            <v>Affordable</v>
          </cell>
          <cell r="AS4" t="str">
            <v>Conventional</v>
          </cell>
          <cell r="AT4" t="str">
            <v>Green</v>
          </cell>
          <cell r="AU4" t="str">
            <v>Affordable</v>
          </cell>
          <cell r="AV4" t="str">
            <v>Conventional</v>
          </cell>
          <cell r="AW4" t="str">
            <v>Green</v>
          </cell>
          <cell r="AX4" t="str">
            <v>Affordable</v>
          </cell>
          <cell r="AY4" t="str">
            <v>Conventional</v>
          </cell>
          <cell r="AZ4" t="str">
            <v>Green</v>
          </cell>
          <cell r="BA4" t="str">
            <v>Affordable</v>
          </cell>
          <cell r="BB4" t="str">
            <v>Conventional</v>
          </cell>
          <cell r="BC4" t="str">
            <v>Green</v>
          </cell>
          <cell r="BD4" t="str">
            <v>Affordable</v>
          </cell>
          <cell r="BE4" t="str">
            <v>Conventional</v>
          </cell>
          <cell r="BF4" t="str">
            <v>Green</v>
          </cell>
          <cell r="BG4" t="str">
            <v>Affordable</v>
          </cell>
          <cell r="BH4" t="str">
            <v>Conventional</v>
          </cell>
          <cell r="BI4" t="str">
            <v>Green</v>
          </cell>
          <cell r="BJ4" t="str">
            <v>Affordable</v>
          </cell>
          <cell r="BK4" t="str">
            <v>Conventional</v>
          </cell>
          <cell r="BL4" t="str">
            <v>Green</v>
          </cell>
          <cell r="BM4" t="str">
            <v>Affordable</v>
          </cell>
          <cell r="BN4" t="str">
            <v>Conventional</v>
          </cell>
          <cell r="BO4" t="str">
            <v>Green</v>
          </cell>
          <cell r="BP4" t="str">
            <v>Affordable</v>
          </cell>
          <cell r="BQ4" t="str">
            <v>Conventional</v>
          </cell>
          <cell r="BR4" t="str">
            <v>Green</v>
          </cell>
          <cell r="BS4" t="str">
            <v>Affordable</v>
          </cell>
          <cell r="BT4" t="str">
            <v>Conventional</v>
          </cell>
          <cell r="BU4" t="str">
            <v>Green</v>
          </cell>
          <cell r="BV4" t="str">
            <v>Affordable</v>
          </cell>
          <cell r="BW4" t="str">
            <v>Conventional</v>
          </cell>
          <cell r="BX4" t="str">
            <v>Green</v>
          </cell>
          <cell r="BY4" t="str">
            <v>Affordable</v>
          </cell>
          <cell r="BZ4" t="str">
            <v>Conventional</v>
          </cell>
          <cell r="CA4" t="str">
            <v>Green</v>
          </cell>
          <cell r="CB4" t="str">
            <v>Affordable</v>
          </cell>
          <cell r="CC4" t="str">
            <v>Conventional</v>
          </cell>
          <cell r="CD4" t="str">
            <v>Green</v>
          </cell>
          <cell r="CE4" t="str">
            <v>Affordable</v>
          </cell>
          <cell r="CF4" t="str">
            <v>Conventional</v>
          </cell>
          <cell r="CG4" t="str">
            <v>Green</v>
          </cell>
          <cell r="CH4" t="str">
            <v>Affordable</v>
          </cell>
          <cell r="CI4" t="str">
            <v>Conventional</v>
          </cell>
          <cell r="CJ4" t="str">
            <v>Green</v>
          </cell>
          <cell r="CK4" t="str">
            <v>Affordable</v>
          </cell>
          <cell r="CL4" t="str">
            <v>Conventional</v>
          </cell>
          <cell r="CM4" t="str">
            <v>Green</v>
          </cell>
          <cell r="CN4" t="str">
            <v>Affordable</v>
          </cell>
          <cell r="CO4" t="str">
            <v>Conventional</v>
          </cell>
          <cell r="CP4" t="str">
            <v>Green</v>
          </cell>
          <cell r="CQ4" t="str">
            <v>Affordable</v>
          </cell>
          <cell r="CR4" t="str">
            <v>Conventional</v>
          </cell>
          <cell r="CS4" t="str">
            <v>Green</v>
          </cell>
          <cell r="CT4" t="str">
            <v>Affordable</v>
          </cell>
          <cell r="CU4" t="str">
            <v>Conventional</v>
          </cell>
          <cell r="CV4" t="str">
            <v>Green</v>
          </cell>
          <cell r="CW4" t="str">
            <v>Affordable</v>
          </cell>
          <cell r="CX4" t="str">
            <v>Conventional</v>
          </cell>
          <cell r="CY4" t="str">
            <v>Green</v>
          </cell>
          <cell r="CZ4" t="str">
            <v>Affordable</v>
          </cell>
          <cell r="DA4" t="str">
            <v>Conventional</v>
          </cell>
          <cell r="DB4" t="str">
            <v>Green</v>
          </cell>
          <cell r="DC4" t="str">
            <v>Affordable</v>
          </cell>
          <cell r="DD4" t="str">
            <v>Conventional</v>
          </cell>
          <cell r="DE4" t="str">
            <v>Green</v>
          </cell>
          <cell r="DF4" t="str">
            <v>Affordable</v>
          </cell>
          <cell r="DG4" t="str">
            <v>Conventional</v>
          </cell>
          <cell r="DH4" t="str">
            <v>Green</v>
          </cell>
          <cell r="DI4" t="str">
            <v>Affordable</v>
          </cell>
          <cell r="DJ4" t="str">
            <v>Conventional</v>
          </cell>
          <cell r="DK4" t="str">
            <v>Green</v>
          </cell>
          <cell r="DL4" t="str">
            <v>Affordable</v>
          </cell>
          <cell r="DM4" t="str">
            <v>Conventional</v>
          </cell>
          <cell r="DN4" t="str">
            <v>Green</v>
          </cell>
          <cell r="DO4" t="str">
            <v>Affordable</v>
          </cell>
          <cell r="DP4" t="str">
            <v>Conventional</v>
          </cell>
          <cell r="DQ4" t="str">
            <v>Green</v>
          </cell>
          <cell r="DR4" t="str">
            <v>Affordable</v>
          </cell>
          <cell r="DS4" t="str">
            <v>Conventional</v>
          </cell>
          <cell r="DT4" t="str">
            <v>Green</v>
          </cell>
          <cell r="DU4" t="str">
            <v>Affordable</v>
          </cell>
          <cell r="DV4" t="str">
            <v>Conventional</v>
          </cell>
          <cell r="DW4" t="str">
            <v>Green</v>
          </cell>
          <cell r="DX4" t="str">
            <v>Affordable</v>
          </cell>
          <cell r="DY4" t="str">
            <v>Conventional</v>
          </cell>
          <cell r="DZ4" t="str">
            <v>Green</v>
          </cell>
          <cell r="EA4" t="str">
            <v>Affordable</v>
          </cell>
          <cell r="EB4" t="str">
            <v>Conventional</v>
          </cell>
          <cell r="EC4" t="str">
            <v>Green</v>
          </cell>
          <cell r="ED4" t="str">
            <v>Affordable</v>
          </cell>
          <cell r="EE4" t="str">
            <v>Conventional</v>
          </cell>
          <cell r="EF4" t="str">
            <v>Green</v>
          </cell>
          <cell r="EG4" t="str">
            <v>Affordable</v>
          </cell>
          <cell r="EH4" t="str">
            <v>Conventional</v>
          </cell>
          <cell r="EI4" t="str">
            <v>Green</v>
          </cell>
          <cell r="EJ4" t="str">
            <v>Affordable</v>
          </cell>
          <cell r="EK4" t="str">
            <v>Conventional</v>
          </cell>
          <cell r="EL4" t="str">
            <v>Green</v>
          </cell>
          <cell r="EM4" t="str">
            <v>Affordable</v>
          </cell>
          <cell r="EN4" t="str">
            <v>Conventional</v>
          </cell>
          <cell r="EO4" t="str">
            <v>Green</v>
          </cell>
          <cell r="EP4" t="str">
            <v>Affordable</v>
          </cell>
          <cell r="EQ4" t="str">
            <v>Conventional</v>
          </cell>
          <cell r="ER4" t="str">
            <v>Green</v>
          </cell>
          <cell r="ES4" t="str">
            <v>Affordable</v>
          </cell>
          <cell r="ET4" t="str">
            <v>Conventional</v>
          </cell>
          <cell r="EU4" t="str">
            <v>Green</v>
          </cell>
          <cell r="EV4" t="str">
            <v>Affordable</v>
          </cell>
          <cell r="EW4" t="str">
            <v>Conventional</v>
          </cell>
          <cell r="EX4" t="str">
            <v>Green</v>
          </cell>
          <cell r="EY4" t="str">
            <v>Affordable</v>
          </cell>
          <cell r="EZ4" t="str">
            <v>Conventional</v>
          </cell>
          <cell r="FA4" t="str">
            <v>Green</v>
          </cell>
          <cell r="FB4" t="str">
            <v>Affordable</v>
          </cell>
          <cell r="FC4" t="str">
            <v>Conventional</v>
          </cell>
          <cell r="FD4" t="str">
            <v>Green</v>
          </cell>
          <cell r="FE4" t="str">
            <v>Affordable</v>
          </cell>
          <cell r="FF4" t="str">
            <v>Conventional</v>
          </cell>
          <cell r="FG4" t="str">
            <v>Green</v>
          </cell>
          <cell r="FH4" t="str">
            <v>Affordable</v>
          </cell>
          <cell r="FI4" t="str">
            <v>Conventional</v>
          </cell>
          <cell r="FJ4" t="str">
            <v>Green</v>
          </cell>
          <cell r="FK4" t="str">
            <v>Conventional</v>
          </cell>
          <cell r="FL4" t="str">
            <v>Green</v>
          </cell>
          <cell r="FM4" t="str">
            <v>Conventional</v>
          </cell>
          <cell r="FN4" t="str">
            <v>Green</v>
          </cell>
          <cell r="FO4" t="str">
            <v>Conventional</v>
          </cell>
          <cell r="FP4" t="str">
            <v>Green</v>
          </cell>
          <cell r="FQ4" t="str">
            <v>Conventional</v>
          </cell>
          <cell r="FR4" t="str">
            <v>Green</v>
          </cell>
          <cell r="FS4" t="str">
            <v>Conventional</v>
          </cell>
          <cell r="FT4" t="str">
            <v>Green</v>
          </cell>
          <cell r="FU4" t="str">
            <v>Conventional</v>
          </cell>
          <cell r="FV4" t="str">
            <v>Green</v>
          </cell>
          <cell r="FW4" t="str">
            <v>Affordable</v>
          </cell>
          <cell r="FX4" t="str">
            <v>Conventional</v>
          </cell>
          <cell r="FY4" t="str">
            <v>Green</v>
          </cell>
          <cell r="FZ4" t="str">
            <v>Affordable</v>
          </cell>
          <cell r="GA4" t="str">
            <v>Conventional</v>
          </cell>
          <cell r="GB4" t="str">
            <v>Green</v>
          </cell>
          <cell r="GC4" t="str">
            <v>Affordable</v>
          </cell>
          <cell r="GD4" t="str">
            <v>Conventional</v>
          </cell>
          <cell r="GE4" t="str">
            <v>Green</v>
          </cell>
          <cell r="GF4" t="str">
            <v>Affordable</v>
          </cell>
          <cell r="GG4" t="str">
            <v>Conventional</v>
          </cell>
          <cell r="GH4" t="str">
            <v>Green</v>
          </cell>
          <cell r="GI4" t="str">
            <v>Affordable</v>
          </cell>
          <cell r="GJ4" t="str">
            <v>Conventional</v>
          </cell>
          <cell r="GK4" t="str">
            <v>Green</v>
          </cell>
          <cell r="GL4" t="str">
            <v>Affordable</v>
          </cell>
          <cell r="GM4" t="str">
            <v>Conventional</v>
          </cell>
          <cell r="GN4" t="str">
            <v>Green</v>
          </cell>
          <cell r="GO4" t="str">
            <v>Affordable</v>
          </cell>
          <cell r="GP4" t="str">
            <v>Conventional</v>
          </cell>
          <cell r="GQ4" t="str">
            <v>Green</v>
          </cell>
          <cell r="GR4" t="str">
            <v>Affordable</v>
          </cell>
          <cell r="GS4" t="str">
            <v>Conventional</v>
          </cell>
          <cell r="GT4" t="str">
            <v>Green</v>
          </cell>
          <cell r="GU4" t="str">
            <v>Affordable</v>
          </cell>
          <cell r="GV4" t="str">
            <v>Conventional</v>
          </cell>
          <cell r="GW4" t="str">
            <v>Green</v>
          </cell>
          <cell r="GX4" t="str">
            <v>Affordable</v>
          </cell>
          <cell r="GY4" t="str">
            <v>Conventional</v>
          </cell>
          <cell r="GZ4" t="str">
            <v>Green</v>
          </cell>
          <cell r="HA4" t="str">
            <v>Affordable</v>
          </cell>
          <cell r="HB4" t="str">
            <v>Conventional</v>
          </cell>
          <cell r="HC4" t="str">
            <v>Green</v>
          </cell>
          <cell r="HD4" t="str">
            <v>Affordable</v>
          </cell>
          <cell r="HE4" t="str">
            <v>Conventional</v>
          </cell>
          <cell r="HF4" t="str">
            <v>Green</v>
          </cell>
          <cell r="HG4" t="str">
            <v>Affordable</v>
          </cell>
          <cell r="HH4" t="str">
            <v>Conventional</v>
          </cell>
          <cell r="HI4" t="str">
            <v>Green</v>
          </cell>
          <cell r="HJ4" t="str">
            <v>Affordable</v>
          </cell>
          <cell r="HK4" t="str">
            <v>Conventional</v>
          </cell>
          <cell r="HL4" t="str">
            <v>Green</v>
          </cell>
          <cell r="HM4" t="str">
            <v>Affordable</v>
          </cell>
          <cell r="HN4" t="str">
            <v>Conventional</v>
          </cell>
          <cell r="HO4" t="str">
            <v>Green</v>
          </cell>
          <cell r="HP4" t="str">
            <v>Affordable</v>
          </cell>
          <cell r="HQ4" t="str">
            <v>Conventional</v>
          </cell>
          <cell r="HR4" t="str">
            <v>Green</v>
          </cell>
          <cell r="HS4" t="str">
            <v>Affordable</v>
          </cell>
          <cell r="HT4" t="str">
            <v>Conventional</v>
          </cell>
          <cell r="HU4" t="str">
            <v>Green</v>
          </cell>
          <cell r="HV4" t="str">
            <v>Affordable</v>
          </cell>
          <cell r="HW4" t="str">
            <v>Conventional</v>
          </cell>
          <cell r="HX4" t="str">
            <v>Green</v>
          </cell>
          <cell r="HY4" t="str">
            <v>Affordable</v>
          </cell>
          <cell r="HZ4" t="str">
            <v>Conventional</v>
          </cell>
          <cell r="IA4" t="str">
            <v>Green</v>
          </cell>
          <cell r="IB4" t="str">
            <v>Affordable</v>
          </cell>
          <cell r="IC4" t="str">
            <v>Conventional</v>
          </cell>
          <cell r="ID4" t="str">
            <v>Green</v>
          </cell>
          <cell r="IE4" t="str">
            <v>Affordable</v>
          </cell>
          <cell r="IF4" t="str">
            <v>Conventional</v>
          </cell>
          <cell r="IG4" t="str">
            <v>Green</v>
          </cell>
          <cell r="IH4" t="str">
            <v>Affordable</v>
          </cell>
          <cell r="II4" t="str">
            <v>Conventional</v>
          </cell>
          <cell r="IJ4" t="str">
            <v>Green</v>
          </cell>
          <cell r="IK4" t="str">
            <v>Affordable</v>
          </cell>
          <cell r="IL4" t="str">
            <v>Conventional</v>
          </cell>
          <cell r="IM4" t="str">
            <v>Green</v>
          </cell>
          <cell r="IN4" t="str">
            <v>Affordable</v>
          </cell>
          <cell r="IO4" t="str">
            <v>Conventional</v>
          </cell>
          <cell r="IP4" t="str">
            <v>Green</v>
          </cell>
          <cell r="IQ4" t="str">
            <v>Affordable</v>
          </cell>
          <cell r="IR4" t="str">
            <v>Conventional</v>
          </cell>
          <cell r="IS4" t="str">
            <v>Green</v>
          </cell>
          <cell r="IT4" t="str">
            <v>Affordable</v>
          </cell>
          <cell r="IU4" t="str">
            <v>Conventional</v>
          </cell>
          <cell r="IV4" t="str">
            <v>Green</v>
          </cell>
          <cell r="IW4" t="str">
            <v>Affordable</v>
          </cell>
          <cell r="IX4" t="str">
            <v>Conventional</v>
          </cell>
          <cell r="IY4" t="str">
            <v>Green</v>
          </cell>
          <cell r="IZ4" t="str">
            <v>Affordable</v>
          </cell>
          <cell r="JA4" t="str">
            <v>Conventional</v>
          </cell>
          <cell r="JB4" t="str">
            <v>Green</v>
          </cell>
          <cell r="JC4" t="str">
            <v>Affordable</v>
          </cell>
          <cell r="JD4" t="str">
            <v>Conventional</v>
          </cell>
          <cell r="JE4" t="str">
            <v>Green</v>
          </cell>
          <cell r="JF4" t="str">
            <v>Affordable</v>
          </cell>
          <cell r="JG4" t="str">
            <v>Conventional</v>
          </cell>
          <cell r="JH4" t="str">
            <v>Green</v>
          </cell>
          <cell r="JI4" t="str">
            <v>Affordable</v>
          </cell>
          <cell r="JJ4" t="str">
            <v>Conventional</v>
          </cell>
          <cell r="JK4" t="str">
            <v>Green</v>
          </cell>
          <cell r="JL4" t="str">
            <v>Affordable</v>
          </cell>
          <cell r="JM4" t="str">
            <v>Conventional</v>
          </cell>
          <cell r="JN4" t="str">
            <v>Green</v>
          </cell>
          <cell r="JO4" t="str">
            <v>Affordable</v>
          </cell>
          <cell r="JP4" t="str">
            <v>Conventional</v>
          </cell>
          <cell r="JQ4" t="str">
            <v>Green</v>
          </cell>
          <cell r="JR4" t="str">
            <v>Conventional</v>
          </cell>
          <cell r="JS4" t="str">
            <v>Green</v>
          </cell>
          <cell r="JT4" t="str">
            <v>Conventional</v>
          </cell>
          <cell r="JU4" t="str">
            <v>Green</v>
          </cell>
          <cell r="JV4" t="str">
            <v>Conventional</v>
          </cell>
          <cell r="JW4" t="str">
            <v>Green</v>
          </cell>
          <cell r="JX4" t="str">
            <v>Affordable</v>
          </cell>
          <cell r="JY4" t="str">
            <v>Conventional</v>
          </cell>
          <cell r="JZ4" t="str">
            <v>Green</v>
          </cell>
          <cell r="KA4" t="str">
            <v>Affordable</v>
          </cell>
          <cell r="KB4" t="str">
            <v>Conventional</v>
          </cell>
          <cell r="KC4" t="str">
            <v>Green</v>
          </cell>
          <cell r="KD4" t="str">
            <v>Affordable</v>
          </cell>
          <cell r="KE4" t="str">
            <v>Conventional</v>
          </cell>
          <cell r="KF4" t="str">
            <v>Green</v>
          </cell>
          <cell r="KG4" t="str">
            <v>Affordable</v>
          </cell>
          <cell r="KH4" t="str">
            <v>Conventional</v>
          </cell>
          <cell r="KI4" t="str">
            <v>Green</v>
          </cell>
          <cell r="KJ4" t="str">
            <v>Affordable</v>
          </cell>
          <cell r="KK4" t="str">
            <v>Conventional</v>
          </cell>
          <cell r="KL4" t="str">
            <v>Green</v>
          </cell>
          <cell r="KM4" t="str">
            <v>Affordable</v>
          </cell>
          <cell r="KN4" t="str">
            <v>Conventional</v>
          </cell>
          <cell r="KO4" t="str">
            <v>Green</v>
          </cell>
          <cell r="KP4" t="str">
            <v>Affordable</v>
          </cell>
          <cell r="KQ4" t="str">
            <v>Conventional</v>
          </cell>
          <cell r="KR4" t="str">
            <v>Green</v>
          </cell>
          <cell r="KS4" t="str">
            <v>Affordable</v>
          </cell>
          <cell r="KT4" t="str">
            <v>Conventional</v>
          </cell>
          <cell r="KU4" t="str">
            <v>Green</v>
          </cell>
          <cell r="KV4" t="str">
            <v>Affordable</v>
          </cell>
          <cell r="KW4" t="str">
            <v>Conventional</v>
          </cell>
          <cell r="KX4" t="str">
            <v>Green</v>
          </cell>
          <cell r="KY4" t="str">
            <v>Affordable</v>
          </cell>
          <cell r="KZ4" t="str">
            <v>Conventional</v>
          </cell>
          <cell r="LA4" t="str">
            <v>Green</v>
          </cell>
          <cell r="LB4" t="str">
            <v>Affordable</v>
          </cell>
          <cell r="LC4" t="str">
            <v>Conventional</v>
          </cell>
          <cell r="LD4" t="str">
            <v>Green</v>
          </cell>
          <cell r="LE4" t="str">
            <v>Affordable</v>
          </cell>
          <cell r="LF4" t="str">
            <v>Conventional</v>
          </cell>
          <cell r="LG4" t="str">
            <v>Green</v>
          </cell>
          <cell r="LH4" t="str">
            <v>Affordable</v>
          </cell>
          <cell r="LI4" t="str">
            <v>Conventional</v>
          </cell>
          <cell r="LJ4" t="str">
            <v>Green</v>
          </cell>
          <cell r="LK4" t="str">
            <v>Affordable</v>
          </cell>
          <cell r="LL4" t="str">
            <v>Conventional</v>
          </cell>
          <cell r="LM4" t="str">
            <v>Green</v>
          </cell>
          <cell r="LN4" t="str">
            <v>Affordable</v>
          </cell>
          <cell r="LO4" t="str">
            <v>Conventional</v>
          </cell>
          <cell r="LP4" t="str">
            <v>Green</v>
          </cell>
          <cell r="LQ4" t="str">
            <v>Affordable</v>
          </cell>
          <cell r="LR4" t="str">
            <v>Conventional</v>
          </cell>
          <cell r="LS4" t="str">
            <v>Green</v>
          </cell>
          <cell r="LT4" t="str">
            <v>Affordable</v>
          </cell>
          <cell r="LU4" t="str">
            <v>Conventional</v>
          </cell>
          <cell r="LV4" t="str">
            <v>Green</v>
          </cell>
          <cell r="LW4" t="str">
            <v>Affordable</v>
          </cell>
          <cell r="LX4" t="str">
            <v>Conventional</v>
          </cell>
          <cell r="LY4" t="str">
            <v>Green</v>
          </cell>
          <cell r="LZ4" t="str">
            <v>Affordable</v>
          </cell>
          <cell r="MA4" t="str">
            <v>Conventional</v>
          </cell>
          <cell r="MB4" t="str">
            <v>Green</v>
          </cell>
          <cell r="MC4" t="str">
            <v>Affordable</v>
          </cell>
          <cell r="MD4" t="str">
            <v>Conventional</v>
          </cell>
          <cell r="ME4" t="str">
            <v>Green</v>
          </cell>
          <cell r="MF4" t="str">
            <v>Affordable</v>
          </cell>
          <cell r="MG4" t="str">
            <v>Conventional</v>
          </cell>
          <cell r="MH4" t="str">
            <v>Green</v>
          </cell>
          <cell r="MI4" t="str">
            <v>Affordable</v>
          </cell>
          <cell r="MJ4" t="str">
            <v>Conventional</v>
          </cell>
          <cell r="MK4" t="str">
            <v>Green</v>
          </cell>
          <cell r="ML4" t="str">
            <v>Affordable</v>
          </cell>
          <cell r="MM4" t="str">
            <v>Conventional</v>
          </cell>
          <cell r="MN4" t="str">
            <v>Green</v>
          </cell>
          <cell r="MO4" t="str">
            <v>Affordable</v>
          </cell>
          <cell r="MP4" t="str">
            <v>Conventional</v>
          </cell>
          <cell r="MQ4" t="str">
            <v>Green</v>
          </cell>
          <cell r="MR4" t="str">
            <v>Affordable</v>
          </cell>
          <cell r="MS4" t="str">
            <v>Conventional</v>
          </cell>
          <cell r="MT4" t="str">
            <v>Green</v>
          </cell>
          <cell r="MU4" t="str">
            <v>Affordable</v>
          </cell>
          <cell r="MV4" t="str">
            <v>Conventional</v>
          </cell>
          <cell r="MW4" t="str">
            <v>Green</v>
          </cell>
          <cell r="MX4" t="str">
            <v>Affordable</v>
          </cell>
          <cell r="MY4" t="str">
            <v>Conventional</v>
          </cell>
          <cell r="MZ4" t="str">
            <v>Green</v>
          </cell>
          <cell r="NA4" t="str">
            <v>Affordable</v>
          </cell>
          <cell r="NB4" t="str">
            <v>Conventional</v>
          </cell>
          <cell r="NC4" t="str">
            <v>Green</v>
          </cell>
          <cell r="ND4" t="str">
            <v>Affordable</v>
          </cell>
          <cell r="NE4" t="str">
            <v>Conventional</v>
          </cell>
          <cell r="NF4" t="str">
            <v>Green</v>
          </cell>
          <cell r="NG4" t="str">
            <v>Affordable</v>
          </cell>
          <cell r="NH4" t="str">
            <v>Conventional</v>
          </cell>
          <cell r="NI4" t="str">
            <v>Green</v>
          </cell>
          <cell r="NJ4" t="str">
            <v>Conventional</v>
          </cell>
          <cell r="NK4" t="str">
            <v>Green</v>
          </cell>
          <cell r="NL4" t="str">
            <v>Conventional</v>
          </cell>
          <cell r="NM4" t="str">
            <v>Green</v>
          </cell>
          <cell r="NN4" t="str">
            <v>Conventional</v>
          </cell>
          <cell r="NO4" t="str">
            <v>Green</v>
          </cell>
          <cell r="NP4" t="str">
            <v>Conventional</v>
          </cell>
          <cell r="NQ4" t="str">
            <v>Green</v>
          </cell>
          <cell r="NR4" t="str">
            <v>Conventional</v>
          </cell>
          <cell r="NS4" t="str">
            <v>Green</v>
          </cell>
          <cell r="NT4" t="str">
            <v>Conventional</v>
          </cell>
          <cell r="NU4" t="str">
            <v>Green</v>
          </cell>
          <cell r="NV4" t="str">
            <v>Conventional</v>
          </cell>
          <cell r="NW4" t="str">
            <v>Green</v>
          </cell>
          <cell r="NX4" t="str">
            <v>Conventional</v>
          </cell>
          <cell r="NY4" t="str">
            <v>Green</v>
          </cell>
          <cell r="NZ4" t="str">
            <v>Conventional</v>
          </cell>
          <cell r="OA4" t="str">
            <v>Green</v>
          </cell>
          <cell r="OB4" t="str">
            <v>Conventional</v>
          </cell>
          <cell r="OC4" t="str">
            <v>Green</v>
          </cell>
          <cell r="OD4" t="str">
            <v>Conventional</v>
          </cell>
          <cell r="OE4" t="str">
            <v>Green</v>
          </cell>
          <cell r="OF4" t="str">
            <v>Conventional</v>
          </cell>
          <cell r="OG4" t="str">
            <v>Green</v>
          </cell>
          <cell r="OH4" t="str">
            <v>Conventional</v>
          </cell>
          <cell r="OI4" t="str">
            <v>Green</v>
          </cell>
          <cell r="OJ4" t="str">
            <v>Conventional</v>
          </cell>
          <cell r="OK4" t="str">
            <v>Green</v>
          </cell>
          <cell r="OL4" t="str">
            <v>Conventional</v>
          </cell>
          <cell r="OM4" t="str">
            <v>Green</v>
          </cell>
          <cell r="ON4" t="str">
            <v>Conventional</v>
          </cell>
          <cell r="OO4" t="str">
            <v>Green</v>
          </cell>
          <cell r="OP4" t="str">
            <v>Conventional</v>
          </cell>
          <cell r="OQ4" t="str">
            <v>Green</v>
          </cell>
          <cell r="OR4" t="str">
            <v>Conventional</v>
          </cell>
          <cell r="OS4" t="str">
            <v>Green</v>
          </cell>
          <cell r="OT4" t="str">
            <v>Conventional</v>
          </cell>
          <cell r="OU4" t="str">
            <v>Green</v>
          </cell>
          <cell r="OV4" t="str">
            <v>Conventional</v>
          </cell>
          <cell r="OW4" t="str">
            <v>Green</v>
          </cell>
          <cell r="OX4" t="str">
            <v>Conventional</v>
          </cell>
          <cell r="OY4" t="str">
            <v>Green</v>
          </cell>
          <cell r="OZ4" t="str">
            <v>Conventional</v>
          </cell>
          <cell r="PA4" t="str">
            <v>Green</v>
          </cell>
          <cell r="PB4" t="str">
            <v>Conventional</v>
          </cell>
          <cell r="PC4" t="str">
            <v>Green</v>
          </cell>
          <cell r="PD4" t="str">
            <v>Conventional</v>
          </cell>
          <cell r="PE4" t="str">
            <v>Green</v>
          </cell>
          <cell r="PF4" t="str">
            <v>Conventional</v>
          </cell>
          <cell r="PG4" t="str">
            <v>Green</v>
          </cell>
          <cell r="PH4" t="str">
            <v>Conventional</v>
          </cell>
          <cell r="PI4" t="str">
            <v>Green</v>
          </cell>
          <cell r="PJ4" t="str">
            <v>Conventional</v>
          </cell>
          <cell r="PK4" t="str">
            <v>Green</v>
          </cell>
          <cell r="PL4" t="str">
            <v>Conventional</v>
          </cell>
          <cell r="PM4" t="str">
            <v>Green</v>
          </cell>
          <cell r="PN4" t="str">
            <v>Conventional</v>
          </cell>
          <cell r="PO4" t="str">
            <v>Green</v>
          </cell>
          <cell r="PP4" t="str">
            <v>Conventional</v>
          </cell>
          <cell r="PQ4" t="str">
            <v>Green</v>
          </cell>
          <cell r="PR4" t="str">
            <v>Conventional</v>
          </cell>
          <cell r="PS4" t="str">
            <v>Green</v>
          </cell>
          <cell r="PT4" t="str">
            <v>Conventional</v>
          </cell>
          <cell r="PU4" t="str">
            <v>Green</v>
          </cell>
          <cell r="PV4" t="str">
            <v>Conventional</v>
          </cell>
          <cell r="PW4" t="str">
            <v>Green</v>
          </cell>
          <cell r="PX4" t="str">
            <v>Conventional</v>
          </cell>
          <cell r="PY4" t="str">
            <v>Green</v>
          </cell>
          <cell r="PZ4" t="str">
            <v>Conventional</v>
          </cell>
          <cell r="QA4" t="str">
            <v>Green</v>
          </cell>
          <cell r="QB4" t="str">
            <v>Conventional</v>
          </cell>
          <cell r="QC4" t="str">
            <v>Green</v>
          </cell>
          <cell r="QD4" t="str">
            <v>Conventional</v>
          </cell>
          <cell r="QE4" t="str">
            <v>Green</v>
          </cell>
          <cell r="QF4" t="str">
            <v>Conventional</v>
          </cell>
          <cell r="QG4" t="str">
            <v>Green</v>
          </cell>
          <cell r="QH4" t="str">
            <v>Conventional</v>
          </cell>
          <cell r="QI4" t="str">
            <v>Green</v>
          </cell>
          <cell r="QJ4" t="str">
            <v>Conventional</v>
          </cell>
          <cell r="QK4" t="str">
            <v>Green</v>
          </cell>
          <cell r="QL4" t="str">
            <v>Conventional</v>
          </cell>
          <cell r="QM4" t="str">
            <v>Green</v>
          </cell>
          <cell r="QN4" t="str">
            <v>Conventional</v>
          </cell>
          <cell r="QO4" t="str">
            <v>Green</v>
          </cell>
          <cell r="QP4" t="str">
            <v>Conventional</v>
          </cell>
          <cell r="QQ4" t="str">
            <v>Green</v>
          </cell>
          <cell r="QR4" t="str">
            <v>Conventional</v>
          </cell>
          <cell r="QS4" t="str">
            <v>Green</v>
          </cell>
          <cell r="QT4" t="str">
            <v>Conventional</v>
          </cell>
          <cell r="QU4" t="str">
            <v>Green</v>
          </cell>
          <cell r="QV4" t="str">
            <v>Conventional</v>
          </cell>
          <cell r="QW4" t="str">
            <v>Green</v>
          </cell>
          <cell r="QX4" t="str">
            <v>Conventional</v>
          </cell>
          <cell r="QY4" t="str">
            <v>Green</v>
          </cell>
          <cell r="QZ4" t="str">
            <v>Value Add</v>
          </cell>
          <cell r="RA4" t="str">
            <v>Value Add</v>
          </cell>
          <cell r="RB4" t="str">
            <v>x</v>
          </cell>
        </row>
        <row r="5">
          <cell r="C5" t="str">
            <v>5 year Fixed</v>
          </cell>
          <cell r="D5" t="str">
            <v>5 year Fixed</v>
          </cell>
          <cell r="E5" t="str">
            <v>5 year Fixed</v>
          </cell>
          <cell r="F5" t="str">
            <v>5 year Fixed</v>
          </cell>
          <cell r="G5" t="str">
            <v>5 year Fixed</v>
          </cell>
          <cell r="H5" t="str">
            <v>5 year Fixed</v>
          </cell>
          <cell r="I5" t="str">
            <v>5 year Fixed</v>
          </cell>
          <cell r="J5" t="str">
            <v>5 year Fixed</v>
          </cell>
          <cell r="K5" t="str">
            <v>5 year Fixed</v>
          </cell>
          <cell r="L5" t="str">
            <v>5 year Fixed</v>
          </cell>
          <cell r="M5" t="str">
            <v>5 year Fixed</v>
          </cell>
          <cell r="N5" t="str">
            <v>5 year Fixed</v>
          </cell>
          <cell r="O5" t="str">
            <v>5 year Fixed</v>
          </cell>
          <cell r="P5" t="str">
            <v>5 year Fixed</v>
          </cell>
          <cell r="Q5" t="str">
            <v>5 year Fixed</v>
          </cell>
          <cell r="R5" t="str">
            <v>5 year Fixed</v>
          </cell>
          <cell r="S5" t="str">
            <v>5 year Fixed</v>
          </cell>
          <cell r="T5" t="str">
            <v>5 year Fixed</v>
          </cell>
          <cell r="U5" t="str">
            <v>5 year Fixed</v>
          </cell>
          <cell r="V5" t="str">
            <v>5 year Fixed</v>
          </cell>
          <cell r="W5" t="str">
            <v>5 year Fixed</v>
          </cell>
          <cell r="X5" t="str">
            <v>5 year Fixed</v>
          </cell>
          <cell r="Y5" t="str">
            <v>5 year Fixed</v>
          </cell>
          <cell r="Z5" t="str">
            <v>5 year Fixed</v>
          </cell>
          <cell r="AA5" t="str">
            <v>5 year Fixed</v>
          </cell>
          <cell r="AB5" t="str">
            <v>5 year Fixed</v>
          </cell>
          <cell r="AC5" t="str">
            <v>5 year Fixed</v>
          </cell>
          <cell r="AD5" t="str">
            <v>5 year Fixed</v>
          </cell>
          <cell r="AE5" t="str">
            <v>5 year Fixed</v>
          </cell>
          <cell r="AF5" t="str">
            <v>5 year Fixed</v>
          </cell>
          <cell r="AG5" t="str">
            <v>5 year Fixed</v>
          </cell>
          <cell r="AH5" t="str">
            <v>5 year Fixed</v>
          </cell>
          <cell r="AI5" t="str">
            <v>5 year Fixed</v>
          </cell>
          <cell r="AJ5" t="str">
            <v>5 year Fixed</v>
          </cell>
          <cell r="AK5" t="str">
            <v>5 year Fixed</v>
          </cell>
          <cell r="AL5" t="str">
            <v>5 year Fixed</v>
          </cell>
          <cell r="AM5" t="str">
            <v>5 year Fixed</v>
          </cell>
          <cell r="AN5" t="str">
            <v>5 year Fixed</v>
          </cell>
          <cell r="AO5" t="str">
            <v>5 year Fixed</v>
          </cell>
          <cell r="AP5" t="str">
            <v>5 year Fixed</v>
          </cell>
          <cell r="AQ5" t="str">
            <v>5 year Fixed</v>
          </cell>
          <cell r="AR5" t="str">
            <v>5 year Fixed</v>
          </cell>
          <cell r="AS5" t="str">
            <v>5 year Fixed</v>
          </cell>
          <cell r="AT5" t="str">
            <v>5 year Fixed</v>
          </cell>
          <cell r="AU5" t="str">
            <v>5 year Fixed</v>
          </cell>
          <cell r="AV5" t="str">
            <v>5 year Fixed</v>
          </cell>
          <cell r="AW5" t="str">
            <v>5 year Fixed</v>
          </cell>
          <cell r="AX5" t="str">
            <v>5 year Fixed</v>
          </cell>
          <cell r="AY5" t="str">
            <v>5 year Fixed</v>
          </cell>
          <cell r="AZ5" t="str">
            <v>5 year Fixed</v>
          </cell>
          <cell r="BA5" t="str">
            <v>5 year Fixed</v>
          </cell>
          <cell r="BB5" t="str">
            <v>5 year Fixed</v>
          </cell>
          <cell r="BC5" t="str">
            <v>5 year Fixed</v>
          </cell>
          <cell r="BD5" t="str">
            <v>5 year Fixed</v>
          </cell>
          <cell r="BE5" t="str">
            <v>5 year Fixed</v>
          </cell>
          <cell r="BF5" t="str">
            <v>5 year Fixed</v>
          </cell>
          <cell r="BG5" t="str">
            <v>5 year Fixed</v>
          </cell>
          <cell r="BH5" t="str">
            <v>5 year Fixed</v>
          </cell>
          <cell r="BI5" t="str">
            <v>5 year Fixed</v>
          </cell>
          <cell r="BJ5" t="str">
            <v>5 year Fixed</v>
          </cell>
          <cell r="BK5" t="str">
            <v>5 year Fixed</v>
          </cell>
          <cell r="BL5" t="str">
            <v>5 year Fixed</v>
          </cell>
          <cell r="BM5" t="str">
            <v>5 year Fixed</v>
          </cell>
          <cell r="BN5" t="str">
            <v>7 year Fixed</v>
          </cell>
          <cell r="BO5" t="str">
            <v>7 year Fixed</v>
          </cell>
          <cell r="BP5" t="str">
            <v>7 year Fixed</v>
          </cell>
          <cell r="BQ5" t="str">
            <v>7 year Fixed</v>
          </cell>
          <cell r="BR5" t="str">
            <v>7 year Fixed</v>
          </cell>
          <cell r="BS5" t="str">
            <v>7 year Fixed</v>
          </cell>
          <cell r="BT5" t="str">
            <v>7 year Fixed</v>
          </cell>
          <cell r="BU5" t="str">
            <v>7 year Fixed</v>
          </cell>
          <cell r="BV5" t="str">
            <v>7 year Fixed</v>
          </cell>
          <cell r="BW5" t="str">
            <v>7 year Fixed</v>
          </cell>
          <cell r="BX5" t="str">
            <v>7 year Fixed</v>
          </cell>
          <cell r="BY5" t="str">
            <v>7 year Fixed</v>
          </cell>
          <cell r="BZ5" t="str">
            <v>7 year Fixed</v>
          </cell>
          <cell r="CA5" t="str">
            <v>7 year Fixed</v>
          </cell>
          <cell r="CB5" t="str">
            <v>7 year Fixed</v>
          </cell>
          <cell r="CC5" t="str">
            <v>7 year Fixed</v>
          </cell>
          <cell r="CD5" t="str">
            <v>7 year Fixed</v>
          </cell>
          <cell r="CE5" t="str">
            <v>7 year Fixed</v>
          </cell>
          <cell r="CF5" t="str">
            <v>7 year Fixed</v>
          </cell>
          <cell r="CG5" t="str">
            <v>7 year Fixed</v>
          </cell>
          <cell r="CH5" t="str">
            <v>7 year Fixed</v>
          </cell>
          <cell r="CI5" t="str">
            <v>7 year Fixed</v>
          </cell>
          <cell r="CJ5" t="str">
            <v>7 year Fixed</v>
          </cell>
          <cell r="CK5" t="str">
            <v>7 year Fixed</v>
          </cell>
          <cell r="CL5" t="str">
            <v>7 year Fixed</v>
          </cell>
          <cell r="CM5" t="str">
            <v>7 year Fixed</v>
          </cell>
          <cell r="CN5" t="str">
            <v>7 year Fixed</v>
          </cell>
          <cell r="CO5" t="str">
            <v>7 year Fixed</v>
          </cell>
          <cell r="CP5" t="str">
            <v>7 year Fixed</v>
          </cell>
          <cell r="CQ5" t="str">
            <v>7 year Fixed</v>
          </cell>
          <cell r="CR5" t="str">
            <v>7 year Fixed</v>
          </cell>
          <cell r="CS5" t="str">
            <v>7 year Fixed</v>
          </cell>
          <cell r="CT5" t="str">
            <v>7 year Fixed</v>
          </cell>
          <cell r="CU5" t="str">
            <v>7 year Fixed</v>
          </cell>
          <cell r="CV5" t="str">
            <v>7 year Fixed</v>
          </cell>
          <cell r="CW5" t="str">
            <v>7 year Fixed</v>
          </cell>
          <cell r="CX5" t="str">
            <v>7 year Fixed</v>
          </cell>
          <cell r="CY5" t="str">
            <v>7 year Fixed</v>
          </cell>
          <cell r="CZ5" t="str">
            <v>7 year Fixed</v>
          </cell>
          <cell r="DA5" t="str">
            <v>7 year Fixed</v>
          </cell>
          <cell r="DB5" t="str">
            <v>7 year Fixed</v>
          </cell>
          <cell r="DC5" t="str">
            <v>7 year Fixed</v>
          </cell>
          <cell r="DD5" t="str">
            <v>7 year Fixed</v>
          </cell>
          <cell r="DE5" t="str">
            <v>7 year Fixed</v>
          </cell>
          <cell r="DF5" t="str">
            <v>7 year Fixed</v>
          </cell>
          <cell r="DG5" t="str">
            <v>7 year Fixed</v>
          </cell>
          <cell r="DH5" t="str">
            <v>7 year Fixed</v>
          </cell>
          <cell r="DI5" t="str">
            <v>7 year Fixed</v>
          </cell>
          <cell r="DJ5" t="str">
            <v>7 year Fixed</v>
          </cell>
          <cell r="DK5" t="str">
            <v>7 year Fixed</v>
          </cell>
          <cell r="DL5" t="str">
            <v>7 year Fixed</v>
          </cell>
          <cell r="DM5" t="str">
            <v>7 year Fixed</v>
          </cell>
          <cell r="DN5" t="str">
            <v>7 year Fixed</v>
          </cell>
          <cell r="DO5" t="str">
            <v>7 year Fixed</v>
          </cell>
          <cell r="DP5" t="str">
            <v>7 year Fixed</v>
          </cell>
          <cell r="DQ5" t="str">
            <v>7 year Fixed</v>
          </cell>
          <cell r="DR5" t="str">
            <v>7 year Fixed</v>
          </cell>
          <cell r="DS5" t="str">
            <v>7 year Fixed</v>
          </cell>
          <cell r="DT5" t="str">
            <v>7 year Fixed</v>
          </cell>
          <cell r="DU5" t="str">
            <v>7 year Fixed</v>
          </cell>
          <cell r="DV5" t="str">
            <v>7 year Fixed</v>
          </cell>
          <cell r="DW5" t="str">
            <v>7 year Fixed</v>
          </cell>
          <cell r="DX5" t="str">
            <v>7 year Fixed</v>
          </cell>
          <cell r="DY5" t="str">
            <v>7 year Fixed</v>
          </cell>
          <cell r="DZ5" t="str">
            <v>7 year Fixed</v>
          </cell>
          <cell r="EA5" t="str">
            <v>7 year Fixed</v>
          </cell>
          <cell r="EB5" t="str">
            <v>7 year Fixed</v>
          </cell>
          <cell r="EC5" t="str">
            <v>7 year Fixed</v>
          </cell>
          <cell r="ED5" t="str">
            <v>7 year Fixed</v>
          </cell>
          <cell r="EE5" t="str">
            <v>7 year Fixed</v>
          </cell>
          <cell r="EF5" t="str">
            <v>7 year Fixed</v>
          </cell>
          <cell r="EG5" t="str">
            <v>7 year Fixed</v>
          </cell>
          <cell r="EH5" t="str">
            <v>7 year Fixed</v>
          </cell>
          <cell r="EI5" t="str">
            <v>7 year Fixed</v>
          </cell>
          <cell r="EJ5" t="str">
            <v>7 year Fixed</v>
          </cell>
          <cell r="EK5" t="str">
            <v>7 year Fixed</v>
          </cell>
          <cell r="EL5" t="str">
            <v>7 year Fixed</v>
          </cell>
          <cell r="EM5" t="str">
            <v>7 year Fixed</v>
          </cell>
          <cell r="EN5" t="str">
            <v>7 year Fixed</v>
          </cell>
          <cell r="EO5" t="str">
            <v>7 year Fixed</v>
          </cell>
          <cell r="EP5" t="str">
            <v>7 year Fixed</v>
          </cell>
          <cell r="EQ5" t="str">
            <v>7 year Fixed</v>
          </cell>
          <cell r="ER5" t="str">
            <v>7 year Fixed</v>
          </cell>
          <cell r="ES5" t="str">
            <v>7 year Fixed</v>
          </cell>
          <cell r="ET5" t="str">
            <v>7 year Fixed</v>
          </cell>
          <cell r="EU5" t="str">
            <v>7 year Fixed</v>
          </cell>
          <cell r="EV5" t="str">
            <v>7 year Fixed</v>
          </cell>
          <cell r="EW5" t="str">
            <v>7 year Fixed</v>
          </cell>
          <cell r="EX5" t="str">
            <v>7 year Fixed</v>
          </cell>
          <cell r="EY5" t="str">
            <v>7 year Fixed</v>
          </cell>
          <cell r="EZ5" t="str">
            <v>7 year Fixed</v>
          </cell>
          <cell r="FA5" t="str">
            <v>7 year Fixed</v>
          </cell>
          <cell r="FB5" t="str">
            <v>7 year Fixed</v>
          </cell>
          <cell r="FC5" t="str">
            <v>7 year Fixed</v>
          </cell>
          <cell r="FD5" t="str">
            <v>7 year Fixed</v>
          </cell>
          <cell r="FE5" t="str">
            <v>7 year Fixed</v>
          </cell>
          <cell r="FF5" t="str">
            <v>7 year Fixed</v>
          </cell>
          <cell r="FG5" t="str">
            <v>7 year Fixed</v>
          </cell>
          <cell r="FH5" t="str">
            <v>7 year Fixed</v>
          </cell>
          <cell r="FI5" t="str">
            <v>7 year SARM</v>
          </cell>
          <cell r="FJ5" t="str">
            <v>7 year SARM</v>
          </cell>
          <cell r="FK5" t="str">
            <v>7 year SARM</v>
          </cell>
          <cell r="FL5" t="str">
            <v>7 year SARM</v>
          </cell>
          <cell r="FM5" t="str">
            <v>7 year SARM</v>
          </cell>
          <cell r="FN5" t="str">
            <v>7 year SARM</v>
          </cell>
          <cell r="FO5" t="str">
            <v>7/6 ARM</v>
          </cell>
          <cell r="FP5" t="str">
            <v>7/6 ARM</v>
          </cell>
          <cell r="FQ5" t="str">
            <v>7/6 ARM</v>
          </cell>
          <cell r="FR5" t="str">
            <v>7/6 ARM</v>
          </cell>
          <cell r="FS5" t="str">
            <v>7/6 ARM</v>
          </cell>
          <cell r="FT5" t="str">
            <v>7/6 ARM</v>
          </cell>
          <cell r="FU5" t="str">
            <v>10 year Fixed</v>
          </cell>
          <cell r="FV5" t="str">
            <v>10 year Fixed</v>
          </cell>
          <cell r="FW5" t="str">
            <v>10 year Fixed</v>
          </cell>
          <cell r="FX5" t="str">
            <v>10 year Fixed</v>
          </cell>
          <cell r="FY5" t="str">
            <v>10 year Fixed</v>
          </cell>
          <cell r="FZ5" t="str">
            <v>10 year Fixed</v>
          </cell>
          <cell r="GA5" t="str">
            <v>10 year Fixed</v>
          </cell>
          <cell r="GB5" t="str">
            <v>10 year Fixed</v>
          </cell>
          <cell r="GC5" t="str">
            <v>10 year Fixed</v>
          </cell>
          <cell r="GD5" t="str">
            <v>10 year Fixed</v>
          </cell>
          <cell r="GE5" t="str">
            <v>10 year Fixed</v>
          </cell>
          <cell r="GF5" t="str">
            <v>10 year Fixed</v>
          </cell>
          <cell r="GG5" t="str">
            <v>10 year Fixed</v>
          </cell>
          <cell r="GH5" t="str">
            <v>10 year Fixed</v>
          </cell>
          <cell r="GI5" t="str">
            <v>10 year Fixed</v>
          </cell>
          <cell r="GJ5" t="str">
            <v>10 year Fixed</v>
          </cell>
          <cell r="GK5" t="str">
            <v>10 year Fixed</v>
          </cell>
          <cell r="GL5" t="str">
            <v>10 year Fixed</v>
          </cell>
          <cell r="GM5" t="str">
            <v>10 year Fixed</v>
          </cell>
          <cell r="GN5" t="str">
            <v>10 year Fixed</v>
          </cell>
          <cell r="GO5" t="str">
            <v>10 year Fixed</v>
          </cell>
          <cell r="GP5" t="str">
            <v>10 year Fixed</v>
          </cell>
          <cell r="GQ5" t="str">
            <v>10 year Fixed</v>
          </cell>
          <cell r="GR5" t="str">
            <v>10 year Fixed</v>
          </cell>
          <cell r="GS5" t="str">
            <v>10 year Fixed</v>
          </cell>
          <cell r="GT5" t="str">
            <v>10 year Fixed</v>
          </cell>
          <cell r="GU5" t="str">
            <v>10 year Fixed</v>
          </cell>
          <cell r="GV5" t="str">
            <v>10 year Fixed</v>
          </cell>
          <cell r="GW5" t="str">
            <v>10 year Fixed</v>
          </cell>
          <cell r="GX5" t="str">
            <v>10 year Fixed</v>
          </cell>
          <cell r="GY5" t="str">
            <v>10 year Fixed</v>
          </cell>
          <cell r="GZ5" t="str">
            <v>10 year Fixed</v>
          </cell>
          <cell r="HA5" t="str">
            <v>10 year Fixed</v>
          </cell>
          <cell r="HB5" t="str">
            <v>10 year Fixed</v>
          </cell>
          <cell r="HC5" t="str">
            <v>10 year Fixed</v>
          </cell>
          <cell r="HD5" t="str">
            <v>10 year Fixed</v>
          </cell>
          <cell r="HE5" t="str">
            <v>10 year Fixed</v>
          </cell>
          <cell r="HF5" t="str">
            <v>10 year Fixed</v>
          </cell>
          <cell r="HG5" t="str">
            <v>10 year Fixed</v>
          </cell>
          <cell r="HH5" t="str">
            <v>10 year Fixed</v>
          </cell>
          <cell r="HI5" t="str">
            <v>10 year Fixed</v>
          </cell>
          <cell r="HJ5" t="str">
            <v>10 year Fixed</v>
          </cell>
          <cell r="HK5" t="str">
            <v>10 year Fixed</v>
          </cell>
          <cell r="HL5" t="str">
            <v>10 year Fixed</v>
          </cell>
          <cell r="HM5" t="str">
            <v>10 year Fixed</v>
          </cell>
          <cell r="HN5" t="str">
            <v>10 year Fixed</v>
          </cell>
          <cell r="HO5" t="str">
            <v>10 year Fixed</v>
          </cell>
          <cell r="HP5" t="str">
            <v>10 year Fixed</v>
          </cell>
          <cell r="HQ5" t="str">
            <v>10 year Fixed</v>
          </cell>
          <cell r="HR5" t="str">
            <v>10 year Fixed</v>
          </cell>
          <cell r="HS5" t="str">
            <v>10 year Fixed</v>
          </cell>
          <cell r="HT5" t="str">
            <v>10 year Fixed</v>
          </cell>
          <cell r="HU5" t="str">
            <v>10 year Fixed</v>
          </cell>
          <cell r="HV5" t="str">
            <v>10 year Fixed</v>
          </cell>
          <cell r="HW5" t="str">
            <v>10 year Fixed</v>
          </cell>
          <cell r="HX5" t="str">
            <v>10 year Fixed</v>
          </cell>
          <cell r="HY5" t="str">
            <v>10 year Fixed</v>
          </cell>
          <cell r="HZ5" t="str">
            <v>10 year Fixed</v>
          </cell>
          <cell r="IA5" t="str">
            <v>10 year Fixed</v>
          </cell>
          <cell r="IB5" t="str">
            <v>10 year Fixed</v>
          </cell>
          <cell r="IC5" t="str">
            <v>10 year Fixed</v>
          </cell>
          <cell r="ID5" t="str">
            <v>10 year Fixed</v>
          </cell>
          <cell r="IE5" t="str">
            <v>10 year Fixed</v>
          </cell>
          <cell r="IF5" t="str">
            <v>10 year Fixed</v>
          </cell>
          <cell r="IG5" t="str">
            <v>10 year Fixed</v>
          </cell>
          <cell r="IH5" t="str">
            <v>10 year Fixed</v>
          </cell>
          <cell r="II5" t="str">
            <v>10 year Fixed</v>
          </cell>
          <cell r="IJ5" t="str">
            <v>10 year Fixed</v>
          </cell>
          <cell r="IK5" t="str">
            <v>10 year Fixed</v>
          </cell>
          <cell r="IL5" t="str">
            <v>10 year Fixed</v>
          </cell>
          <cell r="IM5" t="str">
            <v>10 year Fixed</v>
          </cell>
          <cell r="IN5" t="str">
            <v>10 year Fixed</v>
          </cell>
          <cell r="IO5" t="str">
            <v>10 year Fixed</v>
          </cell>
          <cell r="IP5" t="str">
            <v>10 year Fixed</v>
          </cell>
          <cell r="IQ5" t="str">
            <v>10 year Fixed</v>
          </cell>
          <cell r="IR5" t="str">
            <v>10 year Fixed</v>
          </cell>
          <cell r="IS5" t="str">
            <v>10 year Fixed</v>
          </cell>
          <cell r="IT5" t="str">
            <v>10 year Fixed</v>
          </cell>
          <cell r="IU5" t="str">
            <v>10 year Fixed</v>
          </cell>
          <cell r="IV5" t="str">
            <v>10 year Fixed</v>
          </cell>
          <cell r="IW5" t="str">
            <v>10 year Fixed</v>
          </cell>
          <cell r="IX5" t="str">
            <v>10 year Fixed</v>
          </cell>
          <cell r="IY5" t="str">
            <v>10 year Fixed</v>
          </cell>
          <cell r="IZ5" t="str">
            <v>10 year Fixed</v>
          </cell>
          <cell r="JA5" t="str">
            <v>10 year Fixed</v>
          </cell>
          <cell r="JB5" t="str">
            <v>10 year Fixed</v>
          </cell>
          <cell r="JC5" t="str">
            <v>10 year Fixed</v>
          </cell>
          <cell r="JD5" t="str">
            <v>10 year Fixed</v>
          </cell>
          <cell r="JE5" t="str">
            <v>10 year Fixed</v>
          </cell>
          <cell r="JF5" t="str">
            <v>10 year Fixed</v>
          </cell>
          <cell r="JG5" t="str">
            <v>10 year Fixed</v>
          </cell>
          <cell r="JH5" t="str">
            <v>10 year Fixed</v>
          </cell>
          <cell r="JI5" t="str">
            <v>10 year Fixed</v>
          </cell>
          <cell r="JJ5" t="str">
            <v>10 year Fixed</v>
          </cell>
          <cell r="JK5" t="str">
            <v>10 year Fixed</v>
          </cell>
          <cell r="JL5" t="str">
            <v>10 year Fixed</v>
          </cell>
          <cell r="JM5" t="str">
            <v>10 year Fixed</v>
          </cell>
          <cell r="JN5" t="str">
            <v>10 year Fixed</v>
          </cell>
          <cell r="JO5" t="str">
            <v>10 year Fixed</v>
          </cell>
          <cell r="JP5" t="str">
            <v>10 year SARM</v>
          </cell>
          <cell r="JQ5" t="str">
            <v>10 year SARM</v>
          </cell>
          <cell r="JR5" t="str">
            <v>10 year SARM</v>
          </cell>
          <cell r="JS5" t="str">
            <v>10 year SARM</v>
          </cell>
          <cell r="JT5" t="str">
            <v>10 year SARM</v>
          </cell>
          <cell r="JU5" t="str">
            <v>10 year SARM</v>
          </cell>
          <cell r="JV5" t="str">
            <v>12 year Fixed</v>
          </cell>
          <cell r="JW5" t="str">
            <v>12 year Fixed</v>
          </cell>
          <cell r="JX5" t="str">
            <v>12 year Fixed</v>
          </cell>
          <cell r="JY5" t="str">
            <v>12 year Fixed</v>
          </cell>
          <cell r="JZ5" t="str">
            <v>12 year Fixed</v>
          </cell>
          <cell r="KA5" t="str">
            <v>12 year Fixed</v>
          </cell>
          <cell r="KB5" t="str">
            <v>12 year Fixed</v>
          </cell>
          <cell r="KC5" t="str">
            <v>12 year Fixed</v>
          </cell>
          <cell r="KD5" t="str">
            <v>12 year Fixed</v>
          </cell>
          <cell r="KE5" t="str">
            <v>12 year Fixed</v>
          </cell>
          <cell r="KF5" t="str">
            <v>12 year Fixed</v>
          </cell>
          <cell r="KG5" t="str">
            <v>12 year Fixed</v>
          </cell>
          <cell r="KH5" t="str">
            <v>12 year Fixed</v>
          </cell>
          <cell r="KI5" t="str">
            <v>12 year Fixed</v>
          </cell>
          <cell r="KJ5" t="str">
            <v>12 year Fixed</v>
          </cell>
          <cell r="KK5" t="str">
            <v>12 year Fixed</v>
          </cell>
          <cell r="KL5" t="str">
            <v>12 year Fixed</v>
          </cell>
          <cell r="KM5" t="str">
            <v>12 year Fixed</v>
          </cell>
          <cell r="KN5" t="str">
            <v>12 year Fixed</v>
          </cell>
          <cell r="KO5" t="str">
            <v>12 year Fixed</v>
          </cell>
          <cell r="KP5" t="str">
            <v>12 year Fixed</v>
          </cell>
          <cell r="KQ5" t="str">
            <v>12 year Fixed</v>
          </cell>
          <cell r="KR5" t="str">
            <v>12 year Fixed</v>
          </cell>
          <cell r="KS5" t="str">
            <v>12 year Fixed</v>
          </cell>
          <cell r="KT5" t="str">
            <v>12 year Fixed</v>
          </cell>
          <cell r="KU5" t="str">
            <v>12 year Fixed</v>
          </cell>
          <cell r="KV5" t="str">
            <v>12 year Fixed</v>
          </cell>
          <cell r="KW5" t="str">
            <v>12 year Fixed</v>
          </cell>
          <cell r="KX5" t="str">
            <v>12 year Fixed</v>
          </cell>
          <cell r="KY5" t="str">
            <v>12 year Fixed</v>
          </cell>
          <cell r="KZ5" t="str">
            <v>12 year Fixed</v>
          </cell>
          <cell r="LA5" t="str">
            <v>12 year Fixed</v>
          </cell>
          <cell r="LB5" t="str">
            <v>12 year Fixed</v>
          </cell>
          <cell r="LC5" t="str">
            <v>12 year Fixed</v>
          </cell>
          <cell r="LD5" t="str">
            <v>12 year Fixed</v>
          </cell>
          <cell r="LE5" t="str">
            <v>12 year Fixed</v>
          </cell>
          <cell r="LF5" t="str">
            <v>12 year Fixed</v>
          </cell>
          <cell r="LG5" t="str">
            <v>12 year Fixed</v>
          </cell>
          <cell r="LH5" t="str">
            <v>12 year Fixed</v>
          </cell>
          <cell r="LI5" t="str">
            <v>12 year Fixed</v>
          </cell>
          <cell r="LJ5" t="str">
            <v>12 year Fixed</v>
          </cell>
          <cell r="LK5" t="str">
            <v>12 year Fixed</v>
          </cell>
          <cell r="LL5" t="str">
            <v>12 year Fixed</v>
          </cell>
          <cell r="LM5" t="str">
            <v>12 year Fixed</v>
          </cell>
          <cell r="LN5" t="str">
            <v>12 year Fixed</v>
          </cell>
          <cell r="LO5" t="str">
            <v>15 year Fixed</v>
          </cell>
          <cell r="LP5" t="str">
            <v>15 year Fixed</v>
          </cell>
          <cell r="LQ5" t="str">
            <v>15 year Fixed</v>
          </cell>
          <cell r="LR5" t="str">
            <v>15 year Fixed</v>
          </cell>
          <cell r="LS5" t="str">
            <v>15 year Fixed</v>
          </cell>
          <cell r="LT5" t="str">
            <v>15 year Fixed</v>
          </cell>
          <cell r="LU5" t="str">
            <v>15 year Fixed</v>
          </cell>
          <cell r="LV5" t="str">
            <v>15 year Fixed</v>
          </cell>
          <cell r="LW5" t="str">
            <v>15 year Fixed</v>
          </cell>
          <cell r="LX5" t="str">
            <v>15 year Fixed</v>
          </cell>
          <cell r="LY5" t="str">
            <v>15 year Fixed</v>
          </cell>
          <cell r="LZ5" t="str">
            <v>15 year Fixed</v>
          </cell>
          <cell r="MA5" t="str">
            <v>15 year Fixed</v>
          </cell>
          <cell r="MB5" t="str">
            <v>15 year Fixed</v>
          </cell>
          <cell r="MC5" t="str">
            <v>15 year Fixed</v>
          </cell>
          <cell r="MD5" t="str">
            <v>15 year Fixed</v>
          </cell>
          <cell r="ME5" t="str">
            <v>15 year Fixed</v>
          </cell>
          <cell r="MF5" t="str">
            <v>15 year Fixed</v>
          </cell>
          <cell r="MG5" t="str">
            <v>15 year Fixed</v>
          </cell>
          <cell r="MH5" t="str">
            <v>15 year Fixed</v>
          </cell>
          <cell r="MI5" t="str">
            <v>15 year Fixed</v>
          </cell>
          <cell r="MJ5" t="str">
            <v>15 year Fixed</v>
          </cell>
          <cell r="MK5" t="str">
            <v>15 year Fixed</v>
          </cell>
          <cell r="ML5" t="str">
            <v>15 year Fixed</v>
          </cell>
          <cell r="MM5" t="str">
            <v>15 year Fixed</v>
          </cell>
          <cell r="MN5" t="str">
            <v>15 year Fixed</v>
          </cell>
          <cell r="MO5" t="str">
            <v>15 year Fixed</v>
          </cell>
          <cell r="MP5" t="str">
            <v>15 year Fixed</v>
          </cell>
          <cell r="MQ5" t="str">
            <v>15 year Fixed</v>
          </cell>
          <cell r="MR5" t="str">
            <v>15 year Fixed</v>
          </cell>
          <cell r="MS5" t="str">
            <v>15 year Fixed</v>
          </cell>
          <cell r="MT5" t="str">
            <v>15 year Fixed</v>
          </cell>
          <cell r="MU5" t="str">
            <v>15 year Fixed</v>
          </cell>
          <cell r="MV5" t="str">
            <v>15 year Fixed</v>
          </cell>
          <cell r="MW5" t="str">
            <v>15 year Fixed</v>
          </cell>
          <cell r="MX5" t="str">
            <v>15 year Fixed</v>
          </cell>
          <cell r="MY5" t="str">
            <v>15 year Fixed</v>
          </cell>
          <cell r="MZ5" t="str">
            <v>15 year Fixed</v>
          </cell>
          <cell r="NA5" t="str">
            <v>15 year Fixed</v>
          </cell>
          <cell r="NB5" t="str">
            <v>15 year Fixed</v>
          </cell>
          <cell r="NC5" t="str">
            <v>15 year Fixed</v>
          </cell>
          <cell r="ND5" t="str">
            <v>15 year Fixed</v>
          </cell>
          <cell r="NE5" t="str">
            <v>15 year Fixed</v>
          </cell>
          <cell r="NF5" t="str">
            <v>15 year Fixed</v>
          </cell>
          <cell r="NG5" t="str">
            <v>15 year Fixed</v>
          </cell>
          <cell r="NH5" t="str">
            <v>5 year Fixed</v>
          </cell>
          <cell r="NI5" t="str">
            <v>5 year Fixed</v>
          </cell>
          <cell r="NJ5" t="str">
            <v>5 year Fixed</v>
          </cell>
          <cell r="NK5" t="str">
            <v>5 year Fixed</v>
          </cell>
          <cell r="NL5" t="str">
            <v>5 year Fixed</v>
          </cell>
          <cell r="NM5" t="str">
            <v>5 year Fixed</v>
          </cell>
          <cell r="NN5" t="str">
            <v>5 year ARM</v>
          </cell>
          <cell r="NO5" t="str">
            <v>5 year ARM</v>
          </cell>
          <cell r="NP5" t="str">
            <v>5 year ARM</v>
          </cell>
          <cell r="NQ5" t="str">
            <v>5 year ARM</v>
          </cell>
          <cell r="NR5" t="str">
            <v>5 year ARM</v>
          </cell>
          <cell r="NS5" t="str">
            <v>5 year ARM</v>
          </cell>
          <cell r="NT5" t="str">
            <v>7 year Fixed</v>
          </cell>
          <cell r="NU5" t="str">
            <v>7 year Fixed</v>
          </cell>
          <cell r="NV5" t="str">
            <v>7 year Fixed</v>
          </cell>
          <cell r="NW5" t="str">
            <v>7 year Fixed</v>
          </cell>
          <cell r="NX5" t="str">
            <v>7 year Fixed</v>
          </cell>
          <cell r="NY5" t="str">
            <v>7 year Fixed</v>
          </cell>
          <cell r="NZ5" t="str">
            <v>7 year Fixed</v>
          </cell>
          <cell r="OA5" t="str">
            <v>7 year Fixed</v>
          </cell>
          <cell r="OB5" t="str">
            <v>7 year Fixed</v>
          </cell>
          <cell r="OC5" t="str">
            <v>7 year Fixed</v>
          </cell>
          <cell r="OD5" t="str">
            <v>7 year Fixed</v>
          </cell>
          <cell r="OE5" t="str">
            <v>7 year Fixed</v>
          </cell>
          <cell r="OF5" t="str">
            <v>7 year Fixed</v>
          </cell>
          <cell r="OG5" t="str">
            <v>7 year Fixed</v>
          </cell>
          <cell r="OH5" t="str">
            <v>7 year Fixed</v>
          </cell>
          <cell r="OI5" t="str">
            <v>7 year Fixed</v>
          </cell>
          <cell r="OJ5" t="str">
            <v>7 year Fixed</v>
          </cell>
          <cell r="OK5" t="str">
            <v>7 year Fixed</v>
          </cell>
          <cell r="OL5" t="str">
            <v>7 year Fixed</v>
          </cell>
          <cell r="OM5" t="str">
            <v>7 year Fixed</v>
          </cell>
          <cell r="ON5" t="str">
            <v>7 year Fixed</v>
          </cell>
          <cell r="OO5" t="str">
            <v>7 year Fixed</v>
          </cell>
          <cell r="OP5" t="str">
            <v>7 year Fixed</v>
          </cell>
          <cell r="OQ5" t="str">
            <v>7 year Fixed</v>
          </cell>
          <cell r="OR5" t="str">
            <v>7 year Fixed</v>
          </cell>
          <cell r="OS5" t="str">
            <v>7 year Fixed</v>
          </cell>
          <cell r="OT5" t="str">
            <v>7 year Fixed</v>
          </cell>
          <cell r="OU5" t="str">
            <v>7 year Fixed</v>
          </cell>
          <cell r="OV5" t="str">
            <v>7 year Fixed</v>
          </cell>
          <cell r="OW5" t="str">
            <v>7 year Fixed</v>
          </cell>
          <cell r="OX5" t="str">
            <v>7 year ARM</v>
          </cell>
          <cell r="OY5" t="str">
            <v>7 year ARM</v>
          </cell>
          <cell r="OZ5" t="str">
            <v>7 year ARM</v>
          </cell>
          <cell r="PA5" t="str">
            <v>7 year ARM</v>
          </cell>
          <cell r="PB5" t="str">
            <v>7 year ARM</v>
          </cell>
          <cell r="PC5" t="str">
            <v>7 year ARM</v>
          </cell>
          <cell r="PD5" t="str">
            <v>10 year Fixed</v>
          </cell>
          <cell r="PE5" t="str">
            <v>10 year Fixed</v>
          </cell>
          <cell r="PF5" t="str">
            <v>10 year Fixed</v>
          </cell>
          <cell r="PG5" t="str">
            <v>10 year Fixed</v>
          </cell>
          <cell r="PH5" t="str">
            <v>10 year Fixed</v>
          </cell>
          <cell r="PI5" t="str">
            <v>10 year Fixed</v>
          </cell>
          <cell r="PJ5" t="str">
            <v>10 year Fixed</v>
          </cell>
          <cell r="PK5" t="str">
            <v>10 year Fixed</v>
          </cell>
          <cell r="PL5" t="str">
            <v>10 year Fixed</v>
          </cell>
          <cell r="PM5" t="str">
            <v>10 year Fixed</v>
          </cell>
          <cell r="PN5" t="str">
            <v>10 year Fixed</v>
          </cell>
          <cell r="PO5" t="str">
            <v>10 year Fixed</v>
          </cell>
          <cell r="PP5" t="str">
            <v>10 year Fixed</v>
          </cell>
          <cell r="PQ5" t="str">
            <v>10 year Fixed</v>
          </cell>
          <cell r="PR5" t="str">
            <v>10 year Fixed</v>
          </cell>
          <cell r="PS5" t="str">
            <v>10 year Fixed</v>
          </cell>
          <cell r="PT5" t="str">
            <v>10 year Fixed</v>
          </cell>
          <cell r="PU5" t="str">
            <v>10 year Fixed</v>
          </cell>
          <cell r="PV5" t="str">
            <v>10 year Fixed</v>
          </cell>
          <cell r="PW5" t="str">
            <v>10 year Fixed</v>
          </cell>
          <cell r="PX5" t="str">
            <v>10 year Fixed</v>
          </cell>
          <cell r="PY5" t="str">
            <v>10 year Fixed</v>
          </cell>
          <cell r="PZ5" t="str">
            <v>10 year Fixed</v>
          </cell>
          <cell r="QA5" t="str">
            <v>10 year Fixed</v>
          </cell>
          <cell r="QB5" t="str">
            <v>10 year Fixed</v>
          </cell>
          <cell r="QC5" t="str">
            <v>10 year Fixed</v>
          </cell>
          <cell r="QD5" t="str">
            <v>10 year Fixed</v>
          </cell>
          <cell r="QE5" t="str">
            <v>10 year Fixed</v>
          </cell>
          <cell r="QF5" t="str">
            <v>10 year Fixed</v>
          </cell>
          <cell r="QG5" t="str">
            <v>10 year Fixed</v>
          </cell>
          <cell r="QH5" t="str">
            <v>10 year ARM</v>
          </cell>
          <cell r="QI5" t="str">
            <v>10 year ARM</v>
          </cell>
          <cell r="QJ5" t="str">
            <v>10 year ARM</v>
          </cell>
          <cell r="QK5" t="str">
            <v>10 year ARM</v>
          </cell>
          <cell r="QL5" t="str">
            <v>10 year ARM</v>
          </cell>
          <cell r="QM5" t="str">
            <v>10 year ARM</v>
          </cell>
          <cell r="QN5" t="str">
            <v>12 year Fixed</v>
          </cell>
          <cell r="QO5" t="str">
            <v>12 year Fixed</v>
          </cell>
          <cell r="QP5" t="str">
            <v>12 year Fixed</v>
          </cell>
          <cell r="QQ5" t="str">
            <v>12 year Fixed</v>
          </cell>
          <cell r="QR5" t="str">
            <v>12 year Fixed</v>
          </cell>
          <cell r="QS5" t="str">
            <v>12 year Fixed</v>
          </cell>
          <cell r="QT5" t="str">
            <v>15 year Fixed</v>
          </cell>
          <cell r="QU5" t="str">
            <v>15 year Fixed</v>
          </cell>
          <cell r="QV5" t="str">
            <v>15 year Fixed</v>
          </cell>
          <cell r="QW5" t="str">
            <v>15 year Fixed</v>
          </cell>
          <cell r="QX5" t="str">
            <v>15 year Fixed</v>
          </cell>
          <cell r="QY5" t="str">
            <v>15 year Fixed</v>
          </cell>
          <cell r="QZ5" t="str">
            <v>7 year fixed rate test</v>
          </cell>
          <cell r="RA5" t="str">
            <v>3 year Floating Rate</v>
          </cell>
          <cell r="RB5" t="str">
            <v>x</v>
          </cell>
        </row>
        <row r="6">
          <cell r="A6">
            <v>4</v>
          </cell>
          <cell r="C6" t="str">
            <v>4.5 years YM, then 1%</v>
          </cell>
          <cell r="D6" t="str">
            <v>4.5 years YM, then 1%</v>
          </cell>
          <cell r="E6" t="str">
            <v>4.5 years YM, then 1%</v>
          </cell>
          <cell r="F6" t="str">
            <v>4.5 years YM, then 1%</v>
          </cell>
          <cell r="G6" t="str">
            <v>4.5 years YM, then 1%</v>
          </cell>
          <cell r="H6" t="str">
            <v>4.5 years YM, then 1%</v>
          </cell>
          <cell r="I6" t="str">
            <v>4.5 years YM, then 1%</v>
          </cell>
          <cell r="J6" t="str">
            <v>4.5 years YM, then 1%</v>
          </cell>
          <cell r="K6" t="str">
            <v>4.5 years YM, then 1%</v>
          </cell>
          <cell r="L6" t="str">
            <v>4.0 years YM, then 1%</v>
          </cell>
          <cell r="M6" t="str">
            <v>4.0 years YM, then 1%</v>
          </cell>
          <cell r="N6" t="str">
            <v>4.0 years YM, then 1%</v>
          </cell>
          <cell r="O6" t="str">
            <v>4.0 years YM, then 1%</v>
          </cell>
          <cell r="P6" t="str">
            <v>4.0 years YM, then 1%</v>
          </cell>
          <cell r="Q6" t="str">
            <v>4.0 years YM, then 1%</v>
          </cell>
          <cell r="R6" t="str">
            <v>4.0 years YM, then 1%</v>
          </cell>
          <cell r="S6" t="str">
            <v>4.0 years YM, then 1%</v>
          </cell>
          <cell r="T6" t="str">
            <v>4.0 years YM, then 1%</v>
          </cell>
          <cell r="U6" t="str">
            <v>3.0 years YM, then 1%</v>
          </cell>
          <cell r="V6" t="str">
            <v>3.0 years YM, then 1%</v>
          </cell>
          <cell r="W6" t="str">
            <v>3.0 years YM, then 1%</v>
          </cell>
          <cell r="X6" t="str">
            <v>3.0 years YM, then 1%</v>
          </cell>
          <cell r="Y6" t="str">
            <v>3.0 years YM, then 1%</v>
          </cell>
          <cell r="Z6" t="str">
            <v>3.0 years YM, then 1%</v>
          </cell>
          <cell r="AA6" t="str">
            <v>3.0 years YM, then 1%</v>
          </cell>
          <cell r="AB6" t="str">
            <v>3.0 years YM, then 1%</v>
          </cell>
          <cell r="AC6" t="str">
            <v>3.0 years YM, then 1%</v>
          </cell>
          <cell r="AD6" t="str">
            <v>4.5 years YM, then par</v>
          </cell>
          <cell r="AE6" t="str">
            <v>4.5 years YM, then par</v>
          </cell>
          <cell r="AF6" t="str">
            <v>4.5 years YM, then par</v>
          </cell>
          <cell r="AG6" t="str">
            <v>4.5 years YM, then par</v>
          </cell>
          <cell r="AH6" t="str">
            <v>4.5 years YM, then par</v>
          </cell>
          <cell r="AI6" t="str">
            <v>4.5 years YM, then par</v>
          </cell>
          <cell r="AJ6" t="str">
            <v>4.5 years YM, then par</v>
          </cell>
          <cell r="AK6" t="str">
            <v>4.5 years YM, then par</v>
          </cell>
          <cell r="AL6" t="str">
            <v>4.5 years YM, then par</v>
          </cell>
          <cell r="AM6" t="str">
            <v>4.0 years YM, then par</v>
          </cell>
          <cell r="AN6" t="str">
            <v>4.0 years YM, then par</v>
          </cell>
          <cell r="AO6" t="str">
            <v>4.0 years YM, then par</v>
          </cell>
          <cell r="AP6" t="str">
            <v>4.0 years YM, then par</v>
          </cell>
          <cell r="AQ6" t="str">
            <v>4.0 years YM, then par</v>
          </cell>
          <cell r="AR6" t="str">
            <v>4.0 years YM, then par</v>
          </cell>
          <cell r="AS6" t="str">
            <v>4.0 years YM, then par</v>
          </cell>
          <cell r="AT6" t="str">
            <v>4.0 years YM, then par</v>
          </cell>
          <cell r="AU6" t="str">
            <v>4.0 years YM, then par</v>
          </cell>
          <cell r="AV6" t="str">
            <v>3.0 years YM, then par</v>
          </cell>
          <cell r="AW6" t="str">
            <v>3.0 years YM, then par</v>
          </cell>
          <cell r="AX6" t="str">
            <v>3.0 years YM, then par</v>
          </cell>
          <cell r="AY6" t="str">
            <v>3.0 years YM, then par</v>
          </cell>
          <cell r="AZ6" t="str">
            <v>3.0 years YM, then par</v>
          </cell>
          <cell r="BA6" t="str">
            <v>3.0 years YM, then par</v>
          </cell>
          <cell r="BB6" t="str">
            <v>3.0 years YM, then par</v>
          </cell>
          <cell r="BC6" t="str">
            <v>3.0 years YM, then par</v>
          </cell>
          <cell r="BD6" t="str">
            <v>3.0 years YM, then par</v>
          </cell>
          <cell r="BE6" t="str">
            <v>Declining Prepayment</v>
          </cell>
          <cell r="BF6" t="str">
            <v>Declining Prepayment</v>
          </cell>
          <cell r="BG6" t="str">
            <v>Declining Prepayment</v>
          </cell>
          <cell r="BH6" t="str">
            <v>Declining Prepayment</v>
          </cell>
          <cell r="BI6" t="str">
            <v>Declining Prepayment</v>
          </cell>
          <cell r="BJ6" t="str">
            <v>Declining Prepayment</v>
          </cell>
          <cell r="BK6" t="str">
            <v>Declining Prepayment</v>
          </cell>
          <cell r="BL6" t="str">
            <v>Declining Prepayment</v>
          </cell>
          <cell r="BM6" t="str">
            <v>Declining Prepayment</v>
          </cell>
          <cell r="BN6" t="str">
            <v>6.5 years YM, then 1%</v>
          </cell>
          <cell r="BO6" t="str">
            <v>6.5 years YM, then 1%</v>
          </cell>
          <cell r="BP6" t="str">
            <v>6.5 years YM, then 1%</v>
          </cell>
          <cell r="BQ6" t="str">
            <v>6.5 years YM, then 1%</v>
          </cell>
          <cell r="BR6" t="str">
            <v>6.5 years YM, then 1%</v>
          </cell>
          <cell r="BS6" t="str">
            <v>6.5 years YM, then 1%</v>
          </cell>
          <cell r="BT6" t="str">
            <v>6.5 years YM, then 1%</v>
          </cell>
          <cell r="BU6" t="str">
            <v>6.5 years YM, then 1%</v>
          </cell>
          <cell r="BV6" t="str">
            <v>6.5 years YM, then 1%</v>
          </cell>
          <cell r="BW6" t="str">
            <v>6.0 years YM, then 1%</v>
          </cell>
          <cell r="BX6" t="str">
            <v>6.0 years YM, then 1%</v>
          </cell>
          <cell r="BY6" t="str">
            <v>6.0 years YM, then 1%</v>
          </cell>
          <cell r="BZ6" t="str">
            <v>6.0 years YM, then 1%</v>
          </cell>
          <cell r="CA6" t="str">
            <v>6.0 years YM, then 1%</v>
          </cell>
          <cell r="CB6" t="str">
            <v>6.0 years YM, then 1%</v>
          </cell>
          <cell r="CC6" t="str">
            <v>6.0 years YM, then 1%</v>
          </cell>
          <cell r="CD6" t="str">
            <v>6.0 years YM, then 1%</v>
          </cell>
          <cell r="CE6" t="str">
            <v>6.0 years YM, then 1%</v>
          </cell>
          <cell r="CF6" t="str">
            <v>5.0 years YM, then 1%</v>
          </cell>
          <cell r="CG6" t="str">
            <v>5.0 years YM, then 1%</v>
          </cell>
          <cell r="CH6" t="str">
            <v>5.0 years YM, then 1%</v>
          </cell>
          <cell r="CI6" t="str">
            <v>5.0 years YM, then 1%</v>
          </cell>
          <cell r="CJ6" t="str">
            <v>5.0 years YM, then 1%</v>
          </cell>
          <cell r="CK6" t="str">
            <v>5.0 years YM, then 1%</v>
          </cell>
          <cell r="CL6" t="str">
            <v>5.0 years YM, then 1%</v>
          </cell>
          <cell r="CM6" t="str">
            <v>5.0 years YM, then 1%</v>
          </cell>
          <cell r="CN6" t="str">
            <v>5.0 years YM, then 1%</v>
          </cell>
          <cell r="CO6" t="str">
            <v>4.0 years YM, then 1%</v>
          </cell>
          <cell r="CP6" t="str">
            <v>4.0 years YM, then 1%</v>
          </cell>
          <cell r="CQ6" t="str">
            <v>4.0 years YM, then 1%</v>
          </cell>
          <cell r="CR6" t="str">
            <v>4.0 years YM, then 1%</v>
          </cell>
          <cell r="CS6" t="str">
            <v>4.0 years YM, then 1%</v>
          </cell>
          <cell r="CT6" t="str">
            <v>4.0 years YM, then 1%</v>
          </cell>
          <cell r="CU6" t="str">
            <v>4.0 years YM, then 1%</v>
          </cell>
          <cell r="CV6" t="str">
            <v>4.0 years YM, then 1%</v>
          </cell>
          <cell r="CW6" t="str">
            <v>4.0 years YM, then 1%</v>
          </cell>
          <cell r="CX6" t="str">
            <v>3.0 years YM, then 1%</v>
          </cell>
          <cell r="CY6" t="str">
            <v>3.0 years YM, then 1%</v>
          </cell>
          <cell r="CZ6" t="str">
            <v>3.0 years YM, then 1%</v>
          </cell>
          <cell r="DA6" t="str">
            <v>3.0 years YM, then 1%</v>
          </cell>
          <cell r="DB6" t="str">
            <v>3.0 years YM, then 1%</v>
          </cell>
          <cell r="DC6" t="str">
            <v>3.0 years YM, then 1%</v>
          </cell>
          <cell r="DD6" t="str">
            <v>3.0 years YM, then 1%</v>
          </cell>
          <cell r="DE6" t="str">
            <v>3.0 years YM, then 1%</v>
          </cell>
          <cell r="DF6" t="str">
            <v>3.0 years YM, then 1%</v>
          </cell>
          <cell r="DG6" t="str">
            <v>6.5 years YM, then par</v>
          </cell>
          <cell r="DH6" t="str">
            <v>6.5 years YM, then par</v>
          </cell>
          <cell r="DI6" t="str">
            <v>6.5 years YM, then par</v>
          </cell>
          <cell r="DJ6" t="str">
            <v>6.5 years YM, then par</v>
          </cell>
          <cell r="DK6" t="str">
            <v>6.5 years YM, then par</v>
          </cell>
          <cell r="DL6" t="str">
            <v>6.5 years YM, then par</v>
          </cell>
          <cell r="DM6" t="str">
            <v>6.5 years YM, then par</v>
          </cell>
          <cell r="DN6" t="str">
            <v>6.5 years YM, then par</v>
          </cell>
          <cell r="DO6" t="str">
            <v>6.5 years YM, then par</v>
          </cell>
          <cell r="DP6" t="str">
            <v>6.0 years YM, then par</v>
          </cell>
          <cell r="DQ6" t="str">
            <v>6.0 years YM, then par</v>
          </cell>
          <cell r="DR6" t="str">
            <v>6.0 years YM, then par</v>
          </cell>
          <cell r="DS6" t="str">
            <v>6.0 years YM, then par</v>
          </cell>
          <cell r="DT6" t="str">
            <v>6.0 years YM, then par</v>
          </cell>
          <cell r="DU6" t="str">
            <v>6.0 years YM, then par</v>
          </cell>
          <cell r="DV6" t="str">
            <v>6.0 years YM, then par</v>
          </cell>
          <cell r="DW6" t="str">
            <v>6.0 years YM, then par</v>
          </cell>
          <cell r="DX6" t="str">
            <v>6.0 years YM, then par</v>
          </cell>
          <cell r="DY6" t="str">
            <v>5.0 years YM, then par</v>
          </cell>
          <cell r="DZ6" t="str">
            <v>5.0 years YM, then par</v>
          </cell>
          <cell r="EA6" t="str">
            <v>5.0 years YM, then par</v>
          </cell>
          <cell r="EB6" t="str">
            <v>5.0 years YM, then par</v>
          </cell>
          <cell r="EC6" t="str">
            <v>5.0 years YM, then par</v>
          </cell>
          <cell r="ED6" t="str">
            <v>5.0 years YM, then par</v>
          </cell>
          <cell r="EE6" t="str">
            <v>5.0 years YM, then par</v>
          </cell>
          <cell r="EF6" t="str">
            <v>5.0 years YM, then par</v>
          </cell>
          <cell r="EG6" t="str">
            <v>5.0 years YM, then par</v>
          </cell>
          <cell r="EH6" t="str">
            <v>4.0 years YM, then par</v>
          </cell>
          <cell r="EI6" t="str">
            <v>4.0 years YM, then par</v>
          </cell>
          <cell r="EJ6" t="str">
            <v>4.0 years YM, then par</v>
          </cell>
          <cell r="EK6" t="str">
            <v>4.0 years YM, then par</v>
          </cell>
          <cell r="EL6" t="str">
            <v>4.0 years YM, then par</v>
          </cell>
          <cell r="EM6" t="str">
            <v>4.0 years YM, then par</v>
          </cell>
          <cell r="EN6" t="str">
            <v>4.0 years YM, then par</v>
          </cell>
          <cell r="EO6" t="str">
            <v>4.0 years YM, then par</v>
          </cell>
          <cell r="EP6" t="str">
            <v>4.0 years YM, then par</v>
          </cell>
          <cell r="EQ6" t="str">
            <v>3.0 years YM, then par</v>
          </cell>
          <cell r="ER6" t="str">
            <v>3.0 years YM, then par</v>
          </cell>
          <cell r="ES6" t="str">
            <v>3.0 years YM, then par</v>
          </cell>
          <cell r="ET6" t="str">
            <v>3.0 years YM, then par</v>
          </cell>
          <cell r="EU6" t="str">
            <v>3.0 years YM, then par</v>
          </cell>
          <cell r="EV6" t="str">
            <v>3.0 years YM, then par</v>
          </cell>
          <cell r="EW6" t="str">
            <v>3.0 years YM, then par</v>
          </cell>
          <cell r="EX6" t="str">
            <v>3.0 years YM, then par</v>
          </cell>
          <cell r="EY6" t="str">
            <v>3.0 years YM, then par</v>
          </cell>
          <cell r="EZ6" t="str">
            <v>Declining Prepayment</v>
          </cell>
          <cell r="FA6" t="str">
            <v>Declining Prepayment</v>
          </cell>
          <cell r="FB6" t="str">
            <v>Declining Prepayment</v>
          </cell>
          <cell r="FC6" t="str">
            <v>Declining Prepayment</v>
          </cell>
          <cell r="FD6" t="str">
            <v>Declining Prepayment</v>
          </cell>
          <cell r="FE6" t="str">
            <v>Declining Prepayment</v>
          </cell>
          <cell r="FF6" t="str">
            <v>Declining Prepayment</v>
          </cell>
          <cell r="FG6" t="str">
            <v>Declining Prepayment</v>
          </cell>
          <cell r="FH6" t="str">
            <v>Declining Prepayment</v>
          </cell>
          <cell r="FI6" t="str">
            <v>1 Year LO, then 1%</v>
          </cell>
          <cell r="FJ6" t="str">
            <v>1 Year LO, then 1%</v>
          </cell>
          <cell r="FK6" t="str">
            <v>1 Year LO, then 1%</v>
          </cell>
          <cell r="FL6" t="str">
            <v>1 Year LO, then 1%</v>
          </cell>
          <cell r="FM6" t="str">
            <v>1 Year LO, then 1%</v>
          </cell>
          <cell r="FN6" t="str">
            <v>1 Year LO, then 1%</v>
          </cell>
          <cell r="FO6" t="str">
            <v>1 Year LO, then 1%</v>
          </cell>
          <cell r="FP6" t="str">
            <v>1 Year LO, then 1%</v>
          </cell>
          <cell r="FQ6" t="str">
            <v>1 Year LO, then 1%</v>
          </cell>
          <cell r="FR6" t="str">
            <v>1 Year LO, then 1%</v>
          </cell>
          <cell r="FS6" t="str">
            <v>1 Year LO, then 1%</v>
          </cell>
          <cell r="FT6" t="str">
            <v>1 Year LO, then 1%</v>
          </cell>
          <cell r="FU6" t="str">
            <v>9.5 years YM, then 1%</v>
          </cell>
          <cell r="FV6" t="str">
            <v>9.5 years YM, then 1%</v>
          </cell>
          <cell r="FW6" t="str">
            <v>9.5 years YM, then 1%</v>
          </cell>
          <cell r="FX6" t="str">
            <v>9.5 years YM, then 1%</v>
          </cell>
          <cell r="FY6" t="str">
            <v>9.5 years YM, then 1%</v>
          </cell>
          <cell r="FZ6" t="str">
            <v>9.5 years YM, then 1%</v>
          </cell>
          <cell r="GA6" t="str">
            <v>9.5 years YM, then 1%</v>
          </cell>
          <cell r="GB6" t="str">
            <v>9.5 years YM, then 1%</v>
          </cell>
          <cell r="GC6" t="str">
            <v>9.5 years YM, then 1%</v>
          </cell>
          <cell r="GD6" t="str">
            <v>8.0 years YM, then 1%</v>
          </cell>
          <cell r="GE6" t="str">
            <v>8.0 years YM, then 1%</v>
          </cell>
          <cell r="GF6" t="str">
            <v>8.0 years YM, then 1%</v>
          </cell>
          <cell r="GG6" t="str">
            <v>8.0 years YM, then 1%</v>
          </cell>
          <cell r="GH6" t="str">
            <v>8.0 years YM, then 1%</v>
          </cell>
          <cell r="GI6" t="str">
            <v>8.0 years YM, then 1%</v>
          </cell>
          <cell r="GJ6" t="str">
            <v>8.0 years YM, then 1%</v>
          </cell>
          <cell r="GK6" t="str">
            <v>8.0 years YM, then 1%</v>
          </cell>
          <cell r="GL6" t="str">
            <v>8.0 years YM, then 1%</v>
          </cell>
          <cell r="GM6" t="str">
            <v>7.0 years YM, then 1%</v>
          </cell>
          <cell r="GN6" t="str">
            <v>7.0 years YM, then 1%</v>
          </cell>
          <cell r="GO6" t="str">
            <v>7.0 years YM, then 1%</v>
          </cell>
          <cell r="GP6" t="str">
            <v>7.0 years YM, then 1%</v>
          </cell>
          <cell r="GQ6" t="str">
            <v>7.0 years YM, then 1%</v>
          </cell>
          <cell r="GR6" t="str">
            <v>7.0 years YM, then 1%</v>
          </cell>
          <cell r="GS6" t="str">
            <v>7.0 years YM, then 1%</v>
          </cell>
          <cell r="GT6" t="str">
            <v>7.0 years YM, then 1%</v>
          </cell>
          <cell r="GU6" t="str">
            <v>7.0 years YM, then 1%</v>
          </cell>
          <cell r="GV6" t="str">
            <v>6.0 years YM, then 1%</v>
          </cell>
          <cell r="GW6" t="str">
            <v>6.0 years YM, then 1%</v>
          </cell>
          <cell r="GX6" t="str">
            <v>6.0 years YM, then 1%</v>
          </cell>
          <cell r="GY6" t="str">
            <v>6.0 years YM, then 1%</v>
          </cell>
          <cell r="GZ6" t="str">
            <v>6.0 years YM, then 1%</v>
          </cell>
          <cell r="HA6" t="str">
            <v>6.0 years YM, then 1%</v>
          </cell>
          <cell r="HB6" t="str">
            <v>6.0 years YM, then 1%</v>
          </cell>
          <cell r="HC6" t="str">
            <v>6.0 years YM, then 1%</v>
          </cell>
          <cell r="HD6" t="str">
            <v>6.0 years YM, then 1%</v>
          </cell>
          <cell r="HE6" t="str">
            <v>5.0 years YM, then 1%</v>
          </cell>
          <cell r="HF6" t="str">
            <v>5.0 years YM, then 1%</v>
          </cell>
          <cell r="HG6" t="str">
            <v>5.0 years YM, then 1%</v>
          </cell>
          <cell r="HH6" t="str">
            <v>5.0 years YM, then 1%</v>
          </cell>
          <cell r="HI6" t="str">
            <v>5.0 years YM, then 1%</v>
          </cell>
          <cell r="HJ6" t="str">
            <v>5.0 years YM, then 1%</v>
          </cell>
          <cell r="HK6" t="str">
            <v>5.0 years YM, then 1%</v>
          </cell>
          <cell r="HL6" t="str">
            <v>5.0 years YM, then 1%</v>
          </cell>
          <cell r="HM6" t="str">
            <v>5.0 years YM, then 1%</v>
          </cell>
          <cell r="HN6" t="str">
            <v>9.5 years YM, then par</v>
          </cell>
          <cell r="HO6" t="str">
            <v>9.5 years YM, then par</v>
          </cell>
          <cell r="HP6" t="str">
            <v>9.5 years YM, then par</v>
          </cell>
          <cell r="HQ6" t="str">
            <v>9.5 years YM, then par</v>
          </cell>
          <cell r="HR6" t="str">
            <v>9.5 years YM, then par</v>
          </cell>
          <cell r="HS6" t="str">
            <v>9.5 years YM, then par</v>
          </cell>
          <cell r="HT6" t="str">
            <v>9.5 years YM, then par</v>
          </cell>
          <cell r="HU6" t="str">
            <v>9.5 years YM, then par</v>
          </cell>
          <cell r="HV6" t="str">
            <v>9.5 years YM, then par</v>
          </cell>
          <cell r="HW6" t="str">
            <v>8.0 years YM, then par</v>
          </cell>
          <cell r="HX6" t="str">
            <v>8.0 years YM, then par</v>
          </cell>
          <cell r="HY6" t="str">
            <v>8.0 years YM, then par</v>
          </cell>
          <cell r="HZ6" t="str">
            <v>8.0 years YM, then par</v>
          </cell>
          <cell r="IA6" t="str">
            <v>8.0 years YM, then par</v>
          </cell>
          <cell r="IB6" t="str">
            <v>8.0 years YM, then par</v>
          </cell>
          <cell r="IC6" t="str">
            <v>8.0 years YM, then par</v>
          </cell>
          <cell r="ID6" t="str">
            <v>8.0 years YM, then par</v>
          </cell>
          <cell r="IE6" t="str">
            <v>8.0 years YM, then par</v>
          </cell>
          <cell r="IF6" t="str">
            <v>7.0 years YM, then par</v>
          </cell>
          <cell r="IG6" t="str">
            <v>7.0 years YM, then par</v>
          </cell>
          <cell r="IH6" t="str">
            <v>7.0 years YM, then par</v>
          </cell>
          <cell r="II6" t="str">
            <v>7.0 years YM, then par</v>
          </cell>
          <cell r="IJ6" t="str">
            <v>7.0 years YM, then par</v>
          </cell>
          <cell r="IK6" t="str">
            <v>7.0 years YM, then par</v>
          </cell>
          <cell r="IL6" t="str">
            <v>7.0 years YM, then par</v>
          </cell>
          <cell r="IM6" t="str">
            <v>7.0 years YM, then par</v>
          </cell>
          <cell r="IN6" t="str">
            <v>7.0 years YM, then par</v>
          </cell>
          <cell r="IO6" t="str">
            <v>6.0 years YM, then par</v>
          </cell>
          <cell r="IP6" t="str">
            <v>6.0 years YM, then par</v>
          </cell>
          <cell r="IQ6" t="str">
            <v>6.0 years YM, then par</v>
          </cell>
          <cell r="IR6" t="str">
            <v>6.0 years YM, then par</v>
          </cell>
          <cell r="IS6" t="str">
            <v>6.0 years YM, then par</v>
          </cell>
          <cell r="IT6" t="str">
            <v>6.0 years YM, then par</v>
          </cell>
          <cell r="IU6" t="str">
            <v>6.0 years YM, then par</v>
          </cell>
          <cell r="IV6" t="str">
            <v>6.0 years YM, then par</v>
          </cell>
          <cell r="IW6" t="str">
            <v>6.0 years YM, then par</v>
          </cell>
          <cell r="IX6" t="str">
            <v>5.0 years YM, then par</v>
          </cell>
          <cell r="IY6" t="str">
            <v>5.0 years YM, then par</v>
          </cell>
          <cell r="IZ6" t="str">
            <v>5.0 years YM, then par</v>
          </cell>
          <cell r="JA6" t="str">
            <v>5.0 years YM, then par</v>
          </cell>
          <cell r="JB6" t="str">
            <v>5.0 years YM, then par</v>
          </cell>
          <cell r="JC6" t="str">
            <v>5.0 years YM, then par</v>
          </cell>
          <cell r="JD6" t="str">
            <v>5.0 years YM, then par</v>
          </cell>
          <cell r="JE6" t="str">
            <v>5.0 years YM, then par</v>
          </cell>
          <cell r="JF6" t="str">
            <v>5.0 years YM, then par</v>
          </cell>
          <cell r="JG6" t="str">
            <v>Declining Prepayment</v>
          </cell>
          <cell r="JH6" t="str">
            <v>Declining Prepayment</v>
          </cell>
          <cell r="JI6" t="str">
            <v>Declining Prepayment</v>
          </cell>
          <cell r="JJ6" t="str">
            <v>Declining Prepayment</v>
          </cell>
          <cell r="JK6" t="str">
            <v>Declining Prepayment</v>
          </cell>
          <cell r="JL6" t="str">
            <v>Declining Prepayment</v>
          </cell>
          <cell r="JM6" t="str">
            <v>Declining Prepayment</v>
          </cell>
          <cell r="JN6" t="str">
            <v>Declining Prepayment</v>
          </cell>
          <cell r="JO6" t="str">
            <v>Declining Prepayment</v>
          </cell>
          <cell r="JP6" t="str">
            <v>1 Year LO, then 1%</v>
          </cell>
          <cell r="JQ6" t="str">
            <v>1 Year LO, then 1%</v>
          </cell>
          <cell r="JR6" t="str">
            <v>1 Year LO, then 1%</v>
          </cell>
          <cell r="JS6" t="str">
            <v>1 Year LO, then 1%</v>
          </cell>
          <cell r="JT6" t="str">
            <v>1 Year LO, then 1%</v>
          </cell>
          <cell r="JU6" t="str">
            <v>1 Year LO, then 1%</v>
          </cell>
          <cell r="JV6" t="str">
            <v>11.5 years YM, then 1%</v>
          </cell>
          <cell r="JW6" t="str">
            <v>11.5 years YM, then 1%</v>
          </cell>
          <cell r="JX6" t="str">
            <v>11.5 years YM, then 1%</v>
          </cell>
          <cell r="JY6" t="str">
            <v>11.5 years YM, then 1%</v>
          </cell>
          <cell r="JZ6" t="str">
            <v>11.5 years YM, then 1%</v>
          </cell>
          <cell r="KA6" t="str">
            <v>11.5 years YM, then 1%</v>
          </cell>
          <cell r="KB6" t="str">
            <v>11.5 years YM, then 1%</v>
          </cell>
          <cell r="KC6" t="str">
            <v>11.5 years YM, then 1%</v>
          </cell>
          <cell r="KD6" t="str">
            <v>11.5 years YM, then 1%</v>
          </cell>
          <cell r="KE6" t="str">
            <v>10.0 years YM, then 1%</v>
          </cell>
          <cell r="KF6" t="str">
            <v>10.0 years YM, then 1%</v>
          </cell>
          <cell r="KG6" t="str">
            <v>10.0 years YM, then 1%</v>
          </cell>
          <cell r="KH6" t="str">
            <v>10.0 years YM, then 1%</v>
          </cell>
          <cell r="KI6" t="str">
            <v>10.0 years YM, then 1%</v>
          </cell>
          <cell r="KJ6" t="str">
            <v>10.0 years YM, then 1%</v>
          </cell>
          <cell r="KK6" t="str">
            <v>10.0 years YM, then 1%</v>
          </cell>
          <cell r="KL6" t="str">
            <v>10.0 years YM, then 1%</v>
          </cell>
          <cell r="KM6" t="str">
            <v>10.0 years YM, then 1%</v>
          </cell>
          <cell r="KN6" t="str">
            <v>11.5 years YM, then par</v>
          </cell>
          <cell r="KO6" t="str">
            <v>11.5 years YM, then par</v>
          </cell>
          <cell r="KP6" t="str">
            <v>11.5 years YM, then par</v>
          </cell>
          <cell r="KQ6" t="str">
            <v>11.5 years YM, then par</v>
          </cell>
          <cell r="KR6" t="str">
            <v>11.5 years YM, then par</v>
          </cell>
          <cell r="KS6" t="str">
            <v>11.5 years YM, then par</v>
          </cell>
          <cell r="KT6" t="str">
            <v>11.5 years YM, then par</v>
          </cell>
          <cell r="KU6" t="str">
            <v>11.5 years YM, then par</v>
          </cell>
          <cell r="KV6" t="str">
            <v>11.5 years YM, then par</v>
          </cell>
          <cell r="KW6" t="str">
            <v>10.0 years YM, then par</v>
          </cell>
          <cell r="KX6" t="str">
            <v>10.0 years YM, then par</v>
          </cell>
          <cell r="KY6" t="str">
            <v>10.0 years YM, then par</v>
          </cell>
          <cell r="KZ6" t="str">
            <v>10.0 years YM, then par</v>
          </cell>
          <cell r="LA6" t="str">
            <v>10.0 years YM, then par</v>
          </cell>
          <cell r="LB6" t="str">
            <v>10.0 years YM, then par</v>
          </cell>
          <cell r="LC6" t="str">
            <v>10.0 years YM, then par</v>
          </cell>
          <cell r="LD6" t="str">
            <v>10.0 years YM, then par</v>
          </cell>
          <cell r="LE6" t="str">
            <v>10.0 years YM, then par</v>
          </cell>
          <cell r="LF6" t="str">
            <v>Declining Prepayment</v>
          </cell>
          <cell r="LG6" t="str">
            <v>Declining Prepayment</v>
          </cell>
          <cell r="LH6" t="str">
            <v>Declining Prepayment</v>
          </cell>
          <cell r="LI6" t="str">
            <v>Declining Prepayment</v>
          </cell>
          <cell r="LJ6" t="str">
            <v>Declining Prepayment</v>
          </cell>
          <cell r="LK6" t="str">
            <v>Declining Prepayment</v>
          </cell>
          <cell r="LL6" t="str">
            <v>Declining Prepayment</v>
          </cell>
          <cell r="LM6" t="str">
            <v>Declining Prepayment</v>
          </cell>
          <cell r="LN6" t="str">
            <v>Declining Prepayment</v>
          </cell>
          <cell r="LO6" t="str">
            <v>14.5 years YM, then 1%</v>
          </cell>
          <cell r="LP6" t="str">
            <v>14.5 years YM, then 1%</v>
          </cell>
          <cell r="LQ6" t="str">
            <v>14.5 years YM, then 1%</v>
          </cell>
          <cell r="LR6" t="str">
            <v>14.5 years YM, then 1%</v>
          </cell>
          <cell r="LS6" t="str">
            <v>14.5 years YM, then 1%</v>
          </cell>
          <cell r="LT6" t="str">
            <v>14.5 years YM, then 1%</v>
          </cell>
          <cell r="LU6" t="str">
            <v>14.5 years YM, then 1%</v>
          </cell>
          <cell r="LV6" t="str">
            <v>14.5 years YM, then 1%</v>
          </cell>
          <cell r="LW6" t="str">
            <v>14.5 years YM, then 1%</v>
          </cell>
          <cell r="LX6" t="str">
            <v>10.0 years YM, then 1%</v>
          </cell>
          <cell r="LY6" t="str">
            <v>10.0 years YM, then 1%</v>
          </cell>
          <cell r="LZ6" t="str">
            <v>10.0 years YM, then 1%</v>
          </cell>
          <cell r="MA6" t="str">
            <v>10.0 years YM, then 1%</v>
          </cell>
          <cell r="MB6" t="str">
            <v>10.0 years YM, then 1%</v>
          </cell>
          <cell r="MC6" t="str">
            <v>10.0 years YM, then 1%</v>
          </cell>
          <cell r="MD6" t="str">
            <v>10.0 years YM, then 1%</v>
          </cell>
          <cell r="ME6" t="str">
            <v>10.0 years YM, then 1%</v>
          </cell>
          <cell r="MF6" t="str">
            <v>10.0 years YM, then 1%</v>
          </cell>
          <cell r="MG6" t="str">
            <v>14.5 years YM, then par</v>
          </cell>
          <cell r="MH6" t="str">
            <v>14.5 years YM, then par</v>
          </cell>
          <cell r="MI6" t="str">
            <v>14.5 years YM, then par</v>
          </cell>
          <cell r="MJ6" t="str">
            <v>14.5 years YM, then par</v>
          </cell>
          <cell r="MK6" t="str">
            <v>14.5 years YM, then par</v>
          </cell>
          <cell r="ML6" t="str">
            <v>14.5 years YM, then par</v>
          </cell>
          <cell r="MM6" t="str">
            <v>14.5 years YM, then par</v>
          </cell>
          <cell r="MN6" t="str">
            <v>14.5 years YM, then par</v>
          </cell>
          <cell r="MO6" t="str">
            <v>14.5 years YM, then par</v>
          </cell>
          <cell r="MP6" t="str">
            <v>10.0 years YM, then par</v>
          </cell>
          <cell r="MQ6" t="str">
            <v>10.0 years YM, then par</v>
          </cell>
          <cell r="MR6" t="str">
            <v>10.0 years YM, then par</v>
          </cell>
          <cell r="MS6" t="str">
            <v>10.0 years YM, then par</v>
          </cell>
          <cell r="MT6" t="str">
            <v>10.0 years YM, then par</v>
          </cell>
          <cell r="MU6" t="str">
            <v>10.0 years YM, then par</v>
          </cell>
          <cell r="MV6" t="str">
            <v>10.0 years YM, then par</v>
          </cell>
          <cell r="MW6" t="str">
            <v>10.0 years YM, then par</v>
          </cell>
          <cell r="MX6" t="str">
            <v>10.0 years YM, then par</v>
          </cell>
          <cell r="MY6" t="str">
            <v>Declining Prepayment</v>
          </cell>
          <cell r="MZ6" t="str">
            <v>Declining Prepayment</v>
          </cell>
          <cell r="NA6" t="str">
            <v>Declining Prepayment</v>
          </cell>
          <cell r="NB6" t="str">
            <v>Declining Prepayment</v>
          </cell>
          <cell r="NC6" t="str">
            <v>Declining Prepayment</v>
          </cell>
          <cell r="ND6" t="str">
            <v>Declining Prepayment</v>
          </cell>
          <cell r="NE6" t="str">
            <v>Declining Prepayment</v>
          </cell>
          <cell r="NF6" t="str">
            <v>Declining Prepayment</v>
          </cell>
          <cell r="NG6" t="str">
            <v>Declining Prepayment</v>
          </cell>
          <cell r="NH6" t="str">
            <v>Standard Defeasance</v>
          </cell>
          <cell r="NI6" t="str">
            <v>Standard Defeasance</v>
          </cell>
          <cell r="NJ6" t="str">
            <v>Standard Defeasance</v>
          </cell>
          <cell r="NK6" t="str">
            <v>Standard Defeasance</v>
          </cell>
          <cell r="NL6" t="str">
            <v>Standard Defeasance</v>
          </cell>
          <cell r="NM6" t="str">
            <v>Standard Defeasance</v>
          </cell>
          <cell r="NN6" t="str">
            <v>1 Year LO, then 1%</v>
          </cell>
          <cell r="NO6" t="str">
            <v>1 Year LO, then 1%</v>
          </cell>
          <cell r="NP6" t="str">
            <v>1 Year LO, then 1%</v>
          </cell>
          <cell r="NQ6" t="str">
            <v>1 Year LO, then 1%</v>
          </cell>
          <cell r="NR6" t="str">
            <v>1 Year LO, then 1%</v>
          </cell>
          <cell r="NS6" t="str">
            <v>1 Year LO, then 1%</v>
          </cell>
          <cell r="NT6" t="str">
            <v>Standard Defeasance</v>
          </cell>
          <cell r="NU6" t="str">
            <v>Standard Defeasance</v>
          </cell>
          <cell r="NV6" t="str">
            <v>Standard Defeasance</v>
          </cell>
          <cell r="NW6" t="str">
            <v>Standard Defeasance</v>
          </cell>
          <cell r="NX6" t="str">
            <v>Standard Defeasance</v>
          </cell>
          <cell r="NY6" t="str">
            <v>Standard Defeasance</v>
          </cell>
          <cell r="NZ6" t="str">
            <v>5.0 years Def., then 1%</v>
          </cell>
          <cell r="OA6" t="str">
            <v>5.0 years Def., then 1%</v>
          </cell>
          <cell r="OB6" t="str">
            <v>5.0 years Def., then 1%</v>
          </cell>
          <cell r="OC6" t="str">
            <v>5.0 years Def., then 1%</v>
          </cell>
          <cell r="OD6" t="str">
            <v>5.0 years Def., then 1%</v>
          </cell>
          <cell r="OE6" t="str">
            <v>5.0 years Def., then 1%</v>
          </cell>
          <cell r="OF6" t="str">
            <v>5.0 years Def., then par</v>
          </cell>
          <cell r="OG6" t="str">
            <v>5.0 years Def., then par</v>
          </cell>
          <cell r="OH6" t="str">
            <v>5.0 years Def., then par</v>
          </cell>
          <cell r="OI6" t="str">
            <v>5.0 years Def., then par</v>
          </cell>
          <cell r="OJ6" t="str">
            <v>5.0 years Def., then par</v>
          </cell>
          <cell r="OK6" t="str">
            <v>5.0 years Def., then par</v>
          </cell>
          <cell r="OL6" t="str">
            <v>6.0 years Def., then 1%</v>
          </cell>
          <cell r="OM6" t="str">
            <v>6.0 years Def., then 1%</v>
          </cell>
          <cell r="ON6" t="str">
            <v>6.0 years Def., then 1%</v>
          </cell>
          <cell r="OO6" t="str">
            <v>6.0 years Def., then 1%</v>
          </cell>
          <cell r="OP6" t="str">
            <v>6.0 years Def., then 1%</v>
          </cell>
          <cell r="OQ6" t="str">
            <v>6.0 years Def., then 1%</v>
          </cell>
          <cell r="OR6" t="str">
            <v>6.0 years Def., then par</v>
          </cell>
          <cell r="OS6" t="str">
            <v>6.0 years Def., then par</v>
          </cell>
          <cell r="OT6" t="str">
            <v>6.0 years Def., then par</v>
          </cell>
          <cell r="OU6" t="str">
            <v>6.0 years Def., then par</v>
          </cell>
          <cell r="OV6" t="str">
            <v>6.0 years Def., then par</v>
          </cell>
          <cell r="OW6" t="str">
            <v>6.0 years Def., then par</v>
          </cell>
          <cell r="OX6" t="str">
            <v>1 Year LO, then 1%</v>
          </cell>
          <cell r="OY6" t="str">
            <v>1 Year LO, then 1%</v>
          </cell>
          <cell r="OZ6" t="str">
            <v>1 Year LO, then 1%</v>
          </cell>
          <cell r="PA6" t="str">
            <v>1 Year LO, then 1%</v>
          </cell>
          <cell r="PB6" t="str">
            <v>1 Year LO, then 1%</v>
          </cell>
          <cell r="PC6" t="str">
            <v>1 Year LO, then 1%</v>
          </cell>
          <cell r="PD6" t="str">
            <v>Standard Defeasance</v>
          </cell>
          <cell r="PE6" t="str">
            <v>Standard Defeasance</v>
          </cell>
          <cell r="PF6" t="str">
            <v>Standard Defeasance</v>
          </cell>
          <cell r="PG6" t="str">
            <v>Standard Defeasance</v>
          </cell>
          <cell r="PH6" t="str">
            <v>Standard Defeasance</v>
          </cell>
          <cell r="PI6" t="str">
            <v>Standard Defeasance</v>
          </cell>
          <cell r="PJ6" t="str">
            <v>7.0 years Def., then 1%</v>
          </cell>
          <cell r="PK6" t="str">
            <v>7.0 years Def., then 1%</v>
          </cell>
          <cell r="PL6" t="str">
            <v>7.0 years Def., then 1%</v>
          </cell>
          <cell r="PM6" t="str">
            <v>7.0 years Def., then 1%</v>
          </cell>
          <cell r="PN6" t="str">
            <v>7.0 years Def., then 1%</v>
          </cell>
          <cell r="PO6" t="str">
            <v>7.0 years Def., then 1%</v>
          </cell>
          <cell r="PP6" t="str">
            <v>7.0 years Def., then par</v>
          </cell>
          <cell r="PQ6" t="str">
            <v>7.0 years Def., then par</v>
          </cell>
          <cell r="PR6" t="str">
            <v>7.0 years Def., then par</v>
          </cell>
          <cell r="PS6" t="str">
            <v>7.0 years Def., then par</v>
          </cell>
          <cell r="PT6" t="str">
            <v>7.0 years Def., then par</v>
          </cell>
          <cell r="PU6" t="str">
            <v>7.0 years Def., then par</v>
          </cell>
          <cell r="PV6" t="str">
            <v>8.0 years Def., then 1%</v>
          </cell>
          <cell r="PW6" t="str">
            <v>8.0 years Def., then 1%</v>
          </cell>
          <cell r="PX6" t="str">
            <v>8.0 years Def., then 1%</v>
          </cell>
          <cell r="PY6" t="str">
            <v>8.0 years Def., then 1%</v>
          </cell>
          <cell r="PZ6" t="str">
            <v>8.0 years Def., then 1%</v>
          </cell>
          <cell r="QA6" t="str">
            <v>8.0 years Def., then 1%</v>
          </cell>
          <cell r="QB6" t="str">
            <v>8.0 years Def., then par</v>
          </cell>
          <cell r="QC6" t="str">
            <v>8.0 years Def., then par</v>
          </cell>
          <cell r="QD6" t="str">
            <v>8.0 years Def., then par</v>
          </cell>
          <cell r="QE6" t="str">
            <v>8.0 years Def., then par</v>
          </cell>
          <cell r="QF6" t="str">
            <v>8.0 years Def., then par</v>
          </cell>
          <cell r="QG6" t="str">
            <v>8.0 years Def., then par</v>
          </cell>
          <cell r="QH6" t="str">
            <v>1 Year LO, then 1%</v>
          </cell>
          <cell r="QI6" t="str">
            <v>1 Year LO, then 1%</v>
          </cell>
          <cell r="QJ6" t="str">
            <v>1 Year LO, then 1%</v>
          </cell>
          <cell r="QK6" t="str">
            <v>1 Year LO, then 1%</v>
          </cell>
          <cell r="QL6" t="str">
            <v>1 Year LO, then 1%</v>
          </cell>
          <cell r="QM6" t="str">
            <v>1 Year LO, then 1%</v>
          </cell>
          <cell r="QN6" t="str">
            <v>Standard Defeasance</v>
          </cell>
          <cell r="QO6" t="str">
            <v>Standard Defeasance</v>
          </cell>
          <cell r="QP6" t="str">
            <v>Standard Defeasance</v>
          </cell>
          <cell r="QQ6" t="str">
            <v>Standard Defeasance</v>
          </cell>
          <cell r="QR6" t="str">
            <v>Standard Defeasance</v>
          </cell>
          <cell r="QS6" t="str">
            <v>Standard Defeasance</v>
          </cell>
          <cell r="QT6" t="str">
            <v>Standard Defeasance</v>
          </cell>
          <cell r="QU6" t="str">
            <v>Standard Defeasance</v>
          </cell>
          <cell r="QV6" t="str">
            <v>Standard Defeasance</v>
          </cell>
          <cell r="QW6" t="str">
            <v>Standard Defeasance</v>
          </cell>
          <cell r="QX6" t="str">
            <v>Standard Defeasance</v>
          </cell>
          <cell r="QY6" t="str">
            <v>Standard Defeasance</v>
          </cell>
          <cell r="QZ6" t="str">
            <v>N/A</v>
          </cell>
          <cell r="RA6" t="str">
            <v>No LO,1% Exit Fee</v>
          </cell>
          <cell r="RB6" t="str">
            <v>x</v>
          </cell>
        </row>
        <row r="7">
          <cell r="C7" t="str">
            <v>II</v>
          </cell>
          <cell r="D7" t="str">
            <v>II</v>
          </cell>
          <cell r="E7" t="str">
            <v>II</v>
          </cell>
          <cell r="F7" t="str">
            <v>III</v>
          </cell>
          <cell r="G7" t="str">
            <v>III</v>
          </cell>
          <cell r="H7" t="str">
            <v>III</v>
          </cell>
          <cell r="I7" t="str">
            <v>IV</v>
          </cell>
          <cell r="J7" t="str">
            <v>IV</v>
          </cell>
          <cell r="K7" t="str">
            <v>IV</v>
          </cell>
          <cell r="L7" t="str">
            <v>II</v>
          </cell>
          <cell r="M7" t="str">
            <v>II</v>
          </cell>
          <cell r="N7" t="str">
            <v>II</v>
          </cell>
          <cell r="O7" t="str">
            <v>III</v>
          </cell>
          <cell r="P7" t="str">
            <v>III</v>
          </cell>
          <cell r="Q7" t="str">
            <v>III</v>
          </cell>
          <cell r="R7" t="str">
            <v>IV</v>
          </cell>
          <cell r="S7" t="str">
            <v>IV</v>
          </cell>
          <cell r="T7" t="str">
            <v>IV</v>
          </cell>
          <cell r="U7" t="str">
            <v>II</v>
          </cell>
          <cell r="V7" t="str">
            <v>II</v>
          </cell>
          <cell r="W7" t="str">
            <v>II</v>
          </cell>
          <cell r="X7" t="str">
            <v>III</v>
          </cell>
          <cell r="Y7" t="str">
            <v>III</v>
          </cell>
          <cell r="Z7" t="str">
            <v>III</v>
          </cell>
          <cell r="AA7" t="str">
            <v>IV</v>
          </cell>
          <cell r="AB7" t="str">
            <v>IV</v>
          </cell>
          <cell r="AC7" t="str">
            <v>IV</v>
          </cell>
          <cell r="AD7" t="str">
            <v>II</v>
          </cell>
          <cell r="AE7" t="str">
            <v>II</v>
          </cell>
          <cell r="AF7" t="str">
            <v>II</v>
          </cell>
          <cell r="AG7" t="str">
            <v>III</v>
          </cell>
          <cell r="AH7" t="str">
            <v>III</v>
          </cell>
          <cell r="AI7" t="str">
            <v>III</v>
          </cell>
          <cell r="AJ7" t="str">
            <v>IV</v>
          </cell>
          <cell r="AK7" t="str">
            <v>IV</v>
          </cell>
          <cell r="AL7" t="str">
            <v>IV</v>
          </cell>
          <cell r="AM7" t="str">
            <v>II</v>
          </cell>
          <cell r="AN7" t="str">
            <v>II</v>
          </cell>
          <cell r="AO7" t="str">
            <v>II</v>
          </cell>
          <cell r="AP7" t="str">
            <v>III</v>
          </cell>
          <cell r="AQ7" t="str">
            <v>III</v>
          </cell>
          <cell r="AR7" t="str">
            <v>III</v>
          </cell>
          <cell r="AS7" t="str">
            <v>IV</v>
          </cell>
          <cell r="AT7" t="str">
            <v>IV</v>
          </cell>
          <cell r="AU7" t="str">
            <v>IV</v>
          </cell>
          <cell r="AV7" t="str">
            <v>II</v>
          </cell>
          <cell r="AW7" t="str">
            <v>II</v>
          </cell>
          <cell r="AX7" t="str">
            <v>II</v>
          </cell>
          <cell r="AY7" t="str">
            <v>III</v>
          </cell>
          <cell r="AZ7" t="str">
            <v>III</v>
          </cell>
          <cell r="BA7" t="str">
            <v>III</v>
          </cell>
          <cell r="BB7" t="str">
            <v>IV</v>
          </cell>
          <cell r="BC7" t="str">
            <v>IV</v>
          </cell>
          <cell r="BD7" t="str">
            <v>IV</v>
          </cell>
          <cell r="BE7" t="str">
            <v>II</v>
          </cell>
          <cell r="BF7" t="str">
            <v>II</v>
          </cell>
          <cell r="BG7" t="str">
            <v>II</v>
          </cell>
          <cell r="BH7" t="str">
            <v>III</v>
          </cell>
          <cell r="BI7" t="str">
            <v>III</v>
          </cell>
          <cell r="BJ7" t="str">
            <v>III</v>
          </cell>
          <cell r="BK7" t="str">
            <v>IV</v>
          </cell>
          <cell r="BL7" t="str">
            <v>IV</v>
          </cell>
          <cell r="BM7" t="str">
            <v>IV</v>
          </cell>
          <cell r="BN7" t="str">
            <v>II</v>
          </cell>
          <cell r="BO7" t="str">
            <v>II</v>
          </cell>
          <cell r="BP7" t="str">
            <v>II</v>
          </cell>
          <cell r="BQ7" t="str">
            <v>III</v>
          </cell>
          <cell r="BR7" t="str">
            <v>III</v>
          </cell>
          <cell r="BS7" t="str">
            <v>III</v>
          </cell>
          <cell r="BT7" t="str">
            <v>IV</v>
          </cell>
          <cell r="BU7" t="str">
            <v>IV</v>
          </cell>
          <cell r="BV7" t="str">
            <v>IV</v>
          </cell>
          <cell r="BW7" t="str">
            <v>II</v>
          </cell>
          <cell r="BX7" t="str">
            <v>II</v>
          </cell>
          <cell r="BY7" t="str">
            <v>II</v>
          </cell>
          <cell r="BZ7" t="str">
            <v>III</v>
          </cell>
          <cell r="CA7" t="str">
            <v>III</v>
          </cell>
          <cell r="CB7" t="str">
            <v>III</v>
          </cell>
          <cell r="CC7" t="str">
            <v>IV</v>
          </cell>
          <cell r="CD7" t="str">
            <v>IV</v>
          </cell>
          <cell r="CE7" t="str">
            <v>IV</v>
          </cell>
          <cell r="CF7" t="str">
            <v>II</v>
          </cell>
          <cell r="CG7" t="str">
            <v>II</v>
          </cell>
          <cell r="CH7" t="str">
            <v>II</v>
          </cell>
          <cell r="CI7" t="str">
            <v>III</v>
          </cell>
          <cell r="CJ7" t="str">
            <v>III</v>
          </cell>
          <cell r="CK7" t="str">
            <v>III</v>
          </cell>
          <cell r="CL7" t="str">
            <v>IV</v>
          </cell>
          <cell r="CM7" t="str">
            <v>IV</v>
          </cell>
          <cell r="CN7" t="str">
            <v>IV</v>
          </cell>
          <cell r="CO7" t="str">
            <v>II</v>
          </cell>
          <cell r="CP7" t="str">
            <v>II</v>
          </cell>
          <cell r="CQ7" t="str">
            <v>II</v>
          </cell>
          <cell r="CR7" t="str">
            <v>III</v>
          </cell>
          <cell r="CS7" t="str">
            <v>III</v>
          </cell>
          <cell r="CT7" t="str">
            <v>III</v>
          </cell>
          <cell r="CU7" t="str">
            <v>IV</v>
          </cell>
          <cell r="CV7" t="str">
            <v>IV</v>
          </cell>
          <cell r="CW7" t="str">
            <v>IV</v>
          </cell>
          <cell r="CX7" t="str">
            <v>II</v>
          </cell>
          <cell r="CY7" t="str">
            <v>II</v>
          </cell>
          <cell r="CZ7" t="str">
            <v>II</v>
          </cell>
          <cell r="DA7" t="str">
            <v>III</v>
          </cell>
          <cell r="DB7" t="str">
            <v>III</v>
          </cell>
          <cell r="DC7" t="str">
            <v>III</v>
          </cell>
          <cell r="DD7" t="str">
            <v>IV</v>
          </cell>
          <cell r="DE7" t="str">
            <v>IV</v>
          </cell>
          <cell r="DF7" t="str">
            <v>IV</v>
          </cell>
          <cell r="DG7" t="str">
            <v>II</v>
          </cell>
          <cell r="DH7" t="str">
            <v>II</v>
          </cell>
          <cell r="DI7" t="str">
            <v>II</v>
          </cell>
          <cell r="DJ7" t="str">
            <v>III</v>
          </cell>
          <cell r="DK7" t="str">
            <v>III</v>
          </cell>
          <cell r="DL7" t="str">
            <v>III</v>
          </cell>
          <cell r="DM7" t="str">
            <v>IV</v>
          </cell>
          <cell r="DN7" t="str">
            <v>IV</v>
          </cell>
          <cell r="DO7" t="str">
            <v>IV</v>
          </cell>
          <cell r="DP7" t="str">
            <v>II</v>
          </cell>
          <cell r="DQ7" t="str">
            <v>II</v>
          </cell>
          <cell r="DR7" t="str">
            <v>II</v>
          </cell>
          <cell r="DS7" t="str">
            <v>III</v>
          </cell>
          <cell r="DT7" t="str">
            <v>III</v>
          </cell>
          <cell r="DU7" t="str">
            <v>III</v>
          </cell>
          <cell r="DV7" t="str">
            <v>IV</v>
          </cell>
          <cell r="DW7" t="str">
            <v>IV</v>
          </cell>
          <cell r="DX7" t="str">
            <v>IV</v>
          </cell>
          <cell r="DY7" t="str">
            <v>II</v>
          </cell>
          <cell r="DZ7" t="str">
            <v>II</v>
          </cell>
          <cell r="EA7" t="str">
            <v>II</v>
          </cell>
          <cell r="EB7" t="str">
            <v>III</v>
          </cell>
          <cell r="EC7" t="str">
            <v>III</v>
          </cell>
          <cell r="ED7" t="str">
            <v>III</v>
          </cell>
          <cell r="EE7" t="str">
            <v>IV</v>
          </cell>
          <cell r="EF7" t="str">
            <v>IV</v>
          </cell>
          <cell r="EG7" t="str">
            <v>IV</v>
          </cell>
          <cell r="EH7" t="str">
            <v>II</v>
          </cell>
          <cell r="EI7" t="str">
            <v>II</v>
          </cell>
          <cell r="EJ7" t="str">
            <v>II</v>
          </cell>
          <cell r="EK7" t="str">
            <v>III</v>
          </cell>
          <cell r="EL7" t="str">
            <v>III</v>
          </cell>
          <cell r="EM7" t="str">
            <v>III</v>
          </cell>
          <cell r="EN7" t="str">
            <v>IV</v>
          </cell>
          <cell r="EO7" t="str">
            <v>IV</v>
          </cell>
          <cell r="EP7" t="str">
            <v>IV</v>
          </cell>
          <cell r="EQ7" t="str">
            <v>II</v>
          </cell>
          <cell r="ER7" t="str">
            <v>II</v>
          </cell>
          <cell r="ES7" t="str">
            <v>II</v>
          </cell>
          <cell r="ET7" t="str">
            <v>III</v>
          </cell>
          <cell r="EU7" t="str">
            <v>III</v>
          </cell>
          <cell r="EV7" t="str">
            <v>III</v>
          </cell>
          <cell r="EW7" t="str">
            <v>IV</v>
          </cell>
          <cell r="EX7" t="str">
            <v>IV</v>
          </cell>
          <cell r="EY7" t="str">
            <v>IV</v>
          </cell>
          <cell r="EZ7" t="str">
            <v>II</v>
          </cell>
          <cell r="FA7" t="str">
            <v>II</v>
          </cell>
          <cell r="FB7" t="str">
            <v>II</v>
          </cell>
          <cell r="FC7" t="str">
            <v>III</v>
          </cell>
          <cell r="FD7" t="str">
            <v>III</v>
          </cell>
          <cell r="FE7" t="str">
            <v>III</v>
          </cell>
          <cell r="FF7" t="str">
            <v>IV</v>
          </cell>
          <cell r="FG7" t="str">
            <v>IV</v>
          </cell>
          <cell r="FH7" t="str">
            <v>IV</v>
          </cell>
          <cell r="FI7" t="str">
            <v>II</v>
          </cell>
          <cell r="FJ7" t="str">
            <v>II</v>
          </cell>
          <cell r="FK7" t="str">
            <v>III</v>
          </cell>
          <cell r="FL7" t="str">
            <v>III</v>
          </cell>
          <cell r="FM7" t="str">
            <v>IV</v>
          </cell>
          <cell r="FN7" t="str">
            <v>IV</v>
          </cell>
          <cell r="FO7" t="str">
            <v>II</v>
          </cell>
          <cell r="FP7" t="str">
            <v>II</v>
          </cell>
          <cell r="FQ7" t="str">
            <v>III</v>
          </cell>
          <cell r="FR7" t="str">
            <v>III</v>
          </cell>
          <cell r="FS7" t="str">
            <v>IV</v>
          </cell>
          <cell r="FT7" t="str">
            <v>IV</v>
          </cell>
          <cell r="FU7" t="str">
            <v>II</v>
          </cell>
          <cell r="FV7" t="str">
            <v>II</v>
          </cell>
          <cell r="FW7" t="str">
            <v>II</v>
          </cell>
          <cell r="FX7" t="str">
            <v>III</v>
          </cell>
          <cell r="FY7" t="str">
            <v>III</v>
          </cell>
          <cell r="FZ7" t="str">
            <v>III</v>
          </cell>
          <cell r="GA7" t="str">
            <v>IV</v>
          </cell>
          <cell r="GB7" t="str">
            <v>IV</v>
          </cell>
          <cell r="GC7" t="str">
            <v>IV</v>
          </cell>
          <cell r="GD7" t="str">
            <v>II</v>
          </cell>
          <cell r="GE7" t="str">
            <v>II</v>
          </cell>
          <cell r="GF7" t="str">
            <v>II</v>
          </cell>
          <cell r="GG7" t="str">
            <v>III</v>
          </cell>
          <cell r="GH7" t="str">
            <v>III</v>
          </cell>
          <cell r="GI7" t="str">
            <v>III</v>
          </cell>
          <cell r="GJ7" t="str">
            <v>IV</v>
          </cell>
          <cell r="GK7" t="str">
            <v>IV</v>
          </cell>
          <cell r="GL7" t="str">
            <v>IV</v>
          </cell>
          <cell r="GM7" t="str">
            <v>II</v>
          </cell>
          <cell r="GN7" t="str">
            <v>II</v>
          </cell>
          <cell r="GO7" t="str">
            <v>II</v>
          </cell>
          <cell r="GP7" t="str">
            <v>III</v>
          </cell>
          <cell r="GQ7" t="str">
            <v>III</v>
          </cell>
          <cell r="GR7" t="str">
            <v>III</v>
          </cell>
          <cell r="GS7" t="str">
            <v>IV</v>
          </cell>
          <cell r="GT7" t="str">
            <v>IV</v>
          </cell>
          <cell r="GU7" t="str">
            <v>IV</v>
          </cell>
          <cell r="GV7" t="str">
            <v>II</v>
          </cell>
          <cell r="GW7" t="str">
            <v>II</v>
          </cell>
          <cell r="GX7" t="str">
            <v>II</v>
          </cell>
          <cell r="GY7" t="str">
            <v>III</v>
          </cell>
          <cell r="GZ7" t="str">
            <v>III</v>
          </cell>
          <cell r="HA7" t="str">
            <v>III</v>
          </cell>
          <cell r="HB7" t="str">
            <v>IV</v>
          </cell>
          <cell r="HC7" t="str">
            <v>IV</v>
          </cell>
          <cell r="HD7" t="str">
            <v>IV</v>
          </cell>
          <cell r="HE7" t="str">
            <v>II</v>
          </cell>
          <cell r="HF7" t="str">
            <v>II</v>
          </cell>
          <cell r="HG7" t="str">
            <v>II</v>
          </cell>
          <cell r="HH7" t="str">
            <v>III</v>
          </cell>
          <cell r="HI7" t="str">
            <v>III</v>
          </cell>
          <cell r="HJ7" t="str">
            <v>III</v>
          </cell>
          <cell r="HK7" t="str">
            <v>IV</v>
          </cell>
          <cell r="HL7" t="str">
            <v>IV</v>
          </cell>
          <cell r="HM7" t="str">
            <v>IV</v>
          </cell>
          <cell r="HN7" t="str">
            <v>II</v>
          </cell>
          <cell r="HO7" t="str">
            <v>II</v>
          </cell>
          <cell r="HP7" t="str">
            <v>II</v>
          </cell>
          <cell r="HQ7" t="str">
            <v>III</v>
          </cell>
          <cell r="HR7" t="str">
            <v>III</v>
          </cell>
          <cell r="HS7" t="str">
            <v>III</v>
          </cell>
          <cell r="HT7" t="str">
            <v>IV</v>
          </cell>
          <cell r="HU7" t="str">
            <v>IV</v>
          </cell>
          <cell r="HV7" t="str">
            <v>IV</v>
          </cell>
          <cell r="HW7" t="str">
            <v>II</v>
          </cell>
          <cell r="HX7" t="str">
            <v>II</v>
          </cell>
          <cell r="HY7" t="str">
            <v>II</v>
          </cell>
          <cell r="HZ7" t="str">
            <v>III</v>
          </cell>
          <cell r="IA7" t="str">
            <v>III</v>
          </cell>
          <cell r="IB7" t="str">
            <v>III</v>
          </cell>
          <cell r="IC7" t="str">
            <v>IV</v>
          </cell>
          <cell r="ID7" t="str">
            <v>IV</v>
          </cell>
          <cell r="IE7" t="str">
            <v>IV</v>
          </cell>
          <cell r="IF7" t="str">
            <v>II</v>
          </cell>
          <cell r="IG7" t="str">
            <v>II</v>
          </cell>
          <cell r="IH7" t="str">
            <v>II</v>
          </cell>
          <cell r="II7" t="str">
            <v>III</v>
          </cell>
          <cell r="IJ7" t="str">
            <v>III</v>
          </cell>
          <cell r="IK7" t="str">
            <v>III</v>
          </cell>
          <cell r="IL7" t="str">
            <v>IV</v>
          </cell>
          <cell r="IM7" t="str">
            <v>IV</v>
          </cell>
          <cell r="IN7" t="str">
            <v>IV</v>
          </cell>
          <cell r="IO7" t="str">
            <v>II</v>
          </cell>
          <cell r="IP7" t="str">
            <v>II</v>
          </cell>
          <cell r="IQ7" t="str">
            <v>II</v>
          </cell>
          <cell r="IR7" t="str">
            <v>III</v>
          </cell>
          <cell r="IS7" t="str">
            <v>III</v>
          </cell>
          <cell r="IT7" t="str">
            <v>III</v>
          </cell>
          <cell r="IU7" t="str">
            <v>IV</v>
          </cell>
          <cell r="IV7" t="str">
            <v>IV</v>
          </cell>
          <cell r="IW7" t="str">
            <v>IV</v>
          </cell>
          <cell r="IX7" t="str">
            <v>II</v>
          </cell>
          <cell r="IY7" t="str">
            <v>II</v>
          </cell>
          <cell r="IZ7" t="str">
            <v>II</v>
          </cell>
          <cell r="JA7" t="str">
            <v>III</v>
          </cell>
          <cell r="JB7" t="str">
            <v>III</v>
          </cell>
          <cell r="JC7" t="str">
            <v>III</v>
          </cell>
          <cell r="JD7" t="str">
            <v>IV</v>
          </cell>
          <cell r="JE7" t="str">
            <v>IV</v>
          </cell>
          <cell r="JF7" t="str">
            <v>IV</v>
          </cell>
          <cell r="JG7" t="str">
            <v>II</v>
          </cell>
          <cell r="JH7" t="str">
            <v>II</v>
          </cell>
          <cell r="JI7" t="str">
            <v>II</v>
          </cell>
          <cell r="JJ7" t="str">
            <v>III</v>
          </cell>
          <cell r="JK7" t="str">
            <v>III</v>
          </cell>
          <cell r="JL7" t="str">
            <v>III</v>
          </cell>
          <cell r="JM7" t="str">
            <v>IV</v>
          </cell>
          <cell r="JN7" t="str">
            <v>IV</v>
          </cell>
          <cell r="JO7" t="str">
            <v>IV</v>
          </cell>
          <cell r="JP7" t="str">
            <v>II</v>
          </cell>
          <cell r="JQ7" t="str">
            <v>II</v>
          </cell>
          <cell r="JR7" t="str">
            <v>III</v>
          </cell>
          <cell r="JS7" t="str">
            <v>III</v>
          </cell>
          <cell r="JT7" t="str">
            <v>IV</v>
          </cell>
          <cell r="JU7" t="str">
            <v>IV</v>
          </cell>
          <cell r="JV7" t="str">
            <v>II</v>
          </cell>
          <cell r="JW7" t="str">
            <v>II</v>
          </cell>
          <cell r="JX7" t="str">
            <v>II</v>
          </cell>
          <cell r="JY7" t="str">
            <v>III</v>
          </cell>
          <cell r="JZ7" t="str">
            <v>III</v>
          </cell>
          <cell r="KA7" t="str">
            <v>III</v>
          </cell>
          <cell r="KB7" t="str">
            <v>IV</v>
          </cell>
          <cell r="KC7" t="str">
            <v>IV</v>
          </cell>
          <cell r="KD7" t="str">
            <v>IV</v>
          </cell>
          <cell r="KE7" t="str">
            <v>II</v>
          </cell>
          <cell r="KF7" t="str">
            <v>II</v>
          </cell>
          <cell r="KG7" t="str">
            <v>II</v>
          </cell>
          <cell r="KH7" t="str">
            <v>III</v>
          </cell>
          <cell r="KI7" t="str">
            <v>III</v>
          </cell>
          <cell r="KJ7" t="str">
            <v>III</v>
          </cell>
          <cell r="KK7" t="str">
            <v>IV</v>
          </cell>
          <cell r="KL7" t="str">
            <v>IV</v>
          </cell>
          <cell r="KM7" t="str">
            <v>IV</v>
          </cell>
          <cell r="KN7" t="str">
            <v>II</v>
          </cell>
          <cell r="KO7" t="str">
            <v>II</v>
          </cell>
          <cell r="KP7" t="str">
            <v>II</v>
          </cell>
          <cell r="KQ7" t="str">
            <v>III</v>
          </cell>
          <cell r="KR7" t="str">
            <v>III</v>
          </cell>
          <cell r="KS7" t="str">
            <v>III</v>
          </cell>
          <cell r="KT7" t="str">
            <v>IV</v>
          </cell>
          <cell r="KU7" t="str">
            <v>IV</v>
          </cell>
          <cell r="KV7" t="str">
            <v>IV</v>
          </cell>
          <cell r="KW7" t="str">
            <v>II</v>
          </cell>
          <cell r="KX7" t="str">
            <v>II</v>
          </cell>
          <cell r="KY7" t="str">
            <v>II</v>
          </cell>
          <cell r="KZ7" t="str">
            <v>III</v>
          </cell>
          <cell r="LA7" t="str">
            <v>III</v>
          </cell>
          <cell r="LB7" t="str">
            <v>III</v>
          </cell>
          <cell r="LC7" t="str">
            <v>IV</v>
          </cell>
          <cell r="LD7" t="str">
            <v>IV</v>
          </cell>
          <cell r="LE7" t="str">
            <v>IV</v>
          </cell>
          <cell r="LF7" t="str">
            <v>II</v>
          </cell>
          <cell r="LG7" t="str">
            <v>II</v>
          </cell>
          <cell r="LH7" t="str">
            <v>II</v>
          </cell>
          <cell r="LI7" t="str">
            <v>III</v>
          </cell>
          <cell r="LJ7" t="str">
            <v>III</v>
          </cell>
          <cell r="LK7" t="str">
            <v>III</v>
          </cell>
          <cell r="LL7" t="str">
            <v>IV</v>
          </cell>
          <cell r="LM7" t="str">
            <v>IV</v>
          </cell>
          <cell r="LN7" t="str">
            <v>IV</v>
          </cell>
          <cell r="LO7" t="str">
            <v>II</v>
          </cell>
          <cell r="LP7" t="str">
            <v>II</v>
          </cell>
          <cell r="LQ7" t="str">
            <v>II</v>
          </cell>
          <cell r="LR7" t="str">
            <v>III</v>
          </cell>
          <cell r="LS7" t="str">
            <v>III</v>
          </cell>
          <cell r="LT7" t="str">
            <v>III</v>
          </cell>
          <cell r="LU7" t="str">
            <v>IV</v>
          </cell>
          <cell r="LV7" t="str">
            <v>IV</v>
          </cell>
          <cell r="LW7" t="str">
            <v>IV</v>
          </cell>
          <cell r="LX7" t="str">
            <v>II</v>
          </cell>
          <cell r="LY7" t="str">
            <v>II</v>
          </cell>
          <cell r="LZ7" t="str">
            <v>II</v>
          </cell>
          <cell r="MA7" t="str">
            <v>III</v>
          </cell>
          <cell r="MB7" t="str">
            <v>III</v>
          </cell>
          <cell r="MC7" t="str">
            <v>III</v>
          </cell>
          <cell r="MD7" t="str">
            <v>IV</v>
          </cell>
          <cell r="ME7" t="str">
            <v>IV</v>
          </cell>
          <cell r="MF7" t="str">
            <v>IV</v>
          </cell>
          <cell r="MG7" t="str">
            <v>II</v>
          </cell>
          <cell r="MH7" t="str">
            <v>II</v>
          </cell>
          <cell r="MI7" t="str">
            <v>II</v>
          </cell>
          <cell r="MJ7" t="str">
            <v>III</v>
          </cell>
          <cell r="MK7" t="str">
            <v>III</v>
          </cell>
          <cell r="ML7" t="str">
            <v>III</v>
          </cell>
          <cell r="MM7" t="str">
            <v>IV</v>
          </cell>
          <cell r="MN7" t="str">
            <v>IV</v>
          </cell>
          <cell r="MO7" t="str">
            <v>IV</v>
          </cell>
          <cell r="MP7" t="str">
            <v>II</v>
          </cell>
          <cell r="MQ7" t="str">
            <v>II</v>
          </cell>
          <cell r="MR7" t="str">
            <v>II</v>
          </cell>
          <cell r="MS7" t="str">
            <v>III</v>
          </cell>
          <cell r="MT7" t="str">
            <v>III</v>
          </cell>
          <cell r="MU7" t="str">
            <v>III</v>
          </cell>
          <cell r="MV7" t="str">
            <v>IV</v>
          </cell>
          <cell r="MW7" t="str">
            <v>IV</v>
          </cell>
          <cell r="MX7" t="str">
            <v>IV</v>
          </cell>
          <cell r="MY7" t="str">
            <v>II</v>
          </cell>
          <cell r="MZ7" t="str">
            <v>II</v>
          </cell>
          <cell r="NA7" t="str">
            <v>II</v>
          </cell>
          <cell r="NB7" t="str">
            <v>III</v>
          </cell>
          <cell r="NC7" t="str">
            <v>III</v>
          </cell>
          <cell r="ND7" t="str">
            <v>III</v>
          </cell>
          <cell r="NE7" t="str">
            <v>IV</v>
          </cell>
          <cell r="NF7" t="str">
            <v>IV</v>
          </cell>
          <cell r="NG7" t="str">
            <v>IV</v>
          </cell>
          <cell r="NH7" t="str">
            <v>N/A</v>
          </cell>
          <cell r="NI7" t="str">
            <v>N/A</v>
          </cell>
          <cell r="NJ7" t="str">
            <v>N/A</v>
          </cell>
          <cell r="NK7" t="str">
            <v>N/A</v>
          </cell>
          <cell r="NL7" t="str">
            <v>N/A</v>
          </cell>
          <cell r="NM7" t="str">
            <v>N/A</v>
          </cell>
          <cell r="NN7" t="str">
            <v>N/A</v>
          </cell>
          <cell r="NO7" t="str">
            <v>N/A</v>
          </cell>
          <cell r="NP7" t="str">
            <v>N/A</v>
          </cell>
          <cell r="NQ7" t="str">
            <v>N/A</v>
          </cell>
          <cell r="NR7" t="str">
            <v>N/A</v>
          </cell>
          <cell r="NS7" t="str">
            <v>N/A</v>
          </cell>
          <cell r="NT7" t="str">
            <v>N/A</v>
          </cell>
          <cell r="NU7" t="str">
            <v>N/A</v>
          </cell>
          <cell r="NV7" t="str">
            <v>N/A</v>
          </cell>
          <cell r="NW7" t="str">
            <v>N/A</v>
          </cell>
          <cell r="NX7" t="str">
            <v>N/A</v>
          </cell>
          <cell r="NY7" t="str">
            <v>N/A</v>
          </cell>
          <cell r="NZ7" t="str">
            <v>N/A</v>
          </cell>
          <cell r="OA7" t="str">
            <v>N/A</v>
          </cell>
          <cell r="OB7" t="str">
            <v>N/A</v>
          </cell>
          <cell r="OC7" t="str">
            <v>N/A</v>
          </cell>
          <cell r="OD7" t="str">
            <v>N/A</v>
          </cell>
          <cell r="OE7" t="str">
            <v>N/A</v>
          </cell>
          <cell r="OF7" t="str">
            <v>N/A</v>
          </cell>
          <cell r="OG7" t="str">
            <v>N/A</v>
          </cell>
          <cell r="OH7" t="str">
            <v>N/A</v>
          </cell>
          <cell r="OI7" t="str">
            <v>N/A</v>
          </cell>
          <cell r="OJ7" t="str">
            <v>N/A</v>
          </cell>
          <cell r="OK7" t="str">
            <v>N/A</v>
          </cell>
          <cell r="OL7" t="str">
            <v>N/A</v>
          </cell>
          <cell r="OM7" t="str">
            <v>N/A</v>
          </cell>
          <cell r="ON7" t="str">
            <v>N/A</v>
          </cell>
          <cell r="OO7" t="str">
            <v>N/A</v>
          </cell>
          <cell r="OP7" t="str">
            <v>N/A</v>
          </cell>
          <cell r="OQ7" t="str">
            <v>N/A</v>
          </cell>
          <cell r="OR7" t="str">
            <v>N/A</v>
          </cell>
          <cell r="OS7" t="str">
            <v>N/A</v>
          </cell>
          <cell r="OT7" t="str">
            <v>N/A</v>
          </cell>
          <cell r="OU7" t="str">
            <v>N/A</v>
          </cell>
          <cell r="OV7" t="str">
            <v>N/A</v>
          </cell>
          <cell r="OW7" t="str">
            <v>N/A</v>
          </cell>
          <cell r="OX7" t="str">
            <v>N/A</v>
          </cell>
          <cell r="OY7" t="str">
            <v>N/A</v>
          </cell>
          <cell r="OZ7" t="str">
            <v>N/A</v>
          </cell>
          <cell r="PA7" t="str">
            <v>N/A</v>
          </cell>
          <cell r="PB7" t="str">
            <v>N/A</v>
          </cell>
          <cell r="PC7" t="str">
            <v>N/A</v>
          </cell>
          <cell r="PD7" t="str">
            <v>N/A</v>
          </cell>
          <cell r="PE7" t="str">
            <v>N/A</v>
          </cell>
          <cell r="PF7" t="str">
            <v>N/A</v>
          </cell>
          <cell r="PG7" t="str">
            <v>N/A</v>
          </cell>
          <cell r="PH7" t="str">
            <v>N/A</v>
          </cell>
          <cell r="PI7" t="str">
            <v>N/A</v>
          </cell>
          <cell r="PJ7" t="str">
            <v>N/A</v>
          </cell>
          <cell r="PK7" t="str">
            <v>N/A</v>
          </cell>
          <cell r="PL7" t="str">
            <v>N/A</v>
          </cell>
          <cell r="PM7" t="str">
            <v>N/A</v>
          </cell>
          <cell r="PN7" t="str">
            <v>N/A</v>
          </cell>
          <cell r="PO7" t="str">
            <v>N/A</v>
          </cell>
          <cell r="PP7" t="str">
            <v>N/A</v>
          </cell>
          <cell r="PQ7" t="str">
            <v>N/A</v>
          </cell>
          <cell r="PR7" t="str">
            <v>N/A</v>
          </cell>
          <cell r="PS7" t="str">
            <v>N/A</v>
          </cell>
          <cell r="PT7" t="str">
            <v>N/A</v>
          </cell>
          <cell r="PU7" t="str">
            <v>N/A</v>
          </cell>
          <cell r="PV7" t="str">
            <v>N/A</v>
          </cell>
          <cell r="PW7" t="str">
            <v>N/A</v>
          </cell>
          <cell r="PX7" t="str">
            <v>N/A</v>
          </cell>
          <cell r="PY7" t="str">
            <v>N/A</v>
          </cell>
          <cell r="PZ7" t="str">
            <v>N/A</v>
          </cell>
          <cell r="QA7" t="str">
            <v>N/A</v>
          </cell>
          <cell r="QB7" t="str">
            <v>N/A</v>
          </cell>
          <cell r="QC7" t="str">
            <v>N/A</v>
          </cell>
          <cell r="QD7" t="str">
            <v>N/A</v>
          </cell>
          <cell r="QE7" t="str">
            <v>N/A</v>
          </cell>
          <cell r="QF7" t="str">
            <v>N/A</v>
          </cell>
          <cell r="QG7" t="str">
            <v>N/A</v>
          </cell>
          <cell r="QH7" t="str">
            <v>N/A</v>
          </cell>
          <cell r="QI7" t="str">
            <v>N/A</v>
          </cell>
          <cell r="QJ7" t="str">
            <v>N/A</v>
          </cell>
          <cell r="QK7" t="str">
            <v>N/A</v>
          </cell>
          <cell r="QL7" t="str">
            <v>N/A</v>
          </cell>
          <cell r="QM7" t="str">
            <v>N/A</v>
          </cell>
          <cell r="QN7" t="str">
            <v>N/A</v>
          </cell>
          <cell r="QO7" t="str">
            <v>N/A</v>
          </cell>
          <cell r="QP7" t="str">
            <v>N/A</v>
          </cell>
          <cell r="QQ7" t="str">
            <v>N/A</v>
          </cell>
          <cell r="QR7" t="str">
            <v>N/A</v>
          </cell>
          <cell r="QS7" t="str">
            <v>N/A</v>
          </cell>
          <cell r="QT7" t="str">
            <v>N/A</v>
          </cell>
          <cell r="QU7" t="str">
            <v>N/A</v>
          </cell>
          <cell r="QV7" t="str">
            <v>N/A</v>
          </cell>
          <cell r="QW7" t="str">
            <v>N/A</v>
          </cell>
          <cell r="QX7" t="str">
            <v>N/A</v>
          </cell>
          <cell r="QY7" t="str">
            <v>N/A</v>
          </cell>
          <cell r="QZ7" t="str">
            <v>N/A</v>
          </cell>
          <cell r="RA7" t="str">
            <v>N/A</v>
          </cell>
          <cell r="RB7" t="str">
            <v>x</v>
          </cell>
        </row>
        <row r="8">
          <cell r="C8" t="str">
            <v>N/A</v>
          </cell>
          <cell r="D8" t="str">
            <v>N/A</v>
          </cell>
          <cell r="E8" t="str">
            <v>N/A</v>
          </cell>
          <cell r="F8" t="str">
            <v>N/A</v>
          </cell>
          <cell r="G8" t="str">
            <v>N/A</v>
          </cell>
          <cell r="H8" t="str">
            <v>N/A</v>
          </cell>
          <cell r="I8" t="str">
            <v>N/A</v>
          </cell>
          <cell r="J8" t="str">
            <v>N/A</v>
          </cell>
          <cell r="K8" t="str">
            <v>N/A</v>
          </cell>
          <cell r="L8" t="str">
            <v>N/A</v>
          </cell>
          <cell r="M8" t="str">
            <v>N/A</v>
          </cell>
          <cell r="N8" t="str">
            <v>N/A</v>
          </cell>
          <cell r="O8" t="str">
            <v>N/A</v>
          </cell>
          <cell r="P8" t="str">
            <v>N/A</v>
          </cell>
          <cell r="Q8" t="str">
            <v>N/A</v>
          </cell>
          <cell r="R8" t="str">
            <v>N/A</v>
          </cell>
          <cell r="S8" t="str">
            <v>N/A</v>
          </cell>
          <cell r="T8" t="str">
            <v>N/A</v>
          </cell>
          <cell r="U8" t="str">
            <v>N/A</v>
          </cell>
          <cell r="V8" t="str">
            <v>N/A</v>
          </cell>
          <cell r="W8" t="str">
            <v>N/A</v>
          </cell>
          <cell r="X8" t="str">
            <v>N/A</v>
          </cell>
          <cell r="Y8" t="str">
            <v>N/A</v>
          </cell>
          <cell r="Z8" t="str">
            <v>N/A</v>
          </cell>
          <cell r="AA8" t="str">
            <v>N/A</v>
          </cell>
          <cell r="AB8" t="str">
            <v>N/A</v>
          </cell>
          <cell r="AC8" t="str">
            <v>N/A</v>
          </cell>
          <cell r="AD8" t="str">
            <v>N/A</v>
          </cell>
          <cell r="AE8" t="str">
            <v>N/A</v>
          </cell>
          <cell r="AF8" t="str">
            <v>N/A</v>
          </cell>
          <cell r="AG8" t="str">
            <v>N/A</v>
          </cell>
          <cell r="AH8" t="str">
            <v>N/A</v>
          </cell>
          <cell r="AI8" t="str">
            <v>N/A</v>
          </cell>
          <cell r="AJ8" t="str">
            <v>N/A</v>
          </cell>
          <cell r="AK8" t="str">
            <v>N/A</v>
          </cell>
          <cell r="AL8" t="str">
            <v>N/A</v>
          </cell>
          <cell r="AM8" t="str">
            <v>N/A</v>
          </cell>
          <cell r="AN8" t="str">
            <v>N/A</v>
          </cell>
          <cell r="AO8" t="str">
            <v>N/A</v>
          </cell>
          <cell r="AP8" t="str">
            <v>N/A</v>
          </cell>
          <cell r="AQ8" t="str">
            <v>N/A</v>
          </cell>
          <cell r="AR8" t="str">
            <v>N/A</v>
          </cell>
          <cell r="AS8" t="str">
            <v>N/A</v>
          </cell>
          <cell r="AT8" t="str">
            <v>N/A</v>
          </cell>
          <cell r="AU8" t="str">
            <v>N/A</v>
          </cell>
          <cell r="AV8" t="str">
            <v>N/A</v>
          </cell>
          <cell r="AW8" t="str">
            <v>N/A</v>
          </cell>
          <cell r="AX8" t="str">
            <v>N/A</v>
          </cell>
          <cell r="AY8" t="str">
            <v>N/A</v>
          </cell>
          <cell r="AZ8" t="str">
            <v>N/A</v>
          </cell>
          <cell r="BA8" t="str">
            <v>N/A</v>
          </cell>
          <cell r="BB8" t="str">
            <v>N/A</v>
          </cell>
          <cell r="BC8" t="str">
            <v>N/A</v>
          </cell>
          <cell r="BD8" t="str">
            <v>N/A</v>
          </cell>
          <cell r="BE8" t="str">
            <v>N/A</v>
          </cell>
          <cell r="BF8" t="str">
            <v>N/A</v>
          </cell>
          <cell r="BG8" t="str">
            <v>N/A</v>
          </cell>
          <cell r="BH8" t="str">
            <v>N/A</v>
          </cell>
          <cell r="BI8" t="str">
            <v>N/A</v>
          </cell>
          <cell r="BJ8" t="str">
            <v>N/A</v>
          </cell>
          <cell r="BK8" t="str">
            <v>N/A</v>
          </cell>
          <cell r="BL8" t="str">
            <v>N/A</v>
          </cell>
          <cell r="BM8" t="str">
            <v>N/A</v>
          </cell>
          <cell r="BN8" t="str">
            <v>N/A</v>
          </cell>
          <cell r="BO8" t="str">
            <v>N/A</v>
          </cell>
          <cell r="BP8" t="str">
            <v>N/A</v>
          </cell>
          <cell r="BQ8" t="str">
            <v>N/A</v>
          </cell>
          <cell r="BR8" t="str">
            <v>N/A</v>
          </cell>
          <cell r="BS8" t="str">
            <v>N/A</v>
          </cell>
          <cell r="BT8" t="str">
            <v>N/A</v>
          </cell>
          <cell r="BU8" t="str">
            <v>N/A</v>
          </cell>
          <cell r="BV8" t="str">
            <v>N/A</v>
          </cell>
          <cell r="BW8" t="str">
            <v>N/A</v>
          </cell>
          <cell r="BX8" t="str">
            <v>N/A</v>
          </cell>
          <cell r="BY8" t="str">
            <v>N/A</v>
          </cell>
          <cell r="BZ8" t="str">
            <v>N/A</v>
          </cell>
          <cell r="CA8" t="str">
            <v>N/A</v>
          </cell>
          <cell r="CB8" t="str">
            <v>N/A</v>
          </cell>
          <cell r="CC8" t="str">
            <v>N/A</v>
          </cell>
          <cell r="CD8" t="str">
            <v>N/A</v>
          </cell>
          <cell r="CE8" t="str">
            <v>N/A</v>
          </cell>
          <cell r="CF8" t="str">
            <v>N/A</v>
          </cell>
          <cell r="CG8" t="str">
            <v>N/A</v>
          </cell>
          <cell r="CH8" t="str">
            <v>N/A</v>
          </cell>
          <cell r="CI8" t="str">
            <v>N/A</v>
          </cell>
          <cell r="CJ8" t="str">
            <v>N/A</v>
          </cell>
          <cell r="CK8" t="str">
            <v>N/A</v>
          </cell>
          <cell r="CL8" t="str">
            <v>N/A</v>
          </cell>
          <cell r="CM8" t="str">
            <v>N/A</v>
          </cell>
          <cell r="CN8" t="str">
            <v>N/A</v>
          </cell>
          <cell r="CO8" t="str">
            <v>N/A</v>
          </cell>
          <cell r="CP8" t="str">
            <v>N/A</v>
          </cell>
          <cell r="CQ8" t="str">
            <v>N/A</v>
          </cell>
          <cell r="CR8" t="str">
            <v>N/A</v>
          </cell>
          <cell r="CS8" t="str">
            <v>N/A</v>
          </cell>
          <cell r="CT8" t="str">
            <v>N/A</v>
          </cell>
          <cell r="CU8" t="str">
            <v>N/A</v>
          </cell>
          <cell r="CV8" t="str">
            <v>N/A</v>
          </cell>
          <cell r="CW8" t="str">
            <v>N/A</v>
          </cell>
          <cell r="CX8" t="str">
            <v>N/A</v>
          </cell>
          <cell r="CY8" t="str">
            <v>N/A</v>
          </cell>
          <cell r="CZ8" t="str">
            <v>N/A</v>
          </cell>
          <cell r="DA8" t="str">
            <v>N/A</v>
          </cell>
          <cell r="DB8" t="str">
            <v>N/A</v>
          </cell>
          <cell r="DC8" t="str">
            <v>N/A</v>
          </cell>
          <cell r="DD8" t="str">
            <v>N/A</v>
          </cell>
          <cell r="DE8" t="str">
            <v>N/A</v>
          </cell>
          <cell r="DF8" t="str">
            <v>N/A</v>
          </cell>
          <cell r="DG8" t="str">
            <v>N/A</v>
          </cell>
          <cell r="DH8" t="str">
            <v>N/A</v>
          </cell>
          <cell r="DI8" t="str">
            <v>N/A</v>
          </cell>
          <cell r="DJ8" t="str">
            <v>N/A</v>
          </cell>
          <cell r="DK8" t="str">
            <v>N/A</v>
          </cell>
          <cell r="DL8" t="str">
            <v>N/A</v>
          </cell>
          <cell r="DM8" t="str">
            <v>N/A</v>
          </cell>
          <cell r="DN8" t="str">
            <v>N/A</v>
          </cell>
          <cell r="DO8" t="str">
            <v>N/A</v>
          </cell>
          <cell r="DP8" t="str">
            <v>N/A</v>
          </cell>
          <cell r="DQ8" t="str">
            <v>N/A</v>
          </cell>
          <cell r="DR8" t="str">
            <v>N/A</v>
          </cell>
          <cell r="DS8" t="str">
            <v>N/A</v>
          </cell>
          <cell r="DT8" t="str">
            <v>N/A</v>
          </cell>
          <cell r="DU8" t="str">
            <v>N/A</v>
          </cell>
          <cell r="DV8" t="str">
            <v>N/A</v>
          </cell>
          <cell r="DW8" t="str">
            <v>N/A</v>
          </cell>
          <cell r="DX8" t="str">
            <v>N/A</v>
          </cell>
          <cell r="DY8" t="str">
            <v>N/A</v>
          </cell>
          <cell r="DZ8" t="str">
            <v>N/A</v>
          </cell>
          <cell r="EA8" t="str">
            <v>N/A</v>
          </cell>
          <cell r="EB8" t="str">
            <v>N/A</v>
          </cell>
          <cell r="EC8" t="str">
            <v>N/A</v>
          </cell>
          <cell r="ED8" t="str">
            <v>N/A</v>
          </cell>
          <cell r="EE8" t="str">
            <v>N/A</v>
          </cell>
          <cell r="EF8" t="str">
            <v>N/A</v>
          </cell>
          <cell r="EG8" t="str">
            <v>N/A</v>
          </cell>
          <cell r="EH8" t="str">
            <v>N/A</v>
          </cell>
          <cell r="EI8" t="str">
            <v>N/A</v>
          </cell>
          <cell r="EJ8" t="str">
            <v>N/A</v>
          </cell>
          <cell r="EK8" t="str">
            <v>N/A</v>
          </cell>
          <cell r="EL8" t="str">
            <v>N/A</v>
          </cell>
          <cell r="EM8" t="str">
            <v>N/A</v>
          </cell>
          <cell r="EN8" t="str">
            <v>N/A</v>
          </cell>
          <cell r="EO8" t="str">
            <v>N/A</v>
          </cell>
          <cell r="EP8" t="str">
            <v>N/A</v>
          </cell>
          <cell r="EQ8" t="str">
            <v>N/A</v>
          </cell>
          <cell r="ER8" t="str">
            <v>N/A</v>
          </cell>
          <cell r="ES8" t="str">
            <v>N/A</v>
          </cell>
          <cell r="ET8" t="str">
            <v>N/A</v>
          </cell>
          <cell r="EU8" t="str">
            <v>N/A</v>
          </cell>
          <cell r="EV8" t="str">
            <v>N/A</v>
          </cell>
          <cell r="EW8" t="str">
            <v>N/A</v>
          </cell>
          <cell r="EX8" t="str">
            <v>N/A</v>
          </cell>
          <cell r="EY8" t="str">
            <v>N/A</v>
          </cell>
          <cell r="EZ8" t="str">
            <v>N/A</v>
          </cell>
          <cell r="FA8" t="str">
            <v>N/A</v>
          </cell>
          <cell r="FB8" t="str">
            <v>N/A</v>
          </cell>
          <cell r="FC8" t="str">
            <v>N/A</v>
          </cell>
          <cell r="FD8" t="str">
            <v>N/A</v>
          </cell>
          <cell r="FE8" t="str">
            <v>N/A</v>
          </cell>
          <cell r="FF8" t="str">
            <v>N/A</v>
          </cell>
          <cell r="FG8" t="str">
            <v>N/A</v>
          </cell>
          <cell r="FH8" t="str">
            <v>N/A</v>
          </cell>
          <cell r="FI8" t="str">
            <v>N/A</v>
          </cell>
          <cell r="FJ8" t="str">
            <v>N/A</v>
          </cell>
          <cell r="FK8" t="str">
            <v>N/A</v>
          </cell>
          <cell r="FL8" t="str">
            <v>N/A</v>
          </cell>
          <cell r="FM8" t="str">
            <v>N/A</v>
          </cell>
          <cell r="FN8" t="str">
            <v>N/A</v>
          </cell>
          <cell r="FO8" t="str">
            <v>N/A</v>
          </cell>
          <cell r="FP8" t="str">
            <v>N/A</v>
          </cell>
          <cell r="FQ8" t="str">
            <v>N/A</v>
          </cell>
          <cell r="FR8" t="str">
            <v>N/A</v>
          </cell>
          <cell r="FS8" t="str">
            <v>N/A</v>
          </cell>
          <cell r="FT8" t="str">
            <v>N/A</v>
          </cell>
          <cell r="FU8" t="str">
            <v>N/A</v>
          </cell>
          <cell r="FV8" t="str">
            <v>N/A</v>
          </cell>
          <cell r="FW8" t="str">
            <v>N/A</v>
          </cell>
          <cell r="FX8" t="str">
            <v>N/A</v>
          </cell>
          <cell r="FY8" t="str">
            <v>N/A</v>
          </cell>
          <cell r="FZ8" t="str">
            <v>N/A</v>
          </cell>
          <cell r="GA8" t="str">
            <v>N/A</v>
          </cell>
          <cell r="GB8" t="str">
            <v>N/A</v>
          </cell>
          <cell r="GC8" t="str">
            <v>N/A</v>
          </cell>
          <cell r="GD8" t="str">
            <v>N/A</v>
          </cell>
          <cell r="GE8" t="str">
            <v>N/A</v>
          </cell>
          <cell r="GF8" t="str">
            <v>N/A</v>
          </cell>
          <cell r="GG8" t="str">
            <v>N/A</v>
          </cell>
          <cell r="GH8" t="str">
            <v>N/A</v>
          </cell>
          <cell r="GI8" t="str">
            <v>N/A</v>
          </cell>
          <cell r="GJ8" t="str">
            <v>N/A</v>
          </cell>
          <cell r="GK8" t="str">
            <v>N/A</v>
          </cell>
          <cell r="GL8" t="str">
            <v>N/A</v>
          </cell>
          <cell r="GM8" t="str">
            <v>N/A</v>
          </cell>
          <cell r="GN8" t="str">
            <v>N/A</v>
          </cell>
          <cell r="GO8" t="str">
            <v>N/A</v>
          </cell>
          <cell r="GP8" t="str">
            <v>N/A</v>
          </cell>
          <cell r="GQ8" t="str">
            <v>N/A</v>
          </cell>
          <cell r="GR8" t="str">
            <v>N/A</v>
          </cell>
          <cell r="GS8" t="str">
            <v>N/A</v>
          </cell>
          <cell r="GT8" t="str">
            <v>N/A</v>
          </cell>
          <cell r="GU8" t="str">
            <v>N/A</v>
          </cell>
          <cell r="GV8" t="str">
            <v>N/A</v>
          </cell>
          <cell r="GW8" t="str">
            <v>N/A</v>
          </cell>
          <cell r="GX8" t="str">
            <v>N/A</v>
          </cell>
          <cell r="GY8" t="str">
            <v>N/A</v>
          </cell>
          <cell r="GZ8" t="str">
            <v>N/A</v>
          </cell>
          <cell r="HA8" t="str">
            <v>N/A</v>
          </cell>
          <cell r="HB8" t="str">
            <v>N/A</v>
          </cell>
          <cell r="HC8" t="str">
            <v>N/A</v>
          </cell>
          <cell r="HD8" t="str">
            <v>N/A</v>
          </cell>
          <cell r="HE8" t="str">
            <v>N/A</v>
          </cell>
          <cell r="HF8" t="str">
            <v>N/A</v>
          </cell>
          <cell r="HG8" t="str">
            <v>N/A</v>
          </cell>
          <cell r="HH8" t="str">
            <v>N/A</v>
          </cell>
          <cell r="HI8" t="str">
            <v>N/A</v>
          </cell>
          <cell r="HJ8" t="str">
            <v>N/A</v>
          </cell>
          <cell r="HK8" t="str">
            <v>N/A</v>
          </cell>
          <cell r="HL8" t="str">
            <v>N/A</v>
          </cell>
          <cell r="HM8" t="str">
            <v>N/A</v>
          </cell>
          <cell r="HN8" t="str">
            <v>N/A</v>
          </cell>
          <cell r="HO8" t="str">
            <v>N/A</v>
          </cell>
          <cell r="HP8" t="str">
            <v>N/A</v>
          </cell>
          <cell r="HQ8" t="str">
            <v>N/A</v>
          </cell>
          <cell r="HR8" t="str">
            <v>N/A</v>
          </cell>
          <cell r="HS8" t="str">
            <v>N/A</v>
          </cell>
          <cell r="HT8" t="str">
            <v>N/A</v>
          </cell>
          <cell r="HU8" t="str">
            <v>N/A</v>
          </cell>
          <cell r="HV8" t="str">
            <v>N/A</v>
          </cell>
          <cell r="HW8" t="str">
            <v>N/A</v>
          </cell>
          <cell r="HX8" t="str">
            <v>N/A</v>
          </cell>
          <cell r="HY8" t="str">
            <v>N/A</v>
          </cell>
          <cell r="HZ8" t="str">
            <v>N/A</v>
          </cell>
          <cell r="IA8" t="str">
            <v>N/A</v>
          </cell>
          <cell r="IB8" t="str">
            <v>N/A</v>
          </cell>
          <cell r="IC8" t="str">
            <v>N/A</v>
          </cell>
          <cell r="ID8" t="str">
            <v>N/A</v>
          </cell>
          <cell r="IE8" t="str">
            <v>N/A</v>
          </cell>
          <cell r="IF8" t="str">
            <v>N/A</v>
          </cell>
          <cell r="IG8" t="str">
            <v>N/A</v>
          </cell>
          <cell r="IH8" t="str">
            <v>N/A</v>
          </cell>
          <cell r="II8" t="str">
            <v>N/A</v>
          </cell>
          <cell r="IJ8" t="str">
            <v>N/A</v>
          </cell>
          <cell r="IK8" t="str">
            <v>N/A</v>
          </cell>
          <cell r="IL8" t="str">
            <v>N/A</v>
          </cell>
          <cell r="IM8" t="str">
            <v>N/A</v>
          </cell>
          <cell r="IN8" t="str">
            <v>N/A</v>
          </cell>
          <cell r="IO8" t="str">
            <v>N/A</v>
          </cell>
          <cell r="IP8" t="str">
            <v>N/A</v>
          </cell>
          <cell r="IQ8" t="str">
            <v>N/A</v>
          </cell>
          <cell r="IR8" t="str">
            <v>N/A</v>
          </cell>
          <cell r="IS8" t="str">
            <v>N/A</v>
          </cell>
          <cell r="IT8" t="str">
            <v>N/A</v>
          </cell>
          <cell r="IU8" t="str">
            <v>N/A</v>
          </cell>
          <cell r="IV8" t="str">
            <v>N/A</v>
          </cell>
          <cell r="IW8" t="str">
            <v>N/A</v>
          </cell>
          <cell r="IX8" t="str">
            <v>N/A</v>
          </cell>
          <cell r="IY8" t="str">
            <v>N/A</v>
          </cell>
          <cell r="IZ8" t="str">
            <v>N/A</v>
          </cell>
          <cell r="JA8" t="str">
            <v>N/A</v>
          </cell>
          <cell r="JB8" t="str">
            <v>N/A</v>
          </cell>
          <cell r="JC8" t="str">
            <v>N/A</v>
          </cell>
          <cell r="JD8" t="str">
            <v>N/A</v>
          </cell>
          <cell r="JE8" t="str">
            <v>N/A</v>
          </cell>
          <cell r="JF8" t="str">
            <v>N/A</v>
          </cell>
          <cell r="JG8" t="str">
            <v>N/A</v>
          </cell>
          <cell r="JH8" t="str">
            <v>N/A</v>
          </cell>
          <cell r="JI8" t="str">
            <v>N/A</v>
          </cell>
          <cell r="JJ8" t="str">
            <v>N/A</v>
          </cell>
          <cell r="JK8" t="str">
            <v>N/A</v>
          </cell>
          <cell r="JL8" t="str">
            <v>N/A</v>
          </cell>
          <cell r="JM8" t="str">
            <v>N/A</v>
          </cell>
          <cell r="JN8" t="str">
            <v>N/A</v>
          </cell>
          <cell r="JO8" t="str">
            <v>N/A</v>
          </cell>
          <cell r="JP8" t="str">
            <v>N/A</v>
          </cell>
          <cell r="JQ8" t="str">
            <v>N/A</v>
          </cell>
          <cell r="JR8" t="str">
            <v>N/A</v>
          </cell>
          <cell r="JS8" t="str">
            <v>N/A</v>
          </cell>
          <cell r="JT8" t="str">
            <v>N/A</v>
          </cell>
          <cell r="JU8" t="str">
            <v>N/A</v>
          </cell>
          <cell r="JV8" t="str">
            <v>N/A</v>
          </cell>
          <cell r="JW8" t="str">
            <v>N/A</v>
          </cell>
          <cell r="JX8" t="str">
            <v>N/A</v>
          </cell>
          <cell r="JY8" t="str">
            <v>N/A</v>
          </cell>
          <cell r="JZ8" t="str">
            <v>N/A</v>
          </cell>
          <cell r="KA8" t="str">
            <v>N/A</v>
          </cell>
          <cell r="KB8" t="str">
            <v>N/A</v>
          </cell>
          <cell r="KC8" t="str">
            <v>N/A</v>
          </cell>
          <cell r="KD8" t="str">
            <v>N/A</v>
          </cell>
          <cell r="KE8" t="str">
            <v>N/A</v>
          </cell>
          <cell r="KF8" t="str">
            <v>N/A</v>
          </cell>
          <cell r="KG8" t="str">
            <v>N/A</v>
          </cell>
          <cell r="KH8" t="str">
            <v>N/A</v>
          </cell>
          <cell r="KI8" t="str">
            <v>N/A</v>
          </cell>
          <cell r="KJ8" t="str">
            <v>N/A</v>
          </cell>
          <cell r="KK8" t="str">
            <v>N/A</v>
          </cell>
          <cell r="KL8" t="str">
            <v>N/A</v>
          </cell>
          <cell r="KM8" t="str">
            <v>N/A</v>
          </cell>
          <cell r="KN8" t="str">
            <v>N/A</v>
          </cell>
          <cell r="KO8" t="str">
            <v>N/A</v>
          </cell>
          <cell r="KP8" t="str">
            <v>N/A</v>
          </cell>
          <cell r="KQ8" t="str">
            <v>N/A</v>
          </cell>
          <cell r="KR8" t="str">
            <v>N/A</v>
          </cell>
          <cell r="KS8" t="str">
            <v>N/A</v>
          </cell>
          <cell r="KT8" t="str">
            <v>N/A</v>
          </cell>
          <cell r="KU8" t="str">
            <v>N/A</v>
          </cell>
          <cell r="KV8" t="str">
            <v>N/A</v>
          </cell>
          <cell r="KW8" t="str">
            <v>N/A</v>
          </cell>
          <cell r="KX8" t="str">
            <v>N/A</v>
          </cell>
          <cell r="KY8" t="str">
            <v>N/A</v>
          </cell>
          <cell r="KZ8" t="str">
            <v>N/A</v>
          </cell>
          <cell r="LA8" t="str">
            <v>N/A</v>
          </cell>
          <cell r="LB8" t="str">
            <v>N/A</v>
          </cell>
          <cell r="LC8" t="str">
            <v>N/A</v>
          </cell>
          <cell r="LD8" t="str">
            <v>N/A</v>
          </cell>
          <cell r="LE8" t="str">
            <v>N/A</v>
          </cell>
          <cell r="LF8" t="str">
            <v>N/A</v>
          </cell>
          <cell r="LG8" t="str">
            <v>N/A</v>
          </cell>
          <cell r="LH8" t="str">
            <v>N/A</v>
          </cell>
          <cell r="LI8" t="str">
            <v>N/A</v>
          </cell>
          <cell r="LJ8" t="str">
            <v>N/A</v>
          </cell>
          <cell r="LK8" t="str">
            <v>N/A</v>
          </cell>
          <cell r="LL8" t="str">
            <v>N/A</v>
          </cell>
          <cell r="LM8" t="str">
            <v>N/A</v>
          </cell>
          <cell r="LN8" t="str">
            <v>N/A</v>
          </cell>
          <cell r="LO8" t="str">
            <v>N/A</v>
          </cell>
          <cell r="LP8" t="str">
            <v>N/A</v>
          </cell>
          <cell r="LQ8" t="str">
            <v>N/A</v>
          </cell>
          <cell r="LR8" t="str">
            <v>N/A</v>
          </cell>
          <cell r="LS8" t="str">
            <v>N/A</v>
          </cell>
          <cell r="LT8" t="str">
            <v>N/A</v>
          </cell>
          <cell r="LU8" t="str">
            <v>N/A</v>
          </cell>
          <cell r="LV8" t="str">
            <v>N/A</v>
          </cell>
          <cell r="LW8" t="str">
            <v>N/A</v>
          </cell>
          <cell r="LX8" t="str">
            <v>N/A</v>
          </cell>
          <cell r="LY8" t="str">
            <v>N/A</v>
          </cell>
          <cell r="LZ8" t="str">
            <v>N/A</v>
          </cell>
          <cell r="MA8" t="str">
            <v>N/A</v>
          </cell>
          <cell r="MB8" t="str">
            <v>N/A</v>
          </cell>
          <cell r="MC8" t="str">
            <v>N/A</v>
          </cell>
          <cell r="MD8" t="str">
            <v>N/A</v>
          </cell>
          <cell r="ME8" t="str">
            <v>N/A</v>
          </cell>
          <cell r="MF8" t="str">
            <v>N/A</v>
          </cell>
          <cell r="MG8" t="str">
            <v>N/A</v>
          </cell>
          <cell r="MH8" t="str">
            <v>N/A</v>
          </cell>
          <cell r="MI8" t="str">
            <v>N/A</v>
          </cell>
          <cell r="MJ8" t="str">
            <v>N/A</v>
          </cell>
          <cell r="MK8" t="str">
            <v>N/A</v>
          </cell>
          <cell r="ML8" t="str">
            <v>N/A</v>
          </cell>
          <cell r="MM8" t="str">
            <v>N/A</v>
          </cell>
          <cell r="MN8" t="str">
            <v>N/A</v>
          </cell>
          <cell r="MO8" t="str">
            <v>N/A</v>
          </cell>
          <cell r="MP8" t="str">
            <v>N/A</v>
          </cell>
          <cell r="MQ8" t="str">
            <v>N/A</v>
          </cell>
          <cell r="MR8" t="str">
            <v>N/A</v>
          </cell>
          <cell r="MS8" t="str">
            <v>N/A</v>
          </cell>
          <cell r="MT8" t="str">
            <v>N/A</v>
          </cell>
          <cell r="MU8" t="str">
            <v>N/A</v>
          </cell>
          <cell r="MV8" t="str">
            <v>N/A</v>
          </cell>
          <cell r="MW8" t="str">
            <v>N/A</v>
          </cell>
          <cell r="MX8" t="str">
            <v>N/A</v>
          </cell>
          <cell r="MY8" t="str">
            <v>N/A</v>
          </cell>
          <cell r="MZ8" t="str">
            <v>N/A</v>
          </cell>
          <cell r="NA8" t="str">
            <v>N/A</v>
          </cell>
          <cell r="NB8" t="str">
            <v>N/A</v>
          </cell>
          <cell r="NC8" t="str">
            <v>N/A</v>
          </cell>
          <cell r="ND8" t="str">
            <v>N/A</v>
          </cell>
          <cell r="NE8" t="str">
            <v>N/A</v>
          </cell>
          <cell r="NF8" t="str">
            <v>N/A</v>
          </cell>
          <cell r="NG8" t="str">
            <v>N/A</v>
          </cell>
          <cell r="NH8" t="str">
            <v>1.25x / 80%</v>
          </cell>
          <cell r="NI8" t="str">
            <v>1.25x / 80%</v>
          </cell>
          <cell r="NJ8" t="str">
            <v>1.35x / 70%</v>
          </cell>
          <cell r="NK8" t="str">
            <v>1.35x / 70%</v>
          </cell>
          <cell r="NL8" t="str">
            <v>1.45x / 60%</v>
          </cell>
          <cell r="NM8" t="str">
            <v>1.45x / 60%</v>
          </cell>
          <cell r="NN8" t="str">
            <v>1.25x / 80%</v>
          </cell>
          <cell r="NO8" t="str">
            <v>1.25x / 80%</v>
          </cell>
          <cell r="NP8" t="str">
            <v>1.35x / 70%</v>
          </cell>
          <cell r="NQ8" t="str">
            <v>1.35x / 70%</v>
          </cell>
          <cell r="NR8" t="str">
            <v>1.45x / 60%</v>
          </cell>
          <cell r="NS8" t="str">
            <v>1.45x / 60%</v>
          </cell>
          <cell r="NT8" t="str">
            <v>1.25x / 80%</v>
          </cell>
          <cell r="NU8" t="str">
            <v>1.25x / 80%</v>
          </cell>
          <cell r="NV8" t="str">
            <v>1.35x / 70%</v>
          </cell>
          <cell r="NW8" t="str">
            <v>1.35x / 70%</v>
          </cell>
          <cell r="NX8" t="str">
            <v>1.45x / 60%</v>
          </cell>
          <cell r="NY8" t="str">
            <v>1.45x / 60%</v>
          </cell>
          <cell r="NZ8" t="str">
            <v>1.25x / 80%</v>
          </cell>
          <cell r="OA8" t="str">
            <v>1.25x / 80%</v>
          </cell>
          <cell r="OB8" t="str">
            <v>1.35x / 70%</v>
          </cell>
          <cell r="OC8" t="str">
            <v>1.35x / 70%</v>
          </cell>
          <cell r="OD8" t="str">
            <v>1.45x / 60%</v>
          </cell>
          <cell r="OE8" t="str">
            <v>1.45x / 60%</v>
          </cell>
          <cell r="OF8" t="str">
            <v>1.25x / 80%</v>
          </cell>
          <cell r="OG8" t="str">
            <v>1.25x / 80%</v>
          </cell>
          <cell r="OH8" t="str">
            <v>1.35x / 70%</v>
          </cell>
          <cell r="OI8" t="str">
            <v>1.35x / 70%</v>
          </cell>
          <cell r="OJ8" t="str">
            <v>1.45x / 60%</v>
          </cell>
          <cell r="OK8" t="str">
            <v>1.45x / 60%</v>
          </cell>
          <cell r="OL8" t="str">
            <v>1.25x / 80%</v>
          </cell>
          <cell r="OM8" t="str">
            <v>1.25x / 80%</v>
          </cell>
          <cell r="ON8" t="str">
            <v>1.35x / 70%</v>
          </cell>
          <cell r="OO8" t="str">
            <v>1.35x / 70%</v>
          </cell>
          <cell r="OP8" t="str">
            <v>1.45x / 60%</v>
          </cell>
          <cell r="OQ8" t="str">
            <v>1.45x / 60%</v>
          </cell>
          <cell r="OR8" t="str">
            <v>1.25x / 80%</v>
          </cell>
          <cell r="OS8" t="str">
            <v>1.25x / 80%</v>
          </cell>
          <cell r="OT8" t="str">
            <v>1.35x / 70%</v>
          </cell>
          <cell r="OU8" t="str">
            <v>1.35x / 70%</v>
          </cell>
          <cell r="OV8" t="str">
            <v>1.45x / 60%</v>
          </cell>
          <cell r="OW8" t="str">
            <v>1.45x / 60%</v>
          </cell>
          <cell r="OX8" t="str">
            <v>1.25x / 80%</v>
          </cell>
          <cell r="OY8" t="str">
            <v>1.25x / 80%</v>
          </cell>
          <cell r="OZ8" t="str">
            <v>1.35x / 70%</v>
          </cell>
          <cell r="PA8" t="str">
            <v>1.35x / 70%</v>
          </cell>
          <cell r="PB8" t="str">
            <v>1.45x / 60%</v>
          </cell>
          <cell r="PC8" t="str">
            <v>1.45x / 60%</v>
          </cell>
          <cell r="PD8" t="str">
            <v>1.25x / 80%</v>
          </cell>
          <cell r="PE8" t="str">
            <v>1.25x / 80%</v>
          </cell>
          <cell r="PF8" t="str">
            <v>1.35x / 70%</v>
          </cell>
          <cell r="PG8" t="str">
            <v>1.35x / 70%</v>
          </cell>
          <cell r="PH8" t="str">
            <v>1.45x / 60%</v>
          </cell>
          <cell r="PI8" t="str">
            <v>1.45x / 60%</v>
          </cell>
          <cell r="PJ8" t="str">
            <v>1.25x / 80%</v>
          </cell>
          <cell r="PK8" t="str">
            <v>1.25x / 80%</v>
          </cell>
          <cell r="PL8" t="str">
            <v>1.35x / 70%</v>
          </cell>
          <cell r="PM8" t="str">
            <v>1.35x / 70%</v>
          </cell>
          <cell r="PN8" t="str">
            <v>1.45x / 60%</v>
          </cell>
          <cell r="PO8" t="str">
            <v>1.45x / 60%</v>
          </cell>
          <cell r="PP8" t="str">
            <v>1.25x / 80%</v>
          </cell>
          <cell r="PQ8" t="str">
            <v>1.25x / 80%</v>
          </cell>
          <cell r="PR8" t="str">
            <v>1.35x / 70%</v>
          </cell>
          <cell r="PS8" t="str">
            <v>1.35x / 70%</v>
          </cell>
          <cell r="PT8" t="str">
            <v>1.45x / 60%</v>
          </cell>
          <cell r="PU8" t="str">
            <v>1.45x / 60%</v>
          </cell>
          <cell r="PV8" t="str">
            <v>1.25x / 80%</v>
          </cell>
          <cell r="PW8" t="str">
            <v>1.25x / 80%</v>
          </cell>
          <cell r="PX8" t="str">
            <v>1.35x / 70%</v>
          </cell>
          <cell r="PY8" t="str">
            <v>1.35x / 70%</v>
          </cell>
          <cell r="PZ8" t="str">
            <v>1.45x / 60%</v>
          </cell>
          <cell r="QA8" t="str">
            <v>1.45x / 60%</v>
          </cell>
          <cell r="QB8" t="str">
            <v>1.25x / 80%</v>
          </cell>
          <cell r="QC8" t="str">
            <v>1.25x / 80%</v>
          </cell>
          <cell r="QD8" t="str">
            <v>1.35x / 70%</v>
          </cell>
          <cell r="QE8" t="str">
            <v>1.35x / 70%</v>
          </cell>
          <cell r="QF8" t="str">
            <v>1.45x / 60%</v>
          </cell>
          <cell r="QG8" t="str">
            <v>1.45x / 60%</v>
          </cell>
          <cell r="QH8" t="str">
            <v>1.25x / 80%</v>
          </cell>
          <cell r="QI8" t="str">
            <v>1.25x / 80%</v>
          </cell>
          <cell r="QJ8" t="str">
            <v>1.35x / 70%</v>
          </cell>
          <cell r="QK8" t="str">
            <v>1.35x / 70%</v>
          </cell>
          <cell r="QL8" t="str">
            <v>1.45x / 60%</v>
          </cell>
          <cell r="QM8" t="str">
            <v>1.45x / 60%</v>
          </cell>
          <cell r="QN8" t="str">
            <v>1.25x / 80%</v>
          </cell>
          <cell r="QO8" t="str">
            <v>1.25x / 80%</v>
          </cell>
          <cell r="QP8" t="str">
            <v>1.35x / 70%</v>
          </cell>
          <cell r="QQ8" t="str">
            <v>1.35x / 70%</v>
          </cell>
          <cell r="QR8" t="str">
            <v>1.45x / 60%</v>
          </cell>
          <cell r="QS8" t="str">
            <v>1.45x / 60%</v>
          </cell>
          <cell r="QT8" t="str">
            <v>1.25x / 80%</v>
          </cell>
          <cell r="QU8" t="str">
            <v>1.25x / 80%</v>
          </cell>
          <cell r="QV8" t="str">
            <v>1.35x / 70%</v>
          </cell>
          <cell r="QW8" t="str">
            <v>1.35x / 70%</v>
          </cell>
          <cell r="QX8" t="str">
            <v>1.45x / 60%</v>
          </cell>
          <cell r="QY8" t="str">
            <v>1.45x / 60%</v>
          </cell>
          <cell r="QZ8" t="str">
            <v>N/A</v>
          </cell>
          <cell r="RA8" t="str">
            <v>N/A</v>
          </cell>
          <cell r="RB8" t="str">
            <v>x</v>
          </cell>
        </row>
        <row r="9">
          <cell r="A9">
            <v>7</v>
          </cell>
          <cell r="C9">
            <v>5</v>
          </cell>
          <cell r="D9">
            <v>5</v>
          </cell>
          <cell r="E9">
            <v>5</v>
          </cell>
          <cell r="F9">
            <v>5</v>
          </cell>
          <cell r="G9">
            <v>5</v>
          </cell>
          <cell r="H9">
            <v>5</v>
          </cell>
          <cell r="I9">
            <v>5</v>
          </cell>
          <cell r="J9">
            <v>5</v>
          </cell>
          <cell r="K9">
            <v>5</v>
          </cell>
          <cell r="L9">
            <v>5</v>
          </cell>
          <cell r="M9">
            <v>5</v>
          </cell>
          <cell r="N9">
            <v>5</v>
          </cell>
          <cell r="O9">
            <v>5</v>
          </cell>
          <cell r="P9">
            <v>5</v>
          </cell>
          <cell r="Q9">
            <v>5</v>
          </cell>
          <cell r="R9">
            <v>5</v>
          </cell>
          <cell r="S9">
            <v>5</v>
          </cell>
          <cell r="T9">
            <v>5</v>
          </cell>
          <cell r="U9">
            <v>5</v>
          </cell>
          <cell r="V9">
            <v>5</v>
          </cell>
          <cell r="W9">
            <v>5</v>
          </cell>
          <cell r="X9">
            <v>5</v>
          </cell>
          <cell r="Y9">
            <v>5</v>
          </cell>
          <cell r="Z9">
            <v>5</v>
          </cell>
          <cell r="AA9">
            <v>5</v>
          </cell>
          <cell r="AB9">
            <v>5</v>
          </cell>
          <cell r="AC9">
            <v>5</v>
          </cell>
          <cell r="AD9">
            <v>5</v>
          </cell>
          <cell r="AE9">
            <v>5</v>
          </cell>
          <cell r="AF9">
            <v>5</v>
          </cell>
          <cell r="AG9">
            <v>5</v>
          </cell>
          <cell r="AH9">
            <v>5</v>
          </cell>
          <cell r="AI9">
            <v>5</v>
          </cell>
          <cell r="AJ9">
            <v>5</v>
          </cell>
          <cell r="AK9">
            <v>5</v>
          </cell>
          <cell r="AL9">
            <v>5</v>
          </cell>
          <cell r="AM9">
            <v>5</v>
          </cell>
          <cell r="AN9">
            <v>5</v>
          </cell>
          <cell r="AO9">
            <v>5</v>
          </cell>
          <cell r="AP9">
            <v>5</v>
          </cell>
          <cell r="AQ9">
            <v>5</v>
          </cell>
          <cell r="AR9">
            <v>5</v>
          </cell>
          <cell r="AS9">
            <v>5</v>
          </cell>
          <cell r="AT9">
            <v>5</v>
          </cell>
          <cell r="AU9">
            <v>5</v>
          </cell>
          <cell r="AV9">
            <v>5</v>
          </cell>
          <cell r="AW9">
            <v>5</v>
          </cell>
          <cell r="AX9">
            <v>5</v>
          </cell>
          <cell r="AY9">
            <v>5</v>
          </cell>
          <cell r="AZ9">
            <v>5</v>
          </cell>
          <cell r="BA9">
            <v>5</v>
          </cell>
          <cell r="BB9">
            <v>5</v>
          </cell>
          <cell r="BC9">
            <v>5</v>
          </cell>
          <cell r="BD9">
            <v>5</v>
          </cell>
          <cell r="BE9">
            <v>5</v>
          </cell>
          <cell r="BF9">
            <v>5</v>
          </cell>
          <cell r="BG9">
            <v>5</v>
          </cell>
          <cell r="BH9">
            <v>5</v>
          </cell>
          <cell r="BI9">
            <v>5</v>
          </cell>
          <cell r="BJ9">
            <v>5</v>
          </cell>
          <cell r="BK9">
            <v>5</v>
          </cell>
          <cell r="BL9">
            <v>5</v>
          </cell>
          <cell r="BM9">
            <v>5</v>
          </cell>
          <cell r="BN9">
            <v>7</v>
          </cell>
          <cell r="BO9">
            <v>7</v>
          </cell>
          <cell r="BP9">
            <v>7</v>
          </cell>
          <cell r="BQ9">
            <v>7</v>
          </cell>
          <cell r="BR9">
            <v>7</v>
          </cell>
          <cell r="BS9">
            <v>7</v>
          </cell>
          <cell r="BT9">
            <v>7</v>
          </cell>
          <cell r="BU9">
            <v>7</v>
          </cell>
          <cell r="BV9">
            <v>7</v>
          </cell>
          <cell r="BW9">
            <v>7</v>
          </cell>
          <cell r="BX9">
            <v>7</v>
          </cell>
          <cell r="BY9">
            <v>7</v>
          </cell>
          <cell r="BZ9">
            <v>7</v>
          </cell>
          <cell r="CA9">
            <v>7</v>
          </cell>
          <cell r="CB9">
            <v>7</v>
          </cell>
          <cell r="CC9">
            <v>7</v>
          </cell>
          <cell r="CD9">
            <v>7</v>
          </cell>
          <cell r="CE9">
            <v>7</v>
          </cell>
          <cell r="CF9">
            <v>7</v>
          </cell>
          <cell r="CG9">
            <v>7</v>
          </cell>
          <cell r="CH9">
            <v>7</v>
          </cell>
          <cell r="CI9">
            <v>7</v>
          </cell>
          <cell r="CJ9">
            <v>7</v>
          </cell>
          <cell r="CK9">
            <v>7</v>
          </cell>
          <cell r="CL9">
            <v>7</v>
          </cell>
          <cell r="CM9">
            <v>7</v>
          </cell>
          <cell r="CN9">
            <v>7</v>
          </cell>
          <cell r="CO9">
            <v>7</v>
          </cell>
          <cell r="CP9">
            <v>7</v>
          </cell>
          <cell r="CQ9">
            <v>7</v>
          </cell>
          <cell r="CR9">
            <v>7</v>
          </cell>
          <cell r="CS9">
            <v>7</v>
          </cell>
          <cell r="CT9">
            <v>7</v>
          </cell>
          <cell r="CU9">
            <v>7</v>
          </cell>
          <cell r="CV9">
            <v>7</v>
          </cell>
          <cell r="CW9">
            <v>7</v>
          </cell>
          <cell r="CX9">
            <v>7</v>
          </cell>
          <cell r="CY9">
            <v>7</v>
          </cell>
          <cell r="CZ9">
            <v>7</v>
          </cell>
          <cell r="DA9">
            <v>7</v>
          </cell>
          <cell r="DB9">
            <v>7</v>
          </cell>
          <cell r="DC9">
            <v>7</v>
          </cell>
          <cell r="DD9">
            <v>7</v>
          </cell>
          <cell r="DE9">
            <v>7</v>
          </cell>
          <cell r="DF9">
            <v>7</v>
          </cell>
          <cell r="DG9">
            <v>7</v>
          </cell>
          <cell r="DH9">
            <v>7</v>
          </cell>
          <cell r="DI9">
            <v>7</v>
          </cell>
          <cell r="DJ9">
            <v>7</v>
          </cell>
          <cell r="DK9">
            <v>7</v>
          </cell>
          <cell r="DL9">
            <v>7</v>
          </cell>
          <cell r="DM9">
            <v>7</v>
          </cell>
          <cell r="DN9">
            <v>7</v>
          </cell>
          <cell r="DO9">
            <v>7</v>
          </cell>
          <cell r="DP9">
            <v>7</v>
          </cell>
          <cell r="DQ9">
            <v>7</v>
          </cell>
          <cell r="DR9">
            <v>7</v>
          </cell>
          <cell r="DS9">
            <v>7</v>
          </cell>
          <cell r="DT9">
            <v>7</v>
          </cell>
          <cell r="DU9">
            <v>7</v>
          </cell>
          <cell r="DV9">
            <v>7</v>
          </cell>
          <cell r="DW9">
            <v>7</v>
          </cell>
          <cell r="DX9">
            <v>7</v>
          </cell>
          <cell r="DY9">
            <v>7</v>
          </cell>
          <cell r="DZ9">
            <v>7</v>
          </cell>
          <cell r="EA9">
            <v>7</v>
          </cell>
          <cell r="EB9">
            <v>7</v>
          </cell>
          <cell r="EC9">
            <v>7</v>
          </cell>
          <cell r="ED9">
            <v>7</v>
          </cell>
          <cell r="EE9">
            <v>7</v>
          </cell>
          <cell r="EF9">
            <v>7</v>
          </cell>
          <cell r="EG9">
            <v>7</v>
          </cell>
          <cell r="EH9">
            <v>7</v>
          </cell>
          <cell r="EI9">
            <v>7</v>
          </cell>
          <cell r="EJ9">
            <v>7</v>
          </cell>
          <cell r="EK9">
            <v>7</v>
          </cell>
          <cell r="EL9">
            <v>7</v>
          </cell>
          <cell r="EM9">
            <v>7</v>
          </cell>
          <cell r="EN9">
            <v>7</v>
          </cell>
          <cell r="EO9">
            <v>7</v>
          </cell>
          <cell r="EP9">
            <v>7</v>
          </cell>
          <cell r="EQ9">
            <v>7</v>
          </cell>
          <cell r="ER9">
            <v>7</v>
          </cell>
          <cell r="ES9">
            <v>7</v>
          </cell>
          <cell r="ET9">
            <v>7</v>
          </cell>
          <cell r="EU9">
            <v>7</v>
          </cell>
          <cell r="EV9">
            <v>7</v>
          </cell>
          <cell r="EW9">
            <v>7</v>
          </cell>
          <cell r="EX9">
            <v>7</v>
          </cell>
          <cell r="EY9">
            <v>7</v>
          </cell>
          <cell r="EZ9">
            <v>7</v>
          </cell>
          <cell r="FA9">
            <v>7</v>
          </cell>
          <cell r="FB9">
            <v>7</v>
          </cell>
          <cell r="FC9">
            <v>7</v>
          </cell>
          <cell r="FD9">
            <v>7</v>
          </cell>
          <cell r="FE9">
            <v>7</v>
          </cell>
          <cell r="FF9">
            <v>7</v>
          </cell>
          <cell r="FG9">
            <v>7</v>
          </cell>
          <cell r="FH9">
            <v>7</v>
          </cell>
          <cell r="FI9">
            <v>7</v>
          </cell>
          <cell r="FJ9">
            <v>7</v>
          </cell>
          <cell r="FK9">
            <v>7</v>
          </cell>
          <cell r="FL9">
            <v>7</v>
          </cell>
          <cell r="FM9">
            <v>7</v>
          </cell>
          <cell r="FN9">
            <v>7</v>
          </cell>
          <cell r="FO9">
            <v>7</v>
          </cell>
          <cell r="FP9">
            <v>7</v>
          </cell>
          <cell r="FQ9">
            <v>7</v>
          </cell>
          <cell r="FR9">
            <v>7</v>
          </cell>
          <cell r="FS9">
            <v>7</v>
          </cell>
          <cell r="FT9">
            <v>7</v>
          </cell>
          <cell r="FU9">
            <v>10</v>
          </cell>
          <cell r="FV9">
            <v>10</v>
          </cell>
          <cell r="FW9">
            <v>10</v>
          </cell>
          <cell r="FX9">
            <v>10</v>
          </cell>
          <cell r="FY9">
            <v>10</v>
          </cell>
          <cell r="FZ9">
            <v>10</v>
          </cell>
          <cell r="GA9">
            <v>10</v>
          </cell>
          <cell r="GB9">
            <v>10</v>
          </cell>
          <cell r="GC9">
            <v>10</v>
          </cell>
          <cell r="GD9">
            <v>10</v>
          </cell>
          <cell r="GE9">
            <v>10</v>
          </cell>
          <cell r="GF9">
            <v>10</v>
          </cell>
          <cell r="GG9">
            <v>10</v>
          </cell>
          <cell r="GH9">
            <v>10</v>
          </cell>
          <cell r="GI9">
            <v>10</v>
          </cell>
          <cell r="GJ9">
            <v>10</v>
          </cell>
          <cell r="GK9">
            <v>10</v>
          </cell>
          <cell r="GL9">
            <v>10</v>
          </cell>
          <cell r="GM9">
            <v>10</v>
          </cell>
          <cell r="GN9">
            <v>10</v>
          </cell>
          <cell r="GO9">
            <v>10</v>
          </cell>
          <cell r="GP9">
            <v>10</v>
          </cell>
          <cell r="GQ9">
            <v>10</v>
          </cell>
          <cell r="GR9">
            <v>10</v>
          </cell>
          <cell r="GS9">
            <v>10</v>
          </cell>
          <cell r="GT9">
            <v>10</v>
          </cell>
          <cell r="GU9">
            <v>10</v>
          </cell>
          <cell r="GV9">
            <v>10</v>
          </cell>
          <cell r="GW9">
            <v>10</v>
          </cell>
          <cell r="GX9">
            <v>10</v>
          </cell>
          <cell r="GY9">
            <v>10</v>
          </cell>
          <cell r="GZ9">
            <v>10</v>
          </cell>
          <cell r="HA9">
            <v>10</v>
          </cell>
          <cell r="HB9">
            <v>10</v>
          </cell>
          <cell r="HC9">
            <v>10</v>
          </cell>
          <cell r="HD9">
            <v>10</v>
          </cell>
          <cell r="HE9">
            <v>10</v>
          </cell>
          <cell r="HF9">
            <v>10</v>
          </cell>
          <cell r="HG9">
            <v>10</v>
          </cell>
          <cell r="HH9">
            <v>10</v>
          </cell>
          <cell r="HI9">
            <v>10</v>
          </cell>
          <cell r="HJ9">
            <v>10</v>
          </cell>
          <cell r="HK9">
            <v>10</v>
          </cell>
          <cell r="HL9">
            <v>10</v>
          </cell>
          <cell r="HM9">
            <v>10</v>
          </cell>
          <cell r="HN9">
            <v>10</v>
          </cell>
          <cell r="HO9">
            <v>10</v>
          </cell>
          <cell r="HP9">
            <v>10</v>
          </cell>
          <cell r="HQ9">
            <v>10</v>
          </cell>
          <cell r="HR9">
            <v>10</v>
          </cell>
          <cell r="HS9">
            <v>10</v>
          </cell>
          <cell r="HT9">
            <v>10</v>
          </cell>
          <cell r="HU9">
            <v>10</v>
          </cell>
          <cell r="HV9">
            <v>10</v>
          </cell>
          <cell r="HW9">
            <v>10</v>
          </cell>
          <cell r="HX9">
            <v>10</v>
          </cell>
          <cell r="HY9">
            <v>10</v>
          </cell>
          <cell r="HZ9">
            <v>10</v>
          </cell>
          <cell r="IA9">
            <v>10</v>
          </cell>
          <cell r="IB9">
            <v>10</v>
          </cell>
          <cell r="IC9">
            <v>10</v>
          </cell>
          <cell r="ID9">
            <v>10</v>
          </cell>
          <cell r="IE9">
            <v>10</v>
          </cell>
          <cell r="IF9">
            <v>10</v>
          </cell>
          <cell r="IG9">
            <v>10</v>
          </cell>
          <cell r="IH9">
            <v>10</v>
          </cell>
          <cell r="II9">
            <v>10</v>
          </cell>
          <cell r="IJ9">
            <v>10</v>
          </cell>
          <cell r="IK9">
            <v>10</v>
          </cell>
          <cell r="IL9">
            <v>10</v>
          </cell>
          <cell r="IM9">
            <v>10</v>
          </cell>
          <cell r="IN9">
            <v>10</v>
          </cell>
          <cell r="IO9">
            <v>10</v>
          </cell>
          <cell r="IP9">
            <v>10</v>
          </cell>
          <cell r="IQ9">
            <v>10</v>
          </cell>
          <cell r="IR9">
            <v>10</v>
          </cell>
          <cell r="IS9">
            <v>10</v>
          </cell>
          <cell r="IT9">
            <v>10</v>
          </cell>
          <cell r="IU9">
            <v>10</v>
          </cell>
          <cell r="IV9">
            <v>10</v>
          </cell>
          <cell r="IW9">
            <v>10</v>
          </cell>
          <cell r="IX9">
            <v>10</v>
          </cell>
          <cell r="IY9">
            <v>10</v>
          </cell>
          <cell r="IZ9">
            <v>10</v>
          </cell>
          <cell r="JA9">
            <v>10</v>
          </cell>
          <cell r="JB9">
            <v>10</v>
          </cell>
          <cell r="JC9">
            <v>10</v>
          </cell>
          <cell r="JD9">
            <v>10</v>
          </cell>
          <cell r="JE9">
            <v>10</v>
          </cell>
          <cell r="JF9">
            <v>10</v>
          </cell>
          <cell r="JG9">
            <v>10</v>
          </cell>
          <cell r="JH9">
            <v>10</v>
          </cell>
          <cell r="JI9">
            <v>10</v>
          </cell>
          <cell r="JJ9">
            <v>10</v>
          </cell>
          <cell r="JK9">
            <v>10</v>
          </cell>
          <cell r="JL9">
            <v>10</v>
          </cell>
          <cell r="JM9">
            <v>10</v>
          </cell>
          <cell r="JN9">
            <v>10</v>
          </cell>
          <cell r="JO9">
            <v>10</v>
          </cell>
          <cell r="JP9">
            <v>10</v>
          </cell>
          <cell r="JQ9">
            <v>10</v>
          </cell>
          <cell r="JR9">
            <v>10</v>
          </cell>
          <cell r="JS9">
            <v>10</v>
          </cell>
          <cell r="JT9">
            <v>10</v>
          </cell>
          <cell r="JU9">
            <v>10</v>
          </cell>
          <cell r="JV9">
            <v>12</v>
          </cell>
          <cell r="JW9">
            <v>12</v>
          </cell>
          <cell r="JX9">
            <v>12</v>
          </cell>
          <cell r="JY9">
            <v>12</v>
          </cell>
          <cell r="JZ9">
            <v>12</v>
          </cell>
          <cell r="KA9">
            <v>12</v>
          </cell>
          <cell r="KB9">
            <v>12</v>
          </cell>
          <cell r="KC9">
            <v>12</v>
          </cell>
          <cell r="KD9">
            <v>12</v>
          </cell>
          <cell r="KE9">
            <v>12</v>
          </cell>
          <cell r="KF9">
            <v>12</v>
          </cell>
          <cell r="KG9">
            <v>12</v>
          </cell>
          <cell r="KH9">
            <v>12</v>
          </cell>
          <cell r="KI9">
            <v>12</v>
          </cell>
          <cell r="KJ9">
            <v>12</v>
          </cell>
          <cell r="KK9">
            <v>12</v>
          </cell>
          <cell r="KL9">
            <v>12</v>
          </cell>
          <cell r="KM9">
            <v>12</v>
          </cell>
          <cell r="KN9">
            <v>12</v>
          </cell>
          <cell r="KO9">
            <v>12</v>
          </cell>
          <cell r="KP9">
            <v>12</v>
          </cell>
          <cell r="KQ9">
            <v>12</v>
          </cell>
          <cell r="KR9">
            <v>12</v>
          </cell>
          <cell r="KS9">
            <v>12</v>
          </cell>
          <cell r="KT9">
            <v>12</v>
          </cell>
          <cell r="KU9">
            <v>12</v>
          </cell>
          <cell r="KV9">
            <v>12</v>
          </cell>
          <cell r="KW9">
            <v>12</v>
          </cell>
          <cell r="KX9">
            <v>12</v>
          </cell>
          <cell r="KY9">
            <v>12</v>
          </cell>
          <cell r="KZ9">
            <v>12</v>
          </cell>
          <cell r="LA9">
            <v>12</v>
          </cell>
          <cell r="LB9">
            <v>12</v>
          </cell>
          <cell r="LC9">
            <v>12</v>
          </cell>
          <cell r="LD9">
            <v>12</v>
          </cell>
          <cell r="LE9">
            <v>12</v>
          </cell>
          <cell r="LF9">
            <v>12</v>
          </cell>
          <cell r="LG9">
            <v>12</v>
          </cell>
          <cell r="LH9">
            <v>12</v>
          </cell>
          <cell r="LI9">
            <v>12</v>
          </cell>
          <cell r="LJ9">
            <v>12</v>
          </cell>
          <cell r="LK9">
            <v>12</v>
          </cell>
          <cell r="LL9">
            <v>12</v>
          </cell>
          <cell r="LM9">
            <v>12</v>
          </cell>
          <cell r="LN9">
            <v>12</v>
          </cell>
          <cell r="LO9">
            <v>15</v>
          </cell>
          <cell r="LP9">
            <v>15</v>
          </cell>
          <cell r="LQ9">
            <v>15</v>
          </cell>
          <cell r="LR9">
            <v>15</v>
          </cell>
          <cell r="LS9">
            <v>15</v>
          </cell>
          <cell r="LT9">
            <v>15</v>
          </cell>
          <cell r="LU9">
            <v>15</v>
          </cell>
          <cell r="LV9">
            <v>15</v>
          </cell>
          <cell r="LW9">
            <v>15</v>
          </cell>
          <cell r="LX9">
            <v>15</v>
          </cell>
          <cell r="LY9">
            <v>15</v>
          </cell>
          <cell r="LZ9">
            <v>15</v>
          </cell>
          <cell r="MA9">
            <v>15</v>
          </cell>
          <cell r="MB9">
            <v>15</v>
          </cell>
          <cell r="MC9">
            <v>15</v>
          </cell>
          <cell r="MD9">
            <v>15</v>
          </cell>
          <cell r="ME9">
            <v>15</v>
          </cell>
          <cell r="MF9">
            <v>15</v>
          </cell>
          <cell r="MG9">
            <v>15</v>
          </cell>
          <cell r="MH9">
            <v>15</v>
          </cell>
          <cell r="MI9">
            <v>15</v>
          </cell>
          <cell r="MJ9">
            <v>15</v>
          </cell>
          <cell r="MK9">
            <v>15</v>
          </cell>
          <cell r="ML9">
            <v>15</v>
          </cell>
          <cell r="MM9">
            <v>15</v>
          </cell>
          <cell r="MN9">
            <v>15</v>
          </cell>
          <cell r="MO9">
            <v>15</v>
          </cell>
          <cell r="MP9">
            <v>15</v>
          </cell>
          <cell r="MQ9">
            <v>15</v>
          </cell>
          <cell r="MR9">
            <v>15</v>
          </cell>
          <cell r="MS9">
            <v>15</v>
          </cell>
          <cell r="MT9">
            <v>15</v>
          </cell>
          <cell r="MU9">
            <v>15</v>
          </cell>
          <cell r="MV9">
            <v>15</v>
          </cell>
          <cell r="MW9">
            <v>15</v>
          </cell>
          <cell r="MX9">
            <v>15</v>
          </cell>
          <cell r="MY9">
            <v>15</v>
          </cell>
          <cell r="MZ9">
            <v>15</v>
          </cell>
          <cell r="NA9">
            <v>15</v>
          </cell>
          <cell r="NB9">
            <v>15</v>
          </cell>
          <cell r="NC9">
            <v>15</v>
          </cell>
          <cell r="ND9">
            <v>15</v>
          </cell>
          <cell r="NE9">
            <v>15</v>
          </cell>
          <cell r="NF9">
            <v>15</v>
          </cell>
          <cell r="NG9">
            <v>15</v>
          </cell>
          <cell r="NH9">
            <v>5</v>
          </cell>
          <cell r="NI9">
            <v>5</v>
          </cell>
          <cell r="NJ9">
            <v>5</v>
          </cell>
          <cell r="NK9">
            <v>5</v>
          </cell>
          <cell r="NL9">
            <v>5</v>
          </cell>
          <cell r="NM9">
            <v>5</v>
          </cell>
          <cell r="NN9">
            <v>5</v>
          </cell>
          <cell r="NO9">
            <v>5</v>
          </cell>
          <cell r="NP9">
            <v>5</v>
          </cell>
          <cell r="NQ9">
            <v>5</v>
          </cell>
          <cell r="NR9">
            <v>5</v>
          </cell>
          <cell r="NS9">
            <v>5</v>
          </cell>
          <cell r="NT9">
            <v>7</v>
          </cell>
          <cell r="NU9">
            <v>7</v>
          </cell>
          <cell r="NV9">
            <v>7</v>
          </cell>
          <cell r="NW9">
            <v>7</v>
          </cell>
          <cell r="NX9">
            <v>7</v>
          </cell>
          <cell r="NY9">
            <v>7</v>
          </cell>
          <cell r="NZ9">
            <v>7</v>
          </cell>
          <cell r="OA9">
            <v>7</v>
          </cell>
          <cell r="OB9">
            <v>7</v>
          </cell>
          <cell r="OC9">
            <v>7</v>
          </cell>
          <cell r="OD9">
            <v>7</v>
          </cell>
          <cell r="OE9">
            <v>7</v>
          </cell>
          <cell r="OF9">
            <v>7</v>
          </cell>
          <cell r="OG9">
            <v>7</v>
          </cell>
          <cell r="OH9">
            <v>7</v>
          </cell>
          <cell r="OI9">
            <v>7</v>
          </cell>
          <cell r="OJ9">
            <v>7</v>
          </cell>
          <cell r="OK9">
            <v>7</v>
          </cell>
          <cell r="OL9">
            <v>7</v>
          </cell>
          <cell r="OM9">
            <v>7</v>
          </cell>
          <cell r="ON9">
            <v>7</v>
          </cell>
          <cell r="OO9">
            <v>7</v>
          </cell>
          <cell r="OP9">
            <v>7</v>
          </cell>
          <cell r="OQ9">
            <v>7</v>
          </cell>
          <cell r="OR9">
            <v>7</v>
          </cell>
          <cell r="OS9">
            <v>7</v>
          </cell>
          <cell r="OT9">
            <v>7</v>
          </cell>
          <cell r="OU9">
            <v>7</v>
          </cell>
          <cell r="OV9">
            <v>7</v>
          </cell>
          <cell r="OW9">
            <v>7</v>
          </cell>
          <cell r="OX9">
            <v>7</v>
          </cell>
          <cell r="OY9">
            <v>7</v>
          </cell>
          <cell r="OZ9">
            <v>7</v>
          </cell>
          <cell r="PA9">
            <v>7</v>
          </cell>
          <cell r="PB9">
            <v>7</v>
          </cell>
          <cell r="PC9">
            <v>7</v>
          </cell>
          <cell r="PD9">
            <v>10</v>
          </cell>
          <cell r="PE9">
            <v>10</v>
          </cell>
          <cell r="PF9">
            <v>10</v>
          </cell>
          <cell r="PG9">
            <v>10</v>
          </cell>
          <cell r="PH9">
            <v>10</v>
          </cell>
          <cell r="PI9">
            <v>10</v>
          </cell>
          <cell r="PJ9">
            <v>10</v>
          </cell>
          <cell r="PK9">
            <v>10</v>
          </cell>
          <cell r="PL9">
            <v>10</v>
          </cell>
          <cell r="PM9">
            <v>10</v>
          </cell>
          <cell r="PN9">
            <v>10</v>
          </cell>
          <cell r="PO9">
            <v>10</v>
          </cell>
          <cell r="PP9">
            <v>10</v>
          </cell>
          <cell r="PQ9">
            <v>10</v>
          </cell>
          <cell r="PR9">
            <v>10</v>
          </cell>
          <cell r="PS9">
            <v>10</v>
          </cell>
          <cell r="PT9">
            <v>10</v>
          </cell>
          <cell r="PU9">
            <v>10</v>
          </cell>
          <cell r="PV9">
            <v>10</v>
          </cell>
          <cell r="PW9">
            <v>10</v>
          </cell>
          <cell r="PX9">
            <v>10</v>
          </cell>
          <cell r="PY9">
            <v>10</v>
          </cell>
          <cell r="PZ9">
            <v>10</v>
          </cell>
          <cell r="QA9">
            <v>10</v>
          </cell>
          <cell r="QB9">
            <v>10</v>
          </cell>
          <cell r="QC9">
            <v>10</v>
          </cell>
          <cell r="QD9">
            <v>10</v>
          </cell>
          <cell r="QE9">
            <v>10</v>
          </cell>
          <cell r="QF9">
            <v>10</v>
          </cell>
          <cell r="QG9">
            <v>10</v>
          </cell>
          <cell r="QH9">
            <v>10</v>
          </cell>
          <cell r="QI9">
            <v>10</v>
          </cell>
          <cell r="QJ9">
            <v>10</v>
          </cell>
          <cell r="QK9">
            <v>10</v>
          </cell>
          <cell r="QL9">
            <v>10</v>
          </cell>
          <cell r="QM9">
            <v>10</v>
          </cell>
          <cell r="QN9">
            <v>12</v>
          </cell>
          <cell r="QO9">
            <v>12</v>
          </cell>
          <cell r="QP9">
            <v>12</v>
          </cell>
          <cell r="QQ9">
            <v>12</v>
          </cell>
          <cell r="QR9">
            <v>12</v>
          </cell>
          <cell r="QS9">
            <v>12</v>
          </cell>
          <cell r="QT9">
            <v>15</v>
          </cell>
          <cell r="QU9">
            <v>15</v>
          </cell>
          <cell r="QV9">
            <v>15</v>
          </cell>
          <cell r="QW9">
            <v>15</v>
          </cell>
          <cell r="QX9">
            <v>15</v>
          </cell>
          <cell r="QY9">
            <v>15</v>
          </cell>
          <cell r="QZ9">
            <v>7</v>
          </cell>
          <cell r="RA9">
            <v>3</v>
          </cell>
          <cell r="RB9" t="str">
            <v>x</v>
          </cell>
        </row>
        <row r="10">
          <cell r="A10">
            <v>8</v>
          </cell>
          <cell r="C10">
            <v>60</v>
          </cell>
          <cell r="D10">
            <v>60</v>
          </cell>
          <cell r="E10">
            <v>60</v>
          </cell>
          <cell r="F10">
            <v>60</v>
          </cell>
          <cell r="G10">
            <v>60</v>
          </cell>
          <cell r="H10">
            <v>60</v>
          </cell>
          <cell r="I10">
            <v>60</v>
          </cell>
          <cell r="J10">
            <v>60</v>
          </cell>
          <cell r="K10">
            <v>60</v>
          </cell>
          <cell r="L10">
            <v>60</v>
          </cell>
          <cell r="M10">
            <v>60</v>
          </cell>
          <cell r="N10">
            <v>60</v>
          </cell>
          <cell r="O10">
            <v>60</v>
          </cell>
          <cell r="P10">
            <v>60</v>
          </cell>
          <cell r="Q10">
            <v>60</v>
          </cell>
          <cell r="R10">
            <v>60</v>
          </cell>
          <cell r="S10">
            <v>60</v>
          </cell>
          <cell r="T10">
            <v>60</v>
          </cell>
          <cell r="U10">
            <v>60</v>
          </cell>
          <cell r="V10">
            <v>60</v>
          </cell>
          <cell r="W10">
            <v>60</v>
          </cell>
          <cell r="X10">
            <v>60</v>
          </cell>
          <cell r="Y10">
            <v>60</v>
          </cell>
          <cell r="Z10">
            <v>60</v>
          </cell>
          <cell r="AA10">
            <v>60</v>
          </cell>
          <cell r="AB10">
            <v>60</v>
          </cell>
          <cell r="AC10">
            <v>60</v>
          </cell>
          <cell r="AD10">
            <v>60</v>
          </cell>
          <cell r="AE10">
            <v>60</v>
          </cell>
          <cell r="AF10">
            <v>60</v>
          </cell>
          <cell r="AG10">
            <v>60</v>
          </cell>
          <cell r="AH10">
            <v>60</v>
          </cell>
          <cell r="AI10">
            <v>60</v>
          </cell>
          <cell r="AJ10">
            <v>60</v>
          </cell>
          <cell r="AK10">
            <v>60</v>
          </cell>
          <cell r="AL10">
            <v>60</v>
          </cell>
          <cell r="AM10">
            <v>60</v>
          </cell>
          <cell r="AN10">
            <v>60</v>
          </cell>
          <cell r="AO10">
            <v>60</v>
          </cell>
          <cell r="AP10">
            <v>60</v>
          </cell>
          <cell r="AQ10">
            <v>60</v>
          </cell>
          <cell r="AR10">
            <v>60</v>
          </cell>
          <cell r="AS10">
            <v>60</v>
          </cell>
          <cell r="AT10">
            <v>60</v>
          </cell>
          <cell r="AU10">
            <v>60</v>
          </cell>
          <cell r="AV10">
            <v>60</v>
          </cell>
          <cell r="AW10">
            <v>60</v>
          </cell>
          <cell r="AX10">
            <v>60</v>
          </cell>
          <cell r="AY10">
            <v>60</v>
          </cell>
          <cell r="AZ10">
            <v>60</v>
          </cell>
          <cell r="BA10">
            <v>60</v>
          </cell>
          <cell r="BB10">
            <v>60</v>
          </cell>
          <cell r="BC10">
            <v>60</v>
          </cell>
          <cell r="BD10">
            <v>60</v>
          </cell>
          <cell r="BE10">
            <v>60</v>
          </cell>
          <cell r="BF10">
            <v>60</v>
          </cell>
          <cell r="BG10">
            <v>60</v>
          </cell>
          <cell r="BH10">
            <v>60</v>
          </cell>
          <cell r="BI10">
            <v>60</v>
          </cell>
          <cell r="BJ10">
            <v>60</v>
          </cell>
          <cell r="BK10">
            <v>60</v>
          </cell>
          <cell r="BL10">
            <v>60</v>
          </cell>
          <cell r="BM10">
            <v>60</v>
          </cell>
          <cell r="BN10">
            <v>84</v>
          </cell>
          <cell r="BO10">
            <v>84</v>
          </cell>
          <cell r="BP10">
            <v>84</v>
          </cell>
          <cell r="BQ10">
            <v>84</v>
          </cell>
          <cell r="BR10">
            <v>84</v>
          </cell>
          <cell r="BS10">
            <v>84</v>
          </cell>
          <cell r="BT10">
            <v>84</v>
          </cell>
          <cell r="BU10">
            <v>84</v>
          </cell>
          <cell r="BV10">
            <v>84</v>
          </cell>
          <cell r="BW10">
            <v>84</v>
          </cell>
          <cell r="BX10">
            <v>84</v>
          </cell>
          <cell r="BY10">
            <v>84</v>
          </cell>
          <cell r="BZ10">
            <v>84</v>
          </cell>
          <cell r="CA10">
            <v>84</v>
          </cell>
          <cell r="CB10">
            <v>84</v>
          </cell>
          <cell r="CC10">
            <v>84</v>
          </cell>
          <cell r="CD10">
            <v>84</v>
          </cell>
          <cell r="CE10">
            <v>84</v>
          </cell>
          <cell r="CF10">
            <v>84</v>
          </cell>
          <cell r="CG10">
            <v>84</v>
          </cell>
          <cell r="CH10">
            <v>84</v>
          </cell>
          <cell r="CI10">
            <v>84</v>
          </cell>
          <cell r="CJ10">
            <v>84</v>
          </cell>
          <cell r="CK10">
            <v>84</v>
          </cell>
          <cell r="CL10">
            <v>84</v>
          </cell>
          <cell r="CM10">
            <v>84</v>
          </cell>
          <cell r="CN10">
            <v>84</v>
          </cell>
          <cell r="CO10">
            <v>84</v>
          </cell>
          <cell r="CP10">
            <v>84</v>
          </cell>
          <cell r="CQ10">
            <v>84</v>
          </cell>
          <cell r="CR10">
            <v>84</v>
          </cell>
          <cell r="CS10">
            <v>84</v>
          </cell>
          <cell r="CT10">
            <v>84</v>
          </cell>
          <cell r="CU10">
            <v>84</v>
          </cell>
          <cell r="CV10">
            <v>84</v>
          </cell>
          <cell r="CW10">
            <v>84</v>
          </cell>
          <cell r="CX10">
            <v>84</v>
          </cell>
          <cell r="CY10">
            <v>84</v>
          </cell>
          <cell r="CZ10">
            <v>84</v>
          </cell>
          <cell r="DA10">
            <v>84</v>
          </cell>
          <cell r="DB10">
            <v>84</v>
          </cell>
          <cell r="DC10">
            <v>84</v>
          </cell>
          <cell r="DD10">
            <v>84</v>
          </cell>
          <cell r="DE10">
            <v>84</v>
          </cell>
          <cell r="DF10">
            <v>84</v>
          </cell>
          <cell r="DG10">
            <v>84</v>
          </cell>
          <cell r="DH10">
            <v>84</v>
          </cell>
          <cell r="DI10">
            <v>84</v>
          </cell>
          <cell r="DJ10">
            <v>84</v>
          </cell>
          <cell r="DK10">
            <v>84</v>
          </cell>
          <cell r="DL10">
            <v>84</v>
          </cell>
          <cell r="DM10">
            <v>84</v>
          </cell>
          <cell r="DN10">
            <v>84</v>
          </cell>
          <cell r="DO10">
            <v>84</v>
          </cell>
          <cell r="DP10">
            <v>84</v>
          </cell>
          <cell r="DQ10">
            <v>84</v>
          </cell>
          <cell r="DR10">
            <v>84</v>
          </cell>
          <cell r="DS10">
            <v>84</v>
          </cell>
          <cell r="DT10">
            <v>84</v>
          </cell>
          <cell r="DU10">
            <v>84</v>
          </cell>
          <cell r="DV10">
            <v>84</v>
          </cell>
          <cell r="DW10">
            <v>84</v>
          </cell>
          <cell r="DX10">
            <v>84</v>
          </cell>
          <cell r="DY10">
            <v>84</v>
          </cell>
          <cell r="DZ10">
            <v>84</v>
          </cell>
          <cell r="EA10">
            <v>84</v>
          </cell>
          <cell r="EB10">
            <v>84</v>
          </cell>
          <cell r="EC10">
            <v>84</v>
          </cell>
          <cell r="ED10">
            <v>84</v>
          </cell>
          <cell r="EE10">
            <v>84</v>
          </cell>
          <cell r="EF10">
            <v>84</v>
          </cell>
          <cell r="EG10">
            <v>84</v>
          </cell>
          <cell r="EH10">
            <v>84</v>
          </cell>
          <cell r="EI10">
            <v>84</v>
          </cell>
          <cell r="EJ10">
            <v>84</v>
          </cell>
          <cell r="EK10">
            <v>84</v>
          </cell>
          <cell r="EL10">
            <v>84</v>
          </cell>
          <cell r="EM10">
            <v>84</v>
          </cell>
          <cell r="EN10">
            <v>84</v>
          </cell>
          <cell r="EO10">
            <v>84</v>
          </cell>
          <cell r="EP10">
            <v>84</v>
          </cell>
          <cell r="EQ10">
            <v>84</v>
          </cell>
          <cell r="ER10">
            <v>84</v>
          </cell>
          <cell r="ES10">
            <v>84</v>
          </cell>
          <cell r="ET10">
            <v>84</v>
          </cell>
          <cell r="EU10">
            <v>84</v>
          </cell>
          <cell r="EV10">
            <v>84</v>
          </cell>
          <cell r="EW10">
            <v>84</v>
          </cell>
          <cell r="EX10">
            <v>84</v>
          </cell>
          <cell r="EY10">
            <v>84</v>
          </cell>
          <cell r="EZ10">
            <v>84</v>
          </cell>
          <cell r="FA10">
            <v>84</v>
          </cell>
          <cell r="FB10">
            <v>84</v>
          </cell>
          <cell r="FC10">
            <v>84</v>
          </cell>
          <cell r="FD10">
            <v>84</v>
          </cell>
          <cell r="FE10">
            <v>84</v>
          </cell>
          <cell r="FF10">
            <v>84</v>
          </cell>
          <cell r="FG10">
            <v>84</v>
          </cell>
          <cell r="FH10">
            <v>84</v>
          </cell>
          <cell r="FI10">
            <v>84</v>
          </cell>
          <cell r="FJ10">
            <v>84</v>
          </cell>
          <cell r="FK10">
            <v>84</v>
          </cell>
          <cell r="FL10">
            <v>84</v>
          </cell>
          <cell r="FM10">
            <v>84</v>
          </cell>
          <cell r="FN10">
            <v>84</v>
          </cell>
          <cell r="FO10">
            <v>84</v>
          </cell>
          <cell r="FP10">
            <v>84</v>
          </cell>
          <cell r="FQ10">
            <v>84</v>
          </cell>
          <cell r="FR10">
            <v>84</v>
          </cell>
          <cell r="FS10">
            <v>84</v>
          </cell>
          <cell r="FT10">
            <v>84</v>
          </cell>
          <cell r="FU10">
            <v>120</v>
          </cell>
          <cell r="FV10">
            <v>120</v>
          </cell>
          <cell r="FW10">
            <v>120</v>
          </cell>
          <cell r="FX10">
            <v>120</v>
          </cell>
          <cell r="FY10">
            <v>120</v>
          </cell>
          <cell r="FZ10">
            <v>120</v>
          </cell>
          <cell r="GA10">
            <v>120</v>
          </cell>
          <cell r="GB10">
            <v>120</v>
          </cell>
          <cell r="GC10">
            <v>120</v>
          </cell>
          <cell r="GD10">
            <v>120</v>
          </cell>
          <cell r="GE10">
            <v>120</v>
          </cell>
          <cell r="GF10">
            <v>120</v>
          </cell>
          <cell r="GG10">
            <v>120</v>
          </cell>
          <cell r="GH10">
            <v>120</v>
          </cell>
          <cell r="GI10">
            <v>120</v>
          </cell>
          <cell r="GJ10">
            <v>120</v>
          </cell>
          <cell r="GK10">
            <v>120</v>
          </cell>
          <cell r="GL10">
            <v>120</v>
          </cell>
          <cell r="GM10">
            <v>120</v>
          </cell>
          <cell r="GN10">
            <v>120</v>
          </cell>
          <cell r="GO10">
            <v>120</v>
          </cell>
          <cell r="GP10">
            <v>120</v>
          </cell>
          <cell r="GQ10">
            <v>120</v>
          </cell>
          <cell r="GR10">
            <v>120</v>
          </cell>
          <cell r="GS10">
            <v>120</v>
          </cell>
          <cell r="GT10">
            <v>120</v>
          </cell>
          <cell r="GU10">
            <v>120</v>
          </cell>
          <cell r="GV10">
            <v>120</v>
          </cell>
          <cell r="GW10">
            <v>120</v>
          </cell>
          <cell r="GX10">
            <v>120</v>
          </cell>
          <cell r="GY10">
            <v>120</v>
          </cell>
          <cell r="GZ10">
            <v>120</v>
          </cell>
          <cell r="HA10">
            <v>120</v>
          </cell>
          <cell r="HB10">
            <v>120</v>
          </cell>
          <cell r="HC10">
            <v>120</v>
          </cell>
          <cell r="HD10">
            <v>120</v>
          </cell>
          <cell r="HE10">
            <v>120</v>
          </cell>
          <cell r="HF10">
            <v>120</v>
          </cell>
          <cell r="HG10">
            <v>120</v>
          </cell>
          <cell r="HH10">
            <v>120</v>
          </cell>
          <cell r="HI10">
            <v>120</v>
          </cell>
          <cell r="HJ10">
            <v>120</v>
          </cell>
          <cell r="HK10">
            <v>120</v>
          </cell>
          <cell r="HL10">
            <v>120</v>
          </cell>
          <cell r="HM10">
            <v>120</v>
          </cell>
          <cell r="HN10">
            <v>120</v>
          </cell>
          <cell r="HO10">
            <v>120</v>
          </cell>
          <cell r="HP10">
            <v>120</v>
          </cell>
          <cell r="HQ10">
            <v>120</v>
          </cell>
          <cell r="HR10">
            <v>120</v>
          </cell>
          <cell r="HS10">
            <v>120</v>
          </cell>
          <cell r="HT10">
            <v>120</v>
          </cell>
          <cell r="HU10">
            <v>120</v>
          </cell>
          <cell r="HV10">
            <v>120</v>
          </cell>
          <cell r="HW10">
            <v>120</v>
          </cell>
          <cell r="HX10">
            <v>120</v>
          </cell>
          <cell r="HY10">
            <v>120</v>
          </cell>
          <cell r="HZ10">
            <v>120</v>
          </cell>
          <cell r="IA10">
            <v>120</v>
          </cell>
          <cell r="IB10">
            <v>120</v>
          </cell>
          <cell r="IC10">
            <v>120</v>
          </cell>
          <cell r="ID10">
            <v>120</v>
          </cell>
          <cell r="IE10">
            <v>120</v>
          </cell>
          <cell r="IF10">
            <v>120</v>
          </cell>
          <cell r="IG10">
            <v>120</v>
          </cell>
          <cell r="IH10">
            <v>120</v>
          </cell>
          <cell r="II10">
            <v>120</v>
          </cell>
          <cell r="IJ10">
            <v>120</v>
          </cell>
          <cell r="IK10">
            <v>120</v>
          </cell>
          <cell r="IL10">
            <v>120</v>
          </cell>
          <cell r="IM10">
            <v>120</v>
          </cell>
          <cell r="IN10">
            <v>120</v>
          </cell>
          <cell r="IO10">
            <v>120</v>
          </cell>
          <cell r="IP10">
            <v>120</v>
          </cell>
          <cell r="IQ10">
            <v>120</v>
          </cell>
          <cell r="IR10">
            <v>120</v>
          </cell>
          <cell r="IS10">
            <v>120</v>
          </cell>
          <cell r="IT10">
            <v>120</v>
          </cell>
          <cell r="IU10">
            <v>120</v>
          </cell>
          <cell r="IV10">
            <v>120</v>
          </cell>
          <cell r="IW10">
            <v>120</v>
          </cell>
          <cell r="IX10">
            <v>120</v>
          </cell>
          <cell r="IY10">
            <v>120</v>
          </cell>
          <cell r="IZ10">
            <v>120</v>
          </cell>
          <cell r="JA10">
            <v>120</v>
          </cell>
          <cell r="JB10">
            <v>120</v>
          </cell>
          <cell r="JC10">
            <v>120</v>
          </cell>
          <cell r="JD10">
            <v>120</v>
          </cell>
          <cell r="JE10">
            <v>120</v>
          </cell>
          <cell r="JF10">
            <v>120</v>
          </cell>
          <cell r="JG10">
            <v>120</v>
          </cell>
          <cell r="JH10">
            <v>120</v>
          </cell>
          <cell r="JI10">
            <v>120</v>
          </cell>
          <cell r="JJ10">
            <v>120</v>
          </cell>
          <cell r="JK10">
            <v>120</v>
          </cell>
          <cell r="JL10">
            <v>120</v>
          </cell>
          <cell r="JM10">
            <v>120</v>
          </cell>
          <cell r="JN10">
            <v>120</v>
          </cell>
          <cell r="JO10">
            <v>120</v>
          </cell>
          <cell r="JP10">
            <v>120</v>
          </cell>
          <cell r="JQ10">
            <v>120</v>
          </cell>
          <cell r="JR10">
            <v>120</v>
          </cell>
          <cell r="JS10">
            <v>120</v>
          </cell>
          <cell r="JT10">
            <v>120</v>
          </cell>
          <cell r="JU10">
            <v>120</v>
          </cell>
          <cell r="JV10">
            <v>144</v>
          </cell>
          <cell r="JW10">
            <v>144</v>
          </cell>
          <cell r="JX10">
            <v>144</v>
          </cell>
          <cell r="JY10">
            <v>144</v>
          </cell>
          <cell r="JZ10">
            <v>144</v>
          </cell>
          <cell r="KA10">
            <v>144</v>
          </cell>
          <cell r="KB10">
            <v>144</v>
          </cell>
          <cell r="KC10">
            <v>144</v>
          </cell>
          <cell r="KD10">
            <v>144</v>
          </cell>
          <cell r="KE10">
            <v>144</v>
          </cell>
          <cell r="KF10">
            <v>144</v>
          </cell>
          <cell r="KG10">
            <v>144</v>
          </cell>
          <cell r="KH10">
            <v>144</v>
          </cell>
          <cell r="KI10">
            <v>144</v>
          </cell>
          <cell r="KJ10">
            <v>144</v>
          </cell>
          <cell r="KK10">
            <v>144</v>
          </cell>
          <cell r="KL10">
            <v>144</v>
          </cell>
          <cell r="KM10">
            <v>144</v>
          </cell>
          <cell r="KN10">
            <v>144</v>
          </cell>
          <cell r="KO10">
            <v>144</v>
          </cell>
          <cell r="KP10">
            <v>144</v>
          </cell>
          <cell r="KQ10">
            <v>144</v>
          </cell>
          <cell r="KR10">
            <v>144</v>
          </cell>
          <cell r="KS10">
            <v>144</v>
          </cell>
          <cell r="KT10">
            <v>144</v>
          </cell>
          <cell r="KU10">
            <v>144</v>
          </cell>
          <cell r="KV10">
            <v>144</v>
          </cell>
          <cell r="KW10">
            <v>144</v>
          </cell>
          <cell r="KX10">
            <v>144</v>
          </cell>
          <cell r="KY10">
            <v>144</v>
          </cell>
          <cell r="KZ10">
            <v>144</v>
          </cell>
          <cell r="LA10">
            <v>144</v>
          </cell>
          <cell r="LB10">
            <v>144</v>
          </cell>
          <cell r="LC10">
            <v>144</v>
          </cell>
          <cell r="LD10">
            <v>144</v>
          </cell>
          <cell r="LE10">
            <v>144</v>
          </cell>
          <cell r="LF10">
            <v>144</v>
          </cell>
          <cell r="LG10">
            <v>144</v>
          </cell>
          <cell r="LH10">
            <v>144</v>
          </cell>
          <cell r="LI10">
            <v>144</v>
          </cell>
          <cell r="LJ10">
            <v>144</v>
          </cell>
          <cell r="LK10">
            <v>144</v>
          </cell>
          <cell r="LL10">
            <v>144</v>
          </cell>
          <cell r="LM10">
            <v>144</v>
          </cell>
          <cell r="LN10">
            <v>144</v>
          </cell>
          <cell r="LO10">
            <v>180</v>
          </cell>
          <cell r="LP10">
            <v>180</v>
          </cell>
          <cell r="LQ10">
            <v>180</v>
          </cell>
          <cell r="LR10">
            <v>180</v>
          </cell>
          <cell r="LS10">
            <v>180</v>
          </cell>
          <cell r="LT10">
            <v>180</v>
          </cell>
          <cell r="LU10">
            <v>180</v>
          </cell>
          <cell r="LV10">
            <v>180</v>
          </cell>
          <cell r="LW10">
            <v>180</v>
          </cell>
          <cell r="LX10">
            <v>180</v>
          </cell>
          <cell r="LY10">
            <v>180</v>
          </cell>
          <cell r="LZ10">
            <v>180</v>
          </cell>
          <cell r="MA10">
            <v>180</v>
          </cell>
          <cell r="MB10">
            <v>180</v>
          </cell>
          <cell r="MC10">
            <v>180</v>
          </cell>
          <cell r="MD10">
            <v>180</v>
          </cell>
          <cell r="ME10">
            <v>180</v>
          </cell>
          <cell r="MF10">
            <v>180</v>
          </cell>
          <cell r="MG10">
            <v>180</v>
          </cell>
          <cell r="MH10">
            <v>180</v>
          </cell>
          <cell r="MI10">
            <v>180</v>
          </cell>
          <cell r="MJ10">
            <v>180</v>
          </cell>
          <cell r="MK10">
            <v>180</v>
          </cell>
          <cell r="ML10">
            <v>180</v>
          </cell>
          <cell r="MM10">
            <v>180</v>
          </cell>
          <cell r="MN10">
            <v>180</v>
          </cell>
          <cell r="MO10">
            <v>180</v>
          </cell>
          <cell r="MP10">
            <v>180</v>
          </cell>
          <cell r="MQ10">
            <v>180</v>
          </cell>
          <cell r="MR10">
            <v>180</v>
          </cell>
          <cell r="MS10">
            <v>180</v>
          </cell>
          <cell r="MT10">
            <v>180</v>
          </cell>
          <cell r="MU10">
            <v>180</v>
          </cell>
          <cell r="MV10">
            <v>180</v>
          </cell>
          <cell r="MW10">
            <v>180</v>
          </cell>
          <cell r="MX10">
            <v>180</v>
          </cell>
          <cell r="MY10">
            <v>180</v>
          </cell>
          <cell r="MZ10">
            <v>180</v>
          </cell>
          <cell r="NA10">
            <v>180</v>
          </cell>
          <cell r="NB10">
            <v>180</v>
          </cell>
          <cell r="NC10">
            <v>180</v>
          </cell>
          <cell r="ND10">
            <v>180</v>
          </cell>
          <cell r="NE10">
            <v>180</v>
          </cell>
          <cell r="NF10">
            <v>180</v>
          </cell>
          <cell r="NG10">
            <v>180</v>
          </cell>
          <cell r="NH10">
            <v>60</v>
          </cell>
          <cell r="NI10">
            <v>60</v>
          </cell>
          <cell r="NJ10">
            <v>60</v>
          </cell>
          <cell r="NK10">
            <v>60</v>
          </cell>
          <cell r="NL10">
            <v>60</v>
          </cell>
          <cell r="NM10">
            <v>60</v>
          </cell>
          <cell r="NN10">
            <v>60</v>
          </cell>
          <cell r="NO10">
            <v>60</v>
          </cell>
          <cell r="NP10">
            <v>60</v>
          </cell>
          <cell r="NQ10">
            <v>60</v>
          </cell>
          <cell r="NR10">
            <v>60</v>
          </cell>
          <cell r="NS10">
            <v>60</v>
          </cell>
          <cell r="NT10">
            <v>84</v>
          </cell>
          <cell r="NU10">
            <v>84</v>
          </cell>
          <cell r="NV10">
            <v>84</v>
          </cell>
          <cell r="NW10">
            <v>84</v>
          </cell>
          <cell r="NX10">
            <v>84</v>
          </cell>
          <cell r="NY10">
            <v>84</v>
          </cell>
          <cell r="NZ10">
            <v>84</v>
          </cell>
          <cell r="OA10">
            <v>84</v>
          </cell>
          <cell r="OB10">
            <v>84</v>
          </cell>
          <cell r="OC10">
            <v>84</v>
          </cell>
          <cell r="OD10">
            <v>84</v>
          </cell>
          <cell r="OE10">
            <v>84</v>
          </cell>
          <cell r="OF10">
            <v>84</v>
          </cell>
          <cell r="OG10">
            <v>84</v>
          </cell>
          <cell r="OH10">
            <v>84</v>
          </cell>
          <cell r="OI10">
            <v>84</v>
          </cell>
          <cell r="OJ10">
            <v>84</v>
          </cell>
          <cell r="OK10">
            <v>84</v>
          </cell>
          <cell r="OL10">
            <v>84</v>
          </cell>
          <cell r="OM10">
            <v>84</v>
          </cell>
          <cell r="ON10">
            <v>84</v>
          </cell>
          <cell r="OO10">
            <v>84</v>
          </cell>
          <cell r="OP10">
            <v>84</v>
          </cell>
          <cell r="OQ10">
            <v>84</v>
          </cell>
          <cell r="OR10">
            <v>84</v>
          </cell>
          <cell r="OS10">
            <v>84</v>
          </cell>
          <cell r="OT10">
            <v>84</v>
          </cell>
          <cell r="OU10">
            <v>84</v>
          </cell>
          <cell r="OV10">
            <v>84</v>
          </cell>
          <cell r="OW10">
            <v>84</v>
          </cell>
          <cell r="OX10">
            <v>84</v>
          </cell>
          <cell r="OY10">
            <v>84</v>
          </cell>
          <cell r="OZ10">
            <v>84</v>
          </cell>
          <cell r="PA10">
            <v>84</v>
          </cell>
          <cell r="PB10">
            <v>84</v>
          </cell>
          <cell r="PC10">
            <v>84</v>
          </cell>
          <cell r="PD10">
            <v>120</v>
          </cell>
          <cell r="PE10">
            <v>120</v>
          </cell>
          <cell r="PF10">
            <v>120</v>
          </cell>
          <cell r="PG10">
            <v>120</v>
          </cell>
          <cell r="PH10">
            <v>120</v>
          </cell>
          <cell r="PI10">
            <v>120</v>
          </cell>
          <cell r="PJ10">
            <v>120</v>
          </cell>
          <cell r="PK10">
            <v>120</v>
          </cell>
          <cell r="PL10">
            <v>120</v>
          </cell>
          <cell r="PM10">
            <v>120</v>
          </cell>
          <cell r="PN10">
            <v>120</v>
          </cell>
          <cell r="PO10">
            <v>120</v>
          </cell>
          <cell r="PP10">
            <v>120</v>
          </cell>
          <cell r="PQ10">
            <v>120</v>
          </cell>
          <cell r="PR10">
            <v>120</v>
          </cell>
          <cell r="PS10">
            <v>120</v>
          </cell>
          <cell r="PT10">
            <v>120</v>
          </cell>
          <cell r="PU10">
            <v>120</v>
          </cell>
          <cell r="PV10">
            <v>120</v>
          </cell>
          <cell r="PW10">
            <v>120</v>
          </cell>
          <cell r="PX10">
            <v>120</v>
          </cell>
          <cell r="PY10">
            <v>120</v>
          </cell>
          <cell r="PZ10">
            <v>120</v>
          </cell>
          <cell r="QA10">
            <v>120</v>
          </cell>
          <cell r="QB10">
            <v>120</v>
          </cell>
          <cell r="QC10">
            <v>120</v>
          </cell>
          <cell r="QD10">
            <v>120</v>
          </cell>
          <cell r="QE10">
            <v>120</v>
          </cell>
          <cell r="QF10">
            <v>120</v>
          </cell>
          <cell r="QG10">
            <v>120</v>
          </cell>
          <cell r="QH10">
            <v>120</v>
          </cell>
          <cell r="QI10">
            <v>120</v>
          </cell>
          <cell r="QJ10">
            <v>120</v>
          </cell>
          <cell r="QK10">
            <v>120</v>
          </cell>
          <cell r="QL10">
            <v>120</v>
          </cell>
          <cell r="QM10">
            <v>120</v>
          </cell>
          <cell r="QN10">
            <v>144</v>
          </cell>
          <cell r="QO10">
            <v>144</v>
          </cell>
          <cell r="QP10">
            <v>144</v>
          </cell>
          <cell r="QQ10">
            <v>144</v>
          </cell>
          <cell r="QR10">
            <v>144</v>
          </cell>
          <cell r="QS10">
            <v>144</v>
          </cell>
          <cell r="QT10">
            <v>180</v>
          </cell>
          <cell r="QU10">
            <v>180</v>
          </cell>
          <cell r="QV10">
            <v>180</v>
          </cell>
          <cell r="QW10">
            <v>180</v>
          </cell>
          <cell r="QX10">
            <v>180</v>
          </cell>
          <cell r="QY10">
            <v>180</v>
          </cell>
          <cell r="QZ10">
            <v>84</v>
          </cell>
          <cell r="RA10">
            <v>36</v>
          </cell>
          <cell r="RB10" t="str">
            <v>x</v>
          </cell>
        </row>
        <row r="11">
          <cell r="A11">
            <v>9</v>
          </cell>
          <cell r="C11" t="str">
            <v>Fixed Rate</v>
          </cell>
          <cell r="D11" t="str">
            <v>Fixed Rate</v>
          </cell>
          <cell r="E11" t="str">
            <v>Fixed Rate</v>
          </cell>
          <cell r="F11" t="str">
            <v>Fixed Rate</v>
          </cell>
          <cell r="G11" t="str">
            <v>Fixed Rate</v>
          </cell>
          <cell r="H11" t="str">
            <v>Fixed Rate</v>
          </cell>
          <cell r="I11" t="str">
            <v>Fixed Rate</v>
          </cell>
          <cell r="J11" t="str">
            <v>Fixed Rate</v>
          </cell>
          <cell r="K11" t="str">
            <v>Fixed Rate</v>
          </cell>
          <cell r="L11" t="str">
            <v>Fixed Rate</v>
          </cell>
          <cell r="M11" t="str">
            <v>Fixed Rate</v>
          </cell>
          <cell r="N11" t="str">
            <v>Fixed Rate</v>
          </cell>
          <cell r="O11" t="str">
            <v>Fixed Rate</v>
          </cell>
          <cell r="P11" t="str">
            <v>Fixed Rate</v>
          </cell>
          <cell r="Q11" t="str">
            <v>Fixed Rate</v>
          </cell>
          <cell r="R11" t="str">
            <v>Fixed Rate</v>
          </cell>
          <cell r="S11" t="str">
            <v>Fixed Rate</v>
          </cell>
          <cell r="T11" t="str">
            <v>Fixed Rate</v>
          </cell>
          <cell r="U11" t="str">
            <v>Fixed Rate</v>
          </cell>
          <cell r="V11" t="str">
            <v>Fixed Rate</v>
          </cell>
          <cell r="W11" t="str">
            <v>Fixed Rate</v>
          </cell>
          <cell r="X11" t="str">
            <v>Fixed Rate</v>
          </cell>
          <cell r="Y11" t="str">
            <v>Fixed Rate</v>
          </cell>
          <cell r="Z11" t="str">
            <v>Fixed Rate</v>
          </cell>
          <cell r="AA11" t="str">
            <v>Fixed Rate</v>
          </cell>
          <cell r="AB11" t="str">
            <v>Fixed Rate</v>
          </cell>
          <cell r="AC11" t="str">
            <v>Fixed Rate</v>
          </cell>
          <cell r="AD11" t="str">
            <v>Fixed Rate</v>
          </cell>
          <cell r="AE11" t="str">
            <v>Fixed Rate</v>
          </cell>
          <cell r="AF11" t="str">
            <v>Fixed Rate</v>
          </cell>
          <cell r="AG11" t="str">
            <v>Fixed Rate</v>
          </cell>
          <cell r="AH11" t="str">
            <v>Fixed Rate</v>
          </cell>
          <cell r="AI11" t="str">
            <v>Fixed Rate</v>
          </cell>
          <cell r="AJ11" t="str">
            <v>Fixed Rate</v>
          </cell>
          <cell r="AK11" t="str">
            <v>Fixed Rate</v>
          </cell>
          <cell r="AL11" t="str">
            <v>Fixed Rate</v>
          </cell>
          <cell r="AM11" t="str">
            <v>Fixed Rate</v>
          </cell>
          <cell r="AN11" t="str">
            <v>Fixed Rate</v>
          </cell>
          <cell r="AO11" t="str">
            <v>Fixed Rate</v>
          </cell>
          <cell r="AP11" t="str">
            <v>Fixed Rate</v>
          </cell>
          <cell r="AQ11" t="str">
            <v>Fixed Rate</v>
          </cell>
          <cell r="AR11" t="str">
            <v>Fixed Rate</v>
          </cell>
          <cell r="AS11" t="str">
            <v>Fixed Rate</v>
          </cell>
          <cell r="AT11" t="str">
            <v>Fixed Rate</v>
          </cell>
          <cell r="AU11" t="str">
            <v>Fixed Rate</v>
          </cell>
          <cell r="AV11" t="str">
            <v>Fixed Rate</v>
          </cell>
          <cell r="AW11" t="str">
            <v>Fixed Rate</v>
          </cell>
          <cell r="AX11" t="str">
            <v>Fixed Rate</v>
          </cell>
          <cell r="AY11" t="str">
            <v>Fixed Rate</v>
          </cell>
          <cell r="AZ11" t="str">
            <v>Fixed Rate</v>
          </cell>
          <cell r="BA11" t="str">
            <v>Fixed Rate</v>
          </cell>
          <cell r="BB11" t="str">
            <v>Fixed Rate</v>
          </cell>
          <cell r="BC11" t="str">
            <v>Fixed Rate</v>
          </cell>
          <cell r="BD11" t="str">
            <v>Fixed Rate</v>
          </cell>
          <cell r="BE11" t="str">
            <v>Fixed Rate</v>
          </cell>
          <cell r="BF11" t="str">
            <v>Fixed Rate</v>
          </cell>
          <cell r="BG11" t="str">
            <v>Fixed Rate</v>
          </cell>
          <cell r="BH11" t="str">
            <v>Fixed Rate</v>
          </cell>
          <cell r="BI11" t="str">
            <v>Fixed Rate</v>
          </cell>
          <cell r="BJ11" t="str">
            <v>Fixed Rate</v>
          </cell>
          <cell r="BK11" t="str">
            <v>Fixed Rate</v>
          </cell>
          <cell r="BL11" t="str">
            <v>Fixed Rate</v>
          </cell>
          <cell r="BM11" t="str">
            <v>Fixed Rate</v>
          </cell>
          <cell r="BN11" t="str">
            <v>Fixed Rate</v>
          </cell>
          <cell r="BO11" t="str">
            <v>Fixed Rate</v>
          </cell>
          <cell r="BP11" t="str">
            <v>Fixed Rate</v>
          </cell>
          <cell r="BQ11" t="str">
            <v>Fixed Rate</v>
          </cell>
          <cell r="BR11" t="str">
            <v>Fixed Rate</v>
          </cell>
          <cell r="BS11" t="str">
            <v>Fixed Rate</v>
          </cell>
          <cell r="BT11" t="str">
            <v>Fixed Rate</v>
          </cell>
          <cell r="BU11" t="str">
            <v>Fixed Rate</v>
          </cell>
          <cell r="BV11" t="str">
            <v>Fixed Rate</v>
          </cell>
          <cell r="BW11" t="str">
            <v>Fixed Rate</v>
          </cell>
          <cell r="BX11" t="str">
            <v>Fixed Rate</v>
          </cell>
          <cell r="BY11" t="str">
            <v>Fixed Rate</v>
          </cell>
          <cell r="BZ11" t="str">
            <v>Fixed Rate</v>
          </cell>
          <cell r="CA11" t="str">
            <v>Fixed Rate</v>
          </cell>
          <cell r="CB11" t="str">
            <v>Fixed Rate</v>
          </cell>
          <cell r="CC11" t="str">
            <v>Fixed Rate</v>
          </cell>
          <cell r="CD11" t="str">
            <v>Fixed Rate</v>
          </cell>
          <cell r="CE11" t="str">
            <v>Fixed Rate</v>
          </cell>
          <cell r="CF11" t="str">
            <v>Fixed Rate</v>
          </cell>
          <cell r="CG11" t="str">
            <v>Fixed Rate</v>
          </cell>
          <cell r="CH11" t="str">
            <v>Fixed Rate</v>
          </cell>
          <cell r="CI11" t="str">
            <v>Fixed Rate</v>
          </cell>
          <cell r="CJ11" t="str">
            <v>Fixed Rate</v>
          </cell>
          <cell r="CK11" t="str">
            <v>Fixed Rate</v>
          </cell>
          <cell r="CL11" t="str">
            <v>Fixed Rate</v>
          </cell>
          <cell r="CM11" t="str">
            <v>Fixed Rate</v>
          </cell>
          <cell r="CN11" t="str">
            <v>Fixed Rate</v>
          </cell>
          <cell r="CO11" t="str">
            <v>Fixed Rate</v>
          </cell>
          <cell r="CP11" t="str">
            <v>Fixed Rate</v>
          </cell>
          <cell r="CQ11" t="str">
            <v>Fixed Rate</v>
          </cell>
          <cell r="CR11" t="str">
            <v>Fixed Rate</v>
          </cell>
          <cell r="CS11" t="str">
            <v>Fixed Rate</v>
          </cell>
          <cell r="CT11" t="str">
            <v>Fixed Rate</v>
          </cell>
          <cell r="CU11" t="str">
            <v>Fixed Rate</v>
          </cell>
          <cell r="CV11" t="str">
            <v>Fixed Rate</v>
          </cell>
          <cell r="CW11" t="str">
            <v>Fixed Rate</v>
          </cell>
          <cell r="CX11" t="str">
            <v>Fixed Rate</v>
          </cell>
          <cell r="CY11" t="str">
            <v>Fixed Rate</v>
          </cell>
          <cell r="CZ11" t="str">
            <v>Fixed Rate</v>
          </cell>
          <cell r="DA11" t="str">
            <v>Fixed Rate</v>
          </cell>
          <cell r="DB11" t="str">
            <v>Fixed Rate</v>
          </cell>
          <cell r="DC11" t="str">
            <v>Fixed Rate</v>
          </cell>
          <cell r="DD11" t="str">
            <v>Fixed Rate</v>
          </cell>
          <cell r="DE11" t="str">
            <v>Fixed Rate</v>
          </cell>
          <cell r="DF11" t="str">
            <v>Fixed Rate</v>
          </cell>
          <cell r="DG11" t="str">
            <v>Fixed Rate</v>
          </cell>
          <cell r="DH11" t="str">
            <v>Fixed Rate</v>
          </cell>
          <cell r="DI11" t="str">
            <v>Fixed Rate</v>
          </cell>
          <cell r="DJ11" t="str">
            <v>Fixed Rate</v>
          </cell>
          <cell r="DK11" t="str">
            <v>Fixed Rate</v>
          </cell>
          <cell r="DL11" t="str">
            <v>Fixed Rate</v>
          </cell>
          <cell r="DM11" t="str">
            <v>Fixed Rate</v>
          </cell>
          <cell r="DN11" t="str">
            <v>Fixed Rate</v>
          </cell>
          <cell r="DO11" t="str">
            <v>Fixed Rate</v>
          </cell>
          <cell r="DP11" t="str">
            <v>Fixed Rate</v>
          </cell>
          <cell r="DQ11" t="str">
            <v>Fixed Rate</v>
          </cell>
          <cell r="DR11" t="str">
            <v>Fixed Rate</v>
          </cell>
          <cell r="DS11" t="str">
            <v>Fixed Rate</v>
          </cell>
          <cell r="DT11" t="str">
            <v>Fixed Rate</v>
          </cell>
          <cell r="DU11" t="str">
            <v>Fixed Rate</v>
          </cell>
          <cell r="DV11" t="str">
            <v>Fixed Rate</v>
          </cell>
          <cell r="DW11" t="str">
            <v>Fixed Rate</v>
          </cell>
          <cell r="DX11" t="str">
            <v>Fixed Rate</v>
          </cell>
          <cell r="DY11" t="str">
            <v>Fixed Rate</v>
          </cell>
          <cell r="DZ11" t="str">
            <v>Fixed Rate</v>
          </cell>
          <cell r="EA11" t="str">
            <v>Fixed Rate</v>
          </cell>
          <cell r="EB11" t="str">
            <v>Fixed Rate</v>
          </cell>
          <cell r="EC11" t="str">
            <v>Fixed Rate</v>
          </cell>
          <cell r="ED11" t="str">
            <v>Fixed Rate</v>
          </cell>
          <cell r="EE11" t="str">
            <v>Fixed Rate</v>
          </cell>
          <cell r="EF11" t="str">
            <v>Fixed Rate</v>
          </cell>
          <cell r="EG11" t="str">
            <v>Fixed Rate</v>
          </cell>
          <cell r="EH11" t="str">
            <v>Fixed Rate</v>
          </cell>
          <cell r="EI11" t="str">
            <v>Fixed Rate</v>
          </cell>
          <cell r="EJ11" t="str">
            <v>Fixed Rate</v>
          </cell>
          <cell r="EK11" t="str">
            <v>Fixed Rate</v>
          </cell>
          <cell r="EL11" t="str">
            <v>Fixed Rate</v>
          </cell>
          <cell r="EM11" t="str">
            <v>Fixed Rate</v>
          </cell>
          <cell r="EN11" t="str">
            <v>Fixed Rate</v>
          </cell>
          <cell r="EO11" t="str">
            <v>Fixed Rate</v>
          </cell>
          <cell r="EP11" t="str">
            <v>Fixed Rate</v>
          </cell>
          <cell r="EQ11" t="str">
            <v>Fixed Rate</v>
          </cell>
          <cell r="ER11" t="str">
            <v>Fixed Rate</v>
          </cell>
          <cell r="ES11" t="str">
            <v>Fixed Rate</v>
          </cell>
          <cell r="ET11" t="str">
            <v>Fixed Rate</v>
          </cell>
          <cell r="EU11" t="str">
            <v>Fixed Rate</v>
          </cell>
          <cell r="EV11" t="str">
            <v>Fixed Rate</v>
          </cell>
          <cell r="EW11" t="str">
            <v>Fixed Rate</v>
          </cell>
          <cell r="EX11" t="str">
            <v>Fixed Rate</v>
          </cell>
          <cell r="EY11" t="str">
            <v>Fixed Rate</v>
          </cell>
          <cell r="EZ11" t="str">
            <v>Fixed Rate</v>
          </cell>
          <cell r="FA11" t="str">
            <v>Fixed Rate</v>
          </cell>
          <cell r="FB11" t="str">
            <v>Fixed Rate</v>
          </cell>
          <cell r="FC11" t="str">
            <v>Fixed Rate</v>
          </cell>
          <cell r="FD11" t="str">
            <v>Fixed Rate</v>
          </cell>
          <cell r="FE11" t="str">
            <v>Fixed Rate</v>
          </cell>
          <cell r="FF11" t="str">
            <v>Fixed Rate</v>
          </cell>
          <cell r="FG11" t="str">
            <v>Fixed Rate</v>
          </cell>
          <cell r="FH11" t="str">
            <v>Fixed Rate</v>
          </cell>
          <cell r="FI11" t="str">
            <v>Variable Rate</v>
          </cell>
          <cell r="FJ11" t="str">
            <v>Variable Rate</v>
          </cell>
          <cell r="FK11" t="str">
            <v>Variable Rate</v>
          </cell>
          <cell r="FL11" t="str">
            <v>Variable Rate</v>
          </cell>
          <cell r="FM11" t="str">
            <v>Variable Rate</v>
          </cell>
          <cell r="FN11" t="str">
            <v>Variable Rate</v>
          </cell>
          <cell r="FO11" t="str">
            <v>Variable Rate</v>
          </cell>
          <cell r="FP11" t="str">
            <v>Variable Rate</v>
          </cell>
          <cell r="FQ11" t="str">
            <v>Variable Rate</v>
          </cell>
          <cell r="FR11" t="str">
            <v>Variable Rate</v>
          </cell>
          <cell r="FS11" t="str">
            <v>Variable Rate</v>
          </cell>
          <cell r="FT11" t="str">
            <v>Variable Rate</v>
          </cell>
          <cell r="FU11" t="str">
            <v>Fixed Rate</v>
          </cell>
          <cell r="FV11" t="str">
            <v>Fixed Rate</v>
          </cell>
          <cell r="FW11" t="str">
            <v>Fixed Rate</v>
          </cell>
          <cell r="FX11" t="str">
            <v>Fixed Rate</v>
          </cell>
          <cell r="FY11" t="str">
            <v>Fixed Rate</v>
          </cell>
          <cell r="FZ11" t="str">
            <v>Fixed Rate</v>
          </cell>
          <cell r="GA11" t="str">
            <v>Fixed Rate</v>
          </cell>
          <cell r="GB11" t="str">
            <v>Fixed Rate</v>
          </cell>
          <cell r="GC11" t="str">
            <v>Fixed Rate</v>
          </cell>
          <cell r="GD11" t="str">
            <v>Fixed Rate</v>
          </cell>
          <cell r="GE11" t="str">
            <v>Fixed Rate</v>
          </cell>
          <cell r="GF11" t="str">
            <v>Fixed Rate</v>
          </cell>
          <cell r="GG11" t="str">
            <v>Fixed Rate</v>
          </cell>
          <cell r="GH11" t="str">
            <v>Fixed Rate</v>
          </cell>
          <cell r="GI11" t="str">
            <v>Fixed Rate</v>
          </cell>
          <cell r="GJ11" t="str">
            <v>Fixed Rate</v>
          </cell>
          <cell r="GK11" t="str">
            <v>Fixed Rate</v>
          </cell>
          <cell r="GL11" t="str">
            <v>Fixed Rate</v>
          </cell>
          <cell r="GM11" t="str">
            <v>Fixed Rate</v>
          </cell>
          <cell r="GN11" t="str">
            <v>Fixed Rate</v>
          </cell>
          <cell r="GO11" t="str">
            <v>Fixed Rate</v>
          </cell>
          <cell r="GP11" t="str">
            <v>Fixed Rate</v>
          </cell>
          <cell r="GQ11" t="str">
            <v>Fixed Rate</v>
          </cell>
          <cell r="GR11" t="str">
            <v>Fixed Rate</v>
          </cell>
          <cell r="GS11" t="str">
            <v>Fixed Rate</v>
          </cell>
          <cell r="GT11" t="str">
            <v>Fixed Rate</v>
          </cell>
          <cell r="GU11" t="str">
            <v>Fixed Rate</v>
          </cell>
          <cell r="GV11" t="str">
            <v>Fixed Rate</v>
          </cell>
          <cell r="GW11" t="str">
            <v>Fixed Rate</v>
          </cell>
          <cell r="GX11" t="str">
            <v>Fixed Rate</v>
          </cell>
          <cell r="GY11" t="str">
            <v>Fixed Rate</v>
          </cell>
          <cell r="GZ11" t="str">
            <v>Fixed Rate</v>
          </cell>
          <cell r="HA11" t="str">
            <v>Fixed Rate</v>
          </cell>
          <cell r="HB11" t="str">
            <v>Fixed Rate</v>
          </cell>
          <cell r="HC11" t="str">
            <v>Fixed Rate</v>
          </cell>
          <cell r="HD11" t="str">
            <v>Fixed Rate</v>
          </cell>
          <cell r="HE11" t="str">
            <v>Fixed Rate</v>
          </cell>
          <cell r="HF11" t="str">
            <v>Fixed Rate</v>
          </cell>
          <cell r="HG11" t="str">
            <v>Fixed Rate</v>
          </cell>
          <cell r="HH11" t="str">
            <v>Fixed Rate</v>
          </cell>
          <cell r="HI11" t="str">
            <v>Fixed Rate</v>
          </cell>
          <cell r="HJ11" t="str">
            <v>Fixed Rate</v>
          </cell>
          <cell r="HK11" t="str">
            <v>Fixed Rate</v>
          </cell>
          <cell r="HL11" t="str">
            <v>Fixed Rate</v>
          </cell>
          <cell r="HM11" t="str">
            <v>Fixed Rate</v>
          </cell>
          <cell r="HN11" t="str">
            <v>Fixed Rate</v>
          </cell>
          <cell r="HO11" t="str">
            <v>Fixed Rate</v>
          </cell>
          <cell r="HP11" t="str">
            <v>Fixed Rate</v>
          </cell>
          <cell r="HQ11" t="str">
            <v>Fixed Rate</v>
          </cell>
          <cell r="HR11" t="str">
            <v>Fixed Rate</v>
          </cell>
          <cell r="HS11" t="str">
            <v>Fixed Rate</v>
          </cell>
          <cell r="HT11" t="str">
            <v>Fixed Rate</v>
          </cell>
          <cell r="HU11" t="str">
            <v>Fixed Rate</v>
          </cell>
          <cell r="HV11" t="str">
            <v>Fixed Rate</v>
          </cell>
          <cell r="HW11" t="str">
            <v>Fixed Rate</v>
          </cell>
          <cell r="HX11" t="str">
            <v>Fixed Rate</v>
          </cell>
          <cell r="HY11" t="str">
            <v>Fixed Rate</v>
          </cell>
          <cell r="HZ11" t="str">
            <v>Fixed Rate</v>
          </cell>
          <cell r="IA11" t="str">
            <v>Fixed Rate</v>
          </cell>
          <cell r="IB11" t="str">
            <v>Fixed Rate</v>
          </cell>
          <cell r="IC11" t="str">
            <v>Fixed Rate</v>
          </cell>
          <cell r="ID11" t="str">
            <v>Fixed Rate</v>
          </cell>
          <cell r="IE11" t="str">
            <v>Fixed Rate</v>
          </cell>
          <cell r="IF11" t="str">
            <v>Fixed Rate</v>
          </cell>
          <cell r="IG11" t="str">
            <v>Fixed Rate</v>
          </cell>
          <cell r="IH11" t="str">
            <v>Fixed Rate</v>
          </cell>
          <cell r="II11" t="str">
            <v>Fixed Rate</v>
          </cell>
          <cell r="IJ11" t="str">
            <v>Fixed Rate</v>
          </cell>
          <cell r="IK11" t="str">
            <v>Fixed Rate</v>
          </cell>
          <cell r="IL11" t="str">
            <v>Fixed Rate</v>
          </cell>
          <cell r="IM11" t="str">
            <v>Fixed Rate</v>
          </cell>
          <cell r="IN11" t="str">
            <v>Fixed Rate</v>
          </cell>
          <cell r="IO11" t="str">
            <v>Fixed Rate</v>
          </cell>
          <cell r="IP11" t="str">
            <v>Fixed Rate</v>
          </cell>
          <cell r="IQ11" t="str">
            <v>Fixed Rate</v>
          </cell>
          <cell r="IR11" t="str">
            <v>Fixed Rate</v>
          </cell>
          <cell r="IS11" t="str">
            <v>Fixed Rate</v>
          </cell>
          <cell r="IT11" t="str">
            <v>Fixed Rate</v>
          </cell>
          <cell r="IU11" t="str">
            <v>Fixed Rate</v>
          </cell>
          <cell r="IV11" t="str">
            <v>Fixed Rate</v>
          </cell>
          <cell r="IW11" t="str">
            <v>Fixed Rate</v>
          </cell>
          <cell r="IX11" t="str">
            <v>Fixed Rate</v>
          </cell>
          <cell r="IY11" t="str">
            <v>Fixed Rate</v>
          </cell>
          <cell r="IZ11" t="str">
            <v>Fixed Rate</v>
          </cell>
          <cell r="JA11" t="str">
            <v>Fixed Rate</v>
          </cell>
          <cell r="JB11" t="str">
            <v>Fixed Rate</v>
          </cell>
          <cell r="JC11" t="str">
            <v>Fixed Rate</v>
          </cell>
          <cell r="JD11" t="str">
            <v>Fixed Rate</v>
          </cell>
          <cell r="JE11" t="str">
            <v>Fixed Rate</v>
          </cell>
          <cell r="JF11" t="str">
            <v>Fixed Rate</v>
          </cell>
          <cell r="JG11" t="str">
            <v>Fixed Rate</v>
          </cell>
          <cell r="JH11" t="str">
            <v>Fixed Rate</v>
          </cell>
          <cell r="JI11" t="str">
            <v>Fixed Rate</v>
          </cell>
          <cell r="JJ11" t="str">
            <v>Fixed Rate</v>
          </cell>
          <cell r="JK11" t="str">
            <v>Fixed Rate</v>
          </cell>
          <cell r="JL11" t="str">
            <v>Fixed Rate</v>
          </cell>
          <cell r="JM11" t="str">
            <v>Fixed Rate</v>
          </cell>
          <cell r="JN11" t="str">
            <v>Fixed Rate</v>
          </cell>
          <cell r="JO11" t="str">
            <v>Fixed Rate</v>
          </cell>
          <cell r="JP11" t="str">
            <v>Variable Rate</v>
          </cell>
          <cell r="JQ11" t="str">
            <v>Variable Rate</v>
          </cell>
          <cell r="JR11" t="str">
            <v>Variable Rate</v>
          </cell>
          <cell r="JS11" t="str">
            <v>Variable Rate</v>
          </cell>
          <cell r="JT11" t="str">
            <v>Variable Rate</v>
          </cell>
          <cell r="JU11" t="str">
            <v>Variable Rate</v>
          </cell>
          <cell r="JV11" t="str">
            <v>Fixed Rate</v>
          </cell>
          <cell r="JW11" t="str">
            <v>Fixed Rate</v>
          </cell>
          <cell r="JX11" t="str">
            <v>Fixed Rate</v>
          </cell>
          <cell r="JY11" t="str">
            <v>Fixed Rate</v>
          </cell>
          <cell r="JZ11" t="str">
            <v>Fixed Rate</v>
          </cell>
          <cell r="KA11" t="str">
            <v>Fixed Rate</v>
          </cell>
          <cell r="KB11" t="str">
            <v>Fixed Rate</v>
          </cell>
          <cell r="KC11" t="str">
            <v>Fixed Rate</v>
          </cell>
          <cell r="KD11" t="str">
            <v>Fixed Rate</v>
          </cell>
          <cell r="KE11" t="str">
            <v>Fixed Rate</v>
          </cell>
          <cell r="KF11" t="str">
            <v>Fixed Rate</v>
          </cell>
          <cell r="KG11" t="str">
            <v>Fixed Rate</v>
          </cell>
          <cell r="KH11" t="str">
            <v>Fixed Rate</v>
          </cell>
          <cell r="KI11" t="str">
            <v>Fixed Rate</v>
          </cell>
          <cell r="KJ11" t="str">
            <v>Fixed Rate</v>
          </cell>
          <cell r="KK11" t="str">
            <v>Fixed Rate</v>
          </cell>
          <cell r="KL11" t="str">
            <v>Fixed Rate</v>
          </cell>
          <cell r="KM11" t="str">
            <v>Fixed Rate</v>
          </cell>
          <cell r="KN11" t="str">
            <v>Fixed Rate</v>
          </cell>
          <cell r="KO11" t="str">
            <v>Fixed Rate</v>
          </cell>
          <cell r="KP11" t="str">
            <v>Fixed Rate</v>
          </cell>
          <cell r="KQ11" t="str">
            <v>Fixed Rate</v>
          </cell>
          <cell r="KR11" t="str">
            <v>Fixed Rate</v>
          </cell>
          <cell r="KS11" t="str">
            <v>Fixed Rate</v>
          </cell>
          <cell r="KT11" t="str">
            <v>Fixed Rate</v>
          </cell>
          <cell r="KU11" t="str">
            <v>Fixed Rate</v>
          </cell>
          <cell r="KV11" t="str">
            <v>Fixed Rate</v>
          </cell>
          <cell r="KW11" t="str">
            <v>Fixed Rate</v>
          </cell>
          <cell r="KX11" t="str">
            <v>Fixed Rate</v>
          </cell>
          <cell r="KY11" t="str">
            <v>Fixed Rate</v>
          </cell>
          <cell r="KZ11" t="str">
            <v>Fixed Rate</v>
          </cell>
          <cell r="LA11" t="str">
            <v>Fixed Rate</v>
          </cell>
          <cell r="LB11" t="str">
            <v>Fixed Rate</v>
          </cell>
          <cell r="LC11" t="str">
            <v>Fixed Rate</v>
          </cell>
          <cell r="LD11" t="str">
            <v>Fixed Rate</v>
          </cell>
          <cell r="LE11" t="str">
            <v>Fixed Rate</v>
          </cell>
          <cell r="LF11" t="str">
            <v>Fixed Rate</v>
          </cell>
          <cell r="LG11" t="str">
            <v>Fixed Rate</v>
          </cell>
          <cell r="LH11" t="str">
            <v>Fixed Rate</v>
          </cell>
          <cell r="LI11" t="str">
            <v>Fixed Rate</v>
          </cell>
          <cell r="LJ11" t="str">
            <v>Fixed Rate</v>
          </cell>
          <cell r="LK11" t="str">
            <v>Fixed Rate</v>
          </cell>
          <cell r="LL11" t="str">
            <v>Fixed Rate</v>
          </cell>
          <cell r="LM11" t="str">
            <v>Fixed Rate</v>
          </cell>
          <cell r="LN11" t="str">
            <v>Fixed Rate</v>
          </cell>
          <cell r="LO11" t="str">
            <v>Fixed Rate</v>
          </cell>
          <cell r="LP11" t="str">
            <v>Fixed Rate</v>
          </cell>
          <cell r="LQ11" t="str">
            <v>Fixed Rate</v>
          </cell>
          <cell r="LR11" t="str">
            <v>Fixed Rate</v>
          </cell>
          <cell r="LS11" t="str">
            <v>Fixed Rate</v>
          </cell>
          <cell r="LT11" t="str">
            <v>Fixed Rate</v>
          </cell>
          <cell r="LU11" t="str">
            <v>Fixed Rate</v>
          </cell>
          <cell r="LV11" t="str">
            <v>Fixed Rate</v>
          </cell>
          <cell r="LW11" t="str">
            <v>Fixed Rate</v>
          </cell>
          <cell r="LX11" t="str">
            <v>Fixed Rate</v>
          </cell>
          <cell r="LY11" t="str">
            <v>Fixed Rate</v>
          </cell>
          <cell r="LZ11" t="str">
            <v>Fixed Rate</v>
          </cell>
          <cell r="MA11" t="str">
            <v>Fixed Rate</v>
          </cell>
          <cell r="MB11" t="str">
            <v>Fixed Rate</v>
          </cell>
          <cell r="MC11" t="str">
            <v>Fixed Rate</v>
          </cell>
          <cell r="MD11" t="str">
            <v>Fixed Rate</v>
          </cell>
          <cell r="ME11" t="str">
            <v>Fixed Rate</v>
          </cell>
          <cell r="MF11" t="str">
            <v>Fixed Rate</v>
          </cell>
          <cell r="MG11" t="str">
            <v>Fixed Rate</v>
          </cell>
          <cell r="MH11" t="str">
            <v>Fixed Rate</v>
          </cell>
          <cell r="MI11" t="str">
            <v>Fixed Rate</v>
          </cell>
          <cell r="MJ11" t="str">
            <v>Fixed Rate</v>
          </cell>
          <cell r="MK11" t="str">
            <v>Fixed Rate</v>
          </cell>
          <cell r="ML11" t="str">
            <v>Fixed Rate</v>
          </cell>
          <cell r="MM11" t="str">
            <v>Fixed Rate</v>
          </cell>
          <cell r="MN11" t="str">
            <v>Fixed Rate</v>
          </cell>
          <cell r="MO11" t="str">
            <v>Fixed Rate</v>
          </cell>
          <cell r="MP11" t="str">
            <v>Fixed Rate</v>
          </cell>
          <cell r="MQ11" t="str">
            <v>Fixed Rate</v>
          </cell>
          <cell r="MR11" t="str">
            <v>Fixed Rate</v>
          </cell>
          <cell r="MS11" t="str">
            <v>Fixed Rate</v>
          </cell>
          <cell r="MT11" t="str">
            <v>Fixed Rate</v>
          </cell>
          <cell r="MU11" t="str">
            <v>Fixed Rate</v>
          </cell>
          <cell r="MV11" t="str">
            <v>Fixed Rate</v>
          </cell>
          <cell r="MW11" t="str">
            <v>Fixed Rate</v>
          </cell>
          <cell r="MX11" t="str">
            <v>Fixed Rate</v>
          </cell>
          <cell r="MY11" t="str">
            <v>Fixed Rate</v>
          </cell>
          <cell r="MZ11" t="str">
            <v>Fixed Rate</v>
          </cell>
          <cell r="NA11" t="str">
            <v>Fixed Rate</v>
          </cell>
          <cell r="NB11" t="str">
            <v>Fixed Rate</v>
          </cell>
          <cell r="NC11" t="str">
            <v>Fixed Rate</v>
          </cell>
          <cell r="ND11" t="str">
            <v>Fixed Rate</v>
          </cell>
          <cell r="NE11" t="str">
            <v>Fixed Rate</v>
          </cell>
          <cell r="NF11" t="str">
            <v>Fixed Rate</v>
          </cell>
          <cell r="NG11" t="str">
            <v>Fixed Rate</v>
          </cell>
          <cell r="NH11" t="str">
            <v>Fixed Rate</v>
          </cell>
          <cell r="NI11" t="str">
            <v>Fixed Rate</v>
          </cell>
          <cell r="NJ11" t="str">
            <v>Fixed Rate</v>
          </cell>
          <cell r="NK11" t="str">
            <v>Fixed Rate</v>
          </cell>
          <cell r="NL11" t="str">
            <v>Fixed Rate</v>
          </cell>
          <cell r="NM11" t="str">
            <v>Fixed Rate</v>
          </cell>
          <cell r="NN11" t="str">
            <v>Variable Rate</v>
          </cell>
          <cell r="NO11" t="str">
            <v>Variable Rate</v>
          </cell>
          <cell r="NP11" t="str">
            <v>Variable Rate</v>
          </cell>
          <cell r="NQ11" t="str">
            <v>Variable Rate</v>
          </cell>
          <cell r="NR11" t="str">
            <v>Variable Rate</v>
          </cell>
          <cell r="NS11" t="str">
            <v>Variable Rate</v>
          </cell>
          <cell r="NT11" t="str">
            <v>Fixed Rate</v>
          </cell>
          <cell r="NU11" t="str">
            <v>Fixed Rate</v>
          </cell>
          <cell r="NV11" t="str">
            <v>Fixed Rate</v>
          </cell>
          <cell r="NW11" t="str">
            <v>Fixed Rate</v>
          </cell>
          <cell r="NX11" t="str">
            <v>Fixed Rate</v>
          </cell>
          <cell r="NY11" t="str">
            <v>Fixed Rate</v>
          </cell>
          <cell r="NZ11" t="str">
            <v>Fixed Rate</v>
          </cell>
          <cell r="OA11" t="str">
            <v>Fixed Rate</v>
          </cell>
          <cell r="OB11" t="str">
            <v>Fixed Rate</v>
          </cell>
          <cell r="OC11" t="str">
            <v>Fixed Rate</v>
          </cell>
          <cell r="OD11" t="str">
            <v>Fixed Rate</v>
          </cell>
          <cell r="OE11" t="str">
            <v>Fixed Rate</v>
          </cell>
          <cell r="OF11" t="str">
            <v>Fixed Rate</v>
          </cell>
          <cell r="OG11" t="str">
            <v>Fixed Rate</v>
          </cell>
          <cell r="OH11" t="str">
            <v>Fixed Rate</v>
          </cell>
          <cell r="OI11" t="str">
            <v>Fixed Rate</v>
          </cell>
          <cell r="OJ11" t="str">
            <v>Fixed Rate</v>
          </cell>
          <cell r="OK11" t="str">
            <v>Fixed Rate</v>
          </cell>
          <cell r="OL11" t="str">
            <v>Fixed Rate</v>
          </cell>
          <cell r="OM11" t="str">
            <v>Fixed Rate</v>
          </cell>
          <cell r="ON11" t="str">
            <v>Fixed Rate</v>
          </cell>
          <cell r="OO11" t="str">
            <v>Fixed Rate</v>
          </cell>
          <cell r="OP11" t="str">
            <v>Fixed Rate</v>
          </cell>
          <cell r="OQ11" t="str">
            <v>Fixed Rate</v>
          </cell>
          <cell r="OR11" t="str">
            <v>Fixed Rate</v>
          </cell>
          <cell r="OS11" t="str">
            <v>Fixed Rate</v>
          </cell>
          <cell r="OT11" t="str">
            <v>Fixed Rate</v>
          </cell>
          <cell r="OU11" t="str">
            <v>Fixed Rate</v>
          </cell>
          <cell r="OV11" t="str">
            <v>Fixed Rate</v>
          </cell>
          <cell r="OW11" t="str">
            <v>Fixed Rate</v>
          </cell>
          <cell r="OX11" t="str">
            <v>Variable Rate</v>
          </cell>
          <cell r="OY11" t="str">
            <v>Variable Rate</v>
          </cell>
          <cell r="OZ11" t="str">
            <v>Variable Rate</v>
          </cell>
          <cell r="PA11" t="str">
            <v>Variable Rate</v>
          </cell>
          <cell r="PB11" t="str">
            <v>Variable Rate</v>
          </cell>
          <cell r="PC11" t="str">
            <v>Variable Rate</v>
          </cell>
          <cell r="PD11" t="str">
            <v>Fixed Rate</v>
          </cell>
          <cell r="PE11" t="str">
            <v>Fixed Rate</v>
          </cell>
          <cell r="PF11" t="str">
            <v>Fixed Rate</v>
          </cell>
          <cell r="PG11" t="str">
            <v>Fixed Rate</v>
          </cell>
          <cell r="PH11" t="str">
            <v>Fixed Rate</v>
          </cell>
          <cell r="PI11" t="str">
            <v>Fixed Rate</v>
          </cell>
          <cell r="PJ11" t="str">
            <v>Fixed Rate</v>
          </cell>
          <cell r="PK11" t="str">
            <v>Fixed Rate</v>
          </cell>
          <cell r="PL11" t="str">
            <v>Fixed Rate</v>
          </cell>
          <cell r="PM11" t="str">
            <v>Fixed Rate</v>
          </cell>
          <cell r="PN11" t="str">
            <v>Fixed Rate</v>
          </cell>
          <cell r="PO11" t="str">
            <v>Fixed Rate</v>
          </cell>
          <cell r="PP11" t="str">
            <v>Fixed Rate</v>
          </cell>
          <cell r="PQ11" t="str">
            <v>Fixed Rate</v>
          </cell>
          <cell r="PR11" t="str">
            <v>Fixed Rate</v>
          </cell>
          <cell r="PS11" t="str">
            <v>Fixed Rate</v>
          </cell>
          <cell r="PT11" t="str">
            <v>Fixed Rate</v>
          </cell>
          <cell r="PU11" t="str">
            <v>Fixed Rate</v>
          </cell>
          <cell r="PV11" t="str">
            <v>Fixed Rate</v>
          </cell>
          <cell r="PW11" t="str">
            <v>Fixed Rate</v>
          </cell>
          <cell r="PX11" t="str">
            <v>Fixed Rate</v>
          </cell>
          <cell r="PY11" t="str">
            <v>Fixed Rate</v>
          </cell>
          <cell r="PZ11" t="str">
            <v>Fixed Rate</v>
          </cell>
          <cell r="QA11" t="str">
            <v>Fixed Rate</v>
          </cell>
          <cell r="QB11" t="str">
            <v>Fixed Rate</v>
          </cell>
          <cell r="QC11" t="str">
            <v>Fixed Rate</v>
          </cell>
          <cell r="QD11" t="str">
            <v>Fixed Rate</v>
          </cell>
          <cell r="QE11" t="str">
            <v>Fixed Rate</v>
          </cell>
          <cell r="QF11" t="str">
            <v>Fixed Rate</v>
          </cell>
          <cell r="QG11" t="str">
            <v>Fixed Rate</v>
          </cell>
          <cell r="QH11" t="str">
            <v>Variable Rate</v>
          </cell>
          <cell r="QI11" t="str">
            <v>Variable Rate</v>
          </cell>
          <cell r="QJ11" t="str">
            <v>Variable Rate</v>
          </cell>
          <cell r="QK11" t="str">
            <v>Variable Rate</v>
          </cell>
          <cell r="QL11" t="str">
            <v>Variable Rate</v>
          </cell>
          <cell r="QM11" t="str">
            <v>Variable Rate</v>
          </cell>
          <cell r="QN11" t="str">
            <v>Fixed Rate</v>
          </cell>
          <cell r="QO11" t="str">
            <v>Fixed Rate</v>
          </cell>
          <cell r="QP11" t="str">
            <v>Fixed Rate</v>
          </cell>
          <cell r="QQ11" t="str">
            <v>Fixed Rate</v>
          </cell>
          <cell r="QR11" t="str">
            <v>Fixed Rate</v>
          </cell>
          <cell r="QS11" t="str">
            <v>Fixed Rate</v>
          </cell>
          <cell r="QT11" t="str">
            <v>Fixed Rate</v>
          </cell>
          <cell r="QU11" t="str">
            <v>Fixed Rate</v>
          </cell>
          <cell r="QV11" t="str">
            <v>Fixed Rate</v>
          </cell>
          <cell r="QW11" t="str">
            <v>Fixed Rate</v>
          </cell>
          <cell r="QX11" t="str">
            <v>Fixed Rate</v>
          </cell>
          <cell r="QY11" t="str">
            <v>Fixed Rate</v>
          </cell>
          <cell r="QZ11" t="str">
            <v>Fixed Rate</v>
          </cell>
          <cell r="RA11" t="str">
            <v>Variable Rate</v>
          </cell>
          <cell r="RB11" t="str">
            <v>x</v>
          </cell>
        </row>
        <row r="12">
          <cell r="A12">
            <v>10</v>
          </cell>
          <cell r="C12" t="str">
            <v>N/A</v>
          </cell>
          <cell r="D12" t="str">
            <v>N/A</v>
          </cell>
          <cell r="E12" t="str">
            <v>N/A</v>
          </cell>
          <cell r="F12" t="str">
            <v>N/A</v>
          </cell>
          <cell r="G12" t="str">
            <v>N/A</v>
          </cell>
          <cell r="H12" t="str">
            <v>N/A</v>
          </cell>
          <cell r="I12" t="str">
            <v>N/A</v>
          </cell>
          <cell r="J12" t="str">
            <v>N/A</v>
          </cell>
          <cell r="K12" t="str">
            <v>N/A</v>
          </cell>
          <cell r="L12" t="str">
            <v>N/A</v>
          </cell>
          <cell r="M12" t="str">
            <v>N/A</v>
          </cell>
          <cell r="N12" t="str">
            <v>N/A</v>
          </cell>
          <cell r="O12" t="str">
            <v>N/A</v>
          </cell>
          <cell r="P12" t="str">
            <v>N/A</v>
          </cell>
          <cell r="Q12" t="str">
            <v>N/A</v>
          </cell>
          <cell r="R12" t="str">
            <v>N/A</v>
          </cell>
          <cell r="S12" t="str">
            <v>N/A</v>
          </cell>
          <cell r="T12" t="str">
            <v>N/A</v>
          </cell>
          <cell r="U12" t="str">
            <v>N/A</v>
          </cell>
          <cell r="V12" t="str">
            <v>N/A</v>
          </cell>
          <cell r="W12" t="str">
            <v>N/A</v>
          </cell>
          <cell r="X12" t="str">
            <v>N/A</v>
          </cell>
          <cell r="Y12" t="str">
            <v>N/A</v>
          </cell>
          <cell r="Z12" t="str">
            <v>N/A</v>
          </cell>
          <cell r="AA12" t="str">
            <v>N/A</v>
          </cell>
          <cell r="AB12" t="str">
            <v>N/A</v>
          </cell>
          <cell r="AC12" t="str">
            <v>N/A</v>
          </cell>
          <cell r="AD12" t="str">
            <v>N/A</v>
          </cell>
          <cell r="AE12" t="str">
            <v>N/A</v>
          </cell>
          <cell r="AF12" t="str">
            <v>N/A</v>
          </cell>
          <cell r="AG12" t="str">
            <v>N/A</v>
          </cell>
          <cell r="AH12" t="str">
            <v>N/A</v>
          </cell>
          <cell r="AI12" t="str">
            <v>N/A</v>
          </cell>
          <cell r="AJ12" t="str">
            <v>N/A</v>
          </cell>
          <cell r="AK12" t="str">
            <v>N/A</v>
          </cell>
          <cell r="AL12" t="str">
            <v>N/A</v>
          </cell>
          <cell r="AM12" t="str">
            <v>N/A</v>
          </cell>
          <cell r="AN12" t="str">
            <v>N/A</v>
          </cell>
          <cell r="AO12" t="str">
            <v>N/A</v>
          </cell>
          <cell r="AP12" t="str">
            <v>N/A</v>
          </cell>
          <cell r="AQ12" t="str">
            <v>N/A</v>
          </cell>
          <cell r="AR12" t="str">
            <v>N/A</v>
          </cell>
          <cell r="AS12" t="str">
            <v>N/A</v>
          </cell>
          <cell r="AT12" t="str">
            <v>N/A</v>
          </cell>
          <cell r="AU12" t="str">
            <v>N/A</v>
          </cell>
          <cell r="AV12" t="str">
            <v>N/A</v>
          </cell>
          <cell r="AW12" t="str">
            <v>N/A</v>
          </cell>
          <cell r="AX12" t="str">
            <v>N/A</v>
          </cell>
          <cell r="AY12" t="str">
            <v>N/A</v>
          </cell>
          <cell r="AZ12" t="str">
            <v>N/A</v>
          </cell>
          <cell r="BA12" t="str">
            <v>N/A</v>
          </cell>
          <cell r="BB12" t="str">
            <v>N/A</v>
          </cell>
          <cell r="BC12" t="str">
            <v>N/A</v>
          </cell>
          <cell r="BD12" t="str">
            <v>N/A</v>
          </cell>
          <cell r="BE12" t="str">
            <v>N/A</v>
          </cell>
          <cell r="BF12" t="str">
            <v>N/A</v>
          </cell>
          <cell r="BG12" t="str">
            <v>N/A</v>
          </cell>
          <cell r="BH12" t="str">
            <v>N/A</v>
          </cell>
          <cell r="BI12" t="str">
            <v>N/A</v>
          </cell>
          <cell r="BJ12" t="str">
            <v>N/A</v>
          </cell>
          <cell r="BK12" t="str">
            <v>N/A</v>
          </cell>
          <cell r="BL12" t="str">
            <v>N/A</v>
          </cell>
          <cell r="BM12" t="str">
            <v>N/A</v>
          </cell>
          <cell r="BN12" t="str">
            <v>N/A</v>
          </cell>
          <cell r="BO12" t="str">
            <v>N/A</v>
          </cell>
          <cell r="BP12" t="str">
            <v>N/A</v>
          </cell>
          <cell r="BQ12" t="str">
            <v>N/A</v>
          </cell>
          <cell r="BR12" t="str">
            <v>N/A</v>
          </cell>
          <cell r="BS12" t="str">
            <v>N/A</v>
          </cell>
          <cell r="BT12" t="str">
            <v>N/A</v>
          </cell>
          <cell r="BU12" t="str">
            <v>N/A</v>
          </cell>
          <cell r="BV12" t="str">
            <v>N/A</v>
          </cell>
          <cell r="BW12" t="str">
            <v>N/A</v>
          </cell>
          <cell r="BX12" t="str">
            <v>N/A</v>
          </cell>
          <cell r="BY12" t="str">
            <v>N/A</v>
          </cell>
          <cell r="BZ12" t="str">
            <v>N/A</v>
          </cell>
          <cell r="CA12" t="str">
            <v>N/A</v>
          </cell>
          <cell r="CB12" t="str">
            <v>N/A</v>
          </cell>
          <cell r="CC12" t="str">
            <v>N/A</v>
          </cell>
          <cell r="CD12" t="str">
            <v>N/A</v>
          </cell>
          <cell r="CE12" t="str">
            <v>N/A</v>
          </cell>
          <cell r="CF12" t="str">
            <v>N/A</v>
          </cell>
          <cell r="CG12" t="str">
            <v>N/A</v>
          </cell>
          <cell r="CH12" t="str">
            <v>N/A</v>
          </cell>
          <cell r="CI12" t="str">
            <v>N/A</v>
          </cell>
          <cell r="CJ12" t="str">
            <v>N/A</v>
          </cell>
          <cell r="CK12" t="str">
            <v>N/A</v>
          </cell>
          <cell r="CL12" t="str">
            <v>N/A</v>
          </cell>
          <cell r="CM12" t="str">
            <v>N/A</v>
          </cell>
          <cell r="CN12" t="str">
            <v>N/A</v>
          </cell>
          <cell r="CO12" t="str">
            <v>N/A</v>
          </cell>
          <cell r="CP12" t="str">
            <v>N/A</v>
          </cell>
          <cell r="CQ12" t="str">
            <v>N/A</v>
          </cell>
          <cell r="CR12" t="str">
            <v>N/A</v>
          </cell>
          <cell r="CS12" t="str">
            <v>N/A</v>
          </cell>
          <cell r="CT12" t="str">
            <v>N/A</v>
          </cell>
          <cell r="CU12" t="str">
            <v>N/A</v>
          </cell>
          <cell r="CV12" t="str">
            <v>N/A</v>
          </cell>
          <cell r="CW12" t="str">
            <v>N/A</v>
          </cell>
          <cell r="CX12" t="str">
            <v>N/A</v>
          </cell>
          <cell r="CY12" t="str">
            <v>N/A</v>
          </cell>
          <cell r="CZ12" t="str">
            <v>N/A</v>
          </cell>
          <cell r="DA12" t="str">
            <v>N/A</v>
          </cell>
          <cell r="DB12" t="str">
            <v>N/A</v>
          </cell>
          <cell r="DC12" t="str">
            <v>N/A</v>
          </cell>
          <cell r="DD12" t="str">
            <v>N/A</v>
          </cell>
          <cell r="DE12" t="str">
            <v>N/A</v>
          </cell>
          <cell r="DF12" t="str">
            <v>N/A</v>
          </cell>
          <cell r="DG12" t="str">
            <v>N/A</v>
          </cell>
          <cell r="DH12" t="str">
            <v>N/A</v>
          </cell>
          <cell r="DI12" t="str">
            <v>N/A</v>
          </cell>
          <cell r="DJ12" t="str">
            <v>N/A</v>
          </cell>
          <cell r="DK12" t="str">
            <v>N/A</v>
          </cell>
          <cell r="DL12" t="str">
            <v>N/A</v>
          </cell>
          <cell r="DM12" t="str">
            <v>N/A</v>
          </cell>
          <cell r="DN12" t="str">
            <v>N/A</v>
          </cell>
          <cell r="DO12" t="str">
            <v>N/A</v>
          </cell>
          <cell r="DP12" t="str">
            <v>N/A</v>
          </cell>
          <cell r="DQ12" t="str">
            <v>N/A</v>
          </cell>
          <cell r="DR12" t="str">
            <v>N/A</v>
          </cell>
          <cell r="DS12" t="str">
            <v>N/A</v>
          </cell>
          <cell r="DT12" t="str">
            <v>N/A</v>
          </cell>
          <cell r="DU12" t="str">
            <v>N/A</v>
          </cell>
          <cell r="DV12" t="str">
            <v>N/A</v>
          </cell>
          <cell r="DW12" t="str">
            <v>N/A</v>
          </cell>
          <cell r="DX12" t="str">
            <v>N/A</v>
          </cell>
          <cell r="DY12" t="str">
            <v>N/A</v>
          </cell>
          <cell r="DZ12" t="str">
            <v>N/A</v>
          </cell>
          <cell r="EA12" t="str">
            <v>N/A</v>
          </cell>
          <cell r="EB12" t="str">
            <v>N/A</v>
          </cell>
          <cell r="EC12" t="str">
            <v>N/A</v>
          </cell>
          <cell r="ED12" t="str">
            <v>N/A</v>
          </cell>
          <cell r="EE12" t="str">
            <v>N/A</v>
          </cell>
          <cell r="EF12" t="str">
            <v>N/A</v>
          </cell>
          <cell r="EG12" t="str">
            <v>N/A</v>
          </cell>
          <cell r="EH12" t="str">
            <v>N/A</v>
          </cell>
          <cell r="EI12" t="str">
            <v>N/A</v>
          </cell>
          <cell r="EJ12" t="str">
            <v>N/A</v>
          </cell>
          <cell r="EK12" t="str">
            <v>N/A</v>
          </cell>
          <cell r="EL12" t="str">
            <v>N/A</v>
          </cell>
          <cell r="EM12" t="str">
            <v>N/A</v>
          </cell>
          <cell r="EN12" t="str">
            <v>N/A</v>
          </cell>
          <cell r="EO12" t="str">
            <v>N/A</v>
          </cell>
          <cell r="EP12" t="str">
            <v>N/A</v>
          </cell>
          <cell r="EQ12" t="str">
            <v>N/A</v>
          </cell>
          <cell r="ER12" t="str">
            <v>N/A</v>
          </cell>
          <cell r="ES12" t="str">
            <v>N/A</v>
          </cell>
          <cell r="ET12" t="str">
            <v>N/A</v>
          </cell>
          <cell r="EU12" t="str">
            <v>N/A</v>
          </cell>
          <cell r="EV12" t="str">
            <v>N/A</v>
          </cell>
          <cell r="EW12" t="str">
            <v>N/A</v>
          </cell>
          <cell r="EX12" t="str">
            <v>N/A</v>
          </cell>
          <cell r="EY12" t="str">
            <v>N/A</v>
          </cell>
          <cell r="EZ12" t="str">
            <v>N/A</v>
          </cell>
          <cell r="FA12" t="str">
            <v>N/A</v>
          </cell>
          <cell r="FB12" t="str">
            <v>N/A</v>
          </cell>
          <cell r="FC12" t="str">
            <v>N/A</v>
          </cell>
          <cell r="FD12" t="str">
            <v>N/A</v>
          </cell>
          <cell r="FE12" t="str">
            <v>N/A</v>
          </cell>
          <cell r="FF12" t="str">
            <v>N/A</v>
          </cell>
          <cell r="FG12" t="str">
            <v>N/A</v>
          </cell>
          <cell r="FH12" t="str">
            <v>N/A</v>
          </cell>
          <cell r="FI12" t="str">
            <v>SARM</v>
          </cell>
          <cell r="FJ12" t="str">
            <v>SARM</v>
          </cell>
          <cell r="FK12" t="str">
            <v>SARM</v>
          </cell>
          <cell r="FL12" t="str">
            <v>SARM</v>
          </cell>
          <cell r="FM12" t="str">
            <v>SARM</v>
          </cell>
          <cell r="FN12" t="str">
            <v>SARM</v>
          </cell>
          <cell r="FO12" t="str">
            <v>ARM 7/6</v>
          </cell>
          <cell r="FP12" t="str">
            <v>ARM 7/6</v>
          </cell>
          <cell r="FQ12" t="str">
            <v>ARM 7/6</v>
          </cell>
          <cell r="FR12" t="str">
            <v>ARM 7/6</v>
          </cell>
          <cell r="FS12" t="str">
            <v>ARM 7/6</v>
          </cell>
          <cell r="FT12" t="str">
            <v>ARM 7/6</v>
          </cell>
          <cell r="FU12" t="str">
            <v>N/A</v>
          </cell>
          <cell r="FV12" t="str">
            <v>N/A</v>
          </cell>
          <cell r="FW12" t="str">
            <v>N/A</v>
          </cell>
          <cell r="FX12" t="str">
            <v>N/A</v>
          </cell>
          <cell r="FY12" t="str">
            <v>N/A</v>
          </cell>
          <cell r="FZ12" t="str">
            <v>N/A</v>
          </cell>
          <cell r="GA12" t="str">
            <v>N/A</v>
          </cell>
          <cell r="GB12" t="str">
            <v>N/A</v>
          </cell>
          <cell r="GC12" t="str">
            <v>N/A</v>
          </cell>
          <cell r="GD12" t="str">
            <v>N/A</v>
          </cell>
          <cell r="GE12" t="str">
            <v>N/A</v>
          </cell>
          <cell r="GF12" t="str">
            <v>N/A</v>
          </cell>
          <cell r="GG12" t="str">
            <v>N/A</v>
          </cell>
          <cell r="GH12" t="str">
            <v>N/A</v>
          </cell>
          <cell r="GI12" t="str">
            <v>N/A</v>
          </cell>
          <cell r="GJ12" t="str">
            <v>N/A</v>
          </cell>
          <cell r="GK12" t="str">
            <v>N/A</v>
          </cell>
          <cell r="GL12" t="str">
            <v>N/A</v>
          </cell>
          <cell r="GM12" t="str">
            <v>N/A</v>
          </cell>
          <cell r="GN12" t="str">
            <v>N/A</v>
          </cell>
          <cell r="GO12" t="str">
            <v>N/A</v>
          </cell>
          <cell r="GP12" t="str">
            <v>N/A</v>
          </cell>
          <cell r="GQ12" t="str">
            <v>N/A</v>
          </cell>
          <cell r="GR12" t="str">
            <v>N/A</v>
          </cell>
          <cell r="GS12" t="str">
            <v>N/A</v>
          </cell>
          <cell r="GT12" t="str">
            <v>N/A</v>
          </cell>
          <cell r="GU12" t="str">
            <v>N/A</v>
          </cell>
          <cell r="GV12" t="str">
            <v>N/A</v>
          </cell>
          <cell r="GW12" t="str">
            <v>N/A</v>
          </cell>
          <cell r="GX12" t="str">
            <v>N/A</v>
          </cell>
          <cell r="GY12" t="str">
            <v>N/A</v>
          </cell>
          <cell r="GZ12" t="str">
            <v>N/A</v>
          </cell>
          <cell r="HA12" t="str">
            <v>N/A</v>
          </cell>
          <cell r="HB12" t="str">
            <v>N/A</v>
          </cell>
          <cell r="HC12" t="str">
            <v>N/A</v>
          </cell>
          <cell r="HD12" t="str">
            <v>N/A</v>
          </cell>
          <cell r="HE12" t="str">
            <v>N/A</v>
          </cell>
          <cell r="HF12" t="str">
            <v>N/A</v>
          </cell>
          <cell r="HG12" t="str">
            <v>N/A</v>
          </cell>
          <cell r="HH12" t="str">
            <v>N/A</v>
          </cell>
          <cell r="HI12" t="str">
            <v>N/A</v>
          </cell>
          <cell r="HJ12" t="str">
            <v>N/A</v>
          </cell>
          <cell r="HK12" t="str">
            <v>N/A</v>
          </cell>
          <cell r="HL12" t="str">
            <v>N/A</v>
          </cell>
          <cell r="HM12" t="str">
            <v>N/A</v>
          </cell>
          <cell r="HN12" t="str">
            <v>N/A</v>
          </cell>
          <cell r="HO12" t="str">
            <v>N/A</v>
          </cell>
          <cell r="HP12" t="str">
            <v>N/A</v>
          </cell>
          <cell r="HQ12" t="str">
            <v>N/A</v>
          </cell>
          <cell r="HR12" t="str">
            <v>N/A</v>
          </cell>
          <cell r="HS12" t="str">
            <v>N/A</v>
          </cell>
          <cell r="HT12" t="str">
            <v>N/A</v>
          </cell>
          <cell r="HU12" t="str">
            <v>N/A</v>
          </cell>
          <cell r="HV12" t="str">
            <v>N/A</v>
          </cell>
          <cell r="HW12" t="str">
            <v>N/A</v>
          </cell>
          <cell r="HX12" t="str">
            <v>N/A</v>
          </cell>
          <cell r="HY12" t="str">
            <v>N/A</v>
          </cell>
          <cell r="HZ12" t="str">
            <v>N/A</v>
          </cell>
          <cell r="IA12" t="str">
            <v>N/A</v>
          </cell>
          <cell r="IB12" t="str">
            <v>N/A</v>
          </cell>
          <cell r="IC12" t="str">
            <v>N/A</v>
          </cell>
          <cell r="ID12" t="str">
            <v>N/A</v>
          </cell>
          <cell r="IE12" t="str">
            <v>N/A</v>
          </cell>
          <cell r="IF12" t="str">
            <v>N/A</v>
          </cell>
          <cell r="IG12" t="str">
            <v>N/A</v>
          </cell>
          <cell r="IH12" t="str">
            <v>N/A</v>
          </cell>
          <cell r="II12" t="str">
            <v>N/A</v>
          </cell>
          <cell r="IJ12" t="str">
            <v>N/A</v>
          </cell>
          <cell r="IK12" t="str">
            <v>N/A</v>
          </cell>
          <cell r="IL12" t="str">
            <v>N/A</v>
          </cell>
          <cell r="IM12" t="str">
            <v>N/A</v>
          </cell>
          <cell r="IN12" t="str">
            <v>N/A</v>
          </cell>
          <cell r="IO12" t="str">
            <v>N/A</v>
          </cell>
          <cell r="IP12" t="str">
            <v>N/A</v>
          </cell>
          <cell r="IQ12" t="str">
            <v>N/A</v>
          </cell>
          <cell r="IR12" t="str">
            <v>N/A</v>
          </cell>
          <cell r="IS12" t="str">
            <v>N/A</v>
          </cell>
          <cell r="IT12" t="str">
            <v>N/A</v>
          </cell>
          <cell r="IU12" t="str">
            <v>N/A</v>
          </cell>
          <cell r="IV12" t="str">
            <v>N/A</v>
          </cell>
          <cell r="IW12" t="str">
            <v>N/A</v>
          </cell>
          <cell r="IX12" t="str">
            <v>N/A</v>
          </cell>
          <cell r="IY12" t="str">
            <v>N/A</v>
          </cell>
          <cell r="IZ12" t="str">
            <v>N/A</v>
          </cell>
          <cell r="JA12" t="str">
            <v>N/A</v>
          </cell>
          <cell r="JB12" t="str">
            <v>N/A</v>
          </cell>
          <cell r="JC12" t="str">
            <v>N/A</v>
          </cell>
          <cell r="JD12" t="str">
            <v>N/A</v>
          </cell>
          <cell r="JE12" t="str">
            <v>N/A</v>
          </cell>
          <cell r="JF12" t="str">
            <v>N/A</v>
          </cell>
          <cell r="JG12" t="str">
            <v>N/A</v>
          </cell>
          <cell r="JH12" t="str">
            <v>N/A</v>
          </cell>
          <cell r="JI12" t="str">
            <v>N/A</v>
          </cell>
          <cell r="JJ12" t="str">
            <v>N/A</v>
          </cell>
          <cell r="JK12" t="str">
            <v>N/A</v>
          </cell>
          <cell r="JL12" t="str">
            <v>N/A</v>
          </cell>
          <cell r="JM12" t="str">
            <v>N/A</v>
          </cell>
          <cell r="JN12" t="str">
            <v>N/A</v>
          </cell>
          <cell r="JO12" t="str">
            <v>N/A</v>
          </cell>
          <cell r="JP12" t="str">
            <v>SARM</v>
          </cell>
          <cell r="JQ12" t="str">
            <v>SARM</v>
          </cell>
          <cell r="JR12" t="str">
            <v>SARM</v>
          </cell>
          <cell r="JS12" t="str">
            <v>SARM</v>
          </cell>
          <cell r="JT12" t="str">
            <v>SARM</v>
          </cell>
          <cell r="JU12" t="str">
            <v>SARM</v>
          </cell>
          <cell r="JV12" t="str">
            <v>N/A</v>
          </cell>
          <cell r="JW12" t="str">
            <v>N/A</v>
          </cell>
          <cell r="JX12" t="str">
            <v>N/A</v>
          </cell>
          <cell r="JY12" t="str">
            <v>N/A</v>
          </cell>
          <cell r="JZ12" t="str">
            <v>N/A</v>
          </cell>
          <cell r="KA12" t="str">
            <v>N/A</v>
          </cell>
          <cell r="KB12" t="str">
            <v>N/A</v>
          </cell>
          <cell r="KC12" t="str">
            <v>N/A</v>
          </cell>
          <cell r="KD12" t="str">
            <v>N/A</v>
          </cell>
          <cell r="KE12" t="str">
            <v>N/A</v>
          </cell>
          <cell r="KF12" t="str">
            <v>N/A</v>
          </cell>
          <cell r="KG12" t="str">
            <v>N/A</v>
          </cell>
          <cell r="KH12" t="str">
            <v>N/A</v>
          </cell>
          <cell r="KI12" t="str">
            <v>N/A</v>
          </cell>
          <cell r="KJ12" t="str">
            <v>N/A</v>
          </cell>
          <cell r="KK12" t="str">
            <v>N/A</v>
          </cell>
          <cell r="KL12" t="str">
            <v>N/A</v>
          </cell>
          <cell r="KM12" t="str">
            <v>N/A</v>
          </cell>
          <cell r="KN12" t="str">
            <v>N/A</v>
          </cell>
          <cell r="KO12" t="str">
            <v>N/A</v>
          </cell>
          <cell r="KP12" t="str">
            <v>N/A</v>
          </cell>
          <cell r="KQ12" t="str">
            <v>N/A</v>
          </cell>
          <cell r="KR12" t="str">
            <v>N/A</v>
          </cell>
          <cell r="KS12" t="str">
            <v>N/A</v>
          </cell>
          <cell r="KT12" t="str">
            <v>N/A</v>
          </cell>
          <cell r="KU12" t="str">
            <v>N/A</v>
          </cell>
          <cell r="KV12" t="str">
            <v>N/A</v>
          </cell>
          <cell r="KW12" t="str">
            <v>N/A</v>
          </cell>
          <cell r="KX12" t="str">
            <v>N/A</v>
          </cell>
          <cell r="KY12" t="str">
            <v>N/A</v>
          </cell>
          <cell r="KZ12" t="str">
            <v>N/A</v>
          </cell>
          <cell r="LA12" t="str">
            <v>N/A</v>
          </cell>
          <cell r="LB12" t="str">
            <v>N/A</v>
          </cell>
          <cell r="LC12" t="str">
            <v>N/A</v>
          </cell>
          <cell r="LD12" t="str">
            <v>N/A</v>
          </cell>
          <cell r="LE12" t="str">
            <v>N/A</v>
          </cell>
          <cell r="LF12" t="str">
            <v>N/A</v>
          </cell>
          <cell r="LG12" t="str">
            <v>N/A</v>
          </cell>
          <cell r="LH12" t="str">
            <v>N/A</v>
          </cell>
          <cell r="LI12" t="str">
            <v>N/A</v>
          </cell>
          <cell r="LJ12" t="str">
            <v>N/A</v>
          </cell>
          <cell r="LK12" t="str">
            <v>N/A</v>
          </cell>
          <cell r="LL12" t="str">
            <v>N/A</v>
          </cell>
          <cell r="LM12" t="str">
            <v>N/A</v>
          </cell>
          <cell r="LN12" t="str">
            <v>N/A</v>
          </cell>
          <cell r="LO12" t="str">
            <v>N/A</v>
          </cell>
          <cell r="LP12" t="str">
            <v>N/A</v>
          </cell>
          <cell r="LQ12" t="str">
            <v>N/A</v>
          </cell>
          <cell r="LR12" t="str">
            <v>N/A</v>
          </cell>
          <cell r="LS12" t="str">
            <v>N/A</v>
          </cell>
          <cell r="LT12" t="str">
            <v>N/A</v>
          </cell>
          <cell r="LU12" t="str">
            <v>N/A</v>
          </cell>
          <cell r="LV12" t="str">
            <v>N/A</v>
          </cell>
          <cell r="LW12" t="str">
            <v>N/A</v>
          </cell>
          <cell r="LX12" t="str">
            <v>N/A</v>
          </cell>
          <cell r="LY12" t="str">
            <v>N/A</v>
          </cell>
          <cell r="LZ12" t="str">
            <v>N/A</v>
          </cell>
          <cell r="MA12" t="str">
            <v>N/A</v>
          </cell>
          <cell r="MB12" t="str">
            <v>N/A</v>
          </cell>
          <cell r="MC12" t="str">
            <v>N/A</v>
          </cell>
          <cell r="MD12" t="str">
            <v>N/A</v>
          </cell>
          <cell r="ME12" t="str">
            <v>N/A</v>
          </cell>
          <cell r="MF12" t="str">
            <v>N/A</v>
          </cell>
          <cell r="MG12" t="str">
            <v>N/A</v>
          </cell>
          <cell r="MH12" t="str">
            <v>N/A</v>
          </cell>
          <cell r="MI12" t="str">
            <v>N/A</v>
          </cell>
          <cell r="MJ12" t="str">
            <v>N/A</v>
          </cell>
          <cell r="MK12" t="str">
            <v>N/A</v>
          </cell>
          <cell r="ML12" t="str">
            <v>N/A</v>
          </cell>
          <cell r="MM12" t="str">
            <v>N/A</v>
          </cell>
          <cell r="MN12" t="str">
            <v>N/A</v>
          </cell>
          <cell r="MO12" t="str">
            <v>N/A</v>
          </cell>
          <cell r="MP12" t="str">
            <v>N/A</v>
          </cell>
          <cell r="MQ12" t="str">
            <v>N/A</v>
          </cell>
          <cell r="MR12" t="str">
            <v>N/A</v>
          </cell>
          <cell r="MS12" t="str">
            <v>N/A</v>
          </cell>
          <cell r="MT12" t="str">
            <v>N/A</v>
          </cell>
          <cell r="MU12" t="str">
            <v>N/A</v>
          </cell>
          <cell r="MV12" t="str">
            <v>N/A</v>
          </cell>
          <cell r="MW12" t="str">
            <v>N/A</v>
          </cell>
          <cell r="MX12" t="str">
            <v>N/A</v>
          </cell>
          <cell r="MY12" t="str">
            <v>N/A</v>
          </cell>
          <cell r="MZ12" t="str">
            <v>N/A</v>
          </cell>
          <cell r="NA12" t="str">
            <v>N/A</v>
          </cell>
          <cell r="NB12" t="str">
            <v>N/A</v>
          </cell>
          <cell r="NC12" t="str">
            <v>N/A</v>
          </cell>
          <cell r="ND12" t="str">
            <v>N/A</v>
          </cell>
          <cell r="NE12" t="str">
            <v>N/A</v>
          </cell>
          <cell r="NF12" t="str">
            <v>N/A</v>
          </cell>
          <cell r="NG12" t="str">
            <v>N/A</v>
          </cell>
          <cell r="NH12" t="str">
            <v>N/A</v>
          </cell>
          <cell r="NI12" t="str">
            <v>N/A</v>
          </cell>
          <cell r="NJ12" t="str">
            <v>N/A</v>
          </cell>
          <cell r="NK12" t="str">
            <v>N/A</v>
          </cell>
          <cell r="NL12" t="str">
            <v>N/A</v>
          </cell>
          <cell r="NM12" t="str">
            <v>N/A</v>
          </cell>
          <cell r="NN12" t="str">
            <v>ARM</v>
          </cell>
          <cell r="NO12" t="str">
            <v>ARM</v>
          </cell>
          <cell r="NP12" t="str">
            <v>ARM</v>
          </cell>
          <cell r="NQ12" t="str">
            <v>ARM</v>
          </cell>
          <cell r="NR12" t="str">
            <v>ARM</v>
          </cell>
          <cell r="NS12" t="str">
            <v>ARM</v>
          </cell>
          <cell r="NT12" t="str">
            <v>N/A</v>
          </cell>
          <cell r="NU12" t="str">
            <v>N/A</v>
          </cell>
          <cell r="NV12" t="str">
            <v>N/A</v>
          </cell>
          <cell r="NW12" t="str">
            <v>N/A</v>
          </cell>
          <cell r="NX12" t="str">
            <v>N/A</v>
          </cell>
          <cell r="NY12" t="str">
            <v>N/A</v>
          </cell>
          <cell r="NZ12" t="str">
            <v>N/A</v>
          </cell>
          <cell r="OA12" t="str">
            <v>N/A</v>
          </cell>
          <cell r="OB12" t="str">
            <v>N/A</v>
          </cell>
          <cell r="OC12" t="str">
            <v>N/A</v>
          </cell>
          <cell r="OD12" t="str">
            <v>N/A</v>
          </cell>
          <cell r="OE12" t="str">
            <v>N/A</v>
          </cell>
          <cell r="OF12" t="str">
            <v>N/A</v>
          </cell>
          <cell r="OG12" t="str">
            <v>N/A</v>
          </cell>
          <cell r="OH12" t="str">
            <v>N/A</v>
          </cell>
          <cell r="OI12" t="str">
            <v>N/A</v>
          </cell>
          <cell r="OJ12" t="str">
            <v>N/A</v>
          </cell>
          <cell r="OK12" t="str">
            <v>N/A</v>
          </cell>
          <cell r="OL12" t="str">
            <v>N/A</v>
          </cell>
          <cell r="OM12" t="str">
            <v>N/A</v>
          </cell>
          <cell r="ON12" t="str">
            <v>N/A</v>
          </cell>
          <cell r="OO12" t="str">
            <v>N/A</v>
          </cell>
          <cell r="OP12" t="str">
            <v>N/A</v>
          </cell>
          <cell r="OQ12" t="str">
            <v>N/A</v>
          </cell>
          <cell r="OR12" t="str">
            <v>N/A</v>
          </cell>
          <cell r="OS12" t="str">
            <v>N/A</v>
          </cell>
          <cell r="OT12" t="str">
            <v>N/A</v>
          </cell>
          <cell r="OU12" t="str">
            <v>N/A</v>
          </cell>
          <cell r="OV12" t="str">
            <v>N/A</v>
          </cell>
          <cell r="OW12" t="str">
            <v>N/A</v>
          </cell>
          <cell r="OX12" t="str">
            <v>ARM</v>
          </cell>
          <cell r="OY12" t="str">
            <v>ARM</v>
          </cell>
          <cell r="OZ12" t="str">
            <v>ARM</v>
          </cell>
          <cell r="PA12" t="str">
            <v>ARM</v>
          </cell>
          <cell r="PB12" t="str">
            <v>ARM</v>
          </cell>
          <cell r="PC12" t="str">
            <v>ARM</v>
          </cell>
          <cell r="PD12" t="str">
            <v>N/A</v>
          </cell>
          <cell r="PE12" t="str">
            <v>N/A</v>
          </cell>
          <cell r="PF12" t="str">
            <v>N/A</v>
          </cell>
          <cell r="PG12" t="str">
            <v>N/A</v>
          </cell>
          <cell r="PH12" t="str">
            <v>N/A</v>
          </cell>
          <cell r="PI12" t="str">
            <v>N/A</v>
          </cell>
          <cell r="PJ12" t="str">
            <v>N/A</v>
          </cell>
          <cell r="PK12" t="str">
            <v>N/A</v>
          </cell>
          <cell r="PL12" t="str">
            <v>N/A</v>
          </cell>
          <cell r="PM12" t="str">
            <v>N/A</v>
          </cell>
          <cell r="PN12" t="str">
            <v>N/A</v>
          </cell>
          <cell r="PO12" t="str">
            <v>N/A</v>
          </cell>
          <cell r="PP12" t="str">
            <v>N/A</v>
          </cell>
          <cell r="PQ12" t="str">
            <v>N/A</v>
          </cell>
          <cell r="PR12" t="str">
            <v>N/A</v>
          </cell>
          <cell r="PS12" t="str">
            <v>N/A</v>
          </cell>
          <cell r="PT12" t="str">
            <v>N/A</v>
          </cell>
          <cell r="PU12" t="str">
            <v>N/A</v>
          </cell>
          <cell r="PV12" t="str">
            <v>N/A</v>
          </cell>
          <cell r="PW12" t="str">
            <v>N/A</v>
          </cell>
          <cell r="PX12" t="str">
            <v>N/A</v>
          </cell>
          <cell r="PY12" t="str">
            <v>N/A</v>
          </cell>
          <cell r="PZ12" t="str">
            <v>N/A</v>
          </cell>
          <cell r="QA12" t="str">
            <v>N/A</v>
          </cell>
          <cell r="QB12" t="str">
            <v>N/A</v>
          </cell>
          <cell r="QC12" t="str">
            <v>N/A</v>
          </cell>
          <cell r="QD12" t="str">
            <v>N/A</v>
          </cell>
          <cell r="QE12" t="str">
            <v>N/A</v>
          </cell>
          <cell r="QF12" t="str">
            <v>N/A</v>
          </cell>
          <cell r="QG12" t="str">
            <v>N/A</v>
          </cell>
          <cell r="QH12" t="str">
            <v>ARM</v>
          </cell>
          <cell r="QI12" t="str">
            <v>ARM</v>
          </cell>
          <cell r="QJ12" t="str">
            <v>ARM</v>
          </cell>
          <cell r="QK12" t="str">
            <v>ARM</v>
          </cell>
          <cell r="QL12" t="str">
            <v>ARM</v>
          </cell>
          <cell r="QM12" t="str">
            <v>ARM</v>
          </cell>
          <cell r="QN12" t="str">
            <v>N/A</v>
          </cell>
          <cell r="QO12" t="str">
            <v>N/A</v>
          </cell>
          <cell r="QP12" t="str">
            <v>N/A</v>
          </cell>
          <cell r="QQ12" t="str">
            <v>N/A</v>
          </cell>
          <cell r="QR12" t="str">
            <v>N/A</v>
          </cell>
          <cell r="QS12" t="str">
            <v>N/A</v>
          </cell>
          <cell r="QT12" t="str">
            <v>N/A</v>
          </cell>
          <cell r="QU12" t="str">
            <v>N/A</v>
          </cell>
          <cell r="QV12" t="str">
            <v>N/A</v>
          </cell>
          <cell r="QW12" t="str">
            <v>N/A</v>
          </cell>
          <cell r="QX12" t="str">
            <v>N/A</v>
          </cell>
          <cell r="QY12" t="str">
            <v>N/A</v>
          </cell>
          <cell r="QZ12" t="str">
            <v>N/A</v>
          </cell>
          <cell r="RA12" t="str">
            <v>N/A</v>
          </cell>
          <cell r="RB12" t="str">
            <v>x</v>
          </cell>
        </row>
        <row r="13">
          <cell r="A13">
            <v>11</v>
          </cell>
          <cell r="C13" t="str">
            <v>MBS</v>
          </cell>
          <cell r="D13" t="str">
            <v>MBS</v>
          </cell>
          <cell r="E13" t="str">
            <v>MBS</v>
          </cell>
          <cell r="F13" t="str">
            <v>MBS</v>
          </cell>
          <cell r="G13" t="str">
            <v>MBS</v>
          </cell>
          <cell r="H13" t="str">
            <v>MBS</v>
          </cell>
          <cell r="I13" t="str">
            <v>MBS</v>
          </cell>
          <cell r="J13" t="str">
            <v>MBS</v>
          </cell>
          <cell r="K13" t="str">
            <v>MBS</v>
          </cell>
          <cell r="L13" t="str">
            <v>MBS</v>
          </cell>
          <cell r="M13" t="str">
            <v>MBS</v>
          </cell>
          <cell r="N13" t="str">
            <v>MBS</v>
          </cell>
          <cell r="O13" t="str">
            <v>MBS</v>
          </cell>
          <cell r="P13" t="str">
            <v>MBS</v>
          </cell>
          <cell r="Q13" t="str">
            <v>MBS</v>
          </cell>
          <cell r="R13" t="str">
            <v>MBS</v>
          </cell>
          <cell r="S13" t="str">
            <v>MBS</v>
          </cell>
          <cell r="T13" t="str">
            <v>MBS</v>
          </cell>
          <cell r="U13" t="str">
            <v>MBS</v>
          </cell>
          <cell r="V13" t="str">
            <v>MBS</v>
          </cell>
          <cell r="W13" t="str">
            <v>MBS</v>
          </cell>
          <cell r="X13" t="str">
            <v>MBS</v>
          </cell>
          <cell r="Y13" t="str">
            <v>MBS</v>
          </cell>
          <cell r="Z13" t="str">
            <v>MBS</v>
          </cell>
          <cell r="AA13" t="str">
            <v>MBS</v>
          </cell>
          <cell r="AB13" t="str">
            <v>MBS</v>
          </cell>
          <cell r="AC13" t="str">
            <v>MBS</v>
          </cell>
          <cell r="AD13" t="str">
            <v>MBS</v>
          </cell>
          <cell r="AE13" t="str">
            <v>MBS</v>
          </cell>
          <cell r="AF13" t="str">
            <v>MBS</v>
          </cell>
          <cell r="AG13" t="str">
            <v>MBS</v>
          </cell>
          <cell r="AH13" t="str">
            <v>MBS</v>
          </cell>
          <cell r="AI13" t="str">
            <v>MBS</v>
          </cell>
          <cell r="AJ13" t="str">
            <v>MBS</v>
          </cell>
          <cell r="AK13" t="str">
            <v>MBS</v>
          </cell>
          <cell r="AL13" t="str">
            <v>MBS</v>
          </cell>
          <cell r="AM13" t="str">
            <v>MBS</v>
          </cell>
          <cell r="AN13" t="str">
            <v>MBS</v>
          </cell>
          <cell r="AO13" t="str">
            <v>MBS</v>
          </cell>
          <cell r="AP13" t="str">
            <v>MBS</v>
          </cell>
          <cell r="AQ13" t="str">
            <v>MBS</v>
          </cell>
          <cell r="AR13" t="str">
            <v>MBS</v>
          </cell>
          <cell r="AS13" t="str">
            <v>MBS</v>
          </cell>
          <cell r="AT13" t="str">
            <v>MBS</v>
          </cell>
          <cell r="AU13" t="str">
            <v>MBS</v>
          </cell>
          <cell r="AV13" t="str">
            <v>MBS</v>
          </cell>
          <cell r="AW13" t="str">
            <v>MBS</v>
          </cell>
          <cell r="AX13" t="str">
            <v>MBS</v>
          </cell>
          <cell r="AY13" t="str">
            <v>MBS</v>
          </cell>
          <cell r="AZ13" t="str">
            <v>MBS</v>
          </cell>
          <cell r="BA13" t="str">
            <v>MBS</v>
          </cell>
          <cell r="BB13" t="str">
            <v>MBS</v>
          </cell>
          <cell r="BC13" t="str">
            <v>MBS</v>
          </cell>
          <cell r="BD13" t="str">
            <v>MBS</v>
          </cell>
          <cell r="BE13" t="str">
            <v>MBS</v>
          </cell>
          <cell r="BF13" t="str">
            <v>MBS</v>
          </cell>
          <cell r="BG13" t="str">
            <v>MBS</v>
          </cell>
          <cell r="BH13" t="str">
            <v>MBS</v>
          </cell>
          <cell r="BI13" t="str">
            <v>MBS</v>
          </cell>
          <cell r="BJ13" t="str">
            <v>MBS</v>
          </cell>
          <cell r="BK13" t="str">
            <v>MBS</v>
          </cell>
          <cell r="BL13" t="str">
            <v>MBS</v>
          </cell>
          <cell r="BM13" t="str">
            <v>MBS</v>
          </cell>
          <cell r="BN13" t="str">
            <v>MBS</v>
          </cell>
          <cell r="BO13" t="str">
            <v>MBS</v>
          </cell>
          <cell r="BP13" t="str">
            <v>MBS</v>
          </cell>
          <cell r="BQ13" t="str">
            <v>MBS</v>
          </cell>
          <cell r="BR13" t="str">
            <v>MBS</v>
          </cell>
          <cell r="BS13" t="str">
            <v>MBS</v>
          </cell>
          <cell r="BT13" t="str">
            <v>MBS</v>
          </cell>
          <cell r="BU13" t="str">
            <v>MBS</v>
          </cell>
          <cell r="BV13" t="str">
            <v>MBS</v>
          </cell>
          <cell r="BW13" t="str">
            <v>MBS</v>
          </cell>
          <cell r="BX13" t="str">
            <v>MBS</v>
          </cell>
          <cell r="BY13" t="str">
            <v>MBS</v>
          </cell>
          <cell r="BZ13" t="str">
            <v>MBS</v>
          </cell>
          <cell r="CA13" t="str">
            <v>MBS</v>
          </cell>
          <cell r="CB13" t="str">
            <v>MBS</v>
          </cell>
          <cell r="CC13" t="str">
            <v>MBS</v>
          </cell>
          <cell r="CD13" t="str">
            <v>MBS</v>
          </cell>
          <cell r="CE13" t="str">
            <v>MBS</v>
          </cell>
          <cell r="CF13" t="str">
            <v>MBS</v>
          </cell>
          <cell r="CG13" t="str">
            <v>MBS</v>
          </cell>
          <cell r="CH13" t="str">
            <v>MBS</v>
          </cell>
          <cell r="CI13" t="str">
            <v>MBS</v>
          </cell>
          <cell r="CJ13" t="str">
            <v>MBS</v>
          </cell>
          <cell r="CK13" t="str">
            <v>MBS</v>
          </cell>
          <cell r="CL13" t="str">
            <v>MBS</v>
          </cell>
          <cell r="CM13" t="str">
            <v>MBS</v>
          </cell>
          <cell r="CN13" t="str">
            <v>MBS</v>
          </cell>
          <cell r="CO13" t="str">
            <v>MBS</v>
          </cell>
          <cell r="CP13" t="str">
            <v>MBS</v>
          </cell>
          <cell r="CQ13" t="str">
            <v>MBS</v>
          </cell>
          <cell r="CR13" t="str">
            <v>MBS</v>
          </cell>
          <cell r="CS13" t="str">
            <v>MBS</v>
          </cell>
          <cell r="CT13" t="str">
            <v>MBS</v>
          </cell>
          <cell r="CU13" t="str">
            <v>MBS</v>
          </cell>
          <cell r="CV13" t="str">
            <v>MBS</v>
          </cell>
          <cell r="CW13" t="str">
            <v>MBS</v>
          </cell>
          <cell r="CX13" t="str">
            <v>MBS</v>
          </cell>
          <cell r="CY13" t="str">
            <v>MBS</v>
          </cell>
          <cell r="CZ13" t="str">
            <v>MBS</v>
          </cell>
          <cell r="DA13" t="str">
            <v>MBS</v>
          </cell>
          <cell r="DB13" t="str">
            <v>MBS</v>
          </cell>
          <cell r="DC13" t="str">
            <v>MBS</v>
          </cell>
          <cell r="DD13" t="str">
            <v>MBS</v>
          </cell>
          <cell r="DE13" t="str">
            <v>MBS</v>
          </cell>
          <cell r="DF13" t="str">
            <v>MBS</v>
          </cell>
          <cell r="DG13" t="str">
            <v>MBS</v>
          </cell>
          <cell r="DH13" t="str">
            <v>MBS</v>
          </cell>
          <cell r="DI13" t="str">
            <v>MBS</v>
          </cell>
          <cell r="DJ13" t="str">
            <v>MBS</v>
          </cell>
          <cell r="DK13" t="str">
            <v>MBS</v>
          </cell>
          <cell r="DL13" t="str">
            <v>MBS</v>
          </cell>
          <cell r="DM13" t="str">
            <v>MBS</v>
          </cell>
          <cell r="DN13" t="str">
            <v>MBS</v>
          </cell>
          <cell r="DO13" t="str">
            <v>MBS</v>
          </cell>
          <cell r="DP13" t="str">
            <v>MBS</v>
          </cell>
          <cell r="DQ13" t="str">
            <v>MBS</v>
          </cell>
          <cell r="DR13" t="str">
            <v>MBS</v>
          </cell>
          <cell r="DS13" t="str">
            <v>MBS</v>
          </cell>
          <cell r="DT13" t="str">
            <v>MBS</v>
          </cell>
          <cell r="DU13" t="str">
            <v>MBS</v>
          </cell>
          <cell r="DV13" t="str">
            <v>MBS</v>
          </cell>
          <cell r="DW13" t="str">
            <v>MBS</v>
          </cell>
          <cell r="DX13" t="str">
            <v>MBS</v>
          </cell>
          <cell r="DY13" t="str">
            <v>MBS</v>
          </cell>
          <cell r="DZ13" t="str">
            <v>MBS</v>
          </cell>
          <cell r="EA13" t="str">
            <v>MBS</v>
          </cell>
          <cell r="EB13" t="str">
            <v>MBS</v>
          </cell>
          <cell r="EC13" t="str">
            <v>MBS</v>
          </cell>
          <cell r="ED13" t="str">
            <v>MBS</v>
          </cell>
          <cell r="EE13" t="str">
            <v>MBS</v>
          </cell>
          <cell r="EF13" t="str">
            <v>MBS</v>
          </cell>
          <cell r="EG13" t="str">
            <v>MBS</v>
          </cell>
          <cell r="EH13" t="str">
            <v>MBS</v>
          </cell>
          <cell r="EI13" t="str">
            <v>MBS</v>
          </cell>
          <cell r="EJ13" t="str">
            <v>MBS</v>
          </cell>
          <cell r="EK13" t="str">
            <v>MBS</v>
          </cell>
          <cell r="EL13" t="str">
            <v>MBS</v>
          </cell>
          <cell r="EM13" t="str">
            <v>MBS</v>
          </cell>
          <cell r="EN13" t="str">
            <v>MBS</v>
          </cell>
          <cell r="EO13" t="str">
            <v>MBS</v>
          </cell>
          <cell r="EP13" t="str">
            <v>MBS</v>
          </cell>
          <cell r="EQ13" t="str">
            <v>MBS</v>
          </cell>
          <cell r="ER13" t="str">
            <v>MBS</v>
          </cell>
          <cell r="ES13" t="str">
            <v>MBS</v>
          </cell>
          <cell r="ET13" t="str">
            <v>MBS</v>
          </cell>
          <cell r="EU13" t="str">
            <v>MBS</v>
          </cell>
          <cell r="EV13" t="str">
            <v>MBS</v>
          </cell>
          <cell r="EW13" t="str">
            <v>MBS</v>
          </cell>
          <cell r="EX13" t="str">
            <v>MBS</v>
          </cell>
          <cell r="EY13" t="str">
            <v>MBS</v>
          </cell>
          <cell r="EZ13" t="str">
            <v>MBS</v>
          </cell>
          <cell r="FA13" t="str">
            <v>MBS</v>
          </cell>
          <cell r="FB13" t="str">
            <v>MBS</v>
          </cell>
          <cell r="FC13" t="str">
            <v>MBS</v>
          </cell>
          <cell r="FD13" t="str">
            <v>MBS</v>
          </cell>
          <cell r="FE13" t="str">
            <v>MBS</v>
          </cell>
          <cell r="FF13" t="str">
            <v>MBS</v>
          </cell>
          <cell r="FG13" t="str">
            <v>MBS</v>
          </cell>
          <cell r="FH13" t="str">
            <v>MBS</v>
          </cell>
          <cell r="FI13" t="str">
            <v>MBS</v>
          </cell>
          <cell r="FJ13" t="str">
            <v>MBS</v>
          </cell>
          <cell r="FK13" t="str">
            <v>MBS</v>
          </cell>
          <cell r="FL13" t="str">
            <v>MBS</v>
          </cell>
          <cell r="FM13" t="str">
            <v>MBS</v>
          </cell>
          <cell r="FN13" t="str">
            <v>MBS</v>
          </cell>
          <cell r="FO13" t="str">
            <v>MBS</v>
          </cell>
          <cell r="FP13" t="str">
            <v>MBS</v>
          </cell>
          <cell r="FQ13" t="str">
            <v>MBS</v>
          </cell>
          <cell r="FR13" t="str">
            <v>MBS</v>
          </cell>
          <cell r="FS13" t="str">
            <v>MBS</v>
          </cell>
          <cell r="FT13" t="str">
            <v>MBS</v>
          </cell>
          <cell r="FU13" t="str">
            <v>MBS</v>
          </cell>
          <cell r="FV13" t="str">
            <v>MBS</v>
          </cell>
          <cell r="FW13" t="str">
            <v>MBS</v>
          </cell>
          <cell r="FX13" t="str">
            <v>MBS</v>
          </cell>
          <cell r="FY13" t="str">
            <v>MBS</v>
          </cell>
          <cell r="FZ13" t="str">
            <v>MBS</v>
          </cell>
          <cell r="GA13" t="str">
            <v>MBS</v>
          </cell>
          <cell r="GB13" t="str">
            <v>MBS</v>
          </cell>
          <cell r="GC13" t="str">
            <v>MBS</v>
          </cell>
          <cell r="GD13" t="str">
            <v>MBS</v>
          </cell>
          <cell r="GE13" t="str">
            <v>MBS</v>
          </cell>
          <cell r="GF13" t="str">
            <v>MBS</v>
          </cell>
          <cell r="GG13" t="str">
            <v>MBS</v>
          </cell>
          <cell r="GH13" t="str">
            <v>MBS</v>
          </cell>
          <cell r="GI13" t="str">
            <v>MBS</v>
          </cell>
          <cell r="GJ13" t="str">
            <v>MBS</v>
          </cell>
          <cell r="GK13" t="str">
            <v>MBS</v>
          </cell>
          <cell r="GL13" t="str">
            <v>MBS</v>
          </cell>
          <cell r="GM13" t="str">
            <v>MBS</v>
          </cell>
          <cell r="GN13" t="str">
            <v>MBS</v>
          </cell>
          <cell r="GO13" t="str">
            <v>MBS</v>
          </cell>
          <cell r="GP13" t="str">
            <v>MBS</v>
          </cell>
          <cell r="GQ13" t="str">
            <v>MBS</v>
          </cell>
          <cell r="GR13" t="str">
            <v>MBS</v>
          </cell>
          <cell r="GS13" t="str">
            <v>MBS</v>
          </cell>
          <cell r="GT13" t="str">
            <v>MBS</v>
          </cell>
          <cell r="GU13" t="str">
            <v>MBS</v>
          </cell>
          <cell r="GV13" t="str">
            <v>MBS</v>
          </cell>
          <cell r="GW13" t="str">
            <v>MBS</v>
          </cell>
          <cell r="GX13" t="str">
            <v>MBS</v>
          </cell>
          <cell r="GY13" t="str">
            <v>MBS</v>
          </cell>
          <cell r="GZ13" t="str">
            <v>MBS</v>
          </cell>
          <cell r="HA13" t="str">
            <v>MBS</v>
          </cell>
          <cell r="HB13" t="str">
            <v>MBS</v>
          </cell>
          <cell r="HC13" t="str">
            <v>MBS</v>
          </cell>
          <cell r="HD13" t="str">
            <v>MBS</v>
          </cell>
          <cell r="HE13" t="str">
            <v>MBS</v>
          </cell>
          <cell r="HF13" t="str">
            <v>MBS</v>
          </cell>
          <cell r="HG13" t="str">
            <v>MBS</v>
          </cell>
          <cell r="HH13" t="str">
            <v>MBS</v>
          </cell>
          <cell r="HI13" t="str">
            <v>MBS</v>
          </cell>
          <cell r="HJ13" t="str">
            <v>MBS</v>
          </cell>
          <cell r="HK13" t="str">
            <v>MBS</v>
          </cell>
          <cell r="HL13" t="str">
            <v>MBS</v>
          </cell>
          <cell r="HM13" t="str">
            <v>MBS</v>
          </cell>
          <cell r="HN13" t="str">
            <v>MBS</v>
          </cell>
          <cell r="HO13" t="str">
            <v>MBS</v>
          </cell>
          <cell r="HP13" t="str">
            <v>MBS</v>
          </cell>
          <cell r="HQ13" t="str">
            <v>MBS</v>
          </cell>
          <cell r="HR13" t="str">
            <v>MBS</v>
          </cell>
          <cell r="HS13" t="str">
            <v>MBS</v>
          </cell>
          <cell r="HT13" t="str">
            <v>MBS</v>
          </cell>
          <cell r="HU13" t="str">
            <v>MBS</v>
          </cell>
          <cell r="HV13" t="str">
            <v>MBS</v>
          </cell>
          <cell r="HW13" t="str">
            <v>MBS</v>
          </cell>
          <cell r="HX13" t="str">
            <v>MBS</v>
          </cell>
          <cell r="HY13" t="str">
            <v>MBS</v>
          </cell>
          <cell r="HZ13" t="str">
            <v>MBS</v>
          </cell>
          <cell r="IA13" t="str">
            <v>MBS</v>
          </cell>
          <cell r="IB13" t="str">
            <v>MBS</v>
          </cell>
          <cell r="IC13" t="str">
            <v>MBS</v>
          </cell>
          <cell r="ID13" t="str">
            <v>MBS</v>
          </cell>
          <cell r="IE13" t="str">
            <v>MBS</v>
          </cell>
          <cell r="IF13" t="str">
            <v>MBS</v>
          </cell>
          <cell r="IG13" t="str">
            <v>MBS</v>
          </cell>
          <cell r="IH13" t="str">
            <v>MBS</v>
          </cell>
          <cell r="II13" t="str">
            <v>MBS</v>
          </cell>
          <cell r="IJ13" t="str">
            <v>MBS</v>
          </cell>
          <cell r="IK13" t="str">
            <v>MBS</v>
          </cell>
          <cell r="IL13" t="str">
            <v>MBS</v>
          </cell>
          <cell r="IM13" t="str">
            <v>MBS</v>
          </cell>
          <cell r="IN13" t="str">
            <v>MBS</v>
          </cell>
          <cell r="IO13" t="str">
            <v>MBS</v>
          </cell>
          <cell r="IP13" t="str">
            <v>MBS</v>
          </cell>
          <cell r="IQ13" t="str">
            <v>MBS</v>
          </cell>
          <cell r="IR13" t="str">
            <v>MBS</v>
          </cell>
          <cell r="IS13" t="str">
            <v>MBS</v>
          </cell>
          <cell r="IT13" t="str">
            <v>MBS</v>
          </cell>
          <cell r="IU13" t="str">
            <v>MBS</v>
          </cell>
          <cell r="IV13" t="str">
            <v>MBS</v>
          </cell>
          <cell r="IW13" t="str">
            <v>MBS</v>
          </cell>
          <cell r="IX13" t="str">
            <v>MBS</v>
          </cell>
          <cell r="IY13" t="str">
            <v>MBS</v>
          </cell>
          <cell r="IZ13" t="str">
            <v>MBS</v>
          </cell>
          <cell r="JA13" t="str">
            <v>MBS</v>
          </cell>
          <cell r="JB13" t="str">
            <v>MBS</v>
          </cell>
          <cell r="JC13" t="str">
            <v>MBS</v>
          </cell>
          <cell r="JD13" t="str">
            <v>MBS</v>
          </cell>
          <cell r="JE13" t="str">
            <v>MBS</v>
          </cell>
          <cell r="JF13" t="str">
            <v>MBS</v>
          </cell>
          <cell r="JG13" t="str">
            <v>MBS</v>
          </cell>
          <cell r="JH13" t="str">
            <v>MBS</v>
          </cell>
          <cell r="JI13" t="str">
            <v>MBS</v>
          </cell>
          <cell r="JJ13" t="str">
            <v>MBS</v>
          </cell>
          <cell r="JK13" t="str">
            <v>MBS</v>
          </cell>
          <cell r="JL13" t="str">
            <v>MBS</v>
          </cell>
          <cell r="JM13" t="str">
            <v>MBS</v>
          </cell>
          <cell r="JN13" t="str">
            <v>MBS</v>
          </cell>
          <cell r="JO13" t="str">
            <v>MBS</v>
          </cell>
          <cell r="JP13" t="str">
            <v>MBS</v>
          </cell>
          <cell r="JQ13" t="str">
            <v>MBS</v>
          </cell>
          <cell r="JR13" t="str">
            <v>MBS</v>
          </cell>
          <cell r="JS13" t="str">
            <v>MBS</v>
          </cell>
          <cell r="JT13" t="str">
            <v>MBS</v>
          </cell>
          <cell r="JU13" t="str">
            <v>MBS</v>
          </cell>
          <cell r="JV13" t="str">
            <v>MBS</v>
          </cell>
          <cell r="JW13" t="str">
            <v>MBS</v>
          </cell>
          <cell r="JX13" t="str">
            <v>MBS</v>
          </cell>
          <cell r="JY13" t="str">
            <v>MBS</v>
          </cell>
          <cell r="JZ13" t="str">
            <v>MBS</v>
          </cell>
          <cell r="KA13" t="str">
            <v>MBS</v>
          </cell>
          <cell r="KB13" t="str">
            <v>MBS</v>
          </cell>
          <cell r="KC13" t="str">
            <v>MBS</v>
          </cell>
          <cell r="KD13" t="str">
            <v>MBS</v>
          </cell>
          <cell r="KE13" t="str">
            <v>MBS</v>
          </cell>
          <cell r="KF13" t="str">
            <v>MBS</v>
          </cell>
          <cell r="KG13" t="str">
            <v>MBS</v>
          </cell>
          <cell r="KH13" t="str">
            <v>MBS</v>
          </cell>
          <cell r="KI13" t="str">
            <v>MBS</v>
          </cell>
          <cell r="KJ13" t="str">
            <v>MBS</v>
          </cell>
          <cell r="KK13" t="str">
            <v>MBS</v>
          </cell>
          <cell r="KL13" t="str">
            <v>MBS</v>
          </cell>
          <cell r="KM13" t="str">
            <v>MBS</v>
          </cell>
          <cell r="KN13" t="str">
            <v>MBS</v>
          </cell>
          <cell r="KO13" t="str">
            <v>MBS</v>
          </cell>
          <cell r="KP13" t="str">
            <v>MBS</v>
          </cell>
          <cell r="KQ13" t="str">
            <v>MBS</v>
          </cell>
          <cell r="KR13" t="str">
            <v>MBS</v>
          </cell>
          <cell r="KS13" t="str">
            <v>MBS</v>
          </cell>
          <cell r="KT13" t="str">
            <v>MBS</v>
          </cell>
          <cell r="KU13" t="str">
            <v>MBS</v>
          </cell>
          <cell r="KV13" t="str">
            <v>MBS</v>
          </cell>
          <cell r="KW13" t="str">
            <v>MBS</v>
          </cell>
          <cell r="KX13" t="str">
            <v>MBS</v>
          </cell>
          <cell r="KY13" t="str">
            <v>MBS</v>
          </cell>
          <cell r="KZ13" t="str">
            <v>MBS</v>
          </cell>
          <cell r="LA13" t="str">
            <v>MBS</v>
          </cell>
          <cell r="LB13" t="str">
            <v>MBS</v>
          </cell>
          <cell r="LC13" t="str">
            <v>MBS</v>
          </cell>
          <cell r="LD13" t="str">
            <v>MBS</v>
          </cell>
          <cell r="LE13" t="str">
            <v>MBS</v>
          </cell>
          <cell r="LF13" t="str">
            <v>MBS</v>
          </cell>
          <cell r="LG13" t="str">
            <v>MBS</v>
          </cell>
          <cell r="LH13" t="str">
            <v>MBS</v>
          </cell>
          <cell r="LI13" t="str">
            <v>MBS</v>
          </cell>
          <cell r="LJ13" t="str">
            <v>MBS</v>
          </cell>
          <cell r="LK13" t="str">
            <v>MBS</v>
          </cell>
          <cell r="LL13" t="str">
            <v>MBS</v>
          </cell>
          <cell r="LM13" t="str">
            <v>MBS</v>
          </cell>
          <cell r="LN13" t="str">
            <v>MBS</v>
          </cell>
          <cell r="LO13" t="str">
            <v>MBS</v>
          </cell>
          <cell r="LP13" t="str">
            <v>MBS</v>
          </cell>
          <cell r="LQ13" t="str">
            <v>MBS</v>
          </cell>
          <cell r="LR13" t="str">
            <v>MBS</v>
          </cell>
          <cell r="LS13" t="str">
            <v>MBS</v>
          </cell>
          <cell r="LT13" t="str">
            <v>MBS</v>
          </cell>
          <cell r="LU13" t="str">
            <v>MBS</v>
          </cell>
          <cell r="LV13" t="str">
            <v>MBS</v>
          </cell>
          <cell r="LW13" t="str">
            <v>MBS</v>
          </cell>
          <cell r="LX13" t="str">
            <v>MBS</v>
          </cell>
          <cell r="LY13" t="str">
            <v>MBS</v>
          </cell>
          <cell r="LZ13" t="str">
            <v>MBS</v>
          </cell>
          <cell r="MA13" t="str">
            <v>MBS</v>
          </cell>
          <cell r="MB13" t="str">
            <v>MBS</v>
          </cell>
          <cell r="MC13" t="str">
            <v>MBS</v>
          </cell>
          <cell r="MD13" t="str">
            <v>MBS</v>
          </cell>
          <cell r="ME13" t="str">
            <v>MBS</v>
          </cell>
          <cell r="MF13" t="str">
            <v>MBS</v>
          </cell>
          <cell r="MG13" t="str">
            <v>MBS</v>
          </cell>
          <cell r="MH13" t="str">
            <v>MBS</v>
          </cell>
          <cell r="MI13" t="str">
            <v>MBS</v>
          </cell>
          <cell r="MJ13" t="str">
            <v>MBS</v>
          </cell>
          <cell r="MK13" t="str">
            <v>MBS</v>
          </cell>
          <cell r="ML13" t="str">
            <v>MBS</v>
          </cell>
          <cell r="MM13" t="str">
            <v>MBS</v>
          </cell>
          <cell r="MN13" t="str">
            <v>MBS</v>
          </cell>
          <cell r="MO13" t="str">
            <v>MBS</v>
          </cell>
          <cell r="MP13" t="str">
            <v>MBS</v>
          </cell>
          <cell r="MQ13" t="str">
            <v>MBS</v>
          </cell>
          <cell r="MR13" t="str">
            <v>MBS</v>
          </cell>
          <cell r="MS13" t="str">
            <v>MBS</v>
          </cell>
          <cell r="MT13" t="str">
            <v>MBS</v>
          </cell>
          <cell r="MU13" t="str">
            <v>MBS</v>
          </cell>
          <cell r="MV13" t="str">
            <v>MBS</v>
          </cell>
          <cell r="MW13" t="str">
            <v>MBS</v>
          </cell>
          <cell r="MX13" t="str">
            <v>MBS</v>
          </cell>
          <cell r="MY13" t="str">
            <v>MBS</v>
          </cell>
          <cell r="MZ13" t="str">
            <v>MBS</v>
          </cell>
          <cell r="NA13" t="str">
            <v>MBS</v>
          </cell>
          <cell r="NB13" t="str">
            <v>MBS</v>
          </cell>
          <cell r="NC13" t="str">
            <v>MBS</v>
          </cell>
          <cell r="ND13" t="str">
            <v>MBS</v>
          </cell>
          <cell r="NE13" t="str">
            <v>MBS</v>
          </cell>
          <cell r="NF13" t="str">
            <v>MBS</v>
          </cell>
          <cell r="NG13" t="str">
            <v>MBS</v>
          </cell>
          <cell r="NH13" t="str">
            <v>CME</v>
          </cell>
          <cell r="NI13" t="str">
            <v>CME</v>
          </cell>
          <cell r="NJ13" t="str">
            <v>CME</v>
          </cell>
          <cell r="NK13" t="str">
            <v>CME</v>
          </cell>
          <cell r="NL13" t="str">
            <v>CME</v>
          </cell>
          <cell r="NM13" t="str">
            <v>CME</v>
          </cell>
          <cell r="NN13" t="str">
            <v>CME</v>
          </cell>
          <cell r="NO13" t="str">
            <v>CME</v>
          </cell>
          <cell r="NP13" t="str">
            <v>CME</v>
          </cell>
          <cell r="NQ13" t="str">
            <v>CME</v>
          </cell>
          <cell r="NR13" t="str">
            <v>CME</v>
          </cell>
          <cell r="NS13" t="str">
            <v>CME</v>
          </cell>
          <cell r="NT13" t="str">
            <v>CME</v>
          </cell>
          <cell r="NU13" t="str">
            <v>CME</v>
          </cell>
          <cell r="NV13" t="str">
            <v>CME</v>
          </cell>
          <cell r="NW13" t="str">
            <v>CME</v>
          </cell>
          <cell r="NX13" t="str">
            <v>CME</v>
          </cell>
          <cell r="NY13" t="str">
            <v>CME</v>
          </cell>
          <cell r="NZ13" t="str">
            <v>CME</v>
          </cell>
          <cell r="OA13" t="str">
            <v>CME</v>
          </cell>
          <cell r="OB13" t="str">
            <v>CME</v>
          </cell>
          <cell r="OC13" t="str">
            <v>CME</v>
          </cell>
          <cell r="OD13" t="str">
            <v>CME</v>
          </cell>
          <cell r="OE13" t="str">
            <v>CME</v>
          </cell>
          <cell r="OF13" t="str">
            <v>CME</v>
          </cell>
          <cell r="OG13" t="str">
            <v>CME</v>
          </cell>
          <cell r="OH13" t="str">
            <v>CME</v>
          </cell>
          <cell r="OI13" t="str">
            <v>CME</v>
          </cell>
          <cell r="OJ13" t="str">
            <v>CME</v>
          </cell>
          <cell r="OK13" t="str">
            <v>CME</v>
          </cell>
          <cell r="OL13" t="str">
            <v>CME</v>
          </cell>
          <cell r="OM13" t="str">
            <v>CME</v>
          </cell>
          <cell r="ON13" t="str">
            <v>CME</v>
          </cell>
          <cell r="OO13" t="str">
            <v>CME</v>
          </cell>
          <cell r="OP13" t="str">
            <v>CME</v>
          </cell>
          <cell r="OQ13" t="str">
            <v>CME</v>
          </cell>
          <cell r="OR13" t="str">
            <v>CME</v>
          </cell>
          <cell r="OS13" t="str">
            <v>CME</v>
          </cell>
          <cell r="OT13" t="str">
            <v>CME</v>
          </cell>
          <cell r="OU13" t="str">
            <v>CME</v>
          </cell>
          <cell r="OV13" t="str">
            <v>CME</v>
          </cell>
          <cell r="OW13" t="str">
            <v>CME</v>
          </cell>
          <cell r="OX13" t="str">
            <v>CME</v>
          </cell>
          <cell r="OY13" t="str">
            <v>CME</v>
          </cell>
          <cell r="OZ13" t="str">
            <v>CME</v>
          </cell>
          <cell r="PA13" t="str">
            <v>CME</v>
          </cell>
          <cell r="PB13" t="str">
            <v>CME</v>
          </cell>
          <cell r="PC13" t="str">
            <v>CME</v>
          </cell>
          <cell r="PD13" t="str">
            <v>CME</v>
          </cell>
          <cell r="PE13" t="str">
            <v>CME</v>
          </cell>
          <cell r="PF13" t="str">
            <v>CME</v>
          </cell>
          <cell r="PG13" t="str">
            <v>CME</v>
          </cell>
          <cell r="PH13" t="str">
            <v>CME</v>
          </cell>
          <cell r="PI13" t="str">
            <v>CME</v>
          </cell>
          <cell r="PJ13" t="str">
            <v>CME</v>
          </cell>
          <cell r="PK13" t="str">
            <v>CME</v>
          </cell>
          <cell r="PL13" t="str">
            <v>CME</v>
          </cell>
          <cell r="PM13" t="str">
            <v>CME</v>
          </cell>
          <cell r="PN13" t="str">
            <v>CME</v>
          </cell>
          <cell r="PO13" t="str">
            <v>CME</v>
          </cell>
          <cell r="PP13" t="str">
            <v>CME</v>
          </cell>
          <cell r="PQ13" t="str">
            <v>CME</v>
          </cell>
          <cell r="PR13" t="str">
            <v>CME</v>
          </cell>
          <cell r="PS13" t="str">
            <v>CME</v>
          </cell>
          <cell r="PT13" t="str">
            <v>CME</v>
          </cell>
          <cell r="PU13" t="str">
            <v>CME</v>
          </cell>
          <cell r="PV13" t="str">
            <v>CME</v>
          </cell>
          <cell r="PW13" t="str">
            <v>CME</v>
          </cell>
          <cell r="PX13" t="str">
            <v>CME</v>
          </cell>
          <cell r="PY13" t="str">
            <v>CME</v>
          </cell>
          <cell r="PZ13" t="str">
            <v>CME</v>
          </cell>
          <cell r="QA13" t="str">
            <v>CME</v>
          </cell>
          <cell r="QB13" t="str">
            <v>CME</v>
          </cell>
          <cell r="QC13" t="str">
            <v>CME</v>
          </cell>
          <cell r="QD13" t="str">
            <v>CME</v>
          </cell>
          <cell r="QE13" t="str">
            <v>CME</v>
          </cell>
          <cell r="QF13" t="str">
            <v>CME</v>
          </cell>
          <cell r="QG13" t="str">
            <v>CME</v>
          </cell>
          <cell r="QH13" t="str">
            <v>CME</v>
          </cell>
          <cell r="QI13" t="str">
            <v>CME</v>
          </cell>
          <cell r="QJ13" t="str">
            <v>CME</v>
          </cell>
          <cell r="QK13" t="str">
            <v>CME</v>
          </cell>
          <cell r="QL13" t="str">
            <v>CME</v>
          </cell>
          <cell r="QM13" t="str">
            <v>CME</v>
          </cell>
          <cell r="QN13" t="str">
            <v>CME</v>
          </cell>
          <cell r="QO13" t="str">
            <v>CME</v>
          </cell>
          <cell r="QP13" t="str">
            <v>CME</v>
          </cell>
          <cell r="QQ13" t="str">
            <v>CME</v>
          </cell>
          <cell r="QR13" t="str">
            <v>CME</v>
          </cell>
          <cell r="QS13" t="str">
            <v>CME</v>
          </cell>
          <cell r="QT13" t="str">
            <v>CME</v>
          </cell>
          <cell r="QU13" t="str">
            <v>CME</v>
          </cell>
          <cell r="QV13" t="str">
            <v>CME</v>
          </cell>
          <cell r="QW13" t="str">
            <v>CME</v>
          </cell>
          <cell r="QX13" t="str">
            <v>CME</v>
          </cell>
          <cell r="QY13" t="str">
            <v>CME</v>
          </cell>
          <cell r="QZ13" t="str">
            <v>N/A</v>
          </cell>
          <cell r="RA13" t="str">
            <v>Balance Sheet</v>
          </cell>
          <cell r="RB13" t="str">
            <v>x</v>
          </cell>
        </row>
        <row r="14">
          <cell r="A14">
            <v>12</v>
          </cell>
          <cell r="C14" t="str">
            <v>Yield Maintenance</v>
          </cell>
          <cell r="D14" t="str">
            <v>Yield Maintenance</v>
          </cell>
          <cell r="E14" t="str">
            <v>Yield Maintenance</v>
          </cell>
          <cell r="F14" t="str">
            <v>Yield Maintenance</v>
          </cell>
          <cell r="G14" t="str">
            <v>Yield Maintenance</v>
          </cell>
          <cell r="H14" t="str">
            <v>Yield Maintenance</v>
          </cell>
          <cell r="I14" t="str">
            <v>Yield Maintenance</v>
          </cell>
          <cell r="J14" t="str">
            <v>Yield Maintenance</v>
          </cell>
          <cell r="K14" t="str">
            <v>Yield Maintenance</v>
          </cell>
          <cell r="L14" t="str">
            <v>Yield Maintenance</v>
          </cell>
          <cell r="M14" t="str">
            <v>Yield Maintenance</v>
          </cell>
          <cell r="N14" t="str">
            <v>Yield Maintenance</v>
          </cell>
          <cell r="O14" t="str">
            <v>Yield Maintenance</v>
          </cell>
          <cell r="P14" t="str">
            <v>Yield Maintenance</v>
          </cell>
          <cell r="Q14" t="str">
            <v>Yield Maintenance</v>
          </cell>
          <cell r="R14" t="str">
            <v>Yield Maintenance</v>
          </cell>
          <cell r="S14" t="str">
            <v>Yield Maintenance</v>
          </cell>
          <cell r="T14" t="str">
            <v>Yield Maintenance</v>
          </cell>
          <cell r="U14" t="str">
            <v>Yield Maintenance</v>
          </cell>
          <cell r="V14" t="str">
            <v>Yield Maintenance</v>
          </cell>
          <cell r="W14" t="str">
            <v>Yield Maintenance</v>
          </cell>
          <cell r="X14" t="str">
            <v>Yield Maintenance</v>
          </cell>
          <cell r="Y14" t="str">
            <v>Yield Maintenance</v>
          </cell>
          <cell r="Z14" t="str">
            <v>Yield Maintenance</v>
          </cell>
          <cell r="AA14" t="str">
            <v>Yield Maintenance</v>
          </cell>
          <cell r="AB14" t="str">
            <v>Yield Maintenance</v>
          </cell>
          <cell r="AC14" t="str">
            <v>Yield Maintenance</v>
          </cell>
          <cell r="AD14" t="str">
            <v>Yield Maintenance</v>
          </cell>
          <cell r="AE14" t="str">
            <v>Yield Maintenance</v>
          </cell>
          <cell r="AF14" t="str">
            <v>Yield Maintenance</v>
          </cell>
          <cell r="AG14" t="str">
            <v>Yield Maintenance</v>
          </cell>
          <cell r="AH14" t="str">
            <v>Yield Maintenance</v>
          </cell>
          <cell r="AI14" t="str">
            <v>Yield Maintenance</v>
          </cell>
          <cell r="AJ14" t="str">
            <v>Yield Maintenance</v>
          </cell>
          <cell r="AK14" t="str">
            <v>Yield Maintenance</v>
          </cell>
          <cell r="AL14" t="str">
            <v>Yield Maintenance</v>
          </cell>
          <cell r="AM14" t="str">
            <v>Yield Maintenance</v>
          </cell>
          <cell r="AN14" t="str">
            <v>Yield Maintenance</v>
          </cell>
          <cell r="AO14" t="str">
            <v>Yield Maintenance</v>
          </cell>
          <cell r="AP14" t="str">
            <v>Yield Maintenance</v>
          </cell>
          <cell r="AQ14" t="str">
            <v>Yield Maintenance</v>
          </cell>
          <cell r="AR14" t="str">
            <v>Yield Maintenance</v>
          </cell>
          <cell r="AS14" t="str">
            <v>Yield Maintenance</v>
          </cell>
          <cell r="AT14" t="str">
            <v>Yield Maintenance</v>
          </cell>
          <cell r="AU14" t="str">
            <v>Yield Maintenance</v>
          </cell>
          <cell r="AV14" t="str">
            <v>Yield Maintenance</v>
          </cell>
          <cell r="AW14" t="str">
            <v>Yield Maintenance</v>
          </cell>
          <cell r="AX14" t="str">
            <v>Yield Maintenance</v>
          </cell>
          <cell r="AY14" t="str">
            <v>Yield Maintenance</v>
          </cell>
          <cell r="AZ14" t="str">
            <v>Yield Maintenance</v>
          </cell>
          <cell r="BA14" t="str">
            <v>Yield Maintenance</v>
          </cell>
          <cell r="BB14" t="str">
            <v>Yield Maintenance</v>
          </cell>
          <cell r="BC14" t="str">
            <v>Yield Maintenance</v>
          </cell>
          <cell r="BD14" t="str">
            <v>Yield Maintenance</v>
          </cell>
          <cell r="BE14" t="str">
            <v>Yield Maintenance</v>
          </cell>
          <cell r="BF14" t="str">
            <v>Yield Maintenance</v>
          </cell>
          <cell r="BG14" t="str">
            <v>Yield Maintenance</v>
          </cell>
          <cell r="BH14" t="str">
            <v>Yield Maintenance</v>
          </cell>
          <cell r="BI14" t="str">
            <v>Yield Maintenance</v>
          </cell>
          <cell r="BJ14" t="str">
            <v>Yield Maintenance</v>
          </cell>
          <cell r="BK14" t="str">
            <v>Yield Maintenance</v>
          </cell>
          <cell r="BL14" t="str">
            <v>Yield Maintenance</v>
          </cell>
          <cell r="BM14" t="str">
            <v>Yield Maintenance</v>
          </cell>
          <cell r="BN14" t="str">
            <v>Yield Maintenance</v>
          </cell>
          <cell r="BO14" t="str">
            <v>Yield Maintenance</v>
          </cell>
          <cell r="BP14" t="str">
            <v>Yield Maintenance</v>
          </cell>
          <cell r="BQ14" t="str">
            <v>Yield Maintenance</v>
          </cell>
          <cell r="BR14" t="str">
            <v>Yield Maintenance</v>
          </cell>
          <cell r="BS14" t="str">
            <v>Yield Maintenance</v>
          </cell>
          <cell r="BT14" t="str">
            <v>Yield Maintenance</v>
          </cell>
          <cell r="BU14" t="str">
            <v>Yield Maintenance</v>
          </cell>
          <cell r="BV14" t="str">
            <v>Yield Maintenance</v>
          </cell>
          <cell r="BW14" t="str">
            <v>Yield Maintenance</v>
          </cell>
          <cell r="BX14" t="str">
            <v>Yield Maintenance</v>
          </cell>
          <cell r="BY14" t="str">
            <v>Yield Maintenance</v>
          </cell>
          <cell r="BZ14" t="str">
            <v>Yield Maintenance</v>
          </cell>
          <cell r="CA14" t="str">
            <v>Yield Maintenance</v>
          </cell>
          <cell r="CB14" t="str">
            <v>Yield Maintenance</v>
          </cell>
          <cell r="CC14" t="str">
            <v>Yield Maintenance</v>
          </cell>
          <cell r="CD14" t="str">
            <v>Yield Maintenance</v>
          </cell>
          <cell r="CE14" t="str">
            <v>Yield Maintenance</v>
          </cell>
          <cell r="CF14" t="str">
            <v>Yield Maintenance</v>
          </cell>
          <cell r="CG14" t="str">
            <v>Yield Maintenance</v>
          </cell>
          <cell r="CH14" t="str">
            <v>Yield Maintenance</v>
          </cell>
          <cell r="CI14" t="str">
            <v>Yield Maintenance</v>
          </cell>
          <cell r="CJ14" t="str">
            <v>Yield Maintenance</v>
          </cell>
          <cell r="CK14" t="str">
            <v>Yield Maintenance</v>
          </cell>
          <cell r="CL14" t="str">
            <v>Yield Maintenance</v>
          </cell>
          <cell r="CM14" t="str">
            <v>Yield Maintenance</v>
          </cell>
          <cell r="CN14" t="str">
            <v>Yield Maintenance</v>
          </cell>
          <cell r="CO14" t="str">
            <v>Yield Maintenance</v>
          </cell>
          <cell r="CP14" t="str">
            <v>Yield Maintenance</v>
          </cell>
          <cell r="CQ14" t="str">
            <v>Yield Maintenance</v>
          </cell>
          <cell r="CR14" t="str">
            <v>Yield Maintenance</v>
          </cell>
          <cell r="CS14" t="str">
            <v>Yield Maintenance</v>
          </cell>
          <cell r="CT14" t="str">
            <v>Yield Maintenance</v>
          </cell>
          <cell r="CU14" t="str">
            <v>Yield Maintenance</v>
          </cell>
          <cell r="CV14" t="str">
            <v>Yield Maintenance</v>
          </cell>
          <cell r="CW14" t="str">
            <v>Yield Maintenance</v>
          </cell>
          <cell r="CX14" t="str">
            <v>Yield Maintenance</v>
          </cell>
          <cell r="CY14" t="str">
            <v>Yield Maintenance</v>
          </cell>
          <cell r="CZ14" t="str">
            <v>Yield Maintenance</v>
          </cell>
          <cell r="DA14" t="str">
            <v>Yield Maintenance</v>
          </cell>
          <cell r="DB14" t="str">
            <v>Yield Maintenance</v>
          </cell>
          <cell r="DC14" t="str">
            <v>Yield Maintenance</v>
          </cell>
          <cell r="DD14" t="str">
            <v>Yield Maintenance</v>
          </cell>
          <cell r="DE14" t="str">
            <v>Yield Maintenance</v>
          </cell>
          <cell r="DF14" t="str">
            <v>Yield Maintenance</v>
          </cell>
          <cell r="DG14" t="str">
            <v>Yield Maintenance</v>
          </cell>
          <cell r="DH14" t="str">
            <v>Yield Maintenance</v>
          </cell>
          <cell r="DI14" t="str">
            <v>Yield Maintenance</v>
          </cell>
          <cell r="DJ14" t="str">
            <v>Yield Maintenance</v>
          </cell>
          <cell r="DK14" t="str">
            <v>Yield Maintenance</v>
          </cell>
          <cell r="DL14" t="str">
            <v>Yield Maintenance</v>
          </cell>
          <cell r="DM14" t="str">
            <v>Yield Maintenance</v>
          </cell>
          <cell r="DN14" t="str">
            <v>Yield Maintenance</v>
          </cell>
          <cell r="DO14" t="str">
            <v>Yield Maintenance</v>
          </cell>
          <cell r="DP14" t="str">
            <v>Yield Maintenance</v>
          </cell>
          <cell r="DQ14" t="str">
            <v>Yield Maintenance</v>
          </cell>
          <cell r="DR14" t="str">
            <v>Yield Maintenance</v>
          </cell>
          <cell r="DS14" t="str">
            <v>Yield Maintenance</v>
          </cell>
          <cell r="DT14" t="str">
            <v>Yield Maintenance</v>
          </cell>
          <cell r="DU14" t="str">
            <v>Yield Maintenance</v>
          </cell>
          <cell r="DV14" t="str">
            <v>Yield Maintenance</v>
          </cell>
          <cell r="DW14" t="str">
            <v>Yield Maintenance</v>
          </cell>
          <cell r="DX14" t="str">
            <v>Yield Maintenance</v>
          </cell>
          <cell r="DY14" t="str">
            <v>Yield Maintenance</v>
          </cell>
          <cell r="DZ14" t="str">
            <v>Yield Maintenance</v>
          </cell>
          <cell r="EA14" t="str">
            <v>Yield Maintenance</v>
          </cell>
          <cell r="EB14" t="str">
            <v>Yield Maintenance</v>
          </cell>
          <cell r="EC14" t="str">
            <v>Yield Maintenance</v>
          </cell>
          <cell r="ED14" t="str">
            <v>Yield Maintenance</v>
          </cell>
          <cell r="EE14" t="str">
            <v>Yield Maintenance</v>
          </cell>
          <cell r="EF14" t="str">
            <v>Yield Maintenance</v>
          </cell>
          <cell r="EG14" t="str">
            <v>Yield Maintenance</v>
          </cell>
          <cell r="EH14" t="str">
            <v>Yield Maintenance</v>
          </cell>
          <cell r="EI14" t="str">
            <v>Yield Maintenance</v>
          </cell>
          <cell r="EJ14" t="str">
            <v>Yield Maintenance</v>
          </cell>
          <cell r="EK14" t="str">
            <v>Yield Maintenance</v>
          </cell>
          <cell r="EL14" t="str">
            <v>Yield Maintenance</v>
          </cell>
          <cell r="EM14" t="str">
            <v>Yield Maintenance</v>
          </cell>
          <cell r="EN14" t="str">
            <v>Yield Maintenance</v>
          </cell>
          <cell r="EO14" t="str">
            <v>Yield Maintenance</v>
          </cell>
          <cell r="EP14" t="str">
            <v>Yield Maintenance</v>
          </cell>
          <cell r="EQ14" t="str">
            <v>Yield Maintenance</v>
          </cell>
          <cell r="ER14" t="str">
            <v>Yield Maintenance</v>
          </cell>
          <cell r="ES14" t="str">
            <v>Yield Maintenance</v>
          </cell>
          <cell r="ET14" t="str">
            <v>Yield Maintenance</v>
          </cell>
          <cell r="EU14" t="str">
            <v>Yield Maintenance</v>
          </cell>
          <cell r="EV14" t="str">
            <v>Yield Maintenance</v>
          </cell>
          <cell r="EW14" t="str">
            <v>Yield Maintenance</v>
          </cell>
          <cell r="EX14" t="str">
            <v>Yield Maintenance</v>
          </cell>
          <cell r="EY14" t="str">
            <v>Yield Maintenance</v>
          </cell>
          <cell r="EZ14" t="str">
            <v>Yield Maintenance</v>
          </cell>
          <cell r="FA14" t="str">
            <v>Yield Maintenance</v>
          </cell>
          <cell r="FB14" t="str">
            <v>Yield Maintenance</v>
          </cell>
          <cell r="FC14" t="str">
            <v>Yield Maintenance</v>
          </cell>
          <cell r="FD14" t="str">
            <v>Yield Maintenance</v>
          </cell>
          <cell r="FE14" t="str">
            <v>Yield Maintenance</v>
          </cell>
          <cell r="FF14" t="str">
            <v>Yield Maintenance</v>
          </cell>
          <cell r="FG14" t="str">
            <v>Yield Maintenance</v>
          </cell>
          <cell r="FH14" t="str">
            <v>Yield Maintenance</v>
          </cell>
          <cell r="FI14" t="str">
            <v>Prepayment Lockout</v>
          </cell>
          <cell r="FJ14" t="str">
            <v>Prepayment Lockout</v>
          </cell>
          <cell r="FK14" t="str">
            <v>Prepayment Lockout</v>
          </cell>
          <cell r="FL14" t="str">
            <v>Prepayment Lockout</v>
          </cell>
          <cell r="FM14" t="str">
            <v>Prepayment Lockout</v>
          </cell>
          <cell r="FN14" t="str">
            <v>Prepayment Lockout</v>
          </cell>
          <cell r="FO14" t="str">
            <v>Prepayment Lockout</v>
          </cell>
          <cell r="FP14" t="str">
            <v>Prepayment Lockout</v>
          </cell>
          <cell r="FQ14" t="str">
            <v>Prepayment Lockout</v>
          </cell>
          <cell r="FR14" t="str">
            <v>Prepayment Lockout</v>
          </cell>
          <cell r="FS14" t="str">
            <v>Prepayment Lockout</v>
          </cell>
          <cell r="FT14" t="str">
            <v>Prepayment Lockout</v>
          </cell>
          <cell r="FU14" t="str">
            <v>Yield Maintenance</v>
          </cell>
          <cell r="FV14" t="str">
            <v>Yield Maintenance</v>
          </cell>
          <cell r="FW14" t="str">
            <v>Yield Maintenance</v>
          </cell>
          <cell r="FX14" t="str">
            <v>Yield Maintenance</v>
          </cell>
          <cell r="FY14" t="str">
            <v>Yield Maintenance</v>
          </cell>
          <cell r="FZ14" t="str">
            <v>Yield Maintenance</v>
          </cell>
          <cell r="GA14" t="str">
            <v>Yield Maintenance</v>
          </cell>
          <cell r="GB14" t="str">
            <v>Yield Maintenance</v>
          </cell>
          <cell r="GC14" t="str">
            <v>Yield Maintenance</v>
          </cell>
          <cell r="GD14" t="str">
            <v>Yield Maintenance</v>
          </cell>
          <cell r="GE14" t="str">
            <v>Yield Maintenance</v>
          </cell>
          <cell r="GF14" t="str">
            <v>Yield Maintenance</v>
          </cell>
          <cell r="GG14" t="str">
            <v>Yield Maintenance</v>
          </cell>
          <cell r="GH14" t="str">
            <v>Yield Maintenance</v>
          </cell>
          <cell r="GI14" t="str">
            <v>Yield Maintenance</v>
          </cell>
          <cell r="GJ14" t="str">
            <v>Yield Maintenance</v>
          </cell>
          <cell r="GK14" t="str">
            <v>Yield Maintenance</v>
          </cell>
          <cell r="GL14" t="str">
            <v>Yield Maintenance</v>
          </cell>
          <cell r="GM14" t="str">
            <v>Yield Maintenance</v>
          </cell>
          <cell r="GN14" t="str">
            <v>Yield Maintenance</v>
          </cell>
          <cell r="GO14" t="str">
            <v>Yield Maintenance</v>
          </cell>
          <cell r="GP14" t="str">
            <v>Yield Maintenance</v>
          </cell>
          <cell r="GQ14" t="str">
            <v>Yield Maintenance</v>
          </cell>
          <cell r="GR14" t="str">
            <v>Yield Maintenance</v>
          </cell>
          <cell r="GS14" t="str">
            <v>Yield Maintenance</v>
          </cell>
          <cell r="GT14" t="str">
            <v>Yield Maintenance</v>
          </cell>
          <cell r="GU14" t="str">
            <v>Yield Maintenance</v>
          </cell>
          <cell r="GV14" t="str">
            <v>Yield Maintenance</v>
          </cell>
          <cell r="GW14" t="str">
            <v>Yield Maintenance</v>
          </cell>
          <cell r="GX14" t="str">
            <v>Yield Maintenance</v>
          </cell>
          <cell r="GY14" t="str">
            <v>Yield Maintenance</v>
          </cell>
          <cell r="GZ14" t="str">
            <v>Yield Maintenance</v>
          </cell>
          <cell r="HA14" t="str">
            <v>Yield Maintenance</v>
          </cell>
          <cell r="HB14" t="str">
            <v>Yield Maintenance</v>
          </cell>
          <cell r="HC14" t="str">
            <v>Yield Maintenance</v>
          </cell>
          <cell r="HD14" t="str">
            <v>Yield Maintenance</v>
          </cell>
          <cell r="HE14" t="str">
            <v>Yield Maintenance</v>
          </cell>
          <cell r="HF14" t="str">
            <v>Yield Maintenance</v>
          </cell>
          <cell r="HG14" t="str">
            <v>Yield Maintenance</v>
          </cell>
          <cell r="HH14" t="str">
            <v>Yield Maintenance</v>
          </cell>
          <cell r="HI14" t="str">
            <v>Yield Maintenance</v>
          </cell>
          <cell r="HJ14" t="str">
            <v>Yield Maintenance</v>
          </cell>
          <cell r="HK14" t="str">
            <v>Yield Maintenance</v>
          </cell>
          <cell r="HL14" t="str">
            <v>Yield Maintenance</v>
          </cell>
          <cell r="HM14" t="str">
            <v>Yield Maintenance</v>
          </cell>
          <cell r="HN14" t="str">
            <v>Yield Maintenance</v>
          </cell>
          <cell r="HO14" t="str">
            <v>Yield Maintenance</v>
          </cell>
          <cell r="HP14" t="str">
            <v>Yield Maintenance</v>
          </cell>
          <cell r="HQ14" t="str">
            <v>Yield Maintenance</v>
          </cell>
          <cell r="HR14" t="str">
            <v>Yield Maintenance</v>
          </cell>
          <cell r="HS14" t="str">
            <v>Yield Maintenance</v>
          </cell>
          <cell r="HT14" t="str">
            <v>Yield Maintenance</v>
          </cell>
          <cell r="HU14" t="str">
            <v>Yield Maintenance</v>
          </cell>
          <cell r="HV14" t="str">
            <v>Yield Maintenance</v>
          </cell>
          <cell r="HW14" t="str">
            <v>Yield Maintenance</v>
          </cell>
          <cell r="HX14" t="str">
            <v>Yield Maintenance</v>
          </cell>
          <cell r="HY14" t="str">
            <v>Yield Maintenance</v>
          </cell>
          <cell r="HZ14" t="str">
            <v>Yield Maintenance</v>
          </cell>
          <cell r="IA14" t="str">
            <v>Yield Maintenance</v>
          </cell>
          <cell r="IB14" t="str">
            <v>Yield Maintenance</v>
          </cell>
          <cell r="IC14" t="str">
            <v>Yield Maintenance</v>
          </cell>
          <cell r="ID14" t="str">
            <v>Yield Maintenance</v>
          </cell>
          <cell r="IE14" t="str">
            <v>Yield Maintenance</v>
          </cell>
          <cell r="IF14" t="str">
            <v>Yield Maintenance</v>
          </cell>
          <cell r="IG14" t="str">
            <v>Yield Maintenance</v>
          </cell>
          <cell r="IH14" t="str">
            <v>Yield Maintenance</v>
          </cell>
          <cell r="II14" t="str">
            <v>Yield Maintenance</v>
          </cell>
          <cell r="IJ14" t="str">
            <v>Yield Maintenance</v>
          </cell>
          <cell r="IK14" t="str">
            <v>Yield Maintenance</v>
          </cell>
          <cell r="IL14" t="str">
            <v>Yield Maintenance</v>
          </cell>
          <cell r="IM14" t="str">
            <v>Yield Maintenance</v>
          </cell>
          <cell r="IN14" t="str">
            <v>Yield Maintenance</v>
          </cell>
          <cell r="IO14" t="str">
            <v>Yield Maintenance</v>
          </cell>
          <cell r="IP14" t="str">
            <v>Yield Maintenance</v>
          </cell>
          <cell r="IQ14" t="str">
            <v>Yield Maintenance</v>
          </cell>
          <cell r="IR14" t="str">
            <v>Yield Maintenance</v>
          </cell>
          <cell r="IS14" t="str">
            <v>Yield Maintenance</v>
          </cell>
          <cell r="IT14" t="str">
            <v>Yield Maintenance</v>
          </cell>
          <cell r="IU14" t="str">
            <v>Yield Maintenance</v>
          </cell>
          <cell r="IV14" t="str">
            <v>Yield Maintenance</v>
          </cell>
          <cell r="IW14" t="str">
            <v>Yield Maintenance</v>
          </cell>
          <cell r="IX14" t="str">
            <v>Yield Maintenance</v>
          </cell>
          <cell r="IY14" t="str">
            <v>Yield Maintenance</v>
          </cell>
          <cell r="IZ14" t="str">
            <v>Yield Maintenance</v>
          </cell>
          <cell r="JA14" t="str">
            <v>Yield Maintenance</v>
          </cell>
          <cell r="JB14" t="str">
            <v>Yield Maintenance</v>
          </cell>
          <cell r="JC14" t="str">
            <v>Yield Maintenance</v>
          </cell>
          <cell r="JD14" t="str">
            <v>Yield Maintenance</v>
          </cell>
          <cell r="JE14" t="str">
            <v>Yield Maintenance</v>
          </cell>
          <cell r="JF14" t="str">
            <v>Yield Maintenance</v>
          </cell>
          <cell r="JG14" t="str">
            <v>Yield Maintenance</v>
          </cell>
          <cell r="JH14" t="str">
            <v>Yield Maintenance</v>
          </cell>
          <cell r="JI14" t="str">
            <v>Yield Maintenance</v>
          </cell>
          <cell r="JJ14" t="str">
            <v>Yield Maintenance</v>
          </cell>
          <cell r="JK14" t="str">
            <v>Yield Maintenance</v>
          </cell>
          <cell r="JL14" t="str">
            <v>Yield Maintenance</v>
          </cell>
          <cell r="JM14" t="str">
            <v>Yield Maintenance</v>
          </cell>
          <cell r="JN14" t="str">
            <v>Yield Maintenance</v>
          </cell>
          <cell r="JO14" t="str">
            <v>Yield Maintenance</v>
          </cell>
          <cell r="JP14" t="str">
            <v>Prepayment Lockout</v>
          </cell>
          <cell r="JQ14" t="str">
            <v>Prepayment Lockout</v>
          </cell>
          <cell r="JR14" t="str">
            <v>Prepayment Lockout</v>
          </cell>
          <cell r="JS14" t="str">
            <v>Prepayment Lockout</v>
          </cell>
          <cell r="JT14" t="str">
            <v>Prepayment Lockout</v>
          </cell>
          <cell r="JU14" t="str">
            <v>Prepayment Lockout</v>
          </cell>
          <cell r="JV14" t="str">
            <v>Yield Maintenance</v>
          </cell>
          <cell r="JW14" t="str">
            <v>Yield Maintenance</v>
          </cell>
          <cell r="JX14" t="str">
            <v>Yield Maintenance</v>
          </cell>
          <cell r="JY14" t="str">
            <v>Yield Maintenance</v>
          </cell>
          <cell r="JZ14" t="str">
            <v>Yield Maintenance</v>
          </cell>
          <cell r="KA14" t="str">
            <v>Yield Maintenance</v>
          </cell>
          <cell r="KB14" t="str">
            <v>Yield Maintenance</v>
          </cell>
          <cell r="KC14" t="str">
            <v>Yield Maintenance</v>
          </cell>
          <cell r="KD14" t="str">
            <v>Yield Maintenance</v>
          </cell>
          <cell r="KE14" t="str">
            <v>Yield Maintenance</v>
          </cell>
          <cell r="KF14" t="str">
            <v>Yield Maintenance</v>
          </cell>
          <cell r="KG14" t="str">
            <v>Yield Maintenance</v>
          </cell>
          <cell r="KH14" t="str">
            <v>Yield Maintenance</v>
          </cell>
          <cell r="KI14" t="str">
            <v>Yield Maintenance</v>
          </cell>
          <cell r="KJ14" t="str">
            <v>Yield Maintenance</v>
          </cell>
          <cell r="KK14" t="str">
            <v>Yield Maintenance</v>
          </cell>
          <cell r="KL14" t="str">
            <v>Yield Maintenance</v>
          </cell>
          <cell r="KM14" t="str">
            <v>Yield Maintenance</v>
          </cell>
          <cell r="KN14" t="str">
            <v>Yield Maintenance</v>
          </cell>
          <cell r="KO14" t="str">
            <v>Yield Maintenance</v>
          </cell>
          <cell r="KP14" t="str">
            <v>Yield Maintenance</v>
          </cell>
          <cell r="KQ14" t="str">
            <v>Yield Maintenance</v>
          </cell>
          <cell r="KR14" t="str">
            <v>Yield Maintenance</v>
          </cell>
          <cell r="KS14" t="str">
            <v>Yield Maintenance</v>
          </cell>
          <cell r="KT14" t="str">
            <v>Yield Maintenance</v>
          </cell>
          <cell r="KU14" t="str">
            <v>Yield Maintenance</v>
          </cell>
          <cell r="KV14" t="str">
            <v>Yield Maintenance</v>
          </cell>
          <cell r="KW14" t="str">
            <v>Yield Maintenance</v>
          </cell>
          <cell r="KX14" t="str">
            <v>Yield Maintenance</v>
          </cell>
          <cell r="KY14" t="str">
            <v>Yield Maintenance</v>
          </cell>
          <cell r="KZ14" t="str">
            <v>Yield Maintenance</v>
          </cell>
          <cell r="LA14" t="str">
            <v>Yield Maintenance</v>
          </cell>
          <cell r="LB14" t="str">
            <v>Yield Maintenance</v>
          </cell>
          <cell r="LC14" t="str">
            <v>Yield Maintenance</v>
          </cell>
          <cell r="LD14" t="str">
            <v>Yield Maintenance</v>
          </cell>
          <cell r="LE14" t="str">
            <v>Yield Maintenance</v>
          </cell>
          <cell r="LF14" t="str">
            <v>Yield Maintenance</v>
          </cell>
          <cell r="LG14" t="str">
            <v>Yield Maintenance</v>
          </cell>
          <cell r="LH14" t="str">
            <v>Yield Maintenance</v>
          </cell>
          <cell r="LI14" t="str">
            <v>Yield Maintenance</v>
          </cell>
          <cell r="LJ14" t="str">
            <v>Yield Maintenance</v>
          </cell>
          <cell r="LK14" t="str">
            <v>Yield Maintenance</v>
          </cell>
          <cell r="LL14" t="str">
            <v>Yield Maintenance</v>
          </cell>
          <cell r="LM14" t="str">
            <v>Yield Maintenance</v>
          </cell>
          <cell r="LN14" t="str">
            <v>Yield Maintenance</v>
          </cell>
          <cell r="LO14" t="str">
            <v>Yield Maintenance</v>
          </cell>
          <cell r="LP14" t="str">
            <v>Yield Maintenance</v>
          </cell>
          <cell r="LQ14" t="str">
            <v>Yield Maintenance</v>
          </cell>
          <cell r="LR14" t="str">
            <v>Yield Maintenance</v>
          </cell>
          <cell r="LS14" t="str">
            <v>Yield Maintenance</v>
          </cell>
          <cell r="LT14" t="str">
            <v>Yield Maintenance</v>
          </cell>
          <cell r="LU14" t="str">
            <v>Yield Maintenance</v>
          </cell>
          <cell r="LV14" t="str">
            <v>Yield Maintenance</v>
          </cell>
          <cell r="LW14" t="str">
            <v>Yield Maintenance</v>
          </cell>
          <cell r="LX14" t="str">
            <v>Yield Maintenance</v>
          </cell>
          <cell r="LY14" t="str">
            <v>Yield Maintenance</v>
          </cell>
          <cell r="LZ14" t="str">
            <v>Yield Maintenance</v>
          </cell>
          <cell r="MA14" t="str">
            <v>Yield Maintenance</v>
          </cell>
          <cell r="MB14" t="str">
            <v>Yield Maintenance</v>
          </cell>
          <cell r="MC14" t="str">
            <v>Yield Maintenance</v>
          </cell>
          <cell r="MD14" t="str">
            <v>Yield Maintenance</v>
          </cell>
          <cell r="ME14" t="str">
            <v>Yield Maintenance</v>
          </cell>
          <cell r="MF14" t="str">
            <v>Yield Maintenance</v>
          </cell>
          <cell r="MG14" t="str">
            <v>Yield Maintenance</v>
          </cell>
          <cell r="MH14" t="str">
            <v>Yield Maintenance</v>
          </cell>
          <cell r="MI14" t="str">
            <v>Yield Maintenance</v>
          </cell>
          <cell r="MJ14" t="str">
            <v>Yield Maintenance</v>
          </cell>
          <cell r="MK14" t="str">
            <v>Yield Maintenance</v>
          </cell>
          <cell r="ML14" t="str">
            <v>Yield Maintenance</v>
          </cell>
          <cell r="MM14" t="str">
            <v>Yield Maintenance</v>
          </cell>
          <cell r="MN14" t="str">
            <v>Yield Maintenance</v>
          </cell>
          <cell r="MO14" t="str">
            <v>Yield Maintenance</v>
          </cell>
          <cell r="MP14" t="str">
            <v>Yield Maintenance</v>
          </cell>
          <cell r="MQ14" t="str">
            <v>Yield Maintenance</v>
          </cell>
          <cell r="MR14" t="str">
            <v>Yield Maintenance</v>
          </cell>
          <cell r="MS14" t="str">
            <v>Yield Maintenance</v>
          </cell>
          <cell r="MT14" t="str">
            <v>Yield Maintenance</v>
          </cell>
          <cell r="MU14" t="str">
            <v>Yield Maintenance</v>
          </cell>
          <cell r="MV14" t="str">
            <v>Yield Maintenance</v>
          </cell>
          <cell r="MW14" t="str">
            <v>Yield Maintenance</v>
          </cell>
          <cell r="MX14" t="str">
            <v>Yield Maintenance</v>
          </cell>
          <cell r="MY14" t="str">
            <v>Yield Maintenance</v>
          </cell>
          <cell r="MZ14" t="str">
            <v>Yield Maintenance</v>
          </cell>
          <cell r="NA14" t="str">
            <v>Yield Maintenance</v>
          </cell>
          <cell r="NB14" t="str">
            <v>Yield Maintenance</v>
          </cell>
          <cell r="NC14" t="str">
            <v>Yield Maintenance</v>
          </cell>
          <cell r="ND14" t="str">
            <v>Yield Maintenance</v>
          </cell>
          <cell r="NE14" t="str">
            <v>Yield Maintenance</v>
          </cell>
          <cell r="NF14" t="str">
            <v>Yield Maintenance</v>
          </cell>
          <cell r="NG14" t="str">
            <v>Yield Maintenance</v>
          </cell>
          <cell r="NH14"/>
          <cell r="NI14"/>
          <cell r="NJ14"/>
          <cell r="NK14"/>
          <cell r="NL14"/>
          <cell r="NM14"/>
          <cell r="NN14"/>
          <cell r="NO14"/>
          <cell r="NP14"/>
          <cell r="NQ14"/>
          <cell r="NR14"/>
          <cell r="NS14"/>
          <cell r="NT14"/>
          <cell r="NU14"/>
          <cell r="NV14"/>
          <cell r="NW14"/>
          <cell r="NX14"/>
          <cell r="NY14"/>
          <cell r="NZ14"/>
          <cell r="OA14"/>
          <cell r="OB14"/>
          <cell r="OC14"/>
          <cell r="OD14"/>
          <cell r="OE14"/>
          <cell r="OF14"/>
          <cell r="OG14"/>
          <cell r="OH14"/>
          <cell r="OI14"/>
          <cell r="OJ14"/>
          <cell r="OK14"/>
          <cell r="OL14"/>
          <cell r="OM14"/>
          <cell r="ON14"/>
          <cell r="OO14"/>
          <cell r="OP14"/>
          <cell r="OQ14"/>
          <cell r="OR14"/>
          <cell r="OS14"/>
          <cell r="OT14"/>
          <cell r="OU14"/>
          <cell r="OV14"/>
          <cell r="OW14"/>
          <cell r="OX14"/>
          <cell r="OY14"/>
          <cell r="OZ14"/>
          <cell r="PA14"/>
          <cell r="PB14"/>
          <cell r="PC14"/>
          <cell r="PD14"/>
          <cell r="PE14"/>
          <cell r="PF14"/>
          <cell r="PG14"/>
          <cell r="PH14"/>
          <cell r="PI14"/>
          <cell r="PJ14"/>
          <cell r="PK14"/>
          <cell r="PL14"/>
          <cell r="PM14"/>
          <cell r="PN14"/>
          <cell r="PO14"/>
          <cell r="PP14"/>
          <cell r="PQ14"/>
          <cell r="PR14"/>
          <cell r="PS14"/>
          <cell r="PT14"/>
          <cell r="PU14"/>
          <cell r="PV14"/>
          <cell r="PW14"/>
          <cell r="PX14"/>
          <cell r="PY14"/>
          <cell r="PZ14"/>
          <cell r="QA14"/>
          <cell r="QB14"/>
          <cell r="QC14"/>
          <cell r="QD14"/>
          <cell r="QE14"/>
          <cell r="QF14"/>
          <cell r="QG14"/>
          <cell r="QH14"/>
          <cell r="QI14"/>
          <cell r="QJ14"/>
          <cell r="QK14"/>
          <cell r="QL14"/>
          <cell r="QM14"/>
          <cell r="QN14"/>
          <cell r="QO14"/>
          <cell r="QP14"/>
          <cell r="QQ14"/>
          <cell r="QR14"/>
          <cell r="QS14"/>
          <cell r="QT14"/>
          <cell r="QU14"/>
          <cell r="QV14"/>
          <cell r="QW14"/>
          <cell r="QX14"/>
          <cell r="QY14"/>
          <cell r="QZ14"/>
          <cell r="RA14"/>
          <cell r="RB14" t="str">
            <v>x</v>
          </cell>
        </row>
        <row r="15">
          <cell r="A15">
            <v>13</v>
          </cell>
          <cell r="C15">
            <v>54</v>
          </cell>
          <cell r="D15">
            <v>54</v>
          </cell>
          <cell r="E15">
            <v>54</v>
          </cell>
          <cell r="F15">
            <v>54</v>
          </cell>
          <cell r="G15">
            <v>54</v>
          </cell>
          <cell r="H15">
            <v>54</v>
          </cell>
          <cell r="I15">
            <v>54</v>
          </cell>
          <cell r="J15">
            <v>54</v>
          </cell>
          <cell r="K15">
            <v>54</v>
          </cell>
          <cell r="L15">
            <v>36</v>
          </cell>
          <cell r="M15">
            <v>36</v>
          </cell>
          <cell r="N15">
            <v>36</v>
          </cell>
          <cell r="O15">
            <v>36</v>
          </cell>
          <cell r="P15">
            <v>36</v>
          </cell>
          <cell r="Q15">
            <v>36</v>
          </cell>
          <cell r="R15">
            <v>36</v>
          </cell>
          <cell r="S15">
            <v>36</v>
          </cell>
          <cell r="T15">
            <v>36</v>
          </cell>
          <cell r="U15">
            <v>36</v>
          </cell>
          <cell r="V15">
            <v>36</v>
          </cell>
          <cell r="W15">
            <v>36</v>
          </cell>
          <cell r="X15">
            <v>36</v>
          </cell>
          <cell r="Y15">
            <v>36</v>
          </cell>
          <cell r="Z15">
            <v>36</v>
          </cell>
          <cell r="AA15">
            <v>36</v>
          </cell>
          <cell r="AB15">
            <v>36</v>
          </cell>
          <cell r="AC15">
            <v>36</v>
          </cell>
          <cell r="AD15">
            <v>54</v>
          </cell>
          <cell r="AE15">
            <v>54</v>
          </cell>
          <cell r="AF15">
            <v>54</v>
          </cell>
          <cell r="AG15">
            <v>54</v>
          </cell>
          <cell r="AH15">
            <v>54</v>
          </cell>
          <cell r="AI15">
            <v>54</v>
          </cell>
          <cell r="AJ15">
            <v>54</v>
          </cell>
          <cell r="AK15">
            <v>54</v>
          </cell>
          <cell r="AL15">
            <v>54</v>
          </cell>
          <cell r="AM15">
            <v>36</v>
          </cell>
          <cell r="AN15">
            <v>36</v>
          </cell>
          <cell r="AO15">
            <v>36</v>
          </cell>
          <cell r="AP15">
            <v>36</v>
          </cell>
          <cell r="AQ15">
            <v>36</v>
          </cell>
          <cell r="AR15">
            <v>36</v>
          </cell>
          <cell r="AS15">
            <v>36</v>
          </cell>
          <cell r="AT15">
            <v>36</v>
          </cell>
          <cell r="AU15">
            <v>36</v>
          </cell>
          <cell r="AV15">
            <v>36</v>
          </cell>
          <cell r="AW15">
            <v>36</v>
          </cell>
          <cell r="AX15">
            <v>36</v>
          </cell>
          <cell r="AY15">
            <v>36</v>
          </cell>
          <cell r="AZ15">
            <v>36</v>
          </cell>
          <cell r="BA15">
            <v>36</v>
          </cell>
          <cell r="BB15">
            <v>36</v>
          </cell>
          <cell r="BC15">
            <v>36</v>
          </cell>
          <cell r="BD15">
            <v>36</v>
          </cell>
          <cell r="BE15">
            <v>36</v>
          </cell>
          <cell r="BF15">
            <v>36</v>
          </cell>
          <cell r="BG15">
            <v>36</v>
          </cell>
          <cell r="BH15">
            <v>36</v>
          </cell>
          <cell r="BI15">
            <v>36</v>
          </cell>
          <cell r="BJ15">
            <v>36</v>
          </cell>
          <cell r="BK15">
            <v>36</v>
          </cell>
          <cell r="BL15">
            <v>36</v>
          </cell>
          <cell r="BM15">
            <v>36</v>
          </cell>
          <cell r="BN15">
            <v>78</v>
          </cell>
          <cell r="BO15">
            <v>78</v>
          </cell>
          <cell r="BP15">
            <v>78</v>
          </cell>
          <cell r="BQ15">
            <v>78</v>
          </cell>
          <cell r="BR15">
            <v>78</v>
          </cell>
          <cell r="BS15">
            <v>78</v>
          </cell>
          <cell r="BT15">
            <v>78</v>
          </cell>
          <cell r="BU15">
            <v>78</v>
          </cell>
          <cell r="BV15">
            <v>78</v>
          </cell>
          <cell r="BW15">
            <v>60</v>
          </cell>
          <cell r="BX15">
            <v>60</v>
          </cell>
          <cell r="BY15">
            <v>60</v>
          </cell>
          <cell r="BZ15">
            <v>60</v>
          </cell>
          <cell r="CA15">
            <v>60</v>
          </cell>
          <cell r="CB15">
            <v>60</v>
          </cell>
          <cell r="CC15">
            <v>60</v>
          </cell>
          <cell r="CD15">
            <v>60</v>
          </cell>
          <cell r="CE15">
            <v>60</v>
          </cell>
          <cell r="CF15">
            <v>60</v>
          </cell>
          <cell r="CG15">
            <v>60</v>
          </cell>
          <cell r="CH15">
            <v>60</v>
          </cell>
          <cell r="CI15">
            <v>60</v>
          </cell>
          <cell r="CJ15">
            <v>60</v>
          </cell>
          <cell r="CK15">
            <v>60</v>
          </cell>
          <cell r="CL15">
            <v>60</v>
          </cell>
          <cell r="CM15">
            <v>60</v>
          </cell>
          <cell r="CN15">
            <v>60</v>
          </cell>
          <cell r="CO15">
            <v>60</v>
          </cell>
          <cell r="CP15">
            <v>60</v>
          </cell>
          <cell r="CQ15">
            <v>60</v>
          </cell>
          <cell r="CR15">
            <v>60</v>
          </cell>
          <cell r="CS15">
            <v>60</v>
          </cell>
          <cell r="CT15">
            <v>60</v>
          </cell>
          <cell r="CU15">
            <v>60</v>
          </cell>
          <cell r="CV15">
            <v>60</v>
          </cell>
          <cell r="CW15">
            <v>60</v>
          </cell>
          <cell r="CX15">
            <v>60</v>
          </cell>
          <cell r="CY15">
            <v>60</v>
          </cell>
          <cell r="CZ15">
            <v>60</v>
          </cell>
          <cell r="DA15">
            <v>60</v>
          </cell>
          <cell r="DB15">
            <v>60</v>
          </cell>
          <cell r="DC15">
            <v>60</v>
          </cell>
          <cell r="DD15">
            <v>60</v>
          </cell>
          <cell r="DE15">
            <v>60</v>
          </cell>
          <cell r="DF15">
            <v>60</v>
          </cell>
          <cell r="DG15">
            <v>78</v>
          </cell>
          <cell r="DH15">
            <v>78</v>
          </cell>
          <cell r="DI15">
            <v>78</v>
          </cell>
          <cell r="DJ15">
            <v>78</v>
          </cell>
          <cell r="DK15">
            <v>78</v>
          </cell>
          <cell r="DL15">
            <v>78</v>
          </cell>
          <cell r="DM15">
            <v>78</v>
          </cell>
          <cell r="DN15">
            <v>78</v>
          </cell>
          <cell r="DO15">
            <v>78</v>
          </cell>
          <cell r="DP15">
            <v>60</v>
          </cell>
          <cell r="DQ15">
            <v>60</v>
          </cell>
          <cell r="DR15">
            <v>60</v>
          </cell>
          <cell r="DS15">
            <v>60</v>
          </cell>
          <cell r="DT15">
            <v>60</v>
          </cell>
          <cell r="DU15">
            <v>60</v>
          </cell>
          <cell r="DV15">
            <v>60</v>
          </cell>
          <cell r="DW15">
            <v>60</v>
          </cell>
          <cell r="DX15">
            <v>60</v>
          </cell>
          <cell r="DY15">
            <v>60</v>
          </cell>
          <cell r="DZ15">
            <v>60</v>
          </cell>
          <cell r="EA15">
            <v>60</v>
          </cell>
          <cell r="EB15">
            <v>60</v>
          </cell>
          <cell r="EC15">
            <v>60</v>
          </cell>
          <cell r="ED15">
            <v>60</v>
          </cell>
          <cell r="EE15">
            <v>60</v>
          </cell>
          <cell r="EF15">
            <v>60</v>
          </cell>
          <cell r="EG15">
            <v>60</v>
          </cell>
          <cell r="EH15">
            <v>60</v>
          </cell>
          <cell r="EI15">
            <v>60</v>
          </cell>
          <cell r="EJ15">
            <v>60</v>
          </cell>
          <cell r="EK15">
            <v>60</v>
          </cell>
          <cell r="EL15">
            <v>60</v>
          </cell>
          <cell r="EM15">
            <v>60</v>
          </cell>
          <cell r="EN15">
            <v>60</v>
          </cell>
          <cell r="EO15">
            <v>60</v>
          </cell>
          <cell r="EP15">
            <v>60</v>
          </cell>
          <cell r="EQ15">
            <v>60</v>
          </cell>
          <cell r="ER15">
            <v>60</v>
          </cell>
          <cell r="ES15">
            <v>60</v>
          </cell>
          <cell r="ET15">
            <v>60</v>
          </cell>
          <cell r="EU15">
            <v>60</v>
          </cell>
          <cell r="EV15">
            <v>60</v>
          </cell>
          <cell r="EW15">
            <v>60</v>
          </cell>
          <cell r="EX15">
            <v>60</v>
          </cell>
          <cell r="EY15">
            <v>60</v>
          </cell>
          <cell r="EZ15">
            <v>60</v>
          </cell>
          <cell r="FA15">
            <v>60</v>
          </cell>
          <cell r="FB15">
            <v>60</v>
          </cell>
          <cell r="FC15">
            <v>60</v>
          </cell>
          <cell r="FD15">
            <v>60</v>
          </cell>
          <cell r="FE15">
            <v>60</v>
          </cell>
          <cell r="FF15">
            <v>60</v>
          </cell>
          <cell r="FG15">
            <v>60</v>
          </cell>
          <cell r="FH15">
            <v>60</v>
          </cell>
          <cell r="FI15">
            <v>12</v>
          </cell>
          <cell r="FJ15">
            <v>12</v>
          </cell>
          <cell r="FK15">
            <v>12</v>
          </cell>
          <cell r="FL15">
            <v>12</v>
          </cell>
          <cell r="FM15">
            <v>12</v>
          </cell>
          <cell r="FN15">
            <v>12</v>
          </cell>
          <cell r="FO15">
            <v>12</v>
          </cell>
          <cell r="FP15">
            <v>12</v>
          </cell>
          <cell r="FQ15">
            <v>12</v>
          </cell>
          <cell r="FR15">
            <v>12</v>
          </cell>
          <cell r="FS15">
            <v>12</v>
          </cell>
          <cell r="FT15">
            <v>12</v>
          </cell>
          <cell r="FU15">
            <v>114</v>
          </cell>
          <cell r="FV15">
            <v>114</v>
          </cell>
          <cell r="FW15">
            <v>114</v>
          </cell>
          <cell r="FX15">
            <v>114</v>
          </cell>
          <cell r="FY15">
            <v>114</v>
          </cell>
          <cell r="FZ15">
            <v>114</v>
          </cell>
          <cell r="GA15">
            <v>114</v>
          </cell>
          <cell r="GB15">
            <v>114</v>
          </cell>
          <cell r="GC15">
            <v>114</v>
          </cell>
          <cell r="GD15">
            <v>84</v>
          </cell>
          <cell r="GE15">
            <v>84</v>
          </cell>
          <cell r="GF15">
            <v>84</v>
          </cell>
          <cell r="GG15">
            <v>84</v>
          </cell>
          <cell r="GH15">
            <v>84</v>
          </cell>
          <cell r="GI15">
            <v>84</v>
          </cell>
          <cell r="GJ15">
            <v>84</v>
          </cell>
          <cell r="GK15">
            <v>84</v>
          </cell>
          <cell r="GL15">
            <v>84</v>
          </cell>
          <cell r="GM15">
            <v>84</v>
          </cell>
          <cell r="GN15">
            <v>84</v>
          </cell>
          <cell r="GO15">
            <v>84</v>
          </cell>
          <cell r="GP15">
            <v>84</v>
          </cell>
          <cell r="GQ15">
            <v>84</v>
          </cell>
          <cell r="GR15">
            <v>84</v>
          </cell>
          <cell r="GS15">
            <v>84</v>
          </cell>
          <cell r="GT15">
            <v>84</v>
          </cell>
          <cell r="GU15">
            <v>84</v>
          </cell>
          <cell r="GV15">
            <v>84</v>
          </cell>
          <cell r="GW15">
            <v>84</v>
          </cell>
          <cell r="GX15">
            <v>84</v>
          </cell>
          <cell r="GY15">
            <v>84</v>
          </cell>
          <cell r="GZ15">
            <v>84</v>
          </cell>
          <cell r="HA15">
            <v>84</v>
          </cell>
          <cell r="HB15">
            <v>84</v>
          </cell>
          <cell r="HC15">
            <v>84</v>
          </cell>
          <cell r="HD15">
            <v>84</v>
          </cell>
          <cell r="HE15">
            <v>84</v>
          </cell>
          <cell r="HF15">
            <v>84</v>
          </cell>
          <cell r="HG15">
            <v>84</v>
          </cell>
          <cell r="HH15">
            <v>84</v>
          </cell>
          <cell r="HI15">
            <v>84</v>
          </cell>
          <cell r="HJ15">
            <v>84</v>
          </cell>
          <cell r="HK15">
            <v>84</v>
          </cell>
          <cell r="HL15">
            <v>84</v>
          </cell>
          <cell r="HM15">
            <v>84</v>
          </cell>
          <cell r="HN15">
            <v>114</v>
          </cell>
          <cell r="HO15">
            <v>114</v>
          </cell>
          <cell r="HP15">
            <v>114</v>
          </cell>
          <cell r="HQ15">
            <v>114</v>
          </cell>
          <cell r="HR15">
            <v>114</v>
          </cell>
          <cell r="HS15">
            <v>114</v>
          </cell>
          <cell r="HT15">
            <v>114</v>
          </cell>
          <cell r="HU15">
            <v>114</v>
          </cell>
          <cell r="HV15">
            <v>114</v>
          </cell>
          <cell r="HW15">
            <v>84</v>
          </cell>
          <cell r="HX15">
            <v>84</v>
          </cell>
          <cell r="HY15">
            <v>84</v>
          </cell>
          <cell r="HZ15">
            <v>84</v>
          </cell>
          <cell r="IA15">
            <v>84</v>
          </cell>
          <cell r="IB15">
            <v>84</v>
          </cell>
          <cell r="IC15">
            <v>84</v>
          </cell>
          <cell r="ID15">
            <v>84</v>
          </cell>
          <cell r="IE15">
            <v>84</v>
          </cell>
          <cell r="IF15">
            <v>84</v>
          </cell>
          <cell r="IG15">
            <v>84</v>
          </cell>
          <cell r="IH15">
            <v>84</v>
          </cell>
          <cell r="II15">
            <v>84</v>
          </cell>
          <cell r="IJ15">
            <v>84</v>
          </cell>
          <cell r="IK15">
            <v>84</v>
          </cell>
          <cell r="IL15">
            <v>84</v>
          </cell>
          <cell r="IM15">
            <v>84</v>
          </cell>
          <cell r="IN15">
            <v>84</v>
          </cell>
          <cell r="IO15">
            <v>84</v>
          </cell>
          <cell r="IP15">
            <v>84</v>
          </cell>
          <cell r="IQ15">
            <v>84</v>
          </cell>
          <cell r="IR15">
            <v>84</v>
          </cell>
          <cell r="IS15">
            <v>84</v>
          </cell>
          <cell r="IT15">
            <v>84</v>
          </cell>
          <cell r="IU15">
            <v>84</v>
          </cell>
          <cell r="IV15">
            <v>84</v>
          </cell>
          <cell r="IW15">
            <v>84</v>
          </cell>
          <cell r="IX15">
            <v>84</v>
          </cell>
          <cell r="IY15">
            <v>84</v>
          </cell>
          <cell r="IZ15">
            <v>84</v>
          </cell>
          <cell r="JA15">
            <v>84</v>
          </cell>
          <cell r="JB15">
            <v>84</v>
          </cell>
          <cell r="JC15">
            <v>84</v>
          </cell>
          <cell r="JD15">
            <v>84</v>
          </cell>
          <cell r="JE15">
            <v>84</v>
          </cell>
          <cell r="JF15">
            <v>84</v>
          </cell>
          <cell r="JG15">
            <v>84</v>
          </cell>
          <cell r="JH15">
            <v>84</v>
          </cell>
          <cell r="JI15">
            <v>84</v>
          </cell>
          <cell r="JJ15">
            <v>84</v>
          </cell>
          <cell r="JK15">
            <v>84</v>
          </cell>
          <cell r="JL15">
            <v>84</v>
          </cell>
          <cell r="JM15">
            <v>84</v>
          </cell>
          <cell r="JN15">
            <v>84</v>
          </cell>
          <cell r="JO15">
            <v>84</v>
          </cell>
          <cell r="JP15">
            <v>12</v>
          </cell>
          <cell r="JQ15">
            <v>12</v>
          </cell>
          <cell r="JR15">
            <v>12</v>
          </cell>
          <cell r="JS15">
            <v>12</v>
          </cell>
          <cell r="JT15">
            <v>12</v>
          </cell>
          <cell r="JU15">
            <v>12</v>
          </cell>
          <cell r="JV15">
            <v>138</v>
          </cell>
          <cell r="JW15">
            <v>138</v>
          </cell>
          <cell r="JX15">
            <v>138</v>
          </cell>
          <cell r="JY15">
            <v>138</v>
          </cell>
          <cell r="JZ15">
            <v>138</v>
          </cell>
          <cell r="KA15">
            <v>138</v>
          </cell>
          <cell r="KB15">
            <v>138</v>
          </cell>
          <cell r="KC15">
            <v>138</v>
          </cell>
          <cell r="KD15">
            <v>138</v>
          </cell>
          <cell r="KE15">
            <v>138</v>
          </cell>
          <cell r="KF15">
            <v>138</v>
          </cell>
          <cell r="KG15">
            <v>138</v>
          </cell>
          <cell r="KH15">
            <v>138</v>
          </cell>
          <cell r="KI15">
            <v>138</v>
          </cell>
          <cell r="KJ15">
            <v>138</v>
          </cell>
          <cell r="KK15">
            <v>138</v>
          </cell>
          <cell r="KL15">
            <v>138</v>
          </cell>
          <cell r="KM15">
            <v>138</v>
          </cell>
          <cell r="KN15">
            <v>138</v>
          </cell>
          <cell r="KO15">
            <v>138</v>
          </cell>
          <cell r="KP15">
            <v>138</v>
          </cell>
          <cell r="KQ15">
            <v>138</v>
          </cell>
          <cell r="KR15">
            <v>138</v>
          </cell>
          <cell r="KS15">
            <v>138</v>
          </cell>
          <cell r="KT15">
            <v>138</v>
          </cell>
          <cell r="KU15">
            <v>138</v>
          </cell>
          <cell r="KV15">
            <v>138</v>
          </cell>
          <cell r="KW15">
            <v>138</v>
          </cell>
          <cell r="KX15">
            <v>138</v>
          </cell>
          <cell r="KY15">
            <v>138</v>
          </cell>
          <cell r="KZ15">
            <v>138</v>
          </cell>
          <cell r="LA15">
            <v>138</v>
          </cell>
          <cell r="LB15">
            <v>138</v>
          </cell>
          <cell r="LC15">
            <v>138</v>
          </cell>
          <cell r="LD15">
            <v>138</v>
          </cell>
          <cell r="LE15">
            <v>138</v>
          </cell>
          <cell r="LF15">
            <v>138</v>
          </cell>
          <cell r="LG15">
            <v>138</v>
          </cell>
          <cell r="LH15">
            <v>138</v>
          </cell>
          <cell r="LI15">
            <v>138</v>
          </cell>
          <cell r="LJ15">
            <v>138</v>
          </cell>
          <cell r="LK15">
            <v>138</v>
          </cell>
          <cell r="LL15">
            <v>138</v>
          </cell>
          <cell r="LM15">
            <v>138</v>
          </cell>
          <cell r="LN15">
            <v>138</v>
          </cell>
          <cell r="LO15">
            <v>174</v>
          </cell>
          <cell r="LP15">
            <v>174</v>
          </cell>
          <cell r="LQ15">
            <v>174</v>
          </cell>
          <cell r="LR15">
            <v>174</v>
          </cell>
          <cell r="LS15">
            <v>174</v>
          </cell>
          <cell r="LT15">
            <v>174</v>
          </cell>
          <cell r="LU15">
            <v>174</v>
          </cell>
          <cell r="LV15">
            <v>174</v>
          </cell>
          <cell r="LW15">
            <v>174</v>
          </cell>
          <cell r="LX15">
            <v>174</v>
          </cell>
          <cell r="LY15">
            <v>174</v>
          </cell>
          <cell r="LZ15">
            <v>174</v>
          </cell>
          <cell r="MA15">
            <v>174</v>
          </cell>
          <cell r="MB15">
            <v>174</v>
          </cell>
          <cell r="MC15">
            <v>174</v>
          </cell>
          <cell r="MD15">
            <v>174</v>
          </cell>
          <cell r="ME15">
            <v>174</v>
          </cell>
          <cell r="MF15">
            <v>174</v>
          </cell>
          <cell r="MG15">
            <v>174</v>
          </cell>
          <cell r="MH15">
            <v>174</v>
          </cell>
          <cell r="MI15">
            <v>174</v>
          </cell>
          <cell r="MJ15">
            <v>174</v>
          </cell>
          <cell r="MK15">
            <v>174</v>
          </cell>
          <cell r="ML15">
            <v>174</v>
          </cell>
          <cell r="MM15">
            <v>174</v>
          </cell>
          <cell r="MN15">
            <v>174</v>
          </cell>
          <cell r="MO15">
            <v>174</v>
          </cell>
          <cell r="MP15">
            <v>174</v>
          </cell>
          <cell r="MQ15">
            <v>174</v>
          </cell>
          <cell r="MR15">
            <v>174</v>
          </cell>
          <cell r="MS15">
            <v>174</v>
          </cell>
          <cell r="MT15">
            <v>174</v>
          </cell>
          <cell r="MU15">
            <v>174</v>
          </cell>
          <cell r="MV15">
            <v>174</v>
          </cell>
          <cell r="MW15">
            <v>174</v>
          </cell>
          <cell r="MX15">
            <v>174</v>
          </cell>
          <cell r="MY15">
            <v>174</v>
          </cell>
          <cell r="MZ15">
            <v>174</v>
          </cell>
          <cell r="NA15">
            <v>174</v>
          </cell>
          <cell r="NB15">
            <v>174</v>
          </cell>
          <cell r="NC15">
            <v>174</v>
          </cell>
          <cell r="ND15">
            <v>174</v>
          </cell>
          <cell r="NE15">
            <v>174</v>
          </cell>
          <cell r="NF15">
            <v>174</v>
          </cell>
          <cell r="NG15">
            <v>174</v>
          </cell>
          <cell r="NH15"/>
          <cell r="NI15"/>
          <cell r="NJ15"/>
          <cell r="NK15"/>
          <cell r="NL15"/>
          <cell r="NM15"/>
          <cell r="NN15"/>
          <cell r="NO15"/>
          <cell r="NP15"/>
          <cell r="NQ15"/>
          <cell r="NR15"/>
          <cell r="NS15"/>
          <cell r="NT15"/>
          <cell r="NU15"/>
          <cell r="NV15"/>
          <cell r="NW15"/>
          <cell r="NX15"/>
          <cell r="NY15"/>
          <cell r="NZ15"/>
          <cell r="OA15"/>
          <cell r="OB15"/>
          <cell r="OC15"/>
          <cell r="OD15"/>
          <cell r="OE15"/>
          <cell r="OF15"/>
          <cell r="OG15"/>
          <cell r="OH15"/>
          <cell r="OI15"/>
          <cell r="OJ15"/>
          <cell r="OK15"/>
          <cell r="OL15"/>
          <cell r="OM15"/>
          <cell r="ON15"/>
          <cell r="OO15"/>
          <cell r="OP15"/>
          <cell r="OQ15"/>
          <cell r="OR15"/>
          <cell r="OS15"/>
          <cell r="OT15"/>
          <cell r="OU15"/>
          <cell r="OV15"/>
          <cell r="OW15"/>
          <cell r="OX15"/>
          <cell r="OY15"/>
          <cell r="OZ15"/>
          <cell r="PA15"/>
          <cell r="PB15"/>
          <cell r="PC15"/>
          <cell r="PD15"/>
          <cell r="PE15"/>
          <cell r="PF15"/>
          <cell r="PG15"/>
          <cell r="PH15"/>
          <cell r="PI15"/>
          <cell r="PJ15"/>
          <cell r="PK15"/>
          <cell r="PL15"/>
          <cell r="PM15"/>
          <cell r="PN15"/>
          <cell r="PO15"/>
          <cell r="PP15"/>
          <cell r="PQ15"/>
          <cell r="PR15"/>
          <cell r="PS15"/>
          <cell r="PT15"/>
          <cell r="PU15"/>
          <cell r="PV15"/>
          <cell r="PW15"/>
          <cell r="PX15"/>
          <cell r="PY15"/>
          <cell r="PZ15"/>
          <cell r="QA15"/>
          <cell r="QB15"/>
          <cell r="QC15"/>
          <cell r="QD15"/>
          <cell r="QE15"/>
          <cell r="QF15"/>
          <cell r="QG15"/>
          <cell r="QH15"/>
          <cell r="QI15"/>
          <cell r="QJ15"/>
          <cell r="QK15"/>
          <cell r="QL15"/>
          <cell r="QM15"/>
          <cell r="QN15"/>
          <cell r="QO15"/>
          <cell r="QP15"/>
          <cell r="QQ15"/>
          <cell r="QR15"/>
          <cell r="QS15"/>
          <cell r="QT15"/>
          <cell r="QU15"/>
          <cell r="QV15"/>
          <cell r="QW15"/>
          <cell r="QX15"/>
          <cell r="QY15"/>
          <cell r="QZ15"/>
          <cell r="RA15"/>
          <cell r="RB15" t="str">
            <v>x</v>
          </cell>
        </row>
        <row r="16">
          <cell r="A16">
            <v>14</v>
          </cell>
          <cell r="C16" t="str">
            <v>1% Fixed Prepayment</v>
          </cell>
          <cell r="D16" t="str">
            <v>1% Fixed Prepayment</v>
          </cell>
          <cell r="E16" t="str">
            <v>1% Fixed Prepayment</v>
          </cell>
          <cell r="F16" t="str">
            <v>1% Fixed Prepayment</v>
          </cell>
          <cell r="G16" t="str">
            <v>1% Fixed Prepayment</v>
          </cell>
          <cell r="H16" t="str">
            <v>1% Fixed Prepayment</v>
          </cell>
          <cell r="I16" t="str">
            <v>1% Fixed Prepayment</v>
          </cell>
          <cell r="J16" t="str">
            <v>1% Fixed Prepayment</v>
          </cell>
          <cell r="K16" t="str">
            <v>1% Fixed Prepayment</v>
          </cell>
          <cell r="L16" t="str">
            <v>1% Fixed Prepayment</v>
          </cell>
          <cell r="M16" t="str">
            <v>1% Fixed Prepayment</v>
          </cell>
          <cell r="N16" t="str">
            <v>1% Fixed Prepayment</v>
          </cell>
          <cell r="O16" t="str">
            <v>1% Fixed Prepayment</v>
          </cell>
          <cell r="P16" t="str">
            <v>1% Fixed Prepayment</v>
          </cell>
          <cell r="Q16" t="str">
            <v>1% Fixed Prepayment</v>
          </cell>
          <cell r="R16" t="str">
            <v>1% Fixed Prepayment</v>
          </cell>
          <cell r="S16" t="str">
            <v>1% Fixed Prepayment</v>
          </cell>
          <cell r="T16" t="str">
            <v>1% Fixed Prepayment</v>
          </cell>
          <cell r="U16" t="str">
            <v>1% Fixed Prepayment</v>
          </cell>
          <cell r="V16" t="str">
            <v>1% Fixed Prepayment</v>
          </cell>
          <cell r="W16" t="str">
            <v>1% Fixed Prepayment</v>
          </cell>
          <cell r="X16" t="str">
            <v>1% Fixed Prepayment</v>
          </cell>
          <cell r="Y16" t="str">
            <v>1% Fixed Prepayment</v>
          </cell>
          <cell r="Z16" t="str">
            <v>1% Fixed Prepayment</v>
          </cell>
          <cell r="AA16" t="str">
            <v>1% Fixed Prepayment</v>
          </cell>
          <cell r="AB16" t="str">
            <v>1% Fixed Prepayment</v>
          </cell>
          <cell r="AC16" t="str">
            <v>1% Fixed Prepayment</v>
          </cell>
          <cell r="AD16" t="str">
            <v>N/A</v>
          </cell>
          <cell r="AE16" t="str">
            <v>N/A</v>
          </cell>
          <cell r="AF16" t="str">
            <v>N/A</v>
          </cell>
          <cell r="AG16" t="str">
            <v>N/A</v>
          </cell>
          <cell r="AH16" t="str">
            <v>N/A</v>
          </cell>
          <cell r="AI16" t="str">
            <v>N/A</v>
          </cell>
          <cell r="AJ16" t="str">
            <v>N/A</v>
          </cell>
          <cell r="AK16" t="str">
            <v>N/A</v>
          </cell>
          <cell r="AL16" t="str">
            <v>N/A</v>
          </cell>
          <cell r="AM16" t="str">
            <v>N/A</v>
          </cell>
          <cell r="AN16" t="str">
            <v>N/A</v>
          </cell>
          <cell r="AO16" t="str">
            <v>N/A</v>
          </cell>
          <cell r="AP16" t="str">
            <v>N/A</v>
          </cell>
          <cell r="AQ16" t="str">
            <v>N/A</v>
          </cell>
          <cell r="AR16" t="str">
            <v>N/A</v>
          </cell>
          <cell r="AS16" t="str">
            <v>N/A</v>
          </cell>
          <cell r="AT16" t="str">
            <v>N/A</v>
          </cell>
          <cell r="AU16" t="str">
            <v>N/A</v>
          </cell>
          <cell r="AV16" t="str">
            <v>N/A</v>
          </cell>
          <cell r="AW16" t="str">
            <v>N/A</v>
          </cell>
          <cell r="AX16" t="str">
            <v>N/A</v>
          </cell>
          <cell r="AY16" t="str">
            <v>N/A</v>
          </cell>
          <cell r="AZ16" t="str">
            <v>N/A</v>
          </cell>
          <cell r="BA16" t="str">
            <v>N/A</v>
          </cell>
          <cell r="BB16" t="str">
            <v>N/A</v>
          </cell>
          <cell r="BC16" t="str">
            <v>N/A</v>
          </cell>
          <cell r="BD16" t="str">
            <v>N/A</v>
          </cell>
          <cell r="BE16" t="str">
            <v>Declining Premium</v>
          </cell>
          <cell r="BF16" t="str">
            <v>Declining Premium</v>
          </cell>
          <cell r="BG16" t="str">
            <v>Declining Premium</v>
          </cell>
          <cell r="BH16" t="str">
            <v>Declining Premium</v>
          </cell>
          <cell r="BI16" t="str">
            <v>Declining Premium</v>
          </cell>
          <cell r="BJ16" t="str">
            <v>Declining Premium</v>
          </cell>
          <cell r="BK16" t="str">
            <v>Declining Premium</v>
          </cell>
          <cell r="BL16" t="str">
            <v>Declining Premium</v>
          </cell>
          <cell r="BM16" t="str">
            <v>Declining Premium</v>
          </cell>
          <cell r="BN16" t="str">
            <v>1% Fixed Prepayment</v>
          </cell>
          <cell r="BO16" t="str">
            <v>1% Fixed Prepayment</v>
          </cell>
          <cell r="BP16" t="str">
            <v>1% Fixed Prepayment</v>
          </cell>
          <cell r="BQ16" t="str">
            <v>1% Fixed Prepayment</v>
          </cell>
          <cell r="BR16" t="str">
            <v>1% Fixed Prepayment</v>
          </cell>
          <cell r="BS16" t="str">
            <v>1% Fixed Prepayment</v>
          </cell>
          <cell r="BT16" t="str">
            <v>1% Fixed Prepayment</v>
          </cell>
          <cell r="BU16" t="str">
            <v>1% Fixed Prepayment</v>
          </cell>
          <cell r="BV16" t="str">
            <v>1% Fixed Prepayment</v>
          </cell>
          <cell r="BW16" t="str">
            <v>1% Fixed Prepayment</v>
          </cell>
          <cell r="BX16" t="str">
            <v>1% Fixed Prepayment</v>
          </cell>
          <cell r="BY16" t="str">
            <v>1% Fixed Prepayment</v>
          </cell>
          <cell r="BZ16" t="str">
            <v>1% Fixed Prepayment</v>
          </cell>
          <cell r="CA16" t="str">
            <v>1% Fixed Prepayment</v>
          </cell>
          <cell r="CB16" t="str">
            <v>1% Fixed Prepayment</v>
          </cell>
          <cell r="CC16" t="str">
            <v>1% Fixed Prepayment</v>
          </cell>
          <cell r="CD16" t="str">
            <v>1% Fixed Prepayment</v>
          </cell>
          <cell r="CE16" t="str">
            <v>1% Fixed Prepayment</v>
          </cell>
          <cell r="CF16" t="str">
            <v>1% Fixed Prepayment</v>
          </cell>
          <cell r="CG16" t="str">
            <v>1% Fixed Prepayment</v>
          </cell>
          <cell r="CH16" t="str">
            <v>1% Fixed Prepayment</v>
          </cell>
          <cell r="CI16" t="str">
            <v>1% Fixed Prepayment</v>
          </cell>
          <cell r="CJ16" t="str">
            <v>1% Fixed Prepayment</v>
          </cell>
          <cell r="CK16" t="str">
            <v>1% Fixed Prepayment</v>
          </cell>
          <cell r="CL16" t="str">
            <v>1% Fixed Prepayment</v>
          </cell>
          <cell r="CM16" t="str">
            <v>1% Fixed Prepayment</v>
          </cell>
          <cell r="CN16" t="str">
            <v>1% Fixed Prepayment</v>
          </cell>
          <cell r="CO16" t="str">
            <v>1% Fixed Prepayment</v>
          </cell>
          <cell r="CP16" t="str">
            <v>1% Fixed Prepayment</v>
          </cell>
          <cell r="CQ16" t="str">
            <v>1% Fixed Prepayment</v>
          </cell>
          <cell r="CR16" t="str">
            <v>1% Fixed Prepayment</v>
          </cell>
          <cell r="CS16" t="str">
            <v>1% Fixed Prepayment</v>
          </cell>
          <cell r="CT16" t="str">
            <v>1% Fixed Prepayment</v>
          </cell>
          <cell r="CU16" t="str">
            <v>1% Fixed Prepayment</v>
          </cell>
          <cell r="CV16" t="str">
            <v>1% Fixed Prepayment</v>
          </cell>
          <cell r="CW16" t="str">
            <v>1% Fixed Prepayment</v>
          </cell>
          <cell r="CX16" t="str">
            <v>1% Fixed Prepayment</v>
          </cell>
          <cell r="CY16" t="str">
            <v>1% Fixed Prepayment</v>
          </cell>
          <cell r="CZ16" t="str">
            <v>1% Fixed Prepayment</v>
          </cell>
          <cell r="DA16" t="str">
            <v>1% Fixed Prepayment</v>
          </cell>
          <cell r="DB16" t="str">
            <v>1% Fixed Prepayment</v>
          </cell>
          <cell r="DC16" t="str">
            <v>1% Fixed Prepayment</v>
          </cell>
          <cell r="DD16" t="str">
            <v>1% Fixed Prepayment</v>
          </cell>
          <cell r="DE16" t="str">
            <v>1% Fixed Prepayment</v>
          </cell>
          <cell r="DF16" t="str">
            <v>1% Fixed Prepayment</v>
          </cell>
          <cell r="DG16" t="str">
            <v>N/A</v>
          </cell>
          <cell r="DH16" t="str">
            <v>N/A</v>
          </cell>
          <cell r="DI16" t="str">
            <v>N/A</v>
          </cell>
          <cell r="DJ16" t="str">
            <v>N/A</v>
          </cell>
          <cell r="DK16" t="str">
            <v>N/A</v>
          </cell>
          <cell r="DL16" t="str">
            <v>N/A</v>
          </cell>
          <cell r="DM16" t="str">
            <v>N/A</v>
          </cell>
          <cell r="DN16" t="str">
            <v>N/A</v>
          </cell>
          <cell r="DO16" t="str">
            <v>N/A</v>
          </cell>
          <cell r="DP16" t="str">
            <v>N/A</v>
          </cell>
          <cell r="DQ16" t="str">
            <v>N/A</v>
          </cell>
          <cell r="DR16" t="str">
            <v>N/A</v>
          </cell>
          <cell r="DS16" t="str">
            <v>N/A</v>
          </cell>
          <cell r="DT16" t="str">
            <v>N/A</v>
          </cell>
          <cell r="DU16" t="str">
            <v>N/A</v>
          </cell>
          <cell r="DV16" t="str">
            <v>N/A</v>
          </cell>
          <cell r="DW16" t="str">
            <v>N/A</v>
          </cell>
          <cell r="DX16" t="str">
            <v>N/A</v>
          </cell>
          <cell r="DY16" t="str">
            <v>N/A</v>
          </cell>
          <cell r="DZ16" t="str">
            <v>N/A</v>
          </cell>
          <cell r="EA16" t="str">
            <v>N/A</v>
          </cell>
          <cell r="EB16" t="str">
            <v>N/A</v>
          </cell>
          <cell r="EC16" t="str">
            <v>N/A</v>
          </cell>
          <cell r="ED16" t="str">
            <v>N/A</v>
          </cell>
          <cell r="EE16" t="str">
            <v>N/A</v>
          </cell>
          <cell r="EF16" t="str">
            <v>N/A</v>
          </cell>
          <cell r="EG16" t="str">
            <v>N/A</v>
          </cell>
          <cell r="EH16" t="str">
            <v>N/A</v>
          </cell>
          <cell r="EI16" t="str">
            <v>N/A</v>
          </cell>
          <cell r="EJ16" t="str">
            <v>N/A</v>
          </cell>
          <cell r="EK16" t="str">
            <v>N/A</v>
          </cell>
          <cell r="EL16" t="str">
            <v>N/A</v>
          </cell>
          <cell r="EM16" t="str">
            <v>N/A</v>
          </cell>
          <cell r="EN16" t="str">
            <v>N/A</v>
          </cell>
          <cell r="EO16" t="str">
            <v>N/A</v>
          </cell>
          <cell r="EP16" t="str">
            <v>N/A</v>
          </cell>
          <cell r="EQ16" t="str">
            <v>N/A</v>
          </cell>
          <cell r="ER16" t="str">
            <v>N/A</v>
          </cell>
          <cell r="ES16" t="str">
            <v>N/A</v>
          </cell>
          <cell r="ET16" t="str">
            <v>N/A</v>
          </cell>
          <cell r="EU16" t="str">
            <v>N/A</v>
          </cell>
          <cell r="EV16" t="str">
            <v>N/A</v>
          </cell>
          <cell r="EW16" t="str">
            <v>N/A</v>
          </cell>
          <cell r="EX16" t="str">
            <v>N/A</v>
          </cell>
          <cell r="EY16" t="str">
            <v>N/A</v>
          </cell>
          <cell r="EZ16" t="str">
            <v>Declining Premium</v>
          </cell>
          <cell r="FA16" t="str">
            <v>Declining Premium</v>
          </cell>
          <cell r="FB16" t="str">
            <v>Declining Premium</v>
          </cell>
          <cell r="FC16" t="str">
            <v>Declining Premium</v>
          </cell>
          <cell r="FD16" t="str">
            <v>Declining Premium</v>
          </cell>
          <cell r="FE16" t="str">
            <v>Declining Premium</v>
          </cell>
          <cell r="FF16" t="str">
            <v>Declining Premium</v>
          </cell>
          <cell r="FG16" t="str">
            <v>Declining Premium</v>
          </cell>
          <cell r="FH16" t="str">
            <v>Declining Premium</v>
          </cell>
          <cell r="FI16" t="str">
            <v>1% Fixed Prepayment</v>
          </cell>
          <cell r="FJ16" t="str">
            <v>1% Fixed Prepayment</v>
          </cell>
          <cell r="FK16" t="str">
            <v>1% Fixed Prepayment</v>
          </cell>
          <cell r="FL16" t="str">
            <v>1% Fixed Prepayment</v>
          </cell>
          <cell r="FM16" t="str">
            <v>1% Fixed Prepayment</v>
          </cell>
          <cell r="FN16" t="str">
            <v>1% Fixed Prepayment</v>
          </cell>
          <cell r="FO16" t="str">
            <v>1% Fixed Prepayment</v>
          </cell>
          <cell r="FP16" t="str">
            <v>1% Fixed Prepayment</v>
          </cell>
          <cell r="FQ16" t="str">
            <v>1% Fixed Prepayment</v>
          </cell>
          <cell r="FR16" t="str">
            <v>1% Fixed Prepayment</v>
          </cell>
          <cell r="FS16" t="str">
            <v>1% Fixed Prepayment</v>
          </cell>
          <cell r="FT16" t="str">
            <v>1% Fixed Prepayment</v>
          </cell>
          <cell r="FU16" t="str">
            <v>1% Fixed Prepayment</v>
          </cell>
          <cell r="FV16" t="str">
            <v>1% Fixed Prepayment</v>
          </cell>
          <cell r="FW16" t="str">
            <v>1% Fixed Prepayment</v>
          </cell>
          <cell r="FX16" t="str">
            <v>1% Fixed Prepayment</v>
          </cell>
          <cell r="FY16" t="str">
            <v>1% Fixed Prepayment</v>
          </cell>
          <cell r="FZ16" t="str">
            <v>1% Fixed Prepayment</v>
          </cell>
          <cell r="GA16" t="str">
            <v>1% Fixed Prepayment</v>
          </cell>
          <cell r="GB16" t="str">
            <v>1% Fixed Prepayment</v>
          </cell>
          <cell r="GC16" t="str">
            <v>1% Fixed Prepayment</v>
          </cell>
          <cell r="GD16" t="str">
            <v>1% Fixed Prepayment</v>
          </cell>
          <cell r="GE16" t="str">
            <v>1% Fixed Prepayment</v>
          </cell>
          <cell r="GF16" t="str">
            <v>1% Fixed Prepayment</v>
          </cell>
          <cell r="GG16" t="str">
            <v>1% Fixed Prepayment</v>
          </cell>
          <cell r="GH16" t="str">
            <v>1% Fixed Prepayment</v>
          </cell>
          <cell r="GI16" t="str">
            <v>1% Fixed Prepayment</v>
          </cell>
          <cell r="GJ16" t="str">
            <v>1% Fixed Prepayment</v>
          </cell>
          <cell r="GK16" t="str">
            <v>1% Fixed Prepayment</v>
          </cell>
          <cell r="GL16" t="str">
            <v>1% Fixed Prepayment</v>
          </cell>
          <cell r="GM16" t="str">
            <v>1% Fixed Prepayment</v>
          </cell>
          <cell r="GN16" t="str">
            <v>1% Fixed Prepayment</v>
          </cell>
          <cell r="GO16" t="str">
            <v>1% Fixed Prepayment</v>
          </cell>
          <cell r="GP16" t="str">
            <v>1% Fixed Prepayment</v>
          </cell>
          <cell r="GQ16" t="str">
            <v>1% Fixed Prepayment</v>
          </cell>
          <cell r="GR16" t="str">
            <v>1% Fixed Prepayment</v>
          </cell>
          <cell r="GS16" t="str">
            <v>1% Fixed Prepayment</v>
          </cell>
          <cell r="GT16" t="str">
            <v>1% Fixed Prepayment</v>
          </cell>
          <cell r="GU16" t="str">
            <v>1% Fixed Prepayment</v>
          </cell>
          <cell r="GV16" t="str">
            <v>1% Fixed Prepayment</v>
          </cell>
          <cell r="GW16" t="str">
            <v>1% Fixed Prepayment</v>
          </cell>
          <cell r="GX16" t="str">
            <v>1% Fixed Prepayment</v>
          </cell>
          <cell r="GY16" t="str">
            <v>1% Fixed Prepayment</v>
          </cell>
          <cell r="GZ16" t="str">
            <v>1% Fixed Prepayment</v>
          </cell>
          <cell r="HA16" t="str">
            <v>1% Fixed Prepayment</v>
          </cell>
          <cell r="HB16" t="str">
            <v>1% Fixed Prepayment</v>
          </cell>
          <cell r="HC16" t="str">
            <v>1% Fixed Prepayment</v>
          </cell>
          <cell r="HD16" t="str">
            <v>1% Fixed Prepayment</v>
          </cell>
          <cell r="HE16" t="str">
            <v>1% Fixed Prepayment</v>
          </cell>
          <cell r="HF16" t="str">
            <v>1% Fixed Prepayment</v>
          </cell>
          <cell r="HG16" t="str">
            <v>1% Fixed Prepayment</v>
          </cell>
          <cell r="HH16" t="str">
            <v>1% Fixed Prepayment</v>
          </cell>
          <cell r="HI16" t="str">
            <v>1% Fixed Prepayment</v>
          </cell>
          <cell r="HJ16" t="str">
            <v>1% Fixed Prepayment</v>
          </cell>
          <cell r="HK16" t="str">
            <v>1% Fixed Prepayment</v>
          </cell>
          <cell r="HL16" t="str">
            <v>1% Fixed Prepayment</v>
          </cell>
          <cell r="HM16" t="str">
            <v>1% Fixed Prepayment</v>
          </cell>
          <cell r="HN16" t="str">
            <v>N/A</v>
          </cell>
          <cell r="HO16" t="str">
            <v>N/A</v>
          </cell>
          <cell r="HP16" t="str">
            <v>N/A</v>
          </cell>
          <cell r="HQ16" t="str">
            <v>N/A</v>
          </cell>
          <cell r="HR16" t="str">
            <v>N/A</v>
          </cell>
          <cell r="HS16" t="str">
            <v>N/A</v>
          </cell>
          <cell r="HT16" t="str">
            <v>N/A</v>
          </cell>
          <cell r="HU16" t="str">
            <v>N/A</v>
          </cell>
          <cell r="HV16" t="str">
            <v>N/A</v>
          </cell>
          <cell r="HW16" t="str">
            <v>N/A</v>
          </cell>
          <cell r="HX16" t="str">
            <v>N/A</v>
          </cell>
          <cell r="HY16" t="str">
            <v>N/A</v>
          </cell>
          <cell r="HZ16" t="str">
            <v>N/A</v>
          </cell>
          <cell r="IA16" t="str">
            <v>N/A</v>
          </cell>
          <cell r="IB16" t="str">
            <v>N/A</v>
          </cell>
          <cell r="IC16" t="str">
            <v>N/A</v>
          </cell>
          <cell r="ID16" t="str">
            <v>N/A</v>
          </cell>
          <cell r="IE16" t="str">
            <v>N/A</v>
          </cell>
          <cell r="IF16" t="str">
            <v>N/A</v>
          </cell>
          <cell r="IG16" t="str">
            <v>N/A</v>
          </cell>
          <cell r="IH16" t="str">
            <v>N/A</v>
          </cell>
          <cell r="II16" t="str">
            <v>N/A</v>
          </cell>
          <cell r="IJ16" t="str">
            <v>N/A</v>
          </cell>
          <cell r="IK16" t="str">
            <v>N/A</v>
          </cell>
          <cell r="IL16" t="str">
            <v>N/A</v>
          </cell>
          <cell r="IM16" t="str">
            <v>N/A</v>
          </cell>
          <cell r="IN16" t="str">
            <v>N/A</v>
          </cell>
          <cell r="IO16" t="str">
            <v>N/A</v>
          </cell>
          <cell r="IP16" t="str">
            <v>N/A</v>
          </cell>
          <cell r="IQ16" t="str">
            <v>N/A</v>
          </cell>
          <cell r="IR16" t="str">
            <v>N/A</v>
          </cell>
          <cell r="IS16" t="str">
            <v>N/A</v>
          </cell>
          <cell r="IT16" t="str">
            <v>N/A</v>
          </cell>
          <cell r="IU16" t="str">
            <v>N/A</v>
          </cell>
          <cell r="IV16" t="str">
            <v>N/A</v>
          </cell>
          <cell r="IW16" t="str">
            <v>N/A</v>
          </cell>
          <cell r="IX16" t="str">
            <v>N/A</v>
          </cell>
          <cell r="IY16" t="str">
            <v>N/A</v>
          </cell>
          <cell r="IZ16" t="str">
            <v>N/A</v>
          </cell>
          <cell r="JA16" t="str">
            <v>N/A</v>
          </cell>
          <cell r="JB16" t="str">
            <v>N/A</v>
          </cell>
          <cell r="JC16" t="str">
            <v>N/A</v>
          </cell>
          <cell r="JD16" t="str">
            <v>N/A</v>
          </cell>
          <cell r="JE16" t="str">
            <v>N/A</v>
          </cell>
          <cell r="JF16" t="str">
            <v>N/A</v>
          </cell>
          <cell r="JG16" t="str">
            <v>Declining Premium</v>
          </cell>
          <cell r="JH16" t="str">
            <v>Declining Premium</v>
          </cell>
          <cell r="JI16" t="str">
            <v>Declining Premium</v>
          </cell>
          <cell r="JJ16" t="str">
            <v>Declining Premium</v>
          </cell>
          <cell r="JK16" t="str">
            <v>Declining Premium</v>
          </cell>
          <cell r="JL16" t="str">
            <v>Declining Premium</v>
          </cell>
          <cell r="JM16" t="str">
            <v>Declining Premium</v>
          </cell>
          <cell r="JN16" t="str">
            <v>Declining Premium</v>
          </cell>
          <cell r="JO16" t="str">
            <v>Declining Premium</v>
          </cell>
          <cell r="JP16" t="str">
            <v>1% Fixed Prepayment</v>
          </cell>
          <cell r="JQ16" t="str">
            <v>1% Fixed Prepayment</v>
          </cell>
          <cell r="JR16" t="str">
            <v>1% Fixed Prepayment</v>
          </cell>
          <cell r="JS16" t="str">
            <v>1% Fixed Prepayment</v>
          </cell>
          <cell r="JT16" t="str">
            <v>1% Fixed Prepayment</v>
          </cell>
          <cell r="JU16" t="str">
            <v>1% Fixed Prepayment</v>
          </cell>
          <cell r="JV16" t="str">
            <v>1% Fixed Prepayment</v>
          </cell>
          <cell r="JW16" t="str">
            <v>1% Fixed Prepayment</v>
          </cell>
          <cell r="JX16" t="str">
            <v>1% Fixed Prepayment</v>
          </cell>
          <cell r="JY16" t="str">
            <v>1% Fixed Prepayment</v>
          </cell>
          <cell r="JZ16" t="str">
            <v>1% Fixed Prepayment</v>
          </cell>
          <cell r="KA16" t="str">
            <v>1% Fixed Prepayment</v>
          </cell>
          <cell r="KB16" t="str">
            <v>1% Fixed Prepayment</v>
          </cell>
          <cell r="KC16" t="str">
            <v>1% Fixed Prepayment</v>
          </cell>
          <cell r="KD16" t="str">
            <v>1% Fixed Prepayment</v>
          </cell>
          <cell r="KE16" t="str">
            <v>1% Fixed Prepayment</v>
          </cell>
          <cell r="KF16" t="str">
            <v>1% Fixed Prepayment</v>
          </cell>
          <cell r="KG16" t="str">
            <v>1% Fixed Prepayment</v>
          </cell>
          <cell r="KH16" t="str">
            <v>1% Fixed Prepayment</v>
          </cell>
          <cell r="KI16" t="str">
            <v>1% Fixed Prepayment</v>
          </cell>
          <cell r="KJ16" t="str">
            <v>1% Fixed Prepayment</v>
          </cell>
          <cell r="KK16" t="str">
            <v>1% Fixed Prepayment</v>
          </cell>
          <cell r="KL16" t="str">
            <v>1% Fixed Prepayment</v>
          </cell>
          <cell r="KM16" t="str">
            <v>1% Fixed Prepayment</v>
          </cell>
          <cell r="KN16" t="str">
            <v>N/A</v>
          </cell>
          <cell r="KO16" t="str">
            <v>N/A</v>
          </cell>
          <cell r="KP16" t="str">
            <v>N/A</v>
          </cell>
          <cell r="KQ16" t="str">
            <v>N/A</v>
          </cell>
          <cell r="KR16" t="str">
            <v>N/A</v>
          </cell>
          <cell r="KS16" t="str">
            <v>N/A</v>
          </cell>
          <cell r="KT16" t="str">
            <v>N/A</v>
          </cell>
          <cell r="KU16" t="str">
            <v>N/A</v>
          </cell>
          <cell r="KV16" t="str">
            <v>N/A</v>
          </cell>
          <cell r="KW16" t="str">
            <v>N/A</v>
          </cell>
          <cell r="KX16" t="str">
            <v>N/A</v>
          </cell>
          <cell r="KY16" t="str">
            <v>N/A</v>
          </cell>
          <cell r="KZ16" t="str">
            <v>N/A</v>
          </cell>
          <cell r="LA16" t="str">
            <v>N/A</v>
          </cell>
          <cell r="LB16" t="str">
            <v>N/A</v>
          </cell>
          <cell r="LC16" t="str">
            <v>N/A</v>
          </cell>
          <cell r="LD16" t="str">
            <v>N/A</v>
          </cell>
          <cell r="LE16" t="str">
            <v>N/A</v>
          </cell>
          <cell r="LF16" t="str">
            <v>Declining Premium</v>
          </cell>
          <cell r="LG16" t="str">
            <v>Declining Premium</v>
          </cell>
          <cell r="LH16" t="str">
            <v>Declining Premium</v>
          </cell>
          <cell r="LI16" t="str">
            <v>Declining Premium</v>
          </cell>
          <cell r="LJ16" t="str">
            <v>Declining Premium</v>
          </cell>
          <cell r="LK16" t="str">
            <v>Declining Premium</v>
          </cell>
          <cell r="LL16" t="str">
            <v>Declining Premium</v>
          </cell>
          <cell r="LM16" t="str">
            <v>Declining Premium</v>
          </cell>
          <cell r="LN16" t="str">
            <v>Declining Premium</v>
          </cell>
          <cell r="LO16" t="str">
            <v>1% Fixed Prepayment</v>
          </cell>
          <cell r="LP16" t="str">
            <v>1% Fixed Prepayment</v>
          </cell>
          <cell r="LQ16" t="str">
            <v>1% Fixed Prepayment</v>
          </cell>
          <cell r="LR16" t="str">
            <v>1% Fixed Prepayment</v>
          </cell>
          <cell r="LS16" t="str">
            <v>1% Fixed Prepayment</v>
          </cell>
          <cell r="LT16" t="str">
            <v>1% Fixed Prepayment</v>
          </cell>
          <cell r="LU16" t="str">
            <v>1% Fixed Prepayment</v>
          </cell>
          <cell r="LV16" t="str">
            <v>1% Fixed Prepayment</v>
          </cell>
          <cell r="LW16" t="str">
            <v>1% Fixed Prepayment</v>
          </cell>
          <cell r="LX16" t="str">
            <v>1% Fixed Prepayment</v>
          </cell>
          <cell r="LY16" t="str">
            <v>1% Fixed Prepayment</v>
          </cell>
          <cell r="LZ16" t="str">
            <v>1% Fixed Prepayment</v>
          </cell>
          <cell r="MA16" t="str">
            <v>1% Fixed Prepayment</v>
          </cell>
          <cell r="MB16" t="str">
            <v>1% Fixed Prepayment</v>
          </cell>
          <cell r="MC16" t="str">
            <v>1% Fixed Prepayment</v>
          </cell>
          <cell r="MD16" t="str">
            <v>1% Fixed Prepayment</v>
          </cell>
          <cell r="ME16" t="str">
            <v>1% Fixed Prepayment</v>
          </cell>
          <cell r="MF16" t="str">
            <v>1% Fixed Prepayment</v>
          </cell>
          <cell r="MG16" t="str">
            <v>N/A</v>
          </cell>
          <cell r="MH16" t="str">
            <v>N/A</v>
          </cell>
          <cell r="MI16" t="str">
            <v>N/A</v>
          </cell>
          <cell r="MJ16" t="str">
            <v>N/A</v>
          </cell>
          <cell r="MK16" t="str">
            <v>N/A</v>
          </cell>
          <cell r="ML16" t="str">
            <v>N/A</v>
          </cell>
          <cell r="MM16" t="str">
            <v>N/A</v>
          </cell>
          <cell r="MN16" t="str">
            <v>N/A</v>
          </cell>
          <cell r="MO16" t="str">
            <v>N/A</v>
          </cell>
          <cell r="MP16" t="str">
            <v>N/A</v>
          </cell>
          <cell r="MQ16" t="str">
            <v>N/A</v>
          </cell>
          <cell r="MR16" t="str">
            <v>N/A</v>
          </cell>
          <cell r="MS16" t="str">
            <v>N/A</v>
          </cell>
          <cell r="MT16" t="str">
            <v>N/A</v>
          </cell>
          <cell r="MU16" t="str">
            <v>N/A</v>
          </cell>
          <cell r="MV16" t="str">
            <v>N/A</v>
          </cell>
          <cell r="MW16" t="str">
            <v>N/A</v>
          </cell>
          <cell r="MX16" t="str">
            <v>N/A</v>
          </cell>
          <cell r="MY16" t="str">
            <v>Declining Premium</v>
          </cell>
          <cell r="MZ16" t="str">
            <v>Declining Premium</v>
          </cell>
          <cell r="NA16" t="str">
            <v>Declining Premium</v>
          </cell>
          <cell r="NB16" t="str">
            <v>Declining Premium</v>
          </cell>
          <cell r="NC16" t="str">
            <v>Declining Premium</v>
          </cell>
          <cell r="ND16" t="str">
            <v>Declining Premium</v>
          </cell>
          <cell r="NE16" t="str">
            <v>Declining Premium</v>
          </cell>
          <cell r="NF16" t="str">
            <v>Declining Premium</v>
          </cell>
          <cell r="NG16" t="str">
            <v>Declining Premium</v>
          </cell>
          <cell r="NH16"/>
          <cell r="NI16"/>
          <cell r="NJ16"/>
          <cell r="NK16"/>
          <cell r="NL16"/>
          <cell r="NM16"/>
          <cell r="NN16"/>
          <cell r="NO16"/>
          <cell r="NP16"/>
          <cell r="NQ16"/>
          <cell r="NR16"/>
          <cell r="NS16"/>
          <cell r="NT16"/>
          <cell r="NU16"/>
          <cell r="NV16"/>
          <cell r="NW16"/>
          <cell r="NX16"/>
          <cell r="NY16"/>
          <cell r="NZ16"/>
          <cell r="OA16"/>
          <cell r="OB16"/>
          <cell r="OC16"/>
          <cell r="OD16"/>
          <cell r="OE16"/>
          <cell r="OF16"/>
          <cell r="OG16"/>
          <cell r="OH16"/>
          <cell r="OI16"/>
          <cell r="OJ16"/>
          <cell r="OK16"/>
          <cell r="OL16"/>
          <cell r="OM16"/>
          <cell r="ON16"/>
          <cell r="OO16"/>
          <cell r="OP16"/>
          <cell r="OQ16"/>
          <cell r="OR16"/>
          <cell r="OS16"/>
          <cell r="OT16"/>
          <cell r="OU16"/>
          <cell r="OV16"/>
          <cell r="OW16"/>
          <cell r="OX16"/>
          <cell r="OY16"/>
          <cell r="OZ16"/>
          <cell r="PA16"/>
          <cell r="PB16"/>
          <cell r="PC16"/>
          <cell r="PD16"/>
          <cell r="PE16"/>
          <cell r="PF16"/>
          <cell r="PG16"/>
          <cell r="PH16"/>
          <cell r="PI16"/>
          <cell r="PJ16"/>
          <cell r="PK16"/>
          <cell r="PL16"/>
          <cell r="PM16"/>
          <cell r="PN16"/>
          <cell r="PO16"/>
          <cell r="PP16"/>
          <cell r="PQ16"/>
          <cell r="PR16"/>
          <cell r="PS16"/>
          <cell r="PT16"/>
          <cell r="PU16"/>
          <cell r="PV16"/>
          <cell r="PW16"/>
          <cell r="PX16"/>
          <cell r="PY16"/>
          <cell r="PZ16"/>
          <cell r="QA16"/>
          <cell r="QB16"/>
          <cell r="QC16"/>
          <cell r="QD16"/>
          <cell r="QE16"/>
          <cell r="QF16"/>
          <cell r="QG16"/>
          <cell r="QH16"/>
          <cell r="QI16"/>
          <cell r="QJ16"/>
          <cell r="QK16"/>
          <cell r="QL16"/>
          <cell r="QM16"/>
          <cell r="QN16"/>
          <cell r="QO16"/>
          <cell r="QP16"/>
          <cell r="QQ16"/>
          <cell r="QR16"/>
          <cell r="QS16"/>
          <cell r="QT16"/>
          <cell r="QU16"/>
          <cell r="QV16"/>
          <cell r="QW16"/>
          <cell r="QX16"/>
          <cell r="QY16"/>
          <cell r="QZ16"/>
          <cell r="RA16"/>
          <cell r="RB16" t="str">
            <v>x</v>
          </cell>
        </row>
        <row r="17">
          <cell r="A17">
            <v>15</v>
          </cell>
          <cell r="C17">
            <v>57</v>
          </cell>
          <cell r="D17">
            <v>57</v>
          </cell>
          <cell r="E17">
            <v>57</v>
          </cell>
          <cell r="F17">
            <v>57</v>
          </cell>
          <cell r="G17">
            <v>57</v>
          </cell>
          <cell r="H17">
            <v>57</v>
          </cell>
          <cell r="I17">
            <v>57</v>
          </cell>
          <cell r="J17">
            <v>57</v>
          </cell>
          <cell r="K17">
            <v>57</v>
          </cell>
          <cell r="L17">
            <v>57</v>
          </cell>
          <cell r="M17">
            <v>57</v>
          </cell>
          <cell r="N17">
            <v>57</v>
          </cell>
          <cell r="O17">
            <v>57</v>
          </cell>
          <cell r="P17">
            <v>57</v>
          </cell>
          <cell r="Q17">
            <v>57</v>
          </cell>
          <cell r="R17">
            <v>57</v>
          </cell>
          <cell r="S17">
            <v>57</v>
          </cell>
          <cell r="T17">
            <v>57</v>
          </cell>
          <cell r="U17">
            <v>57</v>
          </cell>
          <cell r="V17">
            <v>57</v>
          </cell>
          <cell r="W17">
            <v>57</v>
          </cell>
          <cell r="X17">
            <v>57</v>
          </cell>
          <cell r="Y17">
            <v>57</v>
          </cell>
          <cell r="Z17">
            <v>57</v>
          </cell>
          <cell r="AA17">
            <v>57</v>
          </cell>
          <cell r="AB17">
            <v>57</v>
          </cell>
          <cell r="AC17">
            <v>57</v>
          </cell>
          <cell r="AD17" t="str">
            <v>N/A</v>
          </cell>
          <cell r="AE17" t="str">
            <v>N/A</v>
          </cell>
          <cell r="AF17" t="str">
            <v>N/A</v>
          </cell>
          <cell r="AG17" t="str">
            <v>N/A</v>
          </cell>
          <cell r="AH17" t="str">
            <v>N/A</v>
          </cell>
          <cell r="AI17" t="str">
            <v>N/A</v>
          </cell>
          <cell r="AJ17" t="str">
            <v>N/A</v>
          </cell>
          <cell r="AK17" t="str">
            <v>N/A</v>
          </cell>
          <cell r="AL17" t="str">
            <v>N/A</v>
          </cell>
          <cell r="AM17" t="str">
            <v>N/A</v>
          </cell>
          <cell r="AN17" t="str">
            <v>N/A</v>
          </cell>
          <cell r="AO17" t="str">
            <v>N/A</v>
          </cell>
          <cell r="AP17" t="str">
            <v>N/A</v>
          </cell>
          <cell r="AQ17" t="str">
            <v>N/A</v>
          </cell>
          <cell r="AR17" t="str">
            <v>N/A</v>
          </cell>
          <cell r="AS17" t="str">
            <v>N/A</v>
          </cell>
          <cell r="AT17" t="str">
            <v>N/A</v>
          </cell>
          <cell r="AU17" t="str">
            <v>N/A</v>
          </cell>
          <cell r="AV17" t="str">
            <v>N/A</v>
          </cell>
          <cell r="AW17" t="str">
            <v>N/A</v>
          </cell>
          <cell r="AX17" t="str">
            <v>N/A</v>
          </cell>
          <cell r="AY17" t="str">
            <v>N/A</v>
          </cell>
          <cell r="AZ17" t="str">
            <v>N/A</v>
          </cell>
          <cell r="BA17" t="str">
            <v>N/A</v>
          </cell>
          <cell r="BB17" t="str">
            <v>N/A</v>
          </cell>
          <cell r="BC17" t="str">
            <v>N/A</v>
          </cell>
          <cell r="BD17" t="str">
            <v>N/A</v>
          </cell>
          <cell r="BE17">
            <v>57</v>
          </cell>
          <cell r="BF17">
            <v>57</v>
          </cell>
          <cell r="BG17">
            <v>57</v>
          </cell>
          <cell r="BH17">
            <v>57</v>
          </cell>
          <cell r="BI17">
            <v>57</v>
          </cell>
          <cell r="BJ17">
            <v>57</v>
          </cell>
          <cell r="BK17">
            <v>57</v>
          </cell>
          <cell r="BL17">
            <v>57</v>
          </cell>
          <cell r="BM17">
            <v>57</v>
          </cell>
          <cell r="BN17">
            <v>81</v>
          </cell>
          <cell r="BO17">
            <v>81</v>
          </cell>
          <cell r="BP17">
            <v>81</v>
          </cell>
          <cell r="BQ17">
            <v>81</v>
          </cell>
          <cell r="BR17">
            <v>81</v>
          </cell>
          <cell r="BS17">
            <v>81</v>
          </cell>
          <cell r="BT17">
            <v>81</v>
          </cell>
          <cell r="BU17">
            <v>81</v>
          </cell>
          <cell r="BV17">
            <v>81</v>
          </cell>
          <cell r="BW17">
            <v>81</v>
          </cell>
          <cell r="BX17">
            <v>81</v>
          </cell>
          <cell r="BY17">
            <v>81</v>
          </cell>
          <cell r="BZ17">
            <v>81</v>
          </cell>
          <cell r="CA17">
            <v>81</v>
          </cell>
          <cell r="CB17">
            <v>81</v>
          </cell>
          <cell r="CC17">
            <v>81</v>
          </cell>
          <cell r="CD17">
            <v>81</v>
          </cell>
          <cell r="CE17">
            <v>81</v>
          </cell>
          <cell r="CF17">
            <v>81</v>
          </cell>
          <cell r="CG17">
            <v>81</v>
          </cell>
          <cell r="CH17">
            <v>81</v>
          </cell>
          <cell r="CI17">
            <v>81</v>
          </cell>
          <cell r="CJ17">
            <v>81</v>
          </cell>
          <cell r="CK17">
            <v>81</v>
          </cell>
          <cell r="CL17">
            <v>81</v>
          </cell>
          <cell r="CM17">
            <v>81</v>
          </cell>
          <cell r="CN17">
            <v>81</v>
          </cell>
          <cell r="CO17">
            <v>81</v>
          </cell>
          <cell r="CP17">
            <v>81</v>
          </cell>
          <cell r="CQ17">
            <v>81</v>
          </cell>
          <cell r="CR17">
            <v>81</v>
          </cell>
          <cell r="CS17">
            <v>81</v>
          </cell>
          <cell r="CT17">
            <v>81</v>
          </cell>
          <cell r="CU17">
            <v>81</v>
          </cell>
          <cell r="CV17">
            <v>81</v>
          </cell>
          <cell r="CW17">
            <v>81</v>
          </cell>
          <cell r="CX17">
            <v>81</v>
          </cell>
          <cell r="CY17">
            <v>81</v>
          </cell>
          <cell r="CZ17">
            <v>81</v>
          </cell>
          <cell r="DA17">
            <v>81</v>
          </cell>
          <cell r="DB17">
            <v>81</v>
          </cell>
          <cell r="DC17">
            <v>81</v>
          </cell>
          <cell r="DD17">
            <v>81</v>
          </cell>
          <cell r="DE17">
            <v>81</v>
          </cell>
          <cell r="DF17">
            <v>81</v>
          </cell>
          <cell r="DG17" t="str">
            <v>N/A</v>
          </cell>
          <cell r="DH17" t="str">
            <v>N/A</v>
          </cell>
          <cell r="DI17" t="str">
            <v>N/A</v>
          </cell>
          <cell r="DJ17" t="str">
            <v>N/A</v>
          </cell>
          <cell r="DK17" t="str">
            <v>N/A</v>
          </cell>
          <cell r="DL17" t="str">
            <v>N/A</v>
          </cell>
          <cell r="DM17" t="str">
            <v>N/A</v>
          </cell>
          <cell r="DN17" t="str">
            <v>N/A</v>
          </cell>
          <cell r="DO17" t="str">
            <v>N/A</v>
          </cell>
          <cell r="DP17" t="str">
            <v>N/A</v>
          </cell>
          <cell r="DQ17" t="str">
            <v>N/A</v>
          </cell>
          <cell r="DR17" t="str">
            <v>N/A</v>
          </cell>
          <cell r="DS17" t="str">
            <v>N/A</v>
          </cell>
          <cell r="DT17" t="str">
            <v>N/A</v>
          </cell>
          <cell r="DU17" t="str">
            <v>N/A</v>
          </cell>
          <cell r="DV17" t="str">
            <v>N/A</v>
          </cell>
          <cell r="DW17" t="str">
            <v>N/A</v>
          </cell>
          <cell r="DX17" t="str">
            <v>N/A</v>
          </cell>
          <cell r="DY17" t="str">
            <v>N/A</v>
          </cell>
          <cell r="DZ17" t="str">
            <v>N/A</v>
          </cell>
          <cell r="EA17" t="str">
            <v>N/A</v>
          </cell>
          <cell r="EB17" t="str">
            <v>N/A</v>
          </cell>
          <cell r="EC17" t="str">
            <v>N/A</v>
          </cell>
          <cell r="ED17" t="str">
            <v>N/A</v>
          </cell>
          <cell r="EE17" t="str">
            <v>N/A</v>
          </cell>
          <cell r="EF17" t="str">
            <v>N/A</v>
          </cell>
          <cell r="EG17" t="str">
            <v>N/A</v>
          </cell>
          <cell r="EH17" t="str">
            <v>N/A</v>
          </cell>
          <cell r="EI17" t="str">
            <v>N/A</v>
          </cell>
          <cell r="EJ17" t="str">
            <v>N/A</v>
          </cell>
          <cell r="EK17" t="str">
            <v>N/A</v>
          </cell>
          <cell r="EL17" t="str">
            <v>N/A</v>
          </cell>
          <cell r="EM17" t="str">
            <v>N/A</v>
          </cell>
          <cell r="EN17" t="str">
            <v>N/A</v>
          </cell>
          <cell r="EO17" t="str">
            <v>N/A</v>
          </cell>
          <cell r="EP17" t="str">
            <v>N/A</v>
          </cell>
          <cell r="EQ17" t="str">
            <v>N/A</v>
          </cell>
          <cell r="ER17" t="str">
            <v>N/A</v>
          </cell>
          <cell r="ES17" t="str">
            <v>N/A</v>
          </cell>
          <cell r="ET17" t="str">
            <v>N/A</v>
          </cell>
          <cell r="EU17" t="str">
            <v>N/A</v>
          </cell>
          <cell r="EV17" t="str">
            <v>N/A</v>
          </cell>
          <cell r="EW17" t="str">
            <v>N/A</v>
          </cell>
          <cell r="EX17" t="str">
            <v>N/A</v>
          </cell>
          <cell r="EY17" t="str">
            <v>N/A</v>
          </cell>
          <cell r="EZ17">
            <v>81</v>
          </cell>
          <cell r="FA17">
            <v>81</v>
          </cell>
          <cell r="FB17">
            <v>81</v>
          </cell>
          <cell r="FC17">
            <v>81</v>
          </cell>
          <cell r="FD17">
            <v>81</v>
          </cell>
          <cell r="FE17">
            <v>81</v>
          </cell>
          <cell r="FF17">
            <v>81</v>
          </cell>
          <cell r="FG17">
            <v>81</v>
          </cell>
          <cell r="FH17">
            <v>81</v>
          </cell>
          <cell r="FI17">
            <v>81</v>
          </cell>
          <cell r="FJ17">
            <v>81</v>
          </cell>
          <cell r="FK17">
            <v>81</v>
          </cell>
          <cell r="FL17">
            <v>81</v>
          </cell>
          <cell r="FM17">
            <v>81</v>
          </cell>
          <cell r="FN17">
            <v>81</v>
          </cell>
          <cell r="FO17">
            <v>81</v>
          </cell>
          <cell r="FP17">
            <v>81</v>
          </cell>
          <cell r="FQ17">
            <v>81</v>
          </cell>
          <cell r="FR17">
            <v>81</v>
          </cell>
          <cell r="FS17">
            <v>81</v>
          </cell>
          <cell r="FT17">
            <v>81</v>
          </cell>
          <cell r="FU17">
            <v>117</v>
          </cell>
          <cell r="FV17">
            <v>117</v>
          </cell>
          <cell r="FW17">
            <v>117</v>
          </cell>
          <cell r="FX17">
            <v>117</v>
          </cell>
          <cell r="FY17">
            <v>117</v>
          </cell>
          <cell r="FZ17">
            <v>117</v>
          </cell>
          <cell r="GA17">
            <v>117</v>
          </cell>
          <cell r="GB17">
            <v>117</v>
          </cell>
          <cell r="GC17">
            <v>117</v>
          </cell>
          <cell r="GD17">
            <v>117</v>
          </cell>
          <cell r="GE17">
            <v>117</v>
          </cell>
          <cell r="GF17">
            <v>117</v>
          </cell>
          <cell r="GG17">
            <v>117</v>
          </cell>
          <cell r="GH17">
            <v>117</v>
          </cell>
          <cell r="GI17">
            <v>117</v>
          </cell>
          <cell r="GJ17">
            <v>117</v>
          </cell>
          <cell r="GK17">
            <v>117</v>
          </cell>
          <cell r="GL17">
            <v>117</v>
          </cell>
          <cell r="GM17">
            <v>117</v>
          </cell>
          <cell r="GN17">
            <v>117</v>
          </cell>
          <cell r="GO17">
            <v>117</v>
          </cell>
          <cell r="GP17">
            <v>117</v>
          </cell>
          <cell r="GQ17">
            <v>117</v>
          </cell>
          <cell r="GR17">
            <v>117</v>
          </cell>
          <cell r="GS17">
            <v>117</v>
          </cell>
          <cell r="GT17">
            <v>117</v>
          </cell>
          <cell r="GU17">
            <v>117</v>
          </cell>
          <cell r="GV17">
            <v>117</v>
          </cell>
          <cell r="GW17">
            <v>117</v>
          </cell>
          <cell r="GX17">
            <v>117</v>
          </cell>
          <cell r="GY17">
            <v>117</v>
          </cell>
          <cell r="GZ17">
            <v>117</v>
          </cell>
          <cell r="HA17">
            <v>117</v>
          </cell>
          <cell r="HB17">
            <v>117</v>
          </cell>
          <cell r="HC17">
            <v>117</v>
          </cell>
          <cell r="HD17">
            <v>117</v>
          </cell>
          <cell r="HE17">
            <v>117</v>
          </cell>
          <cell r="HF17">
            <v>117</v>
          </cell>
          <cell r="HG17">
            <v>117</v>
          </cell>
          <cell r="HH17">
            <v>117</v>
          </cell>
          <cell r="HI17">
            <v>117</v>
          </cell>
          <cell r="HJ17">
            <v>117</v>
          </cell>
          <cell r="HK17">
            <v>117</v>
          </cell>
          <cell r="HL17">
            <v>117</v>
          </cell>
          <cell r="HM17">
            <v>117</v>
          </cell>
          <cell r="HN17" t="str">
            <v>N/A</v>
          </cell>
          <cell r="HO17" t="str">
            <v>N/A</v>
          </cell>
          <cell r="HP17" t="str">
            <v>N/A</v>
          </cell>
          <cell r="HQ17" t="str">
            <v>N/A</v>
          </cell>
          <cell r="HR17" t="str">
            <v>N/A</v>
          </cell>
          <cell r="HS17" t="str">
            <v>N/A</v>
          </cell>
          <cell r="HT17" t="str">
            <v>N/A</v>
          </cell>
          <cell r="HU17" t="str">
            <v>N/A</v>
          </cell>
          <cell r="HV17" t="str">
            <v>N/A</v>
          </cell>
          <cell r="HW17" t="str">
            <v>N/A</v>
          </cell>
          <cell r="HX17" t="str">
            <v>N/A</v>
          </cell>
          <cell r="HY17" t="str">
            <v>N/A</v>
          </cell>
          <cell r="HZ17" t="str">
            <v>N/A</v>
          </cell>
          <cell r="IA17" t="str">
            <v>N/A</v>
          </cell>
          <cell r="IB17" t="str">
            <v>N/A</v>
          </cell>
          <cell r="IC17" t="str">
            <v>N/A</v>
          </cell>
          <cell r="ID17" t="str">
            <v>N/A</v>
          </cell>
          <cell r="IE17" t="str">
            <v>N/A</v>
          </cell>
          <cell r="IF17" t="str">
            <v>N/A</v>
          </cell>
          <cell r="IG17" t="str">
            <v>N/A</v>
          </cell>
          <cell r="IH17" t="str">
            <v>N/A</v>
          </cell>
          <cell r="II17" t="str">
            <v>N/A</v>
          </cell>
          <cell r="IJ17" t="str">
            <v>N/A</v>
          </cell>
          <cell r="IK17" t="str">
            <v>N/A</v>
          </cell>
          <cell r="IL17" t="str">
            <v>N/A</v>
          </cell>
          <cell r="IM17" t="str">
            <v>N/A</v>
          </cell>
          <cell r="IN17" t="str">
            <v>N/A</v>
          </cell>
          <cell r="IO17" t="str">
            <v>N/A</v>
          </cell>
          <cell r="IP17" t="str">
            <v>N/A</v>
          </cell>
          <cell r="IQ17" t="str">
            <v>N/A</v>
          </cell>
          <cell r="IR17" t="str">
            <v>N/A</v>
          </cell>
          <cell r="IS17" t="str">
            <v>N/A</v>
          </cell>
          <cell r="IT17" t="str">
            <v>N/A</v>
          </cell>
          <cell r="IU17" t="str">
            <v>N/A</v>
          </cell>
          <cell r="IV17" t="str">
            <v>N/A</v>
          </cell>
          <cell r="IW17" t="str">
            <v>N/A</v>
          </cell>
          <cell r="IX17" t="str">
            <v>N/A</v>
          </cell>
          <cell r="IY17" t="str">
            <v>N/A</v>
          </cell>
          <cell r="IZ17" t="str">
            <v>N/A</v>
          </cell>
          <cell r="JA17" t="str">
            <v>N/A</v>
          </cell>
          <cell r="JB17" t="str">
            <v>N/A</v>
          </cell>
          <cell r="JC17" t="str">
            <v>N/A</v>
          </cell>
          <cell r="JD17" t="str">
            <v>N/A</v>
          </cell>
          <cell r="JE17" t="str">
            <v>N/A</v>
          </cell>
          <cell r="JF17" t="str">
            <v>N/A</v>
          </cell>
          <cell r="JG17">
            <v>117</v>
          </cell>
          <cell r="JH17">
            <v>117</v>
          </cell>
          <cell r="JI17">
            <v>117</v>
          </cell>
          <cell r="JJ17">
            <v>117</v>
          </cell>
          <cell r="JK17">
            <v>117</v>
          </cell>
          <cell r="JL17">
            <v>117</v>
          </cell>
          <cell r="JM17">
            <v>117</v>
          </cell>
          <cell r="JN17">
            <v>117</v>
          </cell>
          <cell r="JO17">
            <v>117</v>
          </cell>
          <cell r="JP17">
            <v>117</v>
          </cell>
          <cell r="JQ17">
            <v>117</v>
          </cell>
          <cell r="JR17">
            <v>117</v>
          </cell>
          <cell r="JS17">
            <v>117</v>
          </cell>
          <cell r="JT17">
            <v>117</v>
          </cell>
          <cell r="JU17">
            <v>117</v>
          </cell>
          <cell r="JV17">
            <v>141</v>
          </cell>
          <cell r="JW17">
            <v>141</v>
          </cell>
          <cell r="JX17">
            <v>141</v>
          </cell>
          <cell r="JY17">
            <v>141</v>
          </cell>
          <cell r="JZ17">
            <v>141</v>
          </cell>
          <cell r="KA17">
            <v>141</v>
          </cell>
          <cell r="KB17">
            <v>141</v>
          </cell>
          <cell r="KC17">
            <v>141</v>
          </cell>
          <cell r="KD17">
            <v>141</v>
          </cell>
          <cell r="KE17">
            <v>141</v>
          </cell>
          <cell r="KF17">
            <v>141</v>
          </cell>
          <cell r="KG17">
            <v>141</v>
          </cell>
          <cell r="KH17">
            <v>141</v>
          </cell>
          <cell r="KI17">
            <v>141</v>
          </cell>
          <cell r="KJ17">
            <v>141</v>
          </cell>
          <cell r="KK17">
            <v>141</v>
          </cell>
          <cell r="KL17">
            <v>141</v>
          </cell>
          <cell r="KM17">
            <v>141</v>
          </cell>
          <cell r="KN17" t="str">
            <v>N/A</v>
          </cell>
          <cell r="KO17" t="str">
            <v>N/A</v>
          </cell>
          <cell r="KP17" t="str">
            <v>N/A</v>
          </cell>
          <cell r="KQ17" t="str">
            <v>N/A</v>
          </cell>
          <cell r="KR17" t="str">
            <v>N/A</v>
          </cell>
          <cell r="KS17" t="str">
            <v>N/A</v>
          </cell>
          <cell r="KT17" t="str">
            <v>N/A</v>
          </cell>
          <cell r="KU17" t="str">
            <v>N/A</v>
          </cell>
          <cell r="KV17" t="str">
            <v>N/A</v>
          </cell>
          <cell r="KW17" t="str">
            <v>N/A</v>
          </cell>
          <cell r="KX17" t="str">
            <v>N/A</v>
          </cell>
          <cell r="KY17" t="str">
            <v>N/A</v>
          </cell>
          <cell r="KZ17" t="str">
            <v>N/A</v>
          </cell>
          <cell r="LA17" t="str">
            <v>N/A</v>
          </cell>
          <cell r="LB17" t="str">
            <v>N/A</v>
          </cell>
          <cell r="LC17" t="str">
            <v>N/A</v>
          </cell>
          <cell r="LD17" t="str">
            <v>N/A</v>
          </cell>
          <cell r="LE17" t="str">
            <v>N/A</v>
          </cell>
          <cell r="LF17">
            <v>141</v>
          </cell>
          <cell r="LG17">
            <v>141</v>
          </cell>
          <cell r="LH17">
            <v>141</v>
          </cell>
          <cell r="LI17">
            <v>141</v>
          </cell>
          <cell r="LJ17">
            <v>141</v>
          </cell>
          <cell r="LK17">
            <v>141</v>
          </cell>
          <cell r="LL17">
            <v>141</v>
          </cell>
          <cell r="LM17">
            <v>141</v>
          </cell>
          <cell r="LN17">
            <v>141</v>
          </cell>
          <cell r="LO17">
            <v>177</v>
          </cell>
          <cell r="LP17">
            <v>177</v>
          </cell>
          <cell r="LQ17">
            <v>177</v>
          </cell>
          <cell r="LR17">
            <v>177</v>
          </cell>
          <cell r="LS17">
            <v>177</v>
          </cell>
          <cell r="LT17">
            <v>177</v>
          </cell>
          <cell r="LU17">
            <v>177</v>
          </cell>
          <cell r="LV17">
            <v>177</v>
          </cell>
          <cell r="LW17">
            <v>177</v>
          </cell>
          <cell r="LX17">
            <v>177</v>
          </cell>
          <cell r="LY17">
            <v>177</v>
          </cell>
          <cell r="LZ17">
            <v>177</v>
          </cell>
          <cell r="MA17">
            <v>177</v>
          </cell>
          <cell r="MB17">
            <v>177</v>
          </cell>
          <cell r="MC17">
            <v>177</v>
          </cell>
          <cell r="MD17">
            <v>177</v>
          </cell>
          <cell r="ME17">
            <v>177</v>
          </cell>
          <cell r="MF17">
            <v>177</v>
          </cell>
          <cell r="MG17" t="str">
            <v>N/A</v>
          </cell>
          <cell r="MH17" t="str">
            <v>N/A</v>
          </cell>
          <cell r="MI17" t="str">
            <v>N/A</v>
          </cell>
          <cell r="MJ17" t="str">
            <v>N/A</v>
          </cell>
          <cell r="MK17" t="str">
            <v>N/A</v>
          </cell>
          <cell r="ML17" t="str">
            <v>N/A</v>
          </cell>
          <cell r="MM17" t="str">
            <v>N/A</v>
          </cell>
          <cell r="MN17" t="str">
            <v>N/A</v>
          </cell>
          <cell r="MO17" t="str">
            <v>N/A</v>
          </cell>
          <cell r="MP17" t="str">
            <v>N/A</v>
          </cell>
          <cell r="MQ17" t="str">
            <v>N/A</v>
          </cell>
          <cell r="MR17" t="str">
            <v>N/A</v>
          </cell>
          <cell r="MS17" t="str">
            <v>N/A</v>
          </cell>
          <cell r="MT17" t="str">
            <v>N/A</v>
          </cell>
          <cell r="MU17" t="str">
            <v>N/A</v>
          </cell>
          <cell r="MV17" t="str">
            <v>N/A</v>
          </cell>
          <cell r="MW17" t="str">
            <v>N/A</v>
          </cell>
          <cell r="MX17" t="str">
            <v>N/A</v>
          </cell>
          <cell r="MY17">
            <v>177</v>
          </cell>
          <cell r="MZ17">
            <v>177</v>
          </cell>
          <cell r="NA17">
            <v>177</v>
          </cell>
          <cell r="NB17">
            <v>177</v>
          </cell>
          <cell r="NC17">
            <v>177</v>
          </cell>
          <cell r="ND17">
            <v>177</v>
          </cell>
          <cell r="NE17">
            <v>177</v>
          </cell>
          <cell r="NF17">
            <v>177</v>
          </cell>
          <cell r="NG17">
            <v>177</v>
          </cell>
          <cell r="NH17"/>
          <cell r="NI17"/>
          <cell r="NJ17"/>
          <cell r="NK17"/>
          <cell r="NL17"/>
          <cell r="NM17"/>
          <cell r="NN17"/>
          <cell r="NO17"/>
          <cell r="NP17"/>
          <cell r="NQ17"/>
          <cell r="NR17"/>
          <cell r="NS17"/>
          <cell r="NT17"/>
          <cell r="NU17"/>
          <cell r="NV17"/>
          <cell r="NW17"/>
          <cell r="NX17"/>
          <cell r="NY17"/>
          <cell r="NZ17"/>
          <cell r="OA17"/>
          <cell r="OB17"/>
          <cell r="OC17"/>
          <cell r="OD17"/>
          <cell r="OE17"/>
          <cell r="OF17"/>
          <cell r="OG17"/>
          <cell r="OH17"/>
          <cell r="OI17"/>
          <cell r="OJ17"/>
          <cell r="OK17"/>
          <cell r="OL17"/>
          <cell r="OM17"/>
          <cell r="ON17"/>
          <cell r="OO17"/>
          <cell r="OP17"/>
          <cell r="OQ17"/>
          <cell r="OR17"/>
          <cell r="OS17"/>
          <cell r="OT17"/>
          <cell r="OU17"/>
          <cell r="OV17"/>
          <cell r="OW17"/>
          <cell r="OX17"/>
          <cell r="OY17"/>
          <cell r="OZ17"/>
          <cell r="PA17"/>
          <cell r="PB17"/>
          <cell r="PC17"/>
          <cell r="PD17"/>
          <cell r="PE17"/>
          <cell r="PF17"/>
          <cell r="PG17"/>
          <cell r="PH17"/>
          <cell r="PI17"/>
          <cell r="PJ17"/>
          <cell r="PK17"/>
          <cell r="PL17"/>
          <cell r="PM17"/>
          <cell r="PN17"/>
          <cell r="PO17"/>
          <cell r="PP17"/>
          <cell r="PQ17"/>
          <cell r="PR17"/>
          <cell r="PS17"/>
          <cell r="PT17"/>
          <cell r="PU17"/>
          <cell r="PV17"/>
          <cell r="PW17"/>
          <cell r="PX17"/>
          <cell r="PY17"/>
          <cell r="PZ17"/>
          <cell r="QA17"/>
          <cell r="QB17"/>
          <cell r="QC17"/>
          <cell r="QD17"/>
          <cell r="QE17"/>
          <cell r="QF17"/>
          <cell r="QG17"/>
          <cell r="QH17"/>
          <cell r="QI17"/>
          <cell r="QJ17"/>
          <cell r="QK17"/>
          <cell r="QL17"/>
          <cell r="QM17"/>
          <cell r="QN17"/>
          <cell r="QO17"/>
          <cell r="QP17"/>
          <cell r="QQ17"/>
          <cell r="QR17"/>
          <cell r="QS17"/>
          <cell r="QT17"/>
          <cell r="QU17"/>
          <cell r="QV17"/>
          <cell r="QW17"/>
          <cell r="QX17"/>
          <cell r="QY17"/>
          <cell r="QZ17"/>
          <cell r="RA17"/>
          <cell r="RB17" t="str">
            <v>x</v>
          </cell>
        </row>
        <row r="18">
          <cell r="C18" t="e">
            <v>#N/A</v>
          </cell>
          <cell r="D18" t="e">
            <v>#N/A</v>
          </cell>
          <cell r="E18" t="e">
            <v>#N/A</v>
          </cell>
          <cell r="F18" t="e">
            <v>#N/A</v>
          </cell>
          <cell r="G18" t="e">
            <v>#N/A</v>
          </cell>
          <cell r="H18" t="e">
            <v>#N/A</v>
          </cell>
          <cell r="I18" t="e">
            <v>#N/A</v>
          </cell>
          <cell r="J18" t="e">
            <v>#N/A</v>
          </cell>
          <cell r="K18" t="e">
            <v>#N/A</v>
          </cell>
          <cell r="L18" t="e">
            <v>#N/A</v>
          </cell>
          <cell r="M18" t="e">
            <v>#N/A</v>
          </cell>
          <cell r="N18" t="e">
            <v>#N/A</v>
          </cell>
          <cell r="O18" t="e">
            <v>#N/A</v>
          </cell>
          <cell r="P18" t="e">
            <v>#N/A</v>
          </cell>
          <cell r="Q18" t="e">
            <v>#N/A</v>
          </cell>
          <cell r="R18" t="e">
            <v>#N/A</v>
          </cell>
          <cell r="S18" t="e">
            <v>#N/A</v>
          </cell>
          <cell r="T18" t="e">
            <v>#N/A</v>
          </cell>
          <cell r="U18" t="e">
            <v>#N/A</v>
          </cell>
          <cell r="V18" t="e">
            <v>#N/A</v>
          </cell>
          <cell r="W18" t="e">
            <v>#N/A</v>
          </cell>
          <cell r="X18" t="e">
            <v>#N/A</v>
          </cell>
          <cell r="Y18" t="e">
            <v>#N/A</v>
          </cell>
          <cell r="Z18" t="e">
            <v>#N/A</v>
          </cell>
          <cell r="AA18" t="e">
            <v>#N/A</v>
          </cell>
          <cell r="AB18" t="e">
            <v>#N/A</v>
          </cell>
          <cell r="AC18" t="e">
            <v>#N/A</v>
          </cell>
          <cell r="AD18" t="e">
            <v>#N/A</v>
          </cell>
          <cell r="AE18" t="e">
            <v>#N/A</v>
          </cell>
          <cell r="AF18" t="e">
            <v>#N/A</v>
          </cell>
          <cell r="AG18" t="e">
            <v>#N/A</v>
          </cell>
          <cell r="AH18" t="e">
            <v>#N/A</v>
          </cell>
          <cell r="AI18" t="e">
            <v>#N/A</v>
          </cell>
          <cell r="AJ18" t="e">
            <v>#N/A</v>
          </cell>
          <cell r="AK18" t="e">
            <v>#N/A</v>
          </cell>
          <cell r="AL18" t="e">
            <v>#N/A</v>
          </cell>
          <cell r="AM18" t="e">
            <v>#N/A</v>
          </cell>
          <cell r="AN18" t="e">
            <v>#N/A</v>
          </cell>
          <cell r="AO18" t="e">
            <v>#N/A</v>
          </cell>
          <cell r="AP18" t="e">
            <v>#N/A</v>
          </cell>
          <cell r="AQ18" t="e">
            <v>#N/A</v>
          </cell>
          <cell r="AR18" t="e">
            <v>#N/A</v>
          </cell>
          <cell r="AS18" t="e">
            <v>#N/A</v>
          </cell>
          <cell r="AT18" t="e">
            <v>#N/A</v>
          </cell>
          <cell r="AU18" t="e">
            <v>#N/A</v>
          </cell>
          <cell r="AV18" t="e">
            <v>#N/A</v>
          </cell>
          <cell r="AW18" t="e">
            <v>#N/A</v>
          </cell>
          <cell r="AX18" t="e">
            <v>#N/A</v>
          </cell>
          <cell r="AY18" t="e">
            <v>#N/A</v>
          </cell>
          <cell r="AZ18" t="e">
            <v>#N/A</v>
          </cell>
          <cell r="BA18" t="e">
            <v>#N/A</v>
          </cell>
          <cell r="BB18" t="e">
            <v>#N/A</v>
          </cell>
          <cell r="BC18" t="e">
            <v>#N/A</v>
          </cell>
          <cell r="BD18" t="e">
            <v>#N/A</v>
          </cell>
          <cell r="BE18" t="e">
            <v>#N/A</v>
          </cell>
          <cell r="BF18" t="e">
            <v>#N/A</v>
          </cell>
          <cell r="BG18" t="e">
            <v>#N/A</v>
          </cell>
          <cell r="BH18" t="e">
            <v>#N/A</v>
          </cell>
          <cell r="BI18" t="e">
            <v>#N/A</v>
          </cell>
          <cell r="BJ18" t="e">
            <v>#N/A</v>
          </cell>
          <cell r="BK18" t="e">
            <v>#N/A</v>
          </cell>
          <cell r="BL18" t="e">
            <v>#N/A</v>
          </cell>
          <cell r="BM18" t="e">
            <v>#N/A</v>
          </cell>
          <cell r="BN18" t="e">
            <v>#N/A</v>
          </cell>
          <cell r="BO18" t="e">
            <v>#N/A</v>
          </cell>
          <cell r="BP18" t="e">
            <v>#N/A</v>
          </cell>
          <cell r="BQ18" t="e">
            <v>#N/A</v>
          </cell>
          <cell r="BR18" t="e">
            <v>#N/A</v>
          </cell>
          <cell r="BS18" t="e">
            <v>#N/A</v>
          </cell>
          <cell r="BT18" t="e">
            <v>#N/A</v>
          </cell>
          <cell r="BU18" t="e">
            <v>#N/A</v>
          </cell>
          <cell r="BV18" t="e">
            <v>#N/A</v>
          </cell>
          <cell r="BW18" t="e">
            <v>#N/A</v>
          </cell>
          <cell r="BX18" t="e">
            <v>#N/A</v>
          </cell>
          <cell r="BY18" t="e">
            <v>#N/A</v>
          </cell>
          <cell r="BZ18" t="e">
            <v>#N/A</v>
          </cell>
          <cell r="CA18" t="e">
            <v>#N/A</v>
          </cell>
          <cell r="CB18" t="e">
            <v>#N/A</v>
          </cell>
          <cell r="CC18" t="e">
            <v>#N/A</v>
          </cell>
          <cell r="CD18" t="e">
            <v>#N/A</v>
          </cell>
          <cell r="CE18" t="e">
            <v>#N/A</v>
          </cell>
          <cell r="CF18" t="e">
            <v>#N/A</v>
          </cell>
          <cell r="CG18" t="e">
            <v>#N/A</v>
          </cell>
          <cell r="CH18" t="e">
            <v>#N/A</v>
          </cell>
          <cell r="CI18" t="e">
            <v>#N/A</v>
          </cell>
          <cell r="CJ18" t="e">
            <v>#N/A</v>
          </cell>
          <cell r="CK18" t="e">
            <v>#N/A</v>
          </cell>
          <cell r="CL18" t="e">
            <v>#N/A</v>
          </cell>
          <cell r="CM18" t="e">
            <v>#N/A</v>
          </cell>
          <cell r="CN18" t="e">
            <v>#N/A</v>
          </cell>
          <cell r="CO18" t="e">
            <v>#N/A</v>
          </cell>
          <cell r="CP18" t="e">
            <v>#N/A</v>
          </cell>
          <cell r="CQ18" t="e">
            <v>#N/A</v>
          </cell>
          <cell r="CR18" t="e">
            <v>#N/A</v>
          </cell>
          <cell r="CS18" t="e">
            <v>#N/A</v>
          </cell>
          <cell r="CT18" t="e">
            <v>#N/A</v>
          </cell>
          <cell r="CU18" t="e">
            <v>#N/A</v>
          </cell>
          <cell r="CV18" t="e">
            <v>#N/A</v>
          </cell>
          <cell r="CW18" t="e">
            <v>#N/A</v>
          </cell>
          <cell r="CX18" t="e">
            <v>#N/A</v>
          </cell>
          <cell r="CY18" t="e">
            <v>#N/A</v>
          </cell>
          <cell r="CZ18" t="e">
            <v>#N/A</v>
          </cell>
          <cell r="DA18" t="e">
            <v>#N/A</v>
          </cell>
          <cell r="DB18" t="e">
            <v>#N/A</v>
          </cell>
          <cell r="DC18" t="e">
            <v>#N/A</v>
          </cell>
          <cell r="DD18" t="e">
            <v>#N/A</v>
          </cell>
          <cell r="DE18" t="e">
            <v>#N/A</v>
          </cell>
          <cell r="DF18" t="e">
            <v>#N/A</v>
          </cell>
          <cell r="DG18" t="e">
            <v>#N/A</v>
          </cell>
          <cell r="DH18" t="e">
            <v>#N/A</v>
          </cell>
          <cell r="DI18" t="e">
            <v>#N/A</v>
          </cell>
          <cell r="DJ18" t="e">
            <v>#N/A</v>
          </cell>
          <cell r="DK18" t="e">
            <v>#N/A</v>
          </cell>
          <cell r="DL18" t="e">
            <v>#N/A</v>
          </cell>
          <cell r="DM18" t="e">
            <v>#N/A</v>
          </cell>
          <cell r="DN18" t="e">
            <v>#N/A</v>
          </cell>
          <cell r="DO18" t="e">
            <v>#N/A</v>
          </cell>
          <cell r="DP18" t="e">
            <v>#N/A</v>
          </cell>
          <cell r="DQ18" t="e">
            <v>#N/A</v>
          </cell>
          <cell r="DR18" t="e">
            <v>#N/A</v>
          </cell>
          <cell r="DS18" t="e">
            <v>#N/A</v>
          </cell>
          <cell r="DT18" t="e">
            <v>#N/A</v>
          </cell>
          <cell r="DU18" t="e">
            <v>#N/A</v>
          </cell>
          <cell r="DV18" t="e">
            <v>#N/A</v>
          </cell>
          <cell r="DW18" t="e">
            <v>#N/A</v>
          </cell>
          <cell r="DX18" t="e">
            <v>#N/A</v>
          </cell>
          <cell r="DY18" t="e">
            <v>#N/A</v>
          </cell>
          <cell r="DZ18" t="e">
            <v>#N/A</v>
          </cell>
          <cell r="EA18" t="e">
            <v>#N/A</v>
          </cell>
          <cell r="EB18" t="e">
            <v>#N/A</v>
          </cell>
          <cell r="EC18" t="e">
            <v>#N/A</v>
          </cell>
          <cell r="ED18" t="e">
            <v>#N/A</v>
          </cell>
          <cell r="EE18" t="e">
            <v>#N/A</v>
          </cell>
          <cell r="EF18" t="e">
            <v>#N/A</v>
          </cell>
          <cell r="EG18" t="e">
            <v>#N/A</v>
          </cell>
          <cell r="EH18" t="e">
            <v>#N/A</v>
          </cell>
          <cell r="EI18" t="e">
            <v>#N/A</v>
          </cell>
          <cell r="EJ18" t="e">
            <v>#N/A</v>
          </cell>
          <cell r="EK18" t="e">
            <v>#N/A</v>
          </cell>
          <cell r="EL18" t="e">
            <v>#N/A</v>
          </cell>
          <cell r="EM18" t="e">
            <v>#N/A</v>
          </cell>
          <cell r="EN18" t="e">
            <v>#N/A</v>
          </cell>
          <cell r="EO18" t="e">
            <v>#N/A</v>
          </cell>
          <cell r="EP18" t="e">
            <v>#N/A</v>
          </cell>
          <cell r="EQ18" t="e">
            <v>#N/A</v>
          </cell>
          <cell r="ER18" t="e">
            <v>#N/A</v>
          </cell>
          <cell r="ES18" t="e">
            <v>#N/A</v>
          </cell>
          <cell r="ET18" t="e">
            <v>#N/A</v>
          </cell>
          <cell r="EU18" t="e">
            <v>#N/A</v>
          </cell>
          <cell r="EV18" t="e">
            <v>#N/A</v>
          </cell>
          <cell r="EW18" t="e">
            <v>#N/A</v>
          </cell>
          <cell r="EX18" t="e">
            <v>#N/A</v>
          </cell>
          <cell r="EY18" t="e">
            <v>#N/A</v>
          </cell>
          <cell r="EZ18" t="e">
            <v>#N/A</v>
          </cell>
          <cell r="FA18" t="e">
            <v>#N/A</v>
          </cell>
          <cell r="FB18" t="e">
            <v>#N/A</v>
          </cell>
          <cell r="FC18" t="e">
            <v>#N/A</v>
          </cell>
          <cell r="FD18" t="e">
            <v>#N/A</v>
          </cell>
          <cell r="FE18" t="e">
            <v>#N/A</v>
          </cell>
          <cell r="FF18" t="e">
            <v>#N/A</v>
          </cell>
          <cell r="FG18" t="e">
            <v>#N/A</v>
          </cell>
          <cell r="FH18" t="e">
            <v>#N/A</v>
          </cell>
          <cell r="FI18" t="e">
            <v>#N/A</v>
          </cell>
          <cell r="FJ18" t="e">
            <v>#N/A</v>
          </cell>
          <cell r="FK18" t="e">
            <v>#N/A</v>
          </cell>
          <cell r="FL18" t="e">
            <v>#N/A</v>
          </cell>
          <cell r="FM18" t="e">
            <v>#N/A</v>
          </cell>
          <cell r="FN18" t="e">
            <v>#N/A</v>
          </cell>
          <cell r="FO18" t="e">
            <v>#N/A</v>
          </cell>
          <cell r="FP18" t="e">
            <v>#N/A</v>
          </cell>
          <cell r="FQ18" t="e">
            <v>#N/A</v>
          </cell>
          <cell r="FR18" t="e">
            <v>#N/A</v>
          </cell>
          <cell r="FS18" t="e">
            <v>#N/A</v>
          </cell>
          <cell r="FT18" t="e">
            <v>#N/A</v>
          </cell>
          <cell r="FU18" t="e">
            <v>#N/A</v>
          </cell>
          <cell r="FV18" t="e">
            <v>#N/A</v>
          </cell>
          <cell r="FW18" t="e">
            <v>#N/A</v>
          </cell>
          <cell r="FX18" t="e">
            <v>#N/A</v>
          </cell>
          <cell r="FY18" t="e">
            <v>#N/A</v>
          </cell>
          <cell r="FZ18" t="e">
            <v>#N/A</v>
          </cell>
          <cell r="GA18" t="e">
            <v>#N/A</v>
          </cell>
          <cell r="GB18" t="e">
            <v>#N/A</v>
          </cell>
          <cell r="GC18" t="e">
            <v>#N/A</v>
          </cell>
          <cell r="GD18" t="e">
            <v>#N/A</v>
          </cell>
          <cell r="GE18" t="e">
            <v>#N/A</v>
          </cell>
          <cell r="GF18" t="e">
            <v>#N/A</v>
          </cell>
          <cell r="GG18" t="e">
            <v>#N/A</v>
          </cell>
          <cell r="GH18" t="e">
            <v>#N/A</v>
          </cell>
          <cell r="GI18" t="e">
            <v>#N/A</v>
          </cell>
          <cell r="GJ18" t="e">
            <v>#N/A</v>
          </cell>
          <cell r="GK18" t="e">
            <v>#N/A</v>
          </cell>
          <cell r="GL18" t="e">
            <v>#N/A</v>
          </cell>
          <cell r="GM18" t="e">
            <v>#N/A</v>
          </cell>
          <cell r="GN18" t="e">
            <v>#N/A</v>
          </cell>
          <cell r="GO18" t="e">
            <v>#N/A</v>
          </cell>
          <cell r="GP18" t="e">
            <v>#N/A</v>
          </cell>
          <cell r="GQ18" t="e">
            <v>#N/A</v>
          </cell>
          <cell r="GR18" t="e">
            <v>#N/A</v>
          </cell>
          <cell r="GS18" t="e">
            <v>#N/A</v>
          </cell>
          <cell r="GT18" t="e">
            <v>#N/A</v>
          </cell>
          <cell r="GU18" t="e">
            <v>#N/A</v>
          </cell>
          <cell r="GV18" t="e">
            <v>#N/A</v>
          </cell>
          <cell r="GW18" t="e">
            <v>#N/A</v>
          </cell>
          <cell r="GX18" t="e">
            <v>#N/A</v>
          </cell>
          <cell r="GY18" t="e">
            <v>#N/A</v>
          </cell>
          <cell r="GZ18" t="e">
            <v>#N/A</v>
          </cell>
          <cell r="HA18" t="e">
            <v>#N/A</v>
          </cell>
          <cell r="HB18" t="e">
            <v>#N/A</v>
          </cell>
          <cell r="HC18" t="e">
            <v>#N/A</v>
          </cell>
          <cell r="HD18" t="e">
            <v>#N/A</v>
          </cell>
          <cell r="HE18" t="e">
            <v>#N/A</v>
          </cell>
          <cell r="HF18" t="e">
            <v>#N/A</v>
          </cell>
          <cell r="HG18" t="e">
            <v>#N/A</v>
          </cell>
          <cell r="HH18" t="e">
            <v>#N/A</v>
          </cell>
          <cell r="HI18" t="e">
            <v>#N/A</v>
          </cell>
          <cell r="HJ18" t="e">
            <v>#N/A</v>
          </cell>
          <cell r="HK18" t="e">
            <v>#N/A</v>
          </cell>
          <cell r="HL18" t="e">
            <v>#N/A</v>
          </cell>
          <cell r="HM18" t="e">
            <v>#N/A</v>
          </cell>
          <cell r="HN18" t="e">
            <v>#N/A</v>
          </cell>
          <cell r="HO18" t="e">
            <v>#N/A</v>
          </cell>
          <cell r="HP18" t="e">
            <v>#N/A</v>
          </cell>
          <cell r="HQ18" t="e">
            <v>#N/A</v>
          </cell>
          <cell r="HR18" t="e">
            <v>#N/A</v>
          </cell>
          <cell r="HS18" t="e">
            <v>#N/A</v>
          </cell>
          <cell r="HT18" t="e">
            <v>#N/A</v>
          </cell>
          <cell r="HU18" t="e">
            <v>#N/A</v>
          </cell>
          <cell r="HV18" t="e">
            <v>#N/A</v>
          </cell>
          <cell r="HW18" t="e">
            <v>#N/A</v>
          </cell>
          <cell r="HX18" t="e">
            <v>#N/A</v>
          </cell>
          <cell r="HY18" t="e">
            <v>#N/A</v>
          </cell>
          <cell r="HZ18" t="e">
            <v>#N/A</v>
          </cell>
          <cell r="IA18" t="e">
            <v>#N/A</v>
          </cell>
          <cell r="IB18" t="e">
            <v>#N/A</v>
          </cell>
          <cell r="IC18" t="e">
            <v>#N/A</v>
          </cell>
          <cell r="ID18" t="e">
            <v>#N/A</v>
          </cell>
          <cell r="IE18" t="e">
            <v>#N/A</v>
          </cell>
          <cell r="IF18" t="e">
            <v>#N/A</v>
          </cell>
          <cell r="IG18" t="e">
            <v>#N/A</v>
          </cell>
          <cell r="IH18" t="e">
            <v>#N/A</v>
          </cell>
          <cell r="II18" t="e">
            <v>#N/A</v>
          </cell>
          <cell r="IJ18" t="e">
            <v>#N/A</v>
          </cell>
          <cell r="IK18" t="e">
            <v>#N/A</v>
          </cell>
          <cell r="IL18" t="e">
            <v>#N/A</v>
          </cell>
          <cell r="IM18" t="e">
            <v>#N/A</v>
          </cell>
          <cell r="IN18" t="e">
            <v>#N/A</v>
          </cell>
          <cell r="IO18" t="e">
            <v>#N/A</v>
          </cell>
          <cell r="IP18" t="e">
            <v>#N/A</v>
          </cell>
          <cell r="IQ18" t="e">
            <v>#N/A</v>
          </cell>
          <cell r="IR18" t="e">
            <v>#N/A</v>
          </cell>
          <cell r="IS18" t="e">
            <v>#N/A</v>
          </cell>
          <cell r="IT18" t="e">
            <v>#N/A</v>
          </cell>
          <cell r="IU18" t="e">
            <v>#N/A</v>
          </cell>
          <cell r="IV18" t="e">
            <v>#N/A</v>
          </cell>
          <cell r="IW18" t="e">
            <v>#N/A</v>
          </cell>
          <cell r="IX18" t="e">
            <v>#N/A</v>
          </cell>
          <cell r="IY18" t="e">
            <v>#N/A</v>
          </cell>
          <cell r="IZ18" t="e">
            <v>#N/A</v>
          </cell>
          <cell r="JA18" t="e">
            <v>#N/A</v>
          </cell>
          <cell r="JB18" t="e">
            <v>#N/A</v>
          </cell>
          <cell r="JC18" t="e">
            <v>#N/A</v>
          </cell>
          <cell r="JD18" t="e">
            <v>#N/A</v>
          </cell>
          <cell r="JE18" t="e">
            <v>#N/A</v>
          </cell>
          <cell r="JF18" t="e">
            <v>#N/A</v>
          </cell>
          <cell r="JG18" t="e">
            <v>#N/A</v>
          </cell>
          <cell r="JH18" t="e">
            <v>#N/A</v>
          </cell>
          <cell r="JI18" t="e">
            <v>#N/A</v>
          </cell>
          <cell r="JJ18" t="e">
            <v>#N/A</v>
          </cell>
          <cell r="JK18" t="e">
            <v>#N/A</v>
          </cell>
          <cell r="JL18" t="e">
            <v>#N/A</v>
          </cell>
          <cell r="JM18" t="e">
            <v>#N/A</v>
          </cell>
          <cell r="JN18" t="e">
            <v>#N/A</v>
          </cell>
          <cell r="JO18" t="e">
            <v>#N/A</v>
          </cell>
          <cell r="JP18" t="e">
            <v>#N/A</v>
          </cell>
          <cell r="JQ18" t="e">
            <v>#N/A</v>
          </cell>
          <cell r="JR18" t="e">
            <v>#N/A</v>
          </cell>
          <cell r="JS18" t="e">
            <v>#N/A</v>
          </cell>
          <cell r="JT18" t="e">
            <v>#N/A</v>
          </cell>
          <cell r="JU18" t="e">
            <v>#N/A</v>
          </cell>
          <cell r="JV18" t="e">
            <v>#N/A</v>
          </cell>
          <cell r="JW18" t="e">
            <v>#N/A</v>
          </cell>
          <cell r="JX18" t="e">
            <v>#N/A</v>
          </cell>
          <cell r="JY18" t="e">
            <v>#N/A</v>
          </cell>
          <cell r="JZ18" t="e">
            <v>#N/A</v>
          </cell>
          <cell r="KA18" t="e">
            <v>#N/A</v>
          </cell>
          <cell r="KB18" t="e">
            <v>#N/A</v>
          </cell>
          <cell r="KC18" t="e">
            <v>#N/A</v>
          </cell>
          <cell r="KD18" t="e">
            <v>#N/A</v>
          </cell>
          <cell r="KE18" t="e">
            <v>#N/A</v>
          </cell>
          <cell r="KF18" t="e">
            <v>#N/A</v>
          </cell>
          <cell r="KG18" t="e">
            <v>#N/A</v>
          </cell>
          <cell r="KH18" t="e">
            <v>#N/A</v>
          </cell>
          <cell r="KI18" t="e">
            <v>#N/A</v>
          </cell>
          <cell r="KJ18" t="e">
            <v>#N/A</v>
          </cell>
          <cell r="KK18" t="e">
            <v>#N/A</v>
          </cell>
          <cell r="KL18" t="e">
            <v>#N/A</v>
          </cell>
          <cell r="KM18" t="e">
            <v>#N/A</v>
          </cell>
          <cell r="KN18" t="e">
            <v>#N/A</v>
          </cell>
          <cell r="KO18" t="e">
            <v>#N/A</v>
          </cell>
          <cell r="KP18" t="e">
            <v>#N/A</v>
          </cell>
          <cell r="KQ18" t="e">
            <v>#N/A</v>
          </cell>
          <cell r="KR18" t="e">
            <v>#N/A</v>
          </cell>
          <cell r="KS18" t="e">
            <v>#N/A</v>
          </cell>
          <cell r="KT18" t="e">
            <v>#N/A</v>
          </cell>
          <cell r="KU18" t="e">
            <v>#N/A</v>
          </cell>
          <cell r="KV18" t="e">
            <v>#N/A</v>
          </cell>
          <cell r="KW18" t="e">
            <v>#N/A</v>
          </cell>
          <cell r="KX18" t="e">
            <v>#N/A</v>
          </cell>
          <cell r="KY18" t="e">
            <v>#N/A</v>
          </cell>
          <cell r="KZ18" t="e">
            <v>#N/A</v>
          </cell>
          <cell r="LA18" t="e">
            <v>#N/A</v>
          </cell>
          <cell r="LB18" t="e">
            <v>#N/A</v>
          </cell>
          <cell r="LC18" t="e">
            <v>#N/A</v>
          </cell>
          <cell r="LD18" t="e">
            <v>#N/A</v>
          </cell>
          <cell r="LE18" t="e">
            <v>#N/A</v>
          </cell>
          <cell r="LF18" t="e">
            <v>#N/A</v>
          </cell>
          <cell r="LG18" t="e">
            <v>#N/A</v>
          </cell>
          <cell r="LH18" t="e">
            <v>#N/A</v>
          </cell>
          <cell r="LI18" t="e">
            <v>#N/A</v>
          </cell>
          <cell r="LJ18" t="e">
            <v>#N/A</v>
          </cell>
          <cell r="LK18" t="e">
            <v>#N/A</v>
          </cell>
          <cell r="LL18" t="e">
            <v>#N/A</v>
          </cell>
          <cell r="LM18" t="e">
            <v>#N/A</v>
          </cell>
          <cell r="LN18" t="e">
            <v>#N/A</v>
          </cell>
          <cell r="LO18" t="e">
            <v>#N/A</v>
          </cell>
          <cell r="LP18" t="e">
            <v>#N/A</v>
          </cell>
          <cell r="LQ18" t="e">
            <v>#N/A</v>
          </cell>
          <cell r="LR18" t="e">
            <v>#N/A</v>
          </cell>
          <cell r="LS18" t="e">
            <v>#N/A</v>
          </cell>
          <cell r="LT18" t="e">
            <v>#N/A</v>
          </cell>
          <cell r="LU18" t="e">
            <v>#N/A</v>
          </cell>
          <cell r="LV18" t="e">
            <v>#N/A</v>
          </cell>
          <cell r="LW18" t="e">
            <v>#N/A</v>
          </cell>
          <cell r="LX18" t="e">
            <v>#N/A</v>
          </cell>
          <cell r="LY18" t="e">
            <v>#N/A</v>
          </cell>
          <cell r="LZ18" t="e">
            <v>#N/A</v>
          </cell>
          <cell r="MA18" t="e">
            <v>#N/A</v>
          </cell>
          <cell r="MB18" t="e">
            <v>#N/A</v>
          </cell>
          <cell r="MC18" t="e">
            <v>#N/A</v>
          </cell>
          <cell r="MD18" t="e">
            <v>#N/A</v>
          </cell>
          <cell r="ME18" t="e">
            <v>#N/A</v>
          </cell>
          <cell r="MF18" t="e">
            <v>#N/A</v>
          </cell>
          <cell r="MG18" t="e">
            <v>#N/A</v>
          </cell>
          <cell r="MH18" t="e">
            <v>#N/A</v>
          </cell>
          <cell r="MI18" t="e">
            <v>#N/A</v>
          </cell>
          <cell r="MJ18" t="e">
            <v>#N/A</v>
          </cell>
          <cell r="MK18" t="e">
            <v>#N/A</v>
          </cell>
          <cell r="ML18" t="e">
            <v>#N/A</v>
          </cell>
          <cell r="MM18" t="e">
            <v>#N/A</v>
          </cell>
          <cell r="MN18" t="e">
            <v>#N/A</v>
          </cell>
          <cell r="MO18" t="e">
            <v>#N/A</v>
          </cell>
          <cell r="MP18" t="e">
            <v>#N/A</v>
          </cell>
          <cell r="MQ18" t="e">
            <v>#N/A</v>
          </cell>
          <cell r="MR18" t="e">
            <v>#N/A</v>
          </cell>
          <cell r="MS18" t="e">
            <v>#N/A</v>
          </cell>
          <cell r="MT18" t="e">
            <v>#N/A</v>
          </cell>
          <cell r="MU18" t="e">
            <v>#N/A</v>
          </cell>
          <cell r="MV18" t="e">
            <v>#N/A</v>
          </cell>
          <cell r="MW18" t="e">
            <v>#N/A</v>
          </cell>
          <cell r="MX18" t="e">
            <v>#N/A</v>
          </cell>
          <cell r="MY18" t="e">
            <v>#N/A</v>
          </cell>
          <cell r="MZ18" t="e">
            <v>#N/A</v>
          </cell>
          <cell r="NA18" t="e">
            <v>#N/A</v>
          </cell>
          <cell r="NB18" t="e">
            <v>#N/A</v>
          </cell>
          <cell r="NC18" t="e">
            <v>#N/A</v>
          </cell>
          <cell r="ND18" t="e">
            <v>#N/A</v>
          </cell>
          <cell r="NE18" t="e">
            <v>#N/A</v>
          </cell>
          <cell r="NF18" t="e">
            <v>#N/A</v>
          </cell>
          <cell r="NG18" t="e">
            <v>#N/A</v>
          </cell>
          <cell r="NH18" t="e">
            <v>#N/A</v>
          </cell>
          <cell r="NI18" t="e">
            <v>#N/A</v>
          </cell>
          <cell r="NJ18" t="e">
            <v>#N/A</v>
          </cell>
          <cell r="NK18" t="e">
            <v>#N/A</v>
          </cell>
          <cell r="NL18" t="e">
            <v>#N/A</v>
          </cell>
          <cell r="NM18" t="e">
            <v>#N/A</v>
          </cell>
          <cell r="NN18" t="e">
            <v>#N/A</v>
          </cell>
          <cell r="NO18" t="e">
            <v>#N/A</v>
          </cell>
          <cell r="NP18" t="e">
            <v>#N/A</v>
          </cell>
          <cell r="NQ18" t="e">
            <v>#N/A</v>
          </cell>
          <cell r="NR18" t="e">
            <v>#N/A</v>
          </cell>
          <cell r="NS18" t="e">
            <v>#N/A</v>
          </cell>
          <cell r="NT18" t="e">
            <v>#N/A</v>
          </cell>
          <cell r="NU18" t="e">
            <v>#N/A</v>
          </cell>
          <cell r="NV18" t="e">
            <v>#N/A</v>
          </cell>
          <cell r="NW18" t="e">
            <v>#N/A</v>
          </cell>
          <cell r="NX18" t="e">
            <v>#N/A</v>
          </cell>
          <cell r="NY18" t="e">
            <v>#N/A</v>
          </cell>
          <cell r="NZ18" t="e">
            <v>#N/A</v>
          </cell>
          <cell r="OA18" t="e">
            <v>#N/A</v>
          </cell>
          <cell r="OB18" t="e">
            <v>#N/A</v>
          </cell>
          <cell r="OC18" t="e">
            <v>#N/A</v>
          </cell>
          <cell r="OD18" t="e">
            <v>#N/A</v>
          </cell>
          <cell r="OE18" t="e">
            <v>#N/A</v>
          </cell>
          <cell r="OF18" t="e">
            <v>#N/A</v>
          </cell>
          <cell r="OG18" t="e">
            <v>#N/A</v>
          </cell>
          <cell r="OH18" t="e">
            <v>#N/A</v>
          </cell>
          <cell r="OI18" t="e">
            <v>#N/A</v>
          </cell>
          <cell r="OJ18" t="e">
            <v>#N/A</v>
          </cell>
          <cell r="OK18" t="e">
            <v>#N/A</v>
          </cell>
          <cell r="OL18" t="e">
            <v>#N/A</v>
          </cell>
          <cell r="OM18" t="e">
            <v>#N/A</v>
          </cell>
          <cell r="ON18" t="e">
            <v>#N/A</v>
          </cell>
          <cell r="OO18" t="e">
            <v>#N/A</v>
          </cell>
          <cell r="OP18" t="e">
            <v>#N/A</v>
          </cell>
          <cell r="OQ18" t="e">
            <v>#N/A</v>
          </cell>
          <cell r="OR18" t="e">
            <v>#N/A</v>
          </cell>
          <cell r="OS18" t="e">
            <v>#N/A</v>
          </cell>
          <cell r="OT18" t="e">
            <v>#N/A</v>
          </cell>
          <cell r="OU18" t="e">
            <v>#N/A</v>
          </cell>
          <cell r="OV18" t="e">
            <v>#N/A</v>
          </cell>
          <cell r="OW18" t="e">
            <v>#N/A</v>
          </cell>
          <cell r="OX18" t="e">
            <v>#N/A</v>
          </cell>
          <cell r="OY18" t="e">
            <v>#N/A</v>
          </cell>
          <cell r="OZ18" t="e">
            <v>#N/A</v>
          </cell>
          <cell r="PA18" t="e">
            <v>#N/A</v>
          </cell>
          <cell r="PB18" t="e">
            <v>#N/A</v>
          </cell>
          <cell r="PC18" t="e">
            <v>#N/A</v>
          </cell>
          <cell r="PD18" t="e">
            <v>#N/A</v>
          </cell>
          <cell r="PE18" t="e">
            <v>#N/A</v>
          </cell>
          <cell r="PF18" t="e">
            <v>#N/A</v>
          </cell>
          <cell r="PG18" t="e">
            <v>#N/A</v>
          </cell>
          <cell r="PH18" t="e">
            <v>#N/A</v>
          </cell>
          <cell r="PI18" t="e">
            <v>#N/A</v>
          </cell>
          <cell r="PJ18" t="e">
            <v>#N/A</v>
          </cell>
          <cell r="PK18" t="e">
            <v>#N/A</v>
          </cell>
          <cell r="PL18" t="e">
            <v>#N/A</v>
          </cell>
          <cell r="PM18" t="e">
            <v>#N/A</v>
          </cell>
          <cell r="PN18" t="e">
            <v>#N/A</v>
          </cell>
          <cell r="PO18" t="e">
            <v>#N/A</v>
          </cell>
          <cell r="PP18" t="e">
            <v>#N/A</v>
          </cell>
          <cell r="PQ18" t="e">
            <v>#N/A</v>
          </cell>
          <cell r="PR18" t="e">
            <v>#N/A</v>
          </cell>
          <cell r="PS18" t="e">
            <v>#N/A</v>
          </cell>
          <cell r="PT18" t="e">
            <v>#N/A</v>
          </cell>
          <cell r="PU18" t="e">
            <v>#N/A</v>
          </cell>
          <cell r="PV18" t="e">
            <v>#N/A</v>
          </cell>
          <cell r="PW18" t="e">
            <v>#N/A</v>
          </cell>
          <cell r="PX18" t="e">
            <v>#N/A</v>
          </cell>
          <cell r="PY18" t="e">
            <v>#N/A</v>
          </cell>
          <cell r="PZ18" t="e">
            <v>#N/A</v>
          </cell>
          <cell r="QA18" t="e">
            <v>#N/A</v>
          </cell>
          <cell r="QB18" t="e">
            <v>#N/A</v>
          </cell>
          <cell r="QC18" t="e">
            <v>#N/A</v>
          </cell>
          <cell r="QD18" t="e">
            <v>#N/A</v>
          </cell>
          <cell r="QE18" t="e">
            <v>#N/A</v>
          </cell>
          <cell r="QF18" t="e">
            <v>#N/A</v>
          </cell>
          <cell r="QG18" t="e">
            <v>#N/A</v>
          </cell>
          <cell r="QH18" t="e">
            <v>#N/A</v>
          </cell>
          <cell r="QI18" t="e">
            <v>#N/A</v>
          </cell>
          <cell r="QJ18" t="e">
            <v>#N/A</v>
          </cell>
          <cell r="QK18" t="e">
            <v>#N/A</v>
          </cell>
          <cell r="QL18" t="e">
            <v>#N/A</v>
          </cell>
          <cell r="QM18" t="e">
            <v>#N/A</v>
          </cell>
          <cell r="QN18" t="e">
            <v>#N/A</v>
          </cell>
          <cell r="QO18" t="e">
            <v>#N/A</v>
          </cell>
          <cell r="QP18" t="e">
            <v>#N/A</v>
          </cell>
          <cell r="QQ18" t="e">
            <v>#N/A</v>
          </cell>
          <cell r="QR18" t="e">
            <v>#N/A</v>
          </cell>
          <cell r="QS18" t="e">
            <v>#N/A</v>
          </cell>
          <cell r="QT18" t="e">
            <v>#N/A</v>
          </cell>
          <cell r="QU18" t="e">
            <v>#N/A</v>
          </cell>
          <cell r="QV18" t="e">
            <v>#N/A</v>
          </cell>
          <cell r="QW18" t="e">
            <v>#N/A</v>
          </cell>
          <cell r="QX18" t="e">
            <v>#N/A</v>
          </cell>
          <cell r="QY18" t="e">
            <v>#N/A</v>
          </cell>
          <cell r="QZ18" t="str">
            <v>x</v>
          </cell>
          <cell r="RA18" t="str">
            <v>x</v>
          </cell>
          <cell r="RB18" t="str">
            <v>x</v>
          </cell>
        </row>
        <row r="19">
          <cell r="A19">
            <v>17</v>
          </cell>
          <cell r="C19" t="e">
            <v>#N/A</v>
          </cell>
          <cell r="D19" t="e">
            <v>#N/A</v>
          </cell>
          <cell r="E19" t="e">
            <v>#N/A</v>
          </cell>
          <cell r="F19" t="e">
            <v>#N/A</v>
          </cell>
          <cell r="G19" t="e">
            <v>#N/A</v>
          </cell>
          <cell r="H19" t="e">
            <v>#N/A</v>
          </cell>
          <cell r="I19" t="e">
            <v>#N/A</v>
          </cell>
          <cell r="J19" t="e">
            <v>#N/A</v>
          </cell>
          <cell r="K19" t="e">
            <v>#N/A</v>
          </cell>
          <cell r="L19" t="e">
            <v>#N/A</v>
          </cell>
          <cell r="M19" t="e">
            <v>#N/A</v>
          </cell>
          <cell r="N19" t="e">
            <v>#N/A</v>
          </cell>
          <cell r="O19" t="e">
            <v>#N/A</v>
          </cell>
          <cell r="P19" t="e">
            <v>#N/A</v>
          </cell>
          <cell r="Q19" t="e">
            <v>#N/A</v>
          </cell>
          <cell r="R19" t="e">
            <v>#N/A</v>
          </cell>
          <cell r="S19" t="e">
            <v>#N/A</v>
          </cell>
          <cell r="T19" t="e">
            <v>#N/A</v>
          </cell>
          <cell r="U19" t="e">
            <v>#N/A</v>
          </cell>
          <cell r="V19" t="e">
            <v>#N/A</v>
          </cell>
          <cell r="W19" t="e">
            <v>#N/A</v>
          </cell>
          <cell r="X19" t="e">
            <v>#N/A</v>
          </cell>
          <cell r="Y19" t="e">
            <v>#N/A</v>
          </cell>
          <cell r="Z19" t="e">
            <v>#N/A</v>
          </cell>
          <cell r="AA19" t="e">
            <v>#N/A</v>
          </cell>
          <cell r="AB19" t="e">
            <v>#N/A</v>
          </cell>
          <cell r="AC19" t="e">
            <v>#N/A</v>
          </cell>
          <cell r="AD19" t="e">
            <v>#N/A</v>
          </cell>
          <cell r="AE19" t="e">
            <v>#N/A</v>
          </cell>
          <cell r="AF19" t="e">
            <v>#N/A</v>
          </cell>
          <cell r="AG19" t="e">
            <v>#N/A</v>
          </cell>
          <cell r="AH19" t="e">
            <v>#N/A</v>
          </cell>
          <cell r="AI19" t="e">
            <v>#N/A</v>
          </cell>
          <cell r="AJ19" t="e">
            <v>#N/A</v>
          </cell>
          <cell r="AK19" t="e">
            <v>#N/A</v>
          </cell>
          <cell r="AL19" t="e">
            <v>#N/A</v>
          </cell>
          <cell r="AM19" t="e">
            <v>#N/A</v>
          </cell>
          <cell r="AN19" t="e">
            <v>#N/A</v>
          </cell>
          <cell r="AO19" t="e">
            <v>#N/A</v>
          </cell>
          <cell r="AP19" t="e">
            <v>#N/A</v>
          </cell>
          <cell r="AQ19" t="e">
            <v>#N/A</v>
          </cell>
          <cell r="AR19" t="e">
            <v>#N/A</v>
          </cell>
          <cell r="AS19" t="e">
            <v>#N/A</v>
          </cell>
          <cell r="AT19" t="e">
            <v>#N/A</v>
          </cell>
          <cell r="AU19" t="e">
            <v>#N/A</v>
          </cell>
          <cell r="AV19" t="e">
            <v>#N/A</v>
          </cell>
          <cell r="AW19" t="e">
            <v>#N/A</v>
          </cell>
          <cell r="AX19" t="e">
            <v>#N/A</v>
          </cell>
          <cell r="AY19" t="e">
            <v>#N/A</v>
          </cell>
          <cell r="AZ19" t="e">
            <v>#N/A</v>
          </cell>
          <cell r="BA19" t="e">
            <v>#N/A</v>
          </cell>
          <cell r="BB19" t="e">
            <v>#N/A</v>
          </cell>
          <cell r="BC19" t="e">
            <v>#N/A</v>
          </cell>
          <cell r="BD19" t="e">
            <v>#N/A</v>
          </cell>
          <cell r="BE19" t="e">
            <v>#N/A</v>
          </cell>
          <cell r="BF19" t="e">
            <v>#N/A</v>
          </cell>
          <cell r="BG19" t="e">
            <v>#N/A</v>
          </cell>
          <cell r="BH19" t="e">
            <v>#N/A</v>
          </cell>
          <cell r="BI19" t="e">
            <v>#N/A</v>
          </cell>
          <cell r="BJ19" t="e">
            <v>#N/A</v>
          </cell>
          <cell r="BK19" t="e">
            <v>#N/A</v>
          </cell>
          <cell r="BL19" t="e">
            <v>#N/A</v>
          </cell>
          <cell r="BM19" t="e">
            <v>#N/A</v>
          </cell>
          <cell r="BN19" t="e">
            <v>#N/A</v>
          </cell>
          <cell r="BO19" t="e">
            <v>#N/A</v>
          </cell>
          <cell r="BP19" t="e">
            <v>#N/A</v>
          </cell>
          <cell r="BQ19" t="e">
            <v>#N/A</v>
          </cell>
          <cell r="BR19" t="e">
            <v>#N/A</v>
          </cell>
          <cell r="BS19" t="e">
            <v>#N/A</v>
          </cell>
          <cell r="BT19" t="e">
            <v>#N/A</v>
          </cell>
          <cell r="BU19" t="e">
            <v>#N/A</v>
          </cell>
          <cell r="BV19" t="e">
            <v>#N/A</v>
          </cell>
          <cell r="BW19" t="e">
            <v>#N/A</v>
          </cell>
          <cell r="BX19" t="e">
            <v>#N/A</v>
          </cell>
          <cell r="BY19" t="e">
            <v>#N/A</v>
          </cell>
          <cell r="BZ19" t="e">
            <v>#N/A</v>
          </cell>
          <cell r="CA19" t="e">
            <v>#N/A</v>
          </cell>
          <cell r="CB19" t="e">
            <v>#N/A</v>
          </cell>
          <cell r="CC19" t="e">
            <v>#N/A</v>
          </cell>
          <cell r="CD19" t="e">
            <v>#N/A</v>
          </cell>
          <cell r="CE19" t="e">
            <v>#N/A</v>
          </cell>
          <cell r="CF19" t="e">
            <v>#N/A</v>
          </cell>
          <cell r="CG19" t="e">
            <v>#N/A</v>
          </cell>
          <cell r="CH19" t="e">
            <v>#N/A</v>
          </cell>
          <cell r="CI19" t="e">
            <v>#N/A</v>
          </cell>
          <cell r="CJ19" t="e">
            <v>#N/A</v>
          </cell>
          <cell r="CK19" t="e">
            <v>#N/A</v>
          </cell>
          <cell r="CL19" t="e">
            <v>#N/A</v>
          </cell>
          <cell r="CM19" t="e">
            <v>#N/A</v>
          </cell>
          <cell r="CN19" t="e">
            <v>#N/A</v>
          </cell>
          <cell r="CO19" t="e">
            <v>#N/A</v>
          </cell>
          <cell r="CP19" t="e">
            <v>#N/A</v>
          </cell>
          <cell r="CQ19" t="e">
            <v>#N/A</v>
          </cell>
          <cell r="CR19" t="e">
            <v>#N/A</v>
          </cell>
          <cell r="CS19" t="e">
            <v>#N/A</v>
          </cell>
          <cell r="CT19" t="e">
            <v>#N/A</v>
          </cell>
          <cell r="CU19" t="e">
            <v>#N/A</v>
          </cell>
          <cell r="CV19" t="e">
            <v>#N/A</v>
          </cell>
          <cell r="CW19" t="e">
            <v>#N/A</v>
          </cell>
          <cell r="CX19" t="e">
            <v>#N/A</v>
          </cell>
          <cell r="CY19" t="e">
            <v>#N/A</v>
          </cell>
          <cell r="CZ19" t="e">
            <v>#N/A</v>
          </cell>
          <cell r="DA19" t="e">
            <v>#N/A</v>
          </cell>
          <cell r="DB19" t="e">
            <v>#N/A</v>
          </cell>
          <cell r="DC19" t="e">
            <v>#N/A</v>
          </cell>
          <cell r="DD19" t="e">
            <v>#N/A</v>
          </cell>
          <cell r="DE19" t="e">
            <v>#N/A</v>
          </cell>
          <cell r="DF19" t="e">
            <v>#N/A</v>
          </cell>
          <cell r="DG19" t="e">
            <v>#N/A</v>
          </cell>
          <cell r="DH19" t="e">
            <v>#N/A</v>
          </cell>
          <cell r="DI19" t="e">
            <v>#N/A</v>
          </cell>
          <cell r="DJ19" t="e">
            <v>#N/A</v>
          </cell>
          <cell r="DK19" t="e">
            <v>#N/A</v>
          </cell>
          <cell r="DL19" t="e">
            <v>#N/A</v>
          </cell>
          <cell r="DM19" t="e">
            <v>#N/A</v>
          </cell>
          <cell r="DN19" t="e">
            <v>#N/A</v>
          </cell>
          <cell r="DO19" t="e">
            <v>#N/A</v>
          </cell>
          <cell r="DP19" t="e">
            <v>#N/A</v>
          </cell>
          <cell r="DQ19" t="e">
            <v>#N/A</v>
          </cell>
          <cell r="DR19" t="e">
            <v>#N/A</v>
          </cell>
          <cell r="DS19" t="e">
            <v>#N/A</v>
          </cell>
          <cell r="DT19" t="e">
            <v>#N/A</v>
          </cell>
          <cell r="DU19" t="e">
            <v>#N/A</v>
          </cell>
          <cell r="DV19" t="e">
            <v>#N/A</v>
          </cell>
          <cell r="DW19" t="e">
            <v>#N/A</v>
          </cell>
          <cell r="DX19" t="e">
            <v>#N/A</v>
          </cell>
          <cell r="DY19" t="e">
            <v>#N/A</v>
          </cell>
          <cell r="DZ19" t="e">
            <v>#N/A</v>
          </cell>
          <cell r="EA19" t="e">
            <v>#N/A</v>
          </cell>
          <cell r="EB19" t="e">
            <v>#N/A</v>
          </cell>
          <cell r="EC19" t="e">
            <v>#N/A</v>
          </cell>
          <cell r="ED19" t="e">
            <v>#N/A</v>
          </cell>
          <cell r="EE19" t="e">
            <v>#N/A</v>
          </cell>
          <cell r="EF19" t="e">
            <v>#N/A</v>
          </cell>
          <cell r="EG19" t="e">
            <v>#N/A</v>
          </cell>
          <cell r="EH19" t="e">
            <v>#N/A</v>
          </cell>
          <cell r="EI19" t="e">
            <v>#N/A</v>
          </cell>
          <cell r="EJ19" t="e">
            <v>#N/A</v>
          </cell>
          <cell r="EK19" t="e">
            <v>#N/A</v>
          </cell>
          <cell r="EL19" t="e">
            <v>#N/A</v>
          </cell>
          <cell r="EM19" t="e">
            <v>#N/A</v>
          </cell>
          <cell r="EN19" t="e">
            <v>#N/A</v>
          </cell>
          <cell r="EO19" t="e">
            <v>#N/A</v>
          </cell>
          <cell r="EP19" t="e">
            <v>#N/A</v>
          </cell>
          <cell r="EQ19" t="e">
            <v>#N/A</v>
          </cell>
          <cell r="ER19" t="e">
            <v>#N/A</v>
          </cell>
          <cell r="ES19" t="e">
            <v>#N/A</v>
          </cell>
          <cell r="ET19" t="e">
            <v>#N/A</v>
          </cell>
          <cell r="EU19" t="e">
            <v>#N/A</v>
          </cell>
          <cell r="EV19" t="e">
            <v>#N/A</v>
          </cell>
          <cell r="EW19" t="e">
            <v>#N/A</v>
          </cell>
          <cell r="EX19" t="e">
            <v>#N/A</v>
          </cell>
          <cell r="EY19" t="e">
            <v>#N/A</v>
          </cell>
          <cell r="EZ19" t="e">
            <v>#N/A</v>
          </cell>
          <cell r="FA19" t="e">
            <v>#N/A</v>
          </cell>
          <cell r="FB19" t="e">
            <v>#N/A</v>
          </cell>
          <cell r="FC19" t="e">
            <v>#N/A</v>
          </cell>
          <cell r="FD19" t="e">
            <v>#N/A</v>
          </cell>
          <cell r="FE19" t="e">
            <v>#N/A</v>
          </cell>
          <cell r="FF19" t="e">
            <v>#N/A</v>
          </cell>
          <cell r="FG19" t="e">
            <v>#N/A</v>
          </cell>
          <cell r="FH19" t="e">
            <v>#N/A</v>
          </cell>
          <cell r="FI19" t="e">
            <v>#N/A</v>
          </cell>
          <cell r="FJ19" t="e">
            <v>#N/A</v>
          </cell>
          <cell r="FK19" t="e">
            <v>#N/A</v>
          </cell>
          <cell r="FL19" t="e">
            <v>#N/A</v>
          </cell>
          <cell r="FM19" t="e">
            <v>#N/A</v>
          </cell>
          <cell r="FN19" t="e">
            <v>#N/A</v>
          </cell>
          <cell r="FO19" t="e">
            <v>#N/A</v>
          </cell>
          <cell r="FP19" t="e">
            <v>#N/A</v>
          </cell>
          <cell r="FQ19" t="e">
            <v>#N/A</v>
          </cell>
          <cell r="FR19" t="e">
            <v>#N/A</v>
          </cell>
          <cell r="FS19" t="e">
            <v>#N/A</v>
          </cell>
          <cell r="FT19" t="e">
            <v>#N/A</v>
          </cell>
          <cell r="FU19" t="e">
            <v>#N/A</v>
          </cell>
          <cell r="FV19" t="e">
            <v>#N/A</v>
          </cell>
          <cell r="FW19" t="e">
            <v>#N/A</v>
          </cell>
          <cell r="FX19" t="e">
            <v>#N/A</v>
          </cell>
          <cell r="FY19" t="e">
            <v>#N/A</v>
          </cell>
          <cell r="FZ19" t="e">
            <v>#N/A</v>
          </cell>
          <cell r="GA19" t="e">
            <v>#N/A</v>
          </cell>
          <cell r="GB19" t="e">
            <v>#N/A</v>
          </cell>
          <cell r="GC19" t="e">
            <v>#N/A</v>
          </cell>
          <cell r="GD19" t="e">
            <v>#N/A</v>
          </cell>
          <cell r="GE19" t="e">
            <v>#N/A</v>
          </cell>
          <cell r="GF19" t="e">
            <v>#N/A</v>
          </cell>
          <cell r="GG19" t="e">
            <v>#N/A</v>
          </cell>
          <cell r="GH19" t="e">
            <v>#N/A</v>
          </cell>
          <cell r="GI19" t="e">
            <v>#N/A</v>
          </cell>
          <cell r="GJ19" t="e">
            <v>#N/A</v>
          </cell>
          <cell r="GK19" t="e">
            <v>#N/A</v>
          </cell>
          <cell r="GL19" t="e">
            <v>#N/A</v>
          </cell>
          <cell r="GM19" t="e">
            <v>#N/A</v>
          </cell>
          <cell r="GN19" t="e">
            <v>#N/A</v>
          </cell>
          <cell r="GO19" t="e">
            <v>#N/A</v>
          </cell>
          <cell r="GP19" t="e">
            <v>#N/A</v>
          </cell>
          <cell r="GQ19" t="e">
            <v>#N/A</v>
          </cell>
          <cell r="GR19" t="e">
            <v>#N/A</v>
          </cell>
          <cell r="GS19" t="e">
            <v>#N/A</v>
          </cell>
          <cell r="GT19" t="e">
            <v>#N/A</v>
          </cell>
          <cell r="GU19" t="e">
            <v>#N/A</v>
          </cell>
          <cell r="GV19" t="e">
            <v>#N/A</v>
          </cell>
          <cell r="GW19" t="e">
            <v>#N/A</v>
          </cell>
          <cell r="GX19" t="e">
            <v>#N/A</v>
          </cell>
          <cell r="GY19" t="e">
            <v>#N/A</v>
          </cell>
          <cell r="GZ19" t="e">
            <v>#N/A</v>
          </cell>
          <cell r="HA19" t="e">
            <v>#N/A</v>
          </cell>
          <cell r="HB19" t="e">
            <v>#N/A</v>
          </cell>
          <cell r="HC19" t="e">
            <v>#N/A</v>
          </cell>
          <cell r="HD19" t="e">
            <v>#N/A</v>
          </cell>
          <cell r="HE19" t="e">
            <v>#N/A</v>
          </cell>
          <cell r="HF19" t="e">
            <v>#N/A</v>
          </cell>
          <cell r="HG19" t="e">
            <v>#N/A</v>
          </cell>
          <cell r="HH19" t="e">
            <v>#N/A</v>
          </cell>
          <cell r="HI19" t="e">
            <v>#N/A</v>
          </cell>
          <cell r="HJ19" t="e">
            <v>#N/A</v>
          </cell>
          <cell r="HK19" t="e">
            <v>#N/A</v>
          </cell>
          <cell r="HL19" t="e">
            <v>#N/A</v>
          </cell>
          <cell r="HM19" t="e">
            <v>#N/A</v>
          </cell>
          <cell r="HN19" t="e">
            <v>#N/A</v>
          </cell>
          <cell r="HO19" t="e">
            <v>#N/A</v>
          </cell>
          <cell r="HP19" t="e">
            <v>#N/A</v>
          </cell>
          <cell r="HQ19" t="e">
            <v>#N/A</v>
          </cell>
          <cell r="HR19" t="e">
            <v>#N/A</v>
          </cell>
          <cell r="HS19" t="e">
            <v>#N/A</v>
          </cell>
          <cell r="HT19" t="e">
            <v>#N/A</v>
          </cell>
          <cell r="HU19" t="e">
            <v>#N/A</v>
          </cell>
          <cell r="HV19" t="e">
            <v>#N/A</v>
          </cell>
          <cell r="HW19" t="e">
            <v>#N/A</v>
          </cell>
          <cell r="HX19" t="e">
            <v>#N/A</v>
          </cell>
          <cell r="HY19" t="e">
            <v>#N/A</v>
          </cell>
          <cell r="HZ19" t="e">
            <v>#N/A</v>
          </cell>
          <cell r="IA19" t="e">
            <v>#N/A</v>
          </cell>
          <cell r="IB19" t="e">
            <v>#N/A</v>
          </cell>
          <cell r="IC19" t="e">
            <v>#N/A</v>
          </cell>
          <cell r="ID19" t="e">
            <v>#N/A</v>
          </cell>
          <cell r="IE19" t="e">
            <v>#N/A</v>
          </cell>
          <cell r="IF19" t="e">
            <v>#N/A</v>
          </cell>
          <cell r="IG19" t="e">
            <v>#N/A</v>
          </cell>
          <cell r="IH19" t="e">
            <v>#N/A</v>
          </cell>
          <cell r="II19" t="e">
            <v>#N/A</v>
          </cell>
          <cell r="IJ19" t="e">
            <v>#N/A</v>
          </cell>
          <cell r="IK19" t="e">
            <v>#N/A</v>
          </cell>
          <cell r="IL19" t="e">
            <v>#N/A</v>
          </cell>
          <cell r="IM19" t="e">
            <v>#N/A</v>
          </cell>
          <cell r="IN19" t="e">
            <v>#N/A</v>
          </cell>
          <cell r="IO19" t="e">
            <v>#N/A</v>
          </cell>
          <cell r="IP19" t="e">
            <v>#N/A</v>
          </cell>
          <cell r="IQ19" t="e">
            <v>#N/A</v>
          </cell>
          <cell r="IR19" t="e">
            <v>#N/A</v>
          </cell>
          <cell r="IS19" t="e">
            <v>#N/A</v>
          </cell>
          <cell r="IT19" t="e">
            <v>#N/A</v>
          </cell>
          <cell r="IU19" t="e">
            <v>#N/A</v>
          </cell>
          <cell r="IV19" t="e">
            <v>#N/A</v>
          </cell>
          <cell r="IW19" t="e">
            <v>#N/A</v>
          </cell>
          <cell r="IX19" t="e">
            <v>#N/A</v>
          </cell>
          <cell r="IY19" t="e">
            <v>#N/A</v>
          </cell>
          <cell r="IZ19" t="e">
            <v>#N/A</v>
          </cell>
          <cell r="JA19" t="e">
            <v>#N/A</v>
          </cell>
          <cell r="JB19" t="e">
            <v>#N/A</v>
          </cell>
          <cell r="JC19" t="e">
            <v>#N/A</v>
          </cell>
          <cell r="JD19" t="e">
            <v>#N/A</v>
          </cell>
          <cell r="JE19" t="e">
            <v>#N/A</v>
          </cell>
          <cell r="JF19" t="e">
            <v>#N/A</v>
          </cell>
          <cell r="JG19" t="e">
            <v>#N/A</v>
          </cell>
          <cell r="JH19" t="e">
            <v>#N/A</v>
          </cell>
          <cell r="JI19" t="e">
            <v>#N/A</v>
          </cell>
          <cell r="JJ19" t="e">
            <v>#N/A</v>
          </cell>
          <cell r="JK19" t="e">
            <v>#N/A</v>
          </cell>
          <cell r="JL19" t="e">
            <v>#N/A</v>
          </cell>
          <cell r="JM19" t="e">
            <v>#N/A</v>
          </cell>
          <cell r="JN19" t="e">
            <v>#N/A</v>
          </cell>
          <cell r="JO19" t="e">
            <v>#N/A</v>
          </cell>
          <cell r="JP19" t="e">
            <v>#N/A</v>
          </cell>
          <cell r="JQ19" t="e">
            <v>#N/A</v>
          </cell>
          <cell r="JR19" t="e">
            <v>#N/A</v>
          </cell>
          <cell r="JS19" t="e">
            <v>#N/A</v>
          </cell>
          <cell r="JT19" t="e">
            <v>#N/A</v>
          </cell>
          <cell r="JU19" t="e">
            <v>#N/A</v>
          </cell>
          <cell r="JV19" t="e">
            <v>#N/A</v>
          </cell>
          <cell r="JW19" t="e">
            <v>#N/A</v>
          </cell>
          <cell r="JX19" t="e">
            <v>#N/A</v>
          </cell>
          <cell r="JY19" t="e">
            <v>#N/A</v>
          </cell>
          <cell r="JZ19" t="e">
            <v>#N/A</v>
          </cell>
          <cell r="KA19" t="e">
            <v>#N/A</v>
          </cell>
          <cell r="KB19" t="e">
            <v>#N/A</v>
          </cell>
          <cell r="KC19" t="e">
            <v>#N/A</v>
          </cell>
          <cell r="KD19" t="e">
            <v>#N/A</v>
          </cell>
          <cell r="KE19" t="e">
            <v>#N/A</v>
          </cell>
          <cell r="KF19" t="e">
            <v>#N/A</v>
          </cell>
          <cell r="KG19" t="e">
            <v>#N/A</v>
          </cell>
          <cell r="KH19" t="e">
            <v>#N/A</v>
          </cell>
          <cell r="KI19" t="e">
            <v>#N/A</v>
          </cell>
          <cell r="KJ19" t="e">
            <v>#N/A</v>
          </cell>
          <cell r="KK19" t="e">
            <v>#N/A</v>
          </cell>
          <cell r="KL19" t="e">
            <v>#N/A</v>
          </cell>
          <cell r="KM19" t="e">
            <v>#N/A</v>
          </cell>
          <cell r="KN19" t="e">
            <v>#N/A</v>
          </cell>
          <cell r="KO19" t="e">
            <v>#N/A</v>
          </cell>
          <cell r="KP19" t="e">
            <v>#N/A</v>
          </cell>
          <cell r="KQ19" t="e">
            <v>#N/A</v>
          </cell>
          <cell r="KR19" t="e">
            <v>#N/A</v>
          </cell>
          <cell r="KS19" t="e">
            <v>#N/A</v>
          </cell>
          <cell r="KT19" t="e">
            <v>#N/A</v>
          </cell>
          <cell r="KU19" t="e">
            <v>#N/A</v>
          </cell>
          <cell r="KV19" t="e">
            <v>#N/A</v>
          </cell>
          <cell r="KW19" t="e">
            <v>#N/A</v>
          </cell>
          <cell r="KX19" t="e">
            <v>#N/A</v>
          </cell>
          <cell r="KY19" t="e">
            <v>#N/A</v>
          </cell>
          <cell r="KZ19" t="e">
            <v>#N/A</v>
          </cell>
          <cell r="LA19" t="e">
            <v>#N/A</v>
          </cell>
          <cell r="LB19" t="e">
            <v>#N/A</v>
          </cell>
          <cell r="LC19" t="e">
            <v>#N/A</v>
          </cell>
          <cell r="LD19" t="e">
            <v>#N/A</v>
          </cell>
          <cell r="LE19" t="e">
            <v>#N/A</v>
          </cell>
          <cell r="LF19" t="e">
            <v>#N/A</v>
          </cell>
          <cell r="LG19" t="e">
            <v>#N/A</v>
          </cell>
          <cell r="LH19" t="e">
            <v>#N/A</v>
          </cell>
          <cell r="LI19" t="e">
            <v>#N/A</v>
          </cell>
          <cell r="LJ19" t="e">
            <v>#N/A</v>
          </cell>
          <cell r="LK19" t="e">
            <v>#N/A</v>
          </cell>
          <cell r="LL19" t="e">
            <v>#N/A</v>
          </cell>
          <cell r="LM19" t="e">
            <v>#N/A</v>
          </cell>
          <cell r="LN19" t="e">
            <v>#N/A</v>
          </cell>
          <cell r="LO19" t="e">
            <v>#N/A</v>
          </cell>
          <cell r="LP19" t="e">
            <v>#N/A</v>
          </cell>
          <cell r="LQ19" t="e">
            <v>#N/A</v>
          </cell>
          <cell r="LR19" t="e">
            <v>#N/A</v>
          </cell>
          <cell r="LS19" t="e">
            <v>#N/A</v>
          </cell>
          <cell r="LT19" t="e">
            <v>#N/A</v>
          </cell>
          <cell r="LU19" t="e">
            <v>#N/A</v>
          </cell>
          <cell r="LV19" t="e">
            <v>#N/A</v>
          </cell>
          <cell r="LW19" t="e">
            <v>#N/A</v>
          </cell>
          <cell r="LX19" t="e">
            <v>#N/A</v>
          </cell>
          <cell r="LY19" t="e">
            <v>#N/A</v>
          </cell>
          <cell r="LZ19" t="e">
            <v>#N/A</v>
          </cell>
          <cell r="MA19" t="e">
            <v>#N/A</v>
          </cell>
          <cell r="MB19" t="e">
            <v>#N/A</v>
          </cell>
          <cell r="MC19" t="e">
            <v>#N/A</v>
          </cell>
          <cell r="MD19" t="e">
            <v>#N/A</v>
          </cell>
          <cell r="ME19" t="e">
            <v>#N/A</v>
          </cell>
          <cell r="MF19" t="e">
            <v>#N/A</v>
          </cell>
          <cell r="MG19" t="e">
            <v>#N/A</v>
          </cell>
          <cell r="MH19" t="e">
            <v>#N/A</v>
          </cell>
          <cell r="MI19" t="e">
            <v>#N/A</v>
          </cell>
          <cell r="MJ19" t="e">
            <v>#N/A</v>
          </cell>
          <cell r="MK19" t="e">
            <v>#N/A</v>
          </cell>
          <cell r="ML19" t="e">
            <v>#N/A</v>
          </cell>
          <cell r="MM19" t="e">
            <v>#N/A</v>
          </cell>
          <cell r="MN19" t="e">
            <v>#N/A</v>
          </cell>
          <cell r="MO19" t="e">
            <v>#N/A</v>
          </cell>
          <cell r="MP19" t="e">
            <v>#N/A</v>
          </cell>
          <cell r="MQ19" t="e">
            <v>#N/A</v>
          </cell>
          <cell r="MR19" t="e">
            <v>#N/A</v>
          </cell>
          <cell r="MS19" t="e">
            <v>#N/A</v>
          </cell>
          <cell r="MT19" t="e">
            <v>#N/A</v>
          </cell>
          <cell r="MU19" t="e">
            <v>#N/A</v>
          </cell>
          <cell r="MV19" t="e">
            <v>#N/A</v>
          </cell>
          <cell r="MW19" t="e">
            <v>#N/A</v>
          </cell>
          <cell r="MX19" t="e">
            <v>#N/A</v>
          </cell>
          <cell r="MY19" t="e">
            <v>#N/A</v>
          </cell>
          <cell r="MZ19" t="e">
            <v>#N/A</v>
          </cell>
          <cell r="NA19" t="e">
            <v>#N/A</v>
          </cell>
          <cell r="NB19" t="e">
            <v>#N/A</v>
          </cell>
          <cell r="NC19" t="e">
            <v>#N/A</v>
          </cell>
          <cell r="ND19" t="e">
            <v>#N/A</v>
          </cell>
          <cell r="NE19" t="e">
            <v>#N/A</v>
          </cell>
          <cell r="NF19" t="e">
            <v>#N/A</v>
          </cell>
          <cell r="NG19" t="e">
            <v>#N/A</v>
          </cell>
          <cell r="NH19" t="e">
            <v>#N/A</v>
          </cell>
          <cell r="NI19" t="e">
            <v>#N/A</v>
          </cell>
          <cell r="NJ19" t="e">
            <v>#N/A</v>
          </cell>
          <cell r="NK19" t="e">
            <v>#N/A</v>
          </cell>
          <cell r="NL19" t="e">
            <v>#N/A</v>
          </cell>
          <cell r="NM19" t="e">
            <v>#N/A</v>
          </cell>
          <cell r="NN19" t="e">
            <v>#N/A</v>
          </cell>
          <cell r="NO19" t="e">
            <v>#N/A</v>
          </cell>
          <cell r="NP19" t="e">
            <v>#N/A</v>
          </cell>
          <cell r="NQ19" t="e">
            <v>#N/A</v>
          </cell>
          <cell r="NR19" t="e">
            <v>#N/A</v>
          </cell>
          <cell r="NS19" t="e">
            <v>#N/A</v>
          </cell>
          <cell r="NT19" t="e">
            <v>#N/A</v>
          </cell>
          <cell r="NU19" t="e">
            <v>#N/A</v>
          </cell>
          <cell r="NV19" t="e">
            <v>#N/A</v>
          </cell>
          <cell r="NW19" t="e">
            <v>#N/A</v>
          </cell>
          <cell r="NX19" t="e">
            <v>#N/A</v>
          </cell>
          <cell r="NY19" t="e">
            <v>#N/A</v>
          </cell>
          <cell r="NZ19" t="e">
            <v>#N/A</v>
          </cell>
          <cell r="OA19" t="e">
            <v>#N/A</v>
          </cell>
          <cell r="OB19" t="e">
            <v>#N/A</v>
          </cell>
          <cell r="OC19" t="e">
            <v>#N/A</v>
          </cell>
          <cell r="OD19" t="e">
            <v>#N/A</v>
          </cell>
          <cell r="OE19" t="e">
            <v>#N/A</v>
          </cell>
          <cell r="OF19" t="e">
            <v>#N/A</v>
          </cell>
          <cell r="OG19" t="e">
            <v>#N/A</v>
          </cell>
          <cell r="OH19" t="e">
            <v>#N/A</v>
          </cell>
          <cell r="OI19" t="e">
            <v>#N/A</v>
          </cell>
          <cell r="OJ19" t="e">
            <v>#N/A</v>
          </cell>
          <cell r="OK19" t="e">
            <v>#N/A</v>
          </cell>
          <cell r="OL19" t="e">
            <v>#N/A</v>
          </cell>
          <cell r="OM19" t="e">
            <v>#N/A</v>
          </cell>
          <cell r="ON19" t="e">
            <v>#N/A</v>
          </cell>
          <cell r="OO19" t="e">
            <v>#N/A</v>
          </cell>
          <cell r="OP19" t="e">
            <v>#N/A</v>
          </cell>
          <cell r="OQ19" t="e">
            <v>#N/A</v>
          </cell>
          <cell r="OR19" t="e">
            <v>#N/A</v>
          </cell>
          <cell r="OS19" t="e">
            <v>#N/A</v>
          </cell>
          <cell r="OT19" t="e">
            <v>#N/A</v>
          </cell>
          <cell r="OU19" t="e">
            <v>#N/A</v>
          </cell>
          <cell r="OV19" t="e">
            <v>#N/A</v>
          </cell>
          <cell r="OW19" t="e">
            <v>#N/A</v>
          </cell>
          <cell r="OX19" t="e">
            <v>#N/A</v>
          </cell>
          <cell r="OY19" t="e">
            <v>#N/A</v>
          </cell>
          <cell r="OZ19" t="e">
            <v>#N/A</v>
          </cell>
          <cell r="PA19" t="e">
            <v>#N/A</v>
          </cell>
          <cell r="PB19" t="e">
            <v>#N/A</v>
          </cell>
          <cell r="PC19" t="e">
            <v>#N/A</v>
          </cell>
          <cell r="PD19" t="e">
            <v>#N/A</v>
          </cell>
          <cell r="PE19" t="e">
            <v>#N/A</v>
          </cell>
          <cell r="PF19" t="e">
            <v>#N/A</v>
          </cell>
          <cell r="PG19" t="e">
            <v>#N/A</v>
          </cell>
          <cell r="PH19" t="e">
            <v>#N/A</v>
          </cell>
          <cell r="PI19" t="e">
            <v>#N/A</v>
          </cell>
          <cell r="PJ19" t="e">
            <v>#N/A</v>
          </cell>
          <cell r="PK19" t="e">
            <v>#N/A</v>
          </cell>
          <cell r="PL19" t="e">
            <v>#N/A</v>
          </cell>
          <cell r="PM19" t="e">
            <v>#N/A</v>
          </cell>
          <cell r="PN19" t="e">
            <v>#N/A</v>
          </cell>
          <cell r="PO19" t="e">
            <v>#N/A</v>
          </cell>
          <cell r="PP19" t="e">
            <v>#N/A</v>
          </cell>
          <cell r="PQ19" t="e">
            <v>#N/A</v>
          </cell>
          <cell r="PR19" t="e">
            <v>#N/A</v>
          </cell>
          <cell r="PS19" t="e">
            <v>#N/A</v>
          </cell>
          <cell r="PT19" t="e">
            <v>#N/A</v>
          </cell>
          <cell r="PU19" t="e">
            <v>#N/A</v>
          </cell>
          <cell r="PV19" t="e">
            <v>#N/A</v>
          </cell>
          <cell r="PW19" t="e">
            <v>#N/A</v>
          </cell>
          <cell r="PX19" t="e">
            <v>#N/A</v>
          </cell>
          <cell r="PY19" t="e">
            <v>#N/A</v>
          </cell>
          <cell r="PZ19" t="e">
            <v>#N/A</v>
          </cell>
          <cell r="QA19" t="e">
            <v>#N/A</v>
          </cell>
          <cell r="QB19" t="e">
            <v>#N/A</v>
          </cell>
          <cell r="QC19" t="e">
            <v>#N/A</v>
          </cell>
          <cell r="QD19" t="e">
            <v>#N/A</v>
          </cell>
          <cell r="QE19" t="e">
            <v>#N/A</v>
          </cell>
          <cell r="QF19" t="e">
            <v>#N/A</v>
          </cell>
          <cell r="QG19" t="e">
            <v>#N/A</v>
          </cell>
          <cell r="QH19" t="e">
            <v>#N/A</v>
          </cell>
          <cell r="QI19" t="e">
            <v>#N/A</v>
          </cell>
          <cell r="QJ19" t="e">
            <v>#N/A</v>
          </cell>
          <cell r="QK19" t="e">
            <v>#N/A</v>
          </cell>
          <cell r="QL19" t="e">
            <v>#N/A</v>
          </cell>
          <cell r="QM19" t="e">
            <v>#N/A</v>
          </cell>
          <cell r="QN19" t="e">
            <v>#N/A</v>
          </cell>
          <cell r="QO19" t="e">
            <v>#N/A</v>
          </cell>
          <cell r="QP19" t="e">
            <v>#N/A</v>
          </cell>
          <cell r="QQ19" t="e">
            <v>#N/A</v>
          </cell>
          <cell r="QR19" t="e">
            <v>#N/A</v>
          </cell>
          <cell r="QS19" t="e">
            <v>#N/A</v>
          </cell>
          <cell r="QT19" t="e">
            <v>#N/A</v>
          </cell>
          <cell r="QU19" t="e">
            <v>#N/A</v>
          </cell>
          <cell r="QV19" t="e">
            <v>#N/A</v>
          </cell>
          <cell r="QW19" t="e">
            <v>#N/A</v>
          </cell>
          <cell r="QX19" t="e">
            <v>#N/A</v>
          </cell>
          <cell r="QY19" t="e">
            <v>#N/A</v>
          </cell>
          <cell r="QZ19" t="str">
            <v>x</v>
          </cell>
          <cell r="RA19" t="str">
            <v>x</v>
          </cell>
          <cell r="RB19" t="str">
            <v>x</v>
          </cell>
        </row>
        <row r="20">
          <cell r="A20">
            <v>18</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cell r="BM20">
            <v>0</v>
          </cell>
          <cell r="BN20">
            <v>0</v>
          </cell>
          <cell r="BO20">
            <v>0</v>
          </cell>
          <cell r="BP20">
            <v>0</v>
          </cell>
          <cell r="BQ20">
            <v>0</v>
          </cell>
          <cell r="BR20">
            <v>0</v>
          </cell>
          <cell r="BS20">
            <v>0</v>
          </cell>
          <cell r="BT20">
            <v>0</v>
          </cell>
          <cell r="BU20">
            <v>0</v>
          </cell>
          <cell r="BV20">
            <v>0</v>
          </cell>
          <cell r="BW20">
            <v>0</v>
          </cell>
          <cell r="BX20">
            <v>0</v>
          </cell>
          <cell r="BY20">
            <v>0</v>
          </cell>
          <cell r="BZ20">
            <v>0</v>
          </cell>
          <cell r="CA20">
            <v>0</v>
          </cell>
          <cell r="CB20">
            <v>0</v>
          </cell>
          <cell r="CC20">
            <v>0</v>
          </cell>
          <cell r="CD20">
            <v>0</v>
          </cell>
          <cell r="CE20">
            <v>0</v>
          </cell>
          <cell r="CF20">
            <v>0</v>
          </cell>
          <cell r="CG20">
            <v>0</v>
          </cell>
          <cell r="CH20">
            <v>0</v>
          </cell>
          <cell r="CI20">
            <v>0</v>
          </cell>
          <cell r="CJ20">
            <v>0</v>
          </cell>
          <cell r="CK20">
            <v>0</v>
          </cell>
          <cell r="CL20">
            <v>0</v>
          </cell>
          <cell r="CM20">
            <v>0</v>
          </cell>
          <cell r="CN20">
            <v>0</v>
          </cell>
          <cell r="CO20">
            <v>0</v>
          </cell>
          <cell r="CP20">
            <v>0</v>
          </cell>
          <cell r="CQ20">
            <v>0</v>
          </cell>
          <cell r="CR20">
            <v>0</v>
          </cell>
          <cell r="CS20">
            <v>0</v>
          </cell>
          <cell r="CT20">
            <v>0</v>
          </cell>
          <cell r="CU20">
            <v>0</v>
          </cell>
          <cell r="CV20">
            <v>0</v>
          </cell>
          <cell r="CW20">
            <v>0</v>
          </cell>
          <cell r="CX20">
            <v>0</v>
          </cell>
          <cell r="CY20">
            <v>0</v>
          </cell>
          <cell r="CZ20">
            <v>0</v>
          </cell>
          <cell r="DA20">
            <v>0</v>
          </cell>
          <cell r="DB20">
            <v>0</v>
          </cell>
          <cell r="DC20">
            <v>0</v>
          </cell>
          <cell r="DD20">
            <v>0</v>
          </cell>
          <cell r="DE20">
            <v>0</v>
          </cell>
          <cell r="DF20">
            <v>0</v>
          </cell>
          <cell r="DG20">
            <v>0</v>
          </cell>
          <cell r="DH20">
            <v>0</v>
          </cell>
          <cell r="DI20">
            <v>0</v>
          </cell>
          <cell r="DJ20">
            <v>0</v>
          </cell>
          <cell r="DK20">
            <v>0</v>
          </cell>
          <cell r="DL20">
            <v>0</v>
          </cell>
          <cell r="DM20">
            <v>0</v>
          </cell>
          <cell r="DN20">
            <v>0</v>
          </cell>
          <cell r="DO20">
            <v>0</v>
          </cell>
          <cell r="DP20">
            <v>0</v>
          </cell>
          <cell r="DQ20">
            <v>0</v>
          </cell>
          <cell r="DR20">
            <v>0</v>
          </cell>
          <cell r="DS20">
            <v>0</v>
          </cell>
          <cell r="DT20">
            <v>0</v>
          </cell>
          <cell r="DU20">
            <v>0</v>
          </cell>
          <cell r="DV20">
            <v>0</v>
          </cell>
          <cell r="DW20">
            <v>0</v>
          </cell>
          <cell r="DX20">
            <v>0</v>
          </cell>
          <cell r="DY20">
            <v>0</v>
          </cell>
          <cell r="DZ20">
            <v>0</v>
          </cell>
          <cell r="EA20">
            <v>0</v>
          </cell>
          <cell r="EB20">
            <v>0</v>
          </cell>
          <cell r="EC20">
            <v>0</v>
          </cell>
          <cell r="ED20">
            <v>0</v>
          </cell>
          <cell r="EE20">
            <v>0</v>
          </cell>
          <cell r="EF20">
            <v>0</v>
          </cell>
          <cell r="EG20">
            <v>0</v>
          </cell>
          <cell r="EH20">
            <v>0</v>
          </cell>
          <cell r="EI20">
            <v>0</v>
          </cell>
          <cell r="EJ20">
            <v>0</v>
          </cell>
          <cell r="EK20">
            <v>0</v>
          </cell>
          <cell r="EL20">
            <v>0</v>
          </cell>
          <cell r="EM20">
            <v>0</v>
          </cell>
          <cell r="EN20">
            <v>0</v>
          </cell>
          <cell r="EO20">
            <v>0</v>
          </cell>
          <cell r="EP20">
            <v>0</v>
          </cell>
          <cell r="EQ20">
            <v>0</v>
          </cell>
          <cell r="ER20">
            <v>0</v>
          </cell>
          <cell r="ES20">
            <v>0</v>
          </cell>
          <cell r="ET20">
            <v>0</v>
          </cell>
          <cell r="EU20">
            <v>0</v>
          </cell>
          <cell r="EV20">
            <v>0</v>
          </cell>
          <cell r="EW20">
            <v>0</v>
          </cell>
          <cell r="EX20">
            <v>0</v>
          </cell>
          <cell r="EY20">
            <v>0</v>
          </cell>
          <cell r="EZ20">
            <v>0</v>
          </cell>
          <cell r="FA20">
            <v>0</v>
          </cell>
          <cell r="FB20">
            <v>0</v>
          </cell>
          <cell r="FC20">
            <v>0</v>
          </cell>
          <cell r="FD20">
            <v>0</v>
          </cell>
          <cell r="FE20">
            <v>0</v>
          </cell>
          <cell r="FF20">
            <v>0</v>
          </cell>
          <cell r="FG20">
            <v>0</v>
          </cell>
          <cell r="FH20">
            <v>0</v>
          </cell>
          <cell r="FI20">
            <v>0</v>
          </cell>
          <cell r="FJ20">
            <v>0</v>
          </cell>
          <cell r="FK20">
            <v>0</v>
          </cell>
          <cell r="FL20">
            <v>0</v>
          </cell>
          <cell r="FM20">
            <v>0</v>
          </cell>
          <cell r="FN20">
            <v>0</v>
          </cell>
          <cell r="FO20">
            <v>0</v>
          </cell>
          <cell r="FP20">
            <v>0</v>
          </cell>
          <cell r="FQ20">
            <v>0</v>
          </cell>
          <cell r="FR20">
            <v>0</v>
          </cell>
          <cell r="FS20">
            <v>0</v>
          </cell>
          <cell r="FT20">
            <v>0</v>
          </cell>
          <cell r="FU20">
            <v>0</v>
          </cell>
          <cell r="FV20">
            <v>0</v>
          </cell>
          <cell r="FW20">
            <v>0</v>
          </cell>
          <cell r="FX20">
            <v>0</v>
          </cell>
          <cell r="FY20">
            <v>0</v>
          </cell>
          <cell r="FZ20">
            <v>0</v>
          </cell>
          <cell r="GA20">
            <v>0</v>
          </cell>
          <cell r="GB20">
            <v>0</v>
          </cell>
          <cell r="GC20">
            <v>0</v>
          </cell>
          <cell r="GD20">
            <v>0</v>
          </cell>
          <cell r="GE20">
            <v>0</v>
          </cell>
          <cell r="GF20">
            <v>0</v>
          </cell>
          <cell r="GG20">
            <v>0</v>
          </cell>
          <cell r="GH20">
            <v>0</v>
          </cell>
          <cell r="GI20">
            <v>0</v>
          </cell>
          <cell r="GJ20">
            <v>0</v>
          </cell>
          <cell r="GK20">
            <v>0</v>
          </cell>
          <cell r="GL20">
            <v>0</v>
          </cell>
          <cell r="GM20">
            <v>0</v>
          </cell>
          <cell r="GN20">
            <v>0</v>
          </cell>
          <cell r="GO20">
            <v>0</v>
          </cell>
          <cell r="GP20">
            <v>0</v>
          </cell>
          <cell r="GQ20">
            <v>0</v>
          </cell>
          <cell r="GR20">
            <v>0</v>
          </cell>
          <cell r="GS20">
            <v>0</v>
          </cell>
          <cell r="GT20">
            <v>0</v>
          </cell>
          <cell r="GU20">
            <v>0</v>
          </cell>
          <cell r="GV20">
            <v>0</v>
          </cell>
          <cell r="GW20">
            <v>0</v>
          </cell>
          <cell r="GX20">
            <v>0</v>
          </cell>
          <cell r="GY20">
            <v>0</v>
          </cell>
          <cell r="GZ20">
            <v>0</v>
          </cell>
          <cell r="HA20">
            <v>0</v>
          </cell>
          <cell r="HB20">
            <v>0</v>
          </cell>
          <cell r="HC20">
            <v>0</v>
          </cell>
          <cell r="HD20">
            <v>0</v>
          </cell>
          <cell r="HE20">
            <v>0</v>
          </cell>
          <cell r="HF20">
            <v>0</v>
          </cell>
          <cell r="HG20">
            <v>0</v>
          </cell>
          <cell r="HH20">
            <v>0</v>
          </cell>
          <cell r="HI20">
            <v>0</v>
          </cell>
          <cell r="HJ20">
            <v>0</v>
          </cell>
          <cell r="HK20">
            <v>0</v>
          </cell>
          <cell r="HL20">
            <v>0</v>
          </cell>
          <cell r="HM20">
            <v>0</v>
          </cell>
          <cell r="HN20">
            <v>0</v>
          </cell>
          <cell r="HO20">
            <v>0</v>
          </cell>
          <cell r="HP20">
            <v>0</v>
          </cell>
          <cell r="HQ20">
            <v>0</v>
          </cell>
          <cell r="HR20">
            <v>0</v>
          </cell>
          <cell r="HS20">
            <v>0</v>
          </cell>
          <cell r="HT20">
            <v>0</v>
          </cell>
          <cell r="HU20">
            <v>0</v>
          </cell>
          <cell r="HV20">
            <v>0</v>
          </cell>
          <cell r="HW20">
            <v>0</v>
          </cell>
          <cell r="HX20">
            <v>0</v>
          </cell>
          <cell r="HY20">
            <v>0</v>
          </cell>
          <cell r="HZ20">
            <v>0</v>
          </cell>
          <cell r="IA20">
            <v>0</v>
          </cell>
          <cell r="IB20">
            <v>0</v>
          </cell>
          <cell r="IC20">
            <v>0</v>
          </cell>
          <cell r="ID20">
            <v>0</v>
          </cell>
          <cell r="IE20">
            <v>0</v>
          </cell>
          <cell r="IF20">
            <v>0</v>
          </cell>
          <cell r="IG20">
            <v>0</v>
          </cell>
          <cell r="IH20">
            <v>0</v>
          </cell>
          <cell r="II20">
            <v>0</v>
          </cell>
          <cell r="IJ20">
            <v>0</v>
          </cell>
          <cell r="IK20">
            <v>0</v>
          </cell>
          <cell r="IL20">
            <v>0</v>
          </cell>
          <cell r="IM20">
            <v>0</v>
          </cell>
          <cell r="IN20">
            <v>0</v>
          </cell>
          <cell r="IO20">
            <v>0</v>
          </cell>
          <cell r="IP20">
            <v>0</v>
          </cell>
          <cell r="IQ20">
            <v>0</v>
          </cell>
          <cell r="IR20">
            <v>0</v>
          </cell>
          <cell r="IS20">
            <v>0</v>
          </cell>
          <cell r="IT20">
            <v>0</v>
          </cell>
          <cell r="IU20">
            <v>0</v>
          </cell>
          <cell r="IV20">
            <v>0</v>
          </cell>
          <cell r="IW20">
            <v>0</v>
          </cell>
          <cell r="IX20">
            <v>0</v>
          </cell>
          <cell r="IY20">
            <v>0</v>
          </cell>
          <cell r="IZ20">
            <v>0</v>
          </cell>
          <cell r="JA20">
            <v>0</v>
          </cell>
          <cell r="JB20">
            <v>0</v>
          </cell>
          <cell r="JC20">
            <v>0</v>
          </cell>
          <cell r="JD20">
            <v>0</v>
          </cell>
          <cell r="JE20">
            <v>0</v>
          </cell>
          <cell r="JF20">
            <v>0</v>
          </cell>
          <cell r="JG20">
            <v>0</v>
          </cell>
          <cell r="JH20">
            <v>0</v>
          </cell>
          <cell r="JI20">
            <v>0</v>
          </cell>
          <cell r="JJ20">
            <v>0</v>
          </cell>
          <cell r="JK20">
            <v>0</v>
          </cell>
          <cell r="JL20">
            <v>0</v>
          </cell>
          <cell r="JM20">
            <v>0</v>
          </cell>
          <cell r="JN20">
            <v>0</v>
          </cell>
          <cell r="JO20">
            <v>0</v>
          </cell>
          <cell r="JP20">
            <v>0</v>
          </cell>
          <cell r="JQ20">
            <v>0</v>
          </cell>
          <cell r="JR20">
            <v>0</v>
          </cell>
          <cell r="JS20">
            <v>0</v>
          </cell>
          <cell r="JT20">
            <v>0</v>
          </cell>
          <cell r="JU20">
            <v>0</v>
          </cell>
          <cell r="JV20">
            <v>0</v>
          </cell>
          <cell r="JW20">
            <v>0</v>
          </cell>
          <cell r="JX20">
            <v>0</v>
          </cell>
          <cell r="JY20">
            <v>0</v>
          </cell>
          <cell r="JZ20">
            <v>0</v>
          </cell>
          <cell r="KA20">
            <v>0</v>
          </cell>
          <cell r="KB20">
            <v>0</v>
          </cell>
          <cell r="KC20">
            <v>0</v>
          </cell>
          <cell r="KD20">
            <v>0</v>
          </cell>
          <cell r="KE20">
            <v>0</v>
          </cell>
          <cell r="KF20">
            <v>0</v>
          </cell>
          <cell r="KG20">
            <v>0</v>
          </cell>
          <cell r="KH20">
            <v>0</v>
          </cell>
          <cell r="KI20">
            <v>0</v>
          </cell>
          <cell r="KJ20">
            <v>0</v>
          </cell>
          <cell r="KK20">
            <v>0</v>
          </cell>
          <cell r="KL20">
            <v>0</v>
          </cell>
          <cell r="KM20">
            <v>0</v>
          </cell>
          <cell r="KN20">
            <v>0</v>
          </cell>
          <cell r="KO20">
            <v>0</v>
          </cell>
          <cell r="KP20">
            <v>0</v>
          </cell>
          <cell r="KQ20">
            <v>0</v>
          </cell>
          <cell r="KR20">
            <v>0</v>
          </cell>
          <cell r="KS20">
            <v>0</v>
          </cell>
          <cell r="KT20">
            <v>0</v>
          </cell>
          <cell r="KU20">
            <v>0</v>
          </cell>
          <cell r="KV20">
            <v>0</v>
          </cell>
          <cell r="KW20">
            <v>0</v>
          </cell>
          <cell r="KX20">
            <v>0</v>
          </cell>
          <cell r="KY20">
            <v>0</v>
          </cell>
          <cell r="KZ20">
            <v>0</v>
          </cell>
          <cell r="LA20">
            <v>0</v>
          </cell>
          <cell r="LB20">
            <v>0</v>
          </cell>
          <cell r="LC20">
            <v>0</v>
          </cell>
          <cell r="LD20">
            <v>0</v>
          </cell>
          <cell r="LE20">
            <v>0</v>
          </cell>
          <cell r="LF20">
            <v>0</v>
          </cell>
          <cell r="LG20">
            <v>0</v>
          </cell>
          <cell r="LH20">
            <v>0</v>
          </cell>
          <cell r="LI20">
            <v>0</v>
          </cell>
          <cell r="LJ20">
            <v>0</v>
          </cell>
          <cell r="LK20">
            <v>0</v>
          </cell>
          <cell r="LL20">
            <v>0</v>
          </cell>
          <cell r="LM20">
            <v>0</v>
          </cell>
          <cell r="LN20">
            <v>0</v>
          </cell>
          <cell r="LO20">
            <v>0</v>
          </cell>
          <cell r="LP20">
            <v>0</v>
          </cell>
          <cell r="LQ20">
            <v>0</v>
          </cell>
          <cell r="LR20">
            <v>0</v>
          </cell>
          <cell r="LS20">
            <v>0</v>
          </cell>
          <cell r="LT20">
            <v>0</v>
          </cell>
          <cell r="LU20">
            <v>0</v>
          </cell>
          <cell r="LV20">
            <v>0</v>
          </cell>
          <cell r="LW20">
            <v>0</v>
          </cell>
          <cell r="LX20">
            <v>0</v>
          </cell>
          <cell r="LY20">
            <v>0</v>
          </cell>
          <cell r="LZ20">
            <v>0</v>
          </cell>
          <cell r="MA20">
            <v>0</v>
          </cell>
          <cell r="MB20">
            <v>0</v>
          </cell>
          <cell r="MC20">
            <v>0</v>
          </cell>
          <cell r="MD20">
            <v>0</v>
          </cell>
          <cell r="ME20">
            <v>0</v>
          </cell>
          <cell r="MF20">
            <v>0</v>
          </cell>
          <cell r="MG20">
            <v>0</v>
          </cell>
          <cell r="MH20">
            <v>0</v>
          </cell>
          <cell r="MI20">
            <v>0</v>
          </cell>
          <cell r="MJ20">
            <v>0</v>
          </cell>
          <cell r="MK20">
            <v>0</v>
          </cell>
          <cell r="ML20">
            <v>0</v>
          </cell>
          <cell r="MM20">
            <v>0</v>
          </cell>
          <cell r="MN20">
            <v>0</v>
          </cell>
          <cell r="MO20">
            <v>0</v>
          </cell>
          <cell r="MP20">
            <v>0</v>
          </cell>
          <cell r="MQ20">
            <v>0</v>
          </cell>
          <cell r="MR20">
            <v>0</v>
          </cell>
          <cell r="MS20">
            <v>0</v>
          </cell>
          <cell r="MT20">
            <v>0</v>
          </cell>
          <cell r="MU20">
            <v>0</v>
          </cell>
          <cell r="MV20">
            <v>0</v>
          </cell>
          <cell r="MW20">
            <v>0</v>
          </cell>
          <cell r="MX20">
            <v>0</v>
          </cell>
          <cell r="MY20">
            <v>0</v>
          </cell>
          <cell r="MZ20">
            <v>0</v>
          </cell>
          <cell r="NA20">
            <v>0</v>
          </cell>
          <cell r="NB20">
            <v>0</v>
          </cell>
          <cell r="NC20">
            <v>0</v>
          </cell>
          <cell r="ND20">
            <v>0</v>
          </cell>
          <cell r="NE20">
            <v>0</v>
          </cell>
          <cell r="NF20">
            <v>0</v>
          </cell>
          <cell r="NG20">
            <v>0</v>
          </cell>
          <cell r="NH20">
            <v>0</v>
          </cell>
          <cell r="NI20">
            <v>0</v>
          </cell>
          <cell r="NJ20">
            <v>0</v>
          </cell>
          <cell r="NK20">
            <v>0</v>
          </cell>
          <cell r="NL20">
            <v>0</v>
          </cell>
          <cell r="NM20">
            <v>0</v>
          </cell>
          <cell r="NN20">
            <v>0</v>
          </cell>
          <cell r="NO20">
            <v>0</v>
          </cell>
          <cell r="NP20">
            <v>0</v>
          </cell>
          <cell r="NQ20">
            <v>0</v>
          </cell>
          <cell r="NR20">
            <v>0</v>
          </cell>
          <cell r="NS20">
            <v>0</v>
          </cell>
          <cell r="NT20">
            <v>0</v>
          </cell>
          <cell r="NU20">
            <v>0</v>
          </cell>
          <cell r="NV20">
            <v>0</v>
          </cell>
          <cell r="NW20">
            <v>0</v>
          </cell>
          <cell r="NX20">
            <v>0</v>
          </cell>
          <cell r="NY20">
            <v>0</v>
          </cell>
          <cell r="NZ20">
            <v>0</v>
          </cell>
          <cell r="OA20">
            <v>0</v>
          </cell>
          <cell r="OB20">
            <v>0</v>
          </cell>
          <cell r="OC20">
            <v>0</v>
          </cell>
          <cell r="OD20">
            <v>0</v>
          </cell>
          <cell r="OE20">
            <v>0</v>
          </cell>
          <cell r="OF20">
            <v>0</v>
          </cell>
          <cell r="OG20">
            <v>0</v>
          </cell>
          <cell r="OH20">
            <v>0</v>
          </cell>
          <cell r="OI20">
            <v>0</v>
          </cell>
          <cell r="OJ20">
            <v>0</v>
          </cell>
          <cell r="OK20">
            <v>0</v>
          </cell>
          <cell r="OL20">
            <v>0</v>
          </cell>
          <cell r="OM20">
            <v>0</v>
          </cell>
          <cell r="ON20">
            <v>0</v>
          </cell>
          <cell r="OO20">
            <v>0</v>
          </cell>
          <cell r="OP20">
            <v>0</v>
          </cell>
          <cell r="OQ20">
            <v>0</v>
          </cell>
          <cell r="OR20">
            <v>0</v>
          </cell>
          <cell r="OS20">
            <v>0</v>
          </cell>
          <cell r="OT20">
            <v>0</v>
          </cell>
          <cell r="OU20">
            <v>0</v>
          </cell>
          <cell r="OV20">
            <v>0</v>
          </cell>
          <cell r="OW20">
            <v>0</v>
          </cell>
          <cell r="OX20">
            <v>0</v>
          </cell>
          <cell r="OY20">
            <v>0</v>
          </cell>
          <cell r="OZ20">
            <v>0</v>
          </cell>
          <cell r="PA20">
            <v>0</v>
          </cell>
          <cell r="PB20">
            <v>0</v>
          </cell>
          <cell r="PC20">
            <v>0</v>
          </cell>
          <cell r="PD20">
            <v>0</v>
          </cell>
          <cell r="PE20">
            <v>0</v>
          </cell>
          <cell r="PF20">
            <v>0</v>
          </cell>
          <cell r="PG20">
            <v>0</v>
          </cell>
          <cell r="PH20">
            <v>0</v>
          </cell>
          <cell r="PI20">
            <v>0</v>
          </cell>
          <cell r="PJ20">
            <v>0</v>
          </cell>
          <cell r="PK20">
            <v>0</v>
          </cell>
          <cell r="PL20">
            <v>0</v>
          </cell>
          <cell r="PM20">
            <v>0</v>
          </cell>
          <cell r="PN20">
            <v>0</v>
          </cell>
          <cell r="PO20">
            <v>0</v>
          </cell>
          <cell r="PP20">
            <v>0</v>
          </cell>
          <cell r="PQ20">
            <v>0</v>
          </cell>
          <cell r="PR20">
            <v>0</v>
          </cell>
          <cell r="PS20">
            <v>0</v>
          </cell>
          <cell r="PT20">
            <v>0</v>
          </cell>
          <cell r="PU20">
            <v>0</v>
          </cell>
          <cell r="PV20">
            <v>0</v>
          </cell>
          <cell r="PW20">
            <v>0</v>
          </cell>
          <cell r="PX20">
            <v>0</v>
          </cell>
          <cell r="PY20">
            <v>0</v>
          </cell>
          <cell r="PZ20">
            <v>0</v>
          </cell>
          <cell r="QA20">
            <v>0</v>
          </cell>
          <cell r="QB20">
            <v>0</v>
          </cell>
          <cell r="QC20">
            <v>0</v>
          </cell>
          <cell r="QD20">
            <v>0</v>
          </cell>
          <cell r="QE20">
            <v>0</v>
          </cell>
          <cell r="QF20">
            <v>0</v>
          </cell>
          <cell r="QG20">
            <v>0</v>
          </cell>
          <cell r="QH20">
            <v>0</v>
          </cell>
          <cell r="QI20">
            <v>0</v>
          </cell>
          <cell r="QJ20">
            <v>0</v>
          </cell>
          <cell r="QK20">
            <v>0</v>
          </cell>
          <cell r="QL20">
            <v>0</v>
          </cell>
          <cell r="QM20">
            <v>0</v>
          </cell>
          <cell r="QN20">
            <v>0</v>
          </cell>
          <cell r="QO20">
            <v>0</v>
          </cell>
          <cell r="QP20">
            <v>0</v>
          </cell>
          <cell r="QQ20">
            <v>0</v>
          </cell>
          <cell r="QR20">
            <v>0</v>
          </cell>
          <cell r="QS20">
            <v>0</v>
          </cell>
          <cell r="QT20">
            <v>0</v>
          </cell>
          <cell r="QU20">
            <v>0</v>
          </cell>
          <cell r="QV20">
            <v>0</v>
          </cell>
          <cell r="QW20">
            <v>0</v>
          </cell>
          <cell r="QX20">
            <v>0</v>
          </cell>
          <cell r="QY20">
            <v>0</v>
          </cell>
          <cell r="QZ20">
            <v>0</v>
          </cell>
          <cell r="RA20">
            <v>0</v>
          </cell>
          <cell r="RB20" t="str">
            <v>x</v>
          </cell>
        </row>
        <row r="21">
          <cell r="C21">
            <v>360</v>
          </cell>
          <cell r="D21">
            <v>360</v>
          </cell>
          <cell r="E21">
            <v>360</v>
          </cell>
          <cell r="F21">
            <v>360</v>
          </cell>
          <cell r="G21">
            <v>360</v>
          </cell>
          <cell r="H21">
            <v>360</v>
          </cell>
          <cell r="I21">
            <v>360</v>
          </cell>
          <cell r="J21">
            <v>360</v>
          </cell>
          <cell r="K21">
            <v>360</v>
          </cell>
          <cell r="L21">
            <v>360</v>
          </cell>
          <cell r="M21">
            <v>360</v>
          </cell>
          <cell r="N21">
            <v>360</v>
          </cell>
          <cell r="O21">
            <v>360</v>
          </cell>
          <cell r="P21">
            <v>360</v>
          </cell>
          <cell r="Q21">
            <v>360</v>
          </cell>
          <cell r="R21">
            <v>360</v>
          </cell>
          <cell r="S21">
            <v>360</v>
          </cell>
          <cell r="T21">
            <v>360</v>
          </cell>
          <cell r="U21">
            <v>360</v>
          </cell>
          <cell r="V21">
            <v>360</v>
          </cell>
          <cell r="W21">
            <v>360</v>
          </cell>
          <cell r="X21">
            <v>360</v>
          </cell>
          <cell r="Y21">
            <v>360</v>
          </cell>
          <cell r="Z21">
            <v>360</v>
          </cell>
          <cell r="AA21">
            <v>360</v>
          </cell>
          <cell r="AB21">
            <v>360</v>
          </cell>
          <cell r="AC21">
            <v>360</v>
          </cell>
          <cell r="AD21">
            <v>360</v>
          </cell>
          <cell r="AE21">
            <v>360</v>
          </cell>
          <cell r="AF21">
            <v>360</v>
          </cell>
          <cell r="AG21">
            <v>360</v>
          </cell>
          <cell r="AH21">
            <v>360</v>
          </cell>
          <cell r="AI21">
            <v>360</v>
          </cell>
          <cell r="AJ21">
            <v>360</v>
          </cell>
          <cell r="AK21">
            <v>360</v>
          </cell>
          <cell r="AL21">
            <v>360</v>
          </cell>
          <cell r="AM21">
            <v>360</v>
          </cell>
          <cell r="AN21">
            <v>360</v>
          </cell>
          <cell r="AO21">
            <v>360</v>
          </cell>
          <cell r="AP21">
            <v>360</v>
          </cell>
          <cell r="AQ21">
            <v>360</v>
          </cell>
          <cell r="AR21">
            <v>360</v>
          </cell>
          <cell r="AS21">
            <v>360</v>
          </cell>
          <cell r="AT21">
            <v>360</v>
          </cell>
          <cell r="AU21">
            <v>360</v>
          </cell>
          <cell r="AV21">
            <v>360</v>
          </cell>
          <cell r="AW21">
            <v>360</v>
          </cell>
          <cell r="AX21">
            <v>360</v>
          </cell>
          <cell r="AY21">
            <v>360</v>
          </cell>
          <cell r="AZ21">
            <v>360</v>
          </cell>
          <cell r="BA21">
            <v>360</v>
          </cell>
          <cell r="BB21">
            <v>360</v>
          </cell>
          <cell r="BC21">
            <v>360</v>
          </cell>
          <cell r="BD21">
            <v>360</v>
          </cell>
          <cell r="BE21">
            <v>360</v>
          </cell>
          <cell r="BF21">
            <v>360</v>
          </cell>
          <cell r="BG21">
            <v>360</v>
          </cell>
          <cell r="BH21">
            <v>360</v>
          </cell>
          <cell r="BI21">
            <v>360</v>
          </cell>
          <cell r="BJ21">
            <v>360</v>
          </cell>
          <cell r="BK21">
            <v>360</v>
          </cell>
          <cell r="BL21">
            <v>360</v>
          </cell>
          <cell r="BM21">
            <v>360</v>
          </cell>
          <cell r="BN21">
            <v>360</v>
          </cell>
          <cell r="BO21">
            <v>360</v>
          </cell>
          <cell r="BP21">
            <v>360</v>
          </cell>
          <cell r="BQ21">
            <v>360</v>
          </cell>
          <cell r="BR21">
            <v>360</v>
          </cell>
          <cell r="BS21">
            <v>360</v>
          </cell>
          <cell r="BT21">
            <v>360</v>
          </cell>
          <cell r="BU21">
            <v>360</v>
          </cell>
          <cell r="BV21">
            <v>360</v>
          </cell>
          <cell r="BW21">
            <v>360</v>
          </cell>
          <cell r="BX21">
            <v>360</v>
          </cell>
          <cell r="BY21">
            <v>360</v>
          </cell>
          <cell r="BZ21">
            <v>360</v>
          </cell>
          <cell r="CA21">
            <v>360</v>
          </cell>
          <cell r="CB21">
            <v>360</v>
          </cell>
          <cell r="CC21">
            <v>360</v>
          </cell>
          <cell r="CD21">
            <v>360</v>
          </cell>
          <cell r="CE21">
            <v>360</v>
          </cell>
          <cell r="CF21">
            <v>360</v>
          </cell>
          <cell r="CG21">
            <v>360</v>
          </cell>
          <cell r="CH21">
            <v>360</v>
          </cell>
          <cell r="CI21">
            <v>360</v>
          </cell>
          <cell r="CJ21">
            <v>360</v>
          </cell>
          <cell r="CK21">
            <v>360</v>
          </cell>
          <cell r="CL21">
            <v>360</v>
          </cell>
          <cell r="CM21">
            <v>360</v>
          </cell>
          <cell r="CN21">
            <v>360</v>
          </cell>
          <cell r="CO21">
            <v>360</v>
          </cell>
          <cell r="CP21">
            <v>360</v>
          </cell>
          <cell r="CQ21">
            <v>360</v>
          </cell>
          <cell r="CR21">
            <v>360</v>
          </cell>
          <cell r="CS21">
            <v>360</v>
          </cell>
          <cell r="CT21">
            <v>360</v>
          </cell>
          <cell r="CU21">
            <v>360</v>
          </cell>
          <cell r="CV21">
            <v>360</v>
          </cell>
          <cell r="CW21">
            <v>360</v>
          </cell>
          <cell r="CX21">
            <v>360</v>
          </cell>
          <cell r="CY21">
            <v>360</v>
          </cell>
          <cell r="CZ21">
            <v>360</v>
          </cell>
          <cell r="DA21">
            <v>360</v>
          </cell>
          <cell r="DB21">
            <v>360</v>
          </cell>
          <cell r="DC21">
            <v>360</v>
          </cell>
          <cell r="DD21">
            <v>360</v>
          </cell>
          <cell r="DE21">
            <v>360</v>
          </cell>
          <cell r="DF21">
            <v>360</v>
          </cell>
          <cell r="DG21">
            <v>360</v>
          </cell>
          <cell r="DH21">
            <v>360</v>
          </cell>
          <cell r="DI21">
            <v>360</v>
          </cell>
          <cell r="DJ21">
            <v>360</v>
          </cell>
          <cell r="DK21">
            <v>360</v>
          </cell>
          <cell r="DL21">
            <v>360</v>
          </cell>
          <cell r="DM21">
            <v>360</v>
          </cell>
          <cell r="DN21">
            <v>360</v>
          </cell>
          <cell r="DO21">
            <v>360</v>
          </cell>
          <cell r="DP21">
            <v>360</v>
          </cell>
          <cell r="DQ21">
            <v>360</v>
          </cell>
          <cell r="DR21">
            <v>360</v>
          </cell>
          <cell r="DS21">
            <v>360</v>
          </cell>
          <cell r="DT21">
            <v>360</v>
          </cell>
          <cell r="DU21">
            <v>360</v>
          </cell>
          <cell r="DV21">
            <v>360</v>
          </cell>
          <cell r="DW21">
            <v>360</v>
          </cell>
          <cell r="DX21">
            <v>360</v>
          </cell>
          <cell r="DY21">
            <v>360</v>
          </cell>
          <cell r="DZ21">
            <v>360</v>
          </cell>
          <cell r="EA21">
            <v>360</v>
          </cell>
          <cell r="EB21">
            <v>360</v>
          </cell>
          <cell r="EC21">
            <v>360</v>
          </cell>
          <cell r="ED21">
            <v>360</v>
          </cell>
          <cell r="EE21">
            <v>360</v>
          </cell>
          <cell r="EF21">
            <v>360</v>
          </cell>
          <cell r="EG21">
            <v>360</v>
          </cell>
          <cell r="EH21">
            <v>360</v>
          </cell>
          <cell r="EI21">
            <v>360</v>
          </cell>
          <cell r="EJ21">
            <v>360</v>
          </cell>
          <cell r="EK21">
            <v>360</v>
          </cell>
          <cell r="EL21">
            <v>360</v>
          </cell>
          <cell r="EM21">
            <v>360</v>
          </cell>
          <cell r="EN21">
            <v>360</v>
          </cell>
          <cell r="EO21">
            <v>360</v>
          </cell>
          <cell r="EP21">
            <v>360</v>
          </cell>
          <cell r="EQ21">
            <v>360</v>
          </cell>
          <cell r="ER21">
            <v>360</v>
          </cell>
          <cell r="ES21">
            <v>360</v>
          </cell>
          <cell r="ET21">
            <v>360</v>
          </cell>
          <cell r="EU21">
            <v>360</v>
          </cell>
          <cell r="EV21">
            <v>360</v>
          </cell>
          <cell r="EW21">
            <v>360</v>
          </cell>
          <cell r="EX21">
            <v>360</v>
          </cell>
          <cell r="EY21">
            <v>360</v>
          </cell>
          <cell r="EZ21">
            <v>360</v>
          </cell>
          <cell r="FA21">
            <v>360</v>
          </cell>
          <cell r="FB21">
            <v>360</v>
          </cell>
          <cell r="FC21">
            <v>360</v>
          </cell>
          <cell r="FD21">
            <v>360</v>
          </cell>
          <cell r="FE21">
            <v>360</v>
          </cell>
          <cell r="FF21">
            <v>360</v>
          </cell>
          <cell r="FG21">
            <v>360</v>
          </cell>
          <cell r="FH21">
            <v>360</v>
          </cell>
          <cell r="FI21">
            <v>360</v>
          </cell>
          <cell r="FJ21">
            <v>360</v>
          </cell>
          <cell r="FK21">
            <v>360</v>
          </cell>
          <cell r="FL21">
            <v>360</v>
          </cell>
          <cell r="FM21">
            <v>360</v>
          </cell>
          <cell r="FN21">
            <v>360</v>
          </cell>
          <cell r="FO21">
            <v>360</v>
          </cell>
          <cell r="FP21">
            <v>360</v>
          </cell>
          <cell r="FQ21">
            <v>360</v>
          </cell>
          <cell r="FR21">
            <v>360</v>
          </cell>
          <cell r="FS21">
            <v>360</v>
          </cell>
          <cell r="FT21">
            <v>360</v>
          </cell>
          <cell r="FU21">
            <v>360</v>
          </cell>
          <cell r="FV21">
            <v>360</v>
          </cell>
          <cell r="FW21">
            <v>360</v>
          </cell>
          <cell r="FX21">
            <v>360</v>
          </cell>
          <cell r="FY21">
            <v>360</v>
          </cell>
          <cell r="FZ21">
            <v>360</v>
          </cell>
          <cell r="GA21">
            <v>360</v>
          </cell>
          <cell r="GB21">
            <v>360</v>
          </cell>
          <cell r="GC21">
            <v>360</v>
          </cell>
          <cell r="GD21">
            <v>360</v>
          </cell>
          <cell r="GE21">
            <v>360</v>
          </cell>
          <cell r="GF21">
            <v>360</v>
          </cell>
          <cell r="GG21">
            <v>360</v>
          </cell>
          <cell r="GH21">
            <v>360</v>
          </cell>
          <cell r="GI21">
            <v>360</v>
          </cell>
          <cell r="GJ21">
            <v>360</v>
          </cell>
          <cell r="GK21">
            <v>360</v>
          </cell>
          <cell r="GL21">
            <v>360</v>
          </cell>
          <cell r="GM21">
            <v>360</v>
          </cell>
          <cell r="GN21">
            <v>360</v>
          </cell>
          <cell r="GO21">
            <v>360</v>
          </cell>
          <cell r="GP21">
            <v>360</v>
          </cell>
          <cell r="GQ21">
            <v>360</v>
          </cell>
          <cell r="GR21">
            <v>360</v>
          </cell>
          <cell r="GS21">
            <v>360</v>
          </cell>
          <cell r="GT21">
            <v>360</v>
          </cell>
          <cell r="GU21">
            <v>360</v>
          </cell>
          <cell r="GV21">
            <v>360</v>
          </cell>
          <cell r="GW21">
            <v>360</v>
          </cell>
          <cell r="GX21">
            <v>360</v>
          </cell>
          <cell r="GY21">
            <v>360</v>
          </cell>
          <cell r="GZ21">
            <v>360</v>
          </cell>
          <cell r="HA21">
            <v>360</v>
          </cell>
          <cell r="HB21">
            <v>360</v>
          </cell>
          <cell r="HC21">
            <v>360</v>
          </cell>
          <cell r="HD21">
            <v>360</v>
          </cell>
          <cell r="HE21">
            <v>360</v>
          </cell>
          <cell r="HF21">
            <v>360</v>
          </cell>
          <cell r="HG21">
            <v>360</v>
          </cell>
          <cell r="HH21">
            <v>360</v>
          </cell>
          <cell r="HI21">
            <v>360</v>
          </cell>
          <cell r="HJ21">
            <v>360</v>
          </cell>
          <cell r="HK21">
            <v>360</v>
          </cell>
          <cell r="HL21">
            <v>360</v>
          </cell>
          <cell r="HM21">
            <v>360</v>
          </cell>
          <cell r="HN21">
            <v>360</v>
          </cell>
          <cell r="HO21">
            <v>360</v>
          </cell>
          <cell r="HP21">
            <v>360</v>
          </cell>
          <cell r="HQ21">
            <v>360</v>
          </cell>
          <cell r="HR21">
            <v>360</v>
          </cell>
          <cell r="HS21">
            <v>360</v>
          </cell>
          <cell r="HT21">
            <v>360</v>
          </cell>
          <cell r="HU21">
            <v>360</v>
          </cell>
          <cell r="HV21">
            <v>360</v>
          </cell>
          <cell r="HW21">
            <v>360</v>
          </cell>
          <cell r="HX21">
            <v>360</v>
          </cell>
          <cell r="HY21">
            <v>360</v>
          </cell>
          <cell r="HZ21">
            <v>360</v>
          </cell>
          <cell r="IA21">
            <v>360</v>
          </cell>
          <cell r="IB21">
            <v>360</v>
          </cell>
          <cell r="IC21">
            <v>360</v>
          </cell>
          <cell r="ID21">
            <v>360</v>
          </cell>
          <cell r="IE21">
            <v>360</v>
          </cell>
          <cell r="IF21">
            <v>360</v>
          </cell>
          <cell r="IG21">
            <v>360</v>
          </cell>
          <cell r="IH21">
            <v>360</v>
          </cell>
          <cell r="II21">
            <v>360</v>
          </cell>
          <cell r="IJ21">
            <v>360</v>
          </cell>
          <cell r="IK21">
            <v>360</v>
          </cell>
          <cell r="IL21">
            <v>360</v>
          </cell>
          <cell r="IM21">
            <v>360</v>
          </cell>
          <cell r="IN21">
            <v>360</v>
          </cell>
          <cell r="IO21">
            <v>360</v>
          </cell>
          <cell r="IP21">
            <v>360</v>
          </cell>
          <cell r="IQ21">
            <v>360</v>
          </cell>
          <cell r="IR21">
            <v>360</v>
          </cell>
          <cell r="IS21">
            <v>360</v>
          </cell>
          <cell r="IT21">
            <v>360</v>
          </cell>
          <cell r="IU21">
            <v>360</v>
          </cell>
          <cell r="IV21">
            <v>360</v>
          </cell>
          <cell r="IW21">
            <v>360</v>
          </cell>
          <cell r="IX21">
            <v>360</v>
          </cell>
          <cell r="IY21">
            <v>360</v>
          </cell>
          <cell r="IZ21">
            <v>360</v>
          </cell>
          <cell r="JA21">
            <v>360</v>
          </cell>
          <cell r="JB21">
            <v>360</v>
          </cell>
          <cell r="JC21">
            <v>360</v>
          </cell>
          <cell r="JD21">
            <v>360</v>
          </cell>
          <cell r="JE21">
            <v>360</v>
          </cell>
          <cell r="JF21">
            <v>360</v>
          </cell>
          <cell r="JG21">
            <v>360</v>
          </cell>
          <cell r="JH21">
            <v>360</v>
          </cell>
          <cell r="JI21">
            <v>360</v>
          </cell>
          <cell r="JJ21">
            <v>360</v>
          </cell>
          <cell r="JK21">
            <v>360</v>
          </cell>
          <cell r="JL21">
            <v>360</v>
          </cell>
          <cell r="JM21">
            <v>360</v>
          </cell>
          <cell r="JN21">
            <v>360</v>
          </cell>
          <cell r="JO21">
            <v>360</v>
          </cell>
          <cell r="JP21">
            <v>360</v>
          </cell>
          <cell r="JQ21">
            <v>360</v>
          </cell>
          <cell r="JR21">
            <v>360</v>
          </cell>
          <cell r="JS21">
            <v>360</v>
          </cell>
          <cell r="JT21">
            <v>360</v>
          </cell>
          <cell r="JU21">
            <v>360</v>
          </cell>
          <cell r="JV21">
            <v>360</v>
          </cell>
          <cell r="JW21">
            <v>360</v>
          </cell>
          <cell r="JX21">
            <v>360</v>
          </cell>
          <cell r="JY21">
            <v>360</v>
          </cell>
          <cell r="JZ21">
            <v>360</v>
          </cell>
          <cell r="KA21">
            <v>360</v>
          </cell>
          <cell r="KB21">
            <v>360</v>
          </cell>
          <cell r="KC21">
            <v>360</v>
          </cell>
          <cell r="KD21">
            <v>360</v>
          </cell>
          <cell r="KE21">
            <v>360</v>
          </cell>
          <cell r="KF21">
            <v>360</v>
          </cell>
          <cell r="KG21">
            <v>360</v>
          </cell>
          <cell r="KH21">
            <v>360</v>
          </cell>
          <cell r="KI21">
            <v>360</v>
          </cell>
          <cell r="KJ21">
            <v>360</v>
          </cell>
          <cell r="KK21">
            <v>360</v>
          </cell>
          <cell r="KL21">
            <v>360</v>
          </cell>
          <cell r="KM21">
            <v>360</v>
          </cell>
          <cell r="KN21">
            <v>360</v>
          </cell>
          <cell r="KO21">
            <v>360</v>
          </cell>
          <cell r="KP21">
            <v>360</v>
          </cell>
          <cell r="KQ21">
            <v>360</v>
          </cell>
          <cell r="KR21">
            <v>360</v>
          </cell>
          <cell r="KS21">
            <v>360</v>
          </cell>
          <cell r="KT21">
            <v>360</v>
          </cell>
          <cell r="KU21">
            <v>360</v>
          </cell>
          <cell r="KV21">
            <v>360</v>
          </cell>
          <cell r="KW21">
            <v>360</v>
          </cell>
          <cell r="KX21">
            <v>360</v>
          </cell>
          <cell r="KY21">
            <v>360</v>
          </cell>
          <cell r="KZ21">
            <v>360</v>
          </cell>
          <cell r="LA21">
            <v>360</v>
          </cell>
          <cell r="LB21">
            <v>360</v>
          </cell>
          <cell r="LC21">
            <v>360</v>
          </cell>
          <cell r="LD21">
            <v>360</v>
          </cell>
          <cell r="LE21">
            <v>360</v>
          </cell>
          <cell r="LF21">
            <v>360</v>
          </cell>
          <cell r="LG21">
            <v>360</v>
          </cell>
          <cell r="LH21">
            <v>360</v>
          </cell>
          <cell r="LI21">
            <v>360</v>
          </cell>
          <cell r="LJ21">
            <v>360</v>
          </cell>
          <cell r="LK21">
            <v>360</v>
          </cell>
          <cell r="LL21">
            <v>360</v>
          </cell>
          <cell r="LM21">
            <v>360</v>
          </cell>
          <cell r="LN21">
            <v>360</v>
          </cell>
          <cell r="LO21">
            <v>360</v>
          </cell>
          <cell r="LP21">
            <v>360</v>
          </cell>
          <cell r="LQ21">
            <v>360</v>
          </cell>
          <cell r="LR21">
            <v>360</v>
          </cell>
          <cell r="LS21">
            <v>360</v>
          </cell>
          <cell r="LT21">
            <v>360</v>
          </cell>
          <cell r="LU21">
            <v>360</v>
          </cell>
          <cell r="LV21">
            <v>360</v>
          </cell>
          <cell r="LW21">
            <v>360</v>
          </cell>
          <cell r="LX21">
            <v>360</v>
          </cell>
          <cell r="LY21">
            <v>360</v>
          </cell>
          <cell r="LZ21">
            <v>360</v>
          </cell>
          <cell r="MA21">
            <v>360</v>
          </cell>
          <cell r="MB21">
            <v>360</v>
          </cell>
          <cell r="MC21">
            <v>360</v>
          </cell>
          <cell r="MD21">
            <v>360</v>
          </cell>
          <cell r="ME21">
            <v>360</v>
          </cell>
          <cell r="MF21">
            <v>360</v>
          </cell>
          <cell r="MG21">
            <v>360</v>
          </cell>
          <cell r="MH21">
            <v>360</v>
          </cell>
          <cell r="MI21">
            <v>360</v>
          </cell>
          <cell r="MJ21">
            <v>360</v>
          </cell>
          <cell r="MK21">
            <v>360</v>
          </cell>
          <cell r="ML21">
            <v>360</v>
          </cell>
          <cell r="MM21">
            <v>360</v>
          </cell>
          <cell r="MN21">
            <v>360</v>
          </cell>
          <cell r="MO21">
            <v>360</v>
          </cell>
          <cell r="MP21">
            <v>360</v>
          </cell>
          <cell r="MQ21">
            <v>360</v>
          </cell>
          <cell r="MR21">
            <v>360</v>
          </cell>
          <cell r="MS21">
            <v>360</v>
          </cell>
          <cell r="MT21">
            <v>360</v>
          </cell>
          <cell r="MU21">
            <v>360</v>
          </cell>
          <cell r="MV21">
            <v>360</v>
          </cell>
          <cell r="MW21">
            <v>360</v>
          </cell>
          <cell r="MX21">
            <v>360</v>
          </cell>
          <cell r="MY21">
            <v>360</v>
          </cell>
          <cell r="MZ21">
            <v>360</v>
          </cell>
          <cell r="NA21">
            <v>360</v>
          </cell>
          <cell r="NB21">
            <v>360</v>
          </cell>
          <cell r="NC21">
            <v>360</v>
          </cell>
          <cell r="ND21">
            <v>360</v>
          </cell>
          <cell r="NE21">
            <v>360</v>
          </cell>
          <cell r="NF21">
            <v>360</v>
          </cell>
          <cell r="NG21">
            <v>360</v>
          </cell>
          <cell r="NH21">
            <v>360</v>
          </cell>
          <cell r="NI21">
            <v>360</v>
          </cell>
          <cell r="NJ21">
            <v>360</v>
          </cell>
          <cell r="NK21">
            <v>360</v>
          </cell>
          <cell r="NL21">
            <v>360</v>
          </cell>
          <cell r="NM21">
            <v>360</v>
          </cell>
          <cell r="NN21">
            <v>360</v>
          </cell>
          <cell r="NO21">
            <v>360</v>
          </cell>
          <cell r="NP21">
            <v>360</v>
          </cell>
          <cell r="NQ21">
            <v>360</v>
          </cell>
          <cell r="NR21">
            <v>360</v>
          </cell>
          <cell r="NS21">
            <v>360</v>
          </cell>
          <cell r="NT21">
            <v>360</v>
          </cell>
          <cell r="NU21">
            <v>360</v>
          </cell>
          <cell r="NV21">
            <v>360</v>
          </cell>
          <cell r="NW21">
            <v>360</v>
          </cell>
          <cell r="NX21">
            <v>360</v>
          </cell>
          <cell r="NY21">
            <v>360</v>
          </cell>
          <cell r="NZ21">
            <v>360</v>
          </cell>
          <cell r="OA21">
            <v>360</v>
          </cell>
          <cell r="OB21">
            <v>360</v>
          </cell>
          <cell r="OC21">
            <v>360</v>
          </cell>
          <cell r="OD21">
            <v>360</v>
          </cell>
          <cell r="OE21">
            <v>360</v>
          </cell>
          <cell r="OF21">
            <v>360</v>
          </cell>
          <cell r="OG21">
            <v>360</v>
          </cell>
          <cell r="OH21">
            <v>360</v>
          </cell>
          <cell r="OI21">
            <v>360</v>
          </cell>
          <cell r="OJ21">
            <v>360</v>
          </cell>
          <cell r="OK21">
            <v>360</v>
          </cell>
          <cell r="OL21">
            <v>360</v>
          </cell>
          <cell r="OM21">
            <v>360</v>
          </cell>
          <cell r="ON21">
            <v>360</v>
          </cell>
          <cell r="OO21">
            <v>360</v>
          </cell>
          <cell r="OP21">
            <v>360</v>
          </cell>
          <cell r="OQ21">
            <v>360</v>
          </cell>
          <cell r="OR21">
            <v>360</v>
          </cell>
          <cell r="OS21">
            <v>360</v>
          </cell>
          <cell r="OT21">
            <v>360</v>
          </cell>
          <cell r="OU21">
            <v>360</v>
          </cell>
          <cell r="OV21">
            <v>360</v>
          </cell>
          <cell r="OW21">
            <v>360</v>
          </cell>
          <cell r="OX21">
            <v>360</v>
          </cell>
          <cell r="OY21">
            <v>360</v>
          </cell>
          <cell r="OZ21">
            <v>360</v>
          </cell>
          <cell r="PA21">
            <v>360</v>
          </cell>
          <cell r="PB21">
            <v>360</v>
          </cell>
          <cell r="PC21">
            <v>360</v>
          </cell>
          <cell r="PD21">
            <v>360</v>
          </cell>
          <cell r="PE21">
            <v>360</v>
          </cell>
          <cell r="PF21">
            <v>360</v>
          </cell>
          <cell r="PG21">
            <v>360</v>
          </cell>
          <cell r="PH21">
            <v>360</v>
          </cell>
          <cell r="PI21">
            <v>360</v>
          </cell>
          <cell r="PJ21">
            <v>360</v>
          </cell>
          <cell r="PK21">
            <v>360</v>
          </cell>
          <cell r="PL21">
            <v>360</v>
          </cell>
          <cell r="PM21">
            <v>360</v>
          </cell>
          <cell r="PN21">
            <v>360</v>
          </cell>
          <cell r="PO21">
            <v>360</v>
          </cell>
          <cell r="PP21">
            <v>360</v>
          </cell>
          <cell r="PQ21">
            <v>360</v>
          </cell>
          <cell r="PR21">
            <v>360</v>
          </cell>
          <cell r="PS21">
            <v>360</v>
          </cell>
          <cell r="PT21">
            <v>360</v>
          </cell>
          <cell r="PU21">
            <v>360</v>
          </cell>
          <cell r="PV21">
            <v>360</v>
          </cell>
          <cell r="PW21">
            <v>360</v>
          </cell>
          <cell r="PX21">
            <v>360</v>
          </cell>
          <cell r="PY21">
            <v>360</v>
          </cell>
          <cell r="PZ21">
            <v>360</v>
          </cell>
          <cell r="QA21">
            <v>360</v>
          </cell>
          <cell r="QB21">
            <v>360</v>
          </cell>
          <cell r="QC21">
            <v>360</v>
          </cell>
          <cell r="QD21">
            <v>360</v>
          </cell>
          <cell r="QE21">
            <v>360</v>
          </cell>
          <cell r="QF21">
            <v>360</v>
          </cell>
          <cell r="QG21">
            <v>360</v>
          </cell>
          <cell r="QH21">
            <v>360</v>
          </cell>
          <cell r="QI21">
            <v>360</v>
          </cell>
          <cell r="QJ21">
            <v>360</v>
          </cell>
          <cell r="QK21">
            <v>360</v>
          </cell>
          <cell r="QL21">
            <v>360</v>
          </cell>
          <cell r="QM21">
            <v>360</v>
          </cell>
          <cell r="QN21">
            <v>360</v>
          </cell>
          <cell r="QO21">
            <v>360</v>
          </cell>
          <cell r="QP21">
            <v>360</v>
          </cell>
          <cell r="QQ21">
            <v>360</v>
          </cell>
          <cell r="QR21">
            <v>360</v>
          </cell>
          <cell r="QS21">
            <v>360</v>
          </cell>
          <cell r="QT21">
            <v>360</v>
          </cell>
          <cell r="QU21">
            <v>360</v>
          </cell>
          <cell r="QV21">
            <v>360</v>
          </cell>
          <cell r="QW21">
            <v>360</v>
          </cell>
          <cell r="QX21">
            <v>360</v>
          </cell>
          <cell r="QY21">
            <v>360</v>
          </cell>
          <cell r="QZ21">
            <v>360</v>
          </cell>
          <cell r="RA21">
            <v>360</v>
          </cell>
          <cell r="RB21" t="str">
            <v>x</v>
          </cell>
        </row>
        <row r="22">
          <cell r="A22">
            <v>20</v>
          </cell>
          <cell r="C22" t="e">
            <v>#N/A</v>
          </cell>
          <cell r="D22" t="e">
            <v>#N/A</v>
          </cell>
          <cell r="E22" t="e">
            <v>#N/A</v>
          </cell>
          <cell r="F22" t="e">
            <v>#N/A</v>
          </cell>
          <cell r="G22" t="e">
            <v>#N/A</v>
          </cell>
          <cell r="H22" t="e">
            <v>#N/A</v>
          </cell>
          <cell r="I22" t="e">
            <v>#N/A</v>
          </cell>
          <cell r="J22" t="e">
            <v>#N/A</v>
          </cell>
          <cell r="K22" t="e">
            <v>#N/A</v>
          </cell>
          <cell r="L22" t="e">
            <v>#N/A</v>
          </cell>
          <cell r="M22" t="e">
            <v>#N/A</v>
          </cell>
          <cell r="N22" t="e">
            <v>#N/A</v>
          </cell>
          <cell r="O22" t="e">
            <v>#N/A</v>
          </cell>
          <cell r="P22" t="e">
            <v>#N/A</v>
          </cell>
          <cell r="Q22" t="e">
            <v>#N/A</v>
          </cell>
          <cell r="R22" t="e">
            <v>#N/A</v>
          </cell>
          <cell r="S22" t="e">
            <v>#N/A</v>
          </cell>
          <cell r="T22" t="e">
            <v>#N/A</v>
          </cell>
          <cell r="U22" t="e">
            <v>#N/A</v>
          </cell>
          <cell r="V22" t="e">
            <v>#N/A</v>
          </cell>
          <cell r="W22" t="e">
            <v>#N/A</v>
          </cell>
          <cell r="X22" t="e">
            <v>#N/A</v>
          </cell>
          <cell r="Y22" t="e">
            <v>#N/A</v>
          </cell>
          <cell r="Z22" t="e">
            <v>#N/A</v>
          </cell>
          <cell r="AA22" t="e">
            <v>#N/A</v>
          </cell>
          <cell r="AB22" t="e">
            <v>#N/A</v>
          </cell>
          <cell r="AC22" t="e">
            <v>#N/A</v>
          </cell>
          <cell r="AD22" t="e">
            <v>#N/A</v>
          </cell>
          <cell r="AE22" t="e">
            <v>#N/A</v>
          </cell>
          <cell r="AF22" t="e">
            <v>#N/A</v>
          </cell>
          <cell r="AG22" t="e">
            <v>#N/A</v>
          </cell>
          <cell r="AH22" t="e">
            <v>#N/A</v>
          </cell>
          <cell r="AI22" t="e">
            <v>#N/A</v>
          </cell>
          <cell r="AJ22" t="e">
            <v>#N/A</v>
          </cell>
          <cell r="AK22" t="e">
            <v>#N/A</v>
          </cell>
          <cell r="AL22" t="e">
            <v>#N/A</v>
          </cell>
          <cell r="AM22" t="e">
            <v>#N/A</v>
          </cell>
          <cell r="AN22" t="e">
            <v>#N/A</v>
          </cell>
          <cell r="AO22" t="e">
            <v>#N/A</v>
          </cell>
          <cell r="AP22" t="e">
            <v>#N/A</v>
          </cell>
          <cell r="AQ22" t="e">
            <v>#N/A</v>
          </cell>
          <cell r="AR22" t="e">
            <v>#N/A</v>
          </cell>
          <cell r="AS22" t="e">
            <v>#N/A</v>
          </cell>
          <cell r="AT22" t="e">
            <v>#N/A</v>
          </cell>
          <cell r="AU22" t="e">
            <v>#N/A</v>
          </cell>
          <cell r="AV22" t="e">
            <v>#N/A</v>
          </cell>
          <cell r="AW22" t="e">
            <v>#N/A</v>
          </cell>
          <cell r="AX22" t="e">
            <v>#N/A</v>
          </cell>
          <cell r="AY22" t="e">
            <v>#N/A</v>
          </cell>
          <cell r="AZ22" t="e">
            <v>#N/A</v>
          </cell>
          <cell r="BA22" t="e">
            <v>#N/A</v>
          </cell>
          <cell r="BB22" t="e">
            <v>#N/A</v>
          </cell>
          <cell r="BC22" t="e">
            <v>#N/A</v>
          </cell>
          <cell r="BD22" t="e">
            <v>#N/A</v>
          </cell>
          <cell r="BE22" t="e">
            <v>#N/A</v>
          </cell>
          <cell r="BF22" t="e">
            <v>#N/A</v>
          </cell>
          <cell r="BG22" t="e">
            <v>#N/A</v>
          </cell>
          <cell r="BH22" t="e">
            <v>#N/A</v>
          </cell>
          <cell r="BI22" t="e">
            <v>#N/A</v>
          </cell>
          <cell r="BJ22" t="e">
            <v>#N/A</v>
          </cell>
          <cell r="BK22" t="e">
            <v>#N/A</v>
          </cell>
          <cell r="BL22" t="e">
            <v>#N/A</v>
          </cell>
          <cell r="BM22" t="e">
            <v>#N/A</v>
          </cell>
          <cell r="BN22" t="e">
            <v>#N/A</v>
          </cell>
          <cell r="BO22" t="e">
            <v>#N/A</v>
          </cell>
          <cell r="BP22" t="e">
            <v>#N/A</v>
          </cell>
          <cell r="BQ22" t="e">
            <v>#N/A</v>
          </cell>
          <cell r="BR22" t="e">
            <v>#N/A</v>
          </cell>
          <cell r="BS22" t="e">
            <v>#N/A</v>
          </cell>
          <cell r="BT22" t="e">
            <v>#N/A</v>
          </cell>
          <cell r="BU22" t="e">
            <v>#N/A</v>
          </cell>
          <cell r="BV22" t="e">
            <v>#N/A</v>
          </cell>
          <cell r="BW22" t="e">
            <v>#N/A</v>
          </cell>
          <cell r="BX22" t="e">
            <v>#N/A</v>
          </cell>
          <cell r="BY22" t="e">
            <v>#N/A</v>
          </cell>
          <cell r="BZ22" t="e">
            <v>#N/A</v>
          </cell>
          <cell r="CA22" t="e">
            <v>#N/A</v>
          </cell>
          <cell r="CB22" t="e">
            <v>#N/A</v>
          </cell>
          <cell r="CC22" t="e">
            <v>#N/A</v>
          </cell>
          <cell r="CD22" t="e">
            <v>#N/A</v>
          </cell>
          <cell r="CE22" t="e">
            <v>#N/A</v>
          </cell>
          <cell r="CF22" t="e">
            <v>#N/A</v>
          </cell>
          <cell r="CG22" t="e">
            <v>#N/A</v>
          </cell>
          <cell r="CH22" t="e">
            <v>#N/A</v>
          </cell>
          <cell r="CI22" t="e">
            <v>#N/A</v>
          </cell>
          <cell r="CJ22" t="e">
            <v>#N/A</v>
          </cell>
          <cell r="CK22" t="e">
            <v>#N/A</v>
          </cell>
          <cell r="CL22" t="e">
            <v>#N/A</v>
          </cell>
          <cell r="CM22" t="e">
            <v>#N/A</v>
          </cell>
          <cell r="CN22" t="e">
            <v>#N/A</v>
          </cell>
          <cell r="CO22" t="e">
            <v>#N/A</v>
          </cell>
          <cell r="CP22" t="e">
            <v>#N/A</v>
          </cell>
          <cell r="CQ22" t="e">
            <v>#N/A</v>
          </cell>
          <cell r="CR22" t="e">
            <v>#N/A</v>
          </cell>
          <cell r="CS22" t="e">
            <v>#N/A</v>
          </cell>
          <cell r="CT22" t="e">
            <v>#N/A</v>
          </cell>
          <cell r="CU22" t="e">
            <v>#N/A</v>
          </cell>
          <cell r="CV22" t="e">
            <v>#N/A</v>
          </cell>
          <cell r="CW22" t="e">
            <v>#N/A</v>
          </cell>
          <cell r="CX22" t="e">
            <v>#N/A</v>
          </cell>
          <cell r="CY22" t="e">
            <v>#N/A</v>
          </cell>
          <cell r="CZ22" t="e">
            <v>#N/A</v>
          </cell>
          <cell r="DA22" t="e">
            <v>#N/A</v>
          </cell>
          <cell r="DB22" t="e">
            <v>#N/A</v>
          </cell>
          <cell r="DC22" t="e">
            <v>#N/A</v>
          </cell>
          <cell r="DD22" t="e">
            <v>#N/A</v>
          </cell>
          <cell r="DE22" t="e">
            <v>#N/A</v>
          </cell>
          <cell r="DF22" t="e">
            <v>#N/A</v>
          </cell>
          <cell r="DG22" t="e">
            <v>#N/A</v>
          </cell>
          <cell r="DH22" t="e">
            <v>#N/A</v>
          </cell>
          <cell r="DI22" t="e">
            <v>#N/A</v>
          </cell>
          <cell r="DJ22" t="e">
            <v>#N/A</v>
          </cell>
          <cell r="DK22" t="e">
            <v>#N/A</v>
          </cell>
          <cell r="DL22" t="e">
            <v>#N/A</v>
          </cell>
          <cell r="DM22" t="e">
            <v>#N/A</v>
          </cell>
          <cell r="DN22" t="e">
            <v>#N/A</v>
          </cell>
          <cell r="DO22" t="e">
            <v>#N/A</v>
          </cell>
          <cell r="DP22" t="e">
            <v>#N/A</v>
          </cell>
          <cell r="DQ22" t="e">
            <v>#N/A</v>
          </cell>
          <cell r="DR22" t="e">
            <v>#N/A</v>
          </cell>
          <cell r="DS22" t="e">
            <v>#N/A</v>
          </cell>
          <cell r="DT22" t="e">
            <v>#N/A</v>
          </cell>
          <cell r="DU22" t="e">
            <v>#N/A</v>
          </cell>
          <cell r="DV22" t="e">
            <v>#N/A</v>
          </cell>
          <cell r="DW22" t="e">
            <v>#N/A</v>
          </cell>
          <cell r="DX22" t="e">
            <v>#N/A</v>
          </cell>
          <cell r="DY22" t="e">
            <v>#N/A</v>
          </cell>
          <cell r="DZ22" t="e">
            <v>#N/A</v>
          </cell>
          <cell r="EA22" t="e">
            <v>#N/A</v>
          </cell>
          <cell r="EB22" t="e">
            <v>#N/A</v>
          </cell>
          <cell r="EC22" t="e">
            <v>#N/A</v>
          </cell>
          <cell r="ED22" t="e">
            <v>#N/A</v>
          </cell>
          <cell r="EE22" t="e">
            <v>#N/A</v>
          </cell>
          <cell r="EF22" t="e">
            <v>#N/A</v>
          </cell>
          <cell r="EG22" t="e">
            <v>#N/A</v>
          </cell>
          <cell r="EH22" t="e">
            <v>#N/A</v>
          </cell>
          <cell r="EI22" t="e">
            <v>#N/A</v>
          </cell>
          <cell r="EJ22" t="e">
            <v>#N/A</v>
          </cell>
          <cell r="EK22" t="e">
            <v>#N/A</v>
          </cell>
          <cell r="EL22" t="e">
            <v>#N/A</v>
          </cell>
          <cell r="EM22" t="e">
            <v>#N/A</v>
          </cell>
          <cell r="EN22" t="e">
            <v>#N/A</v>
          </cell>
          <cell r="EO22" t="e">
            <v>#N/A</v>
          </cell>
          <cell r="EP22" t="e">
            <v>#N/A</v>
          </cell>
          <cell r="EQ22" t="e">
            <v>#N/A</v>
          </cell>
          <cell r="ER22" t="e">
            <v>#N/A</v>
          </cell>
          <cell r="ES22" t="e">
            <v>#N/A</v>
          </cell>
          <cell r="ET22" t="e">
            <v>#N/A</v>
          </cell>
          <cell r="EU22" t="e">
            <v>#N/A</v>
          </cell>
          <cell r="EV22" t="e">
            <v>#N/A</v>
          </cell>
          <cell r="EW22" t="e">
            <v>#N/A</v>
          </cell>
          <cell r="EX22" t="e">
            <v>#N/A</v>
          </cell>
          <cell r="EY22" t="e">
            <v>#N/A</v>
          </cell>
          <cell r="EZ22" t="e">
            <v>#N/A</v>
          </cell>
          <cell r="FA22" t="e">
            <v>#N/A</v>
          </cell>
          <cell r="FB22" t="e">
            <v>#N/A</v>
          </cell>
          <cell r="FC22" t="e">
            <v>#N/A</v>
          </cell>
          <cell r="FD22" t="e">
            <v>#N/A</v>
          </cell>
          <cell r="FE22" t="e">
            <v>#N/A</v>
          </cell>
          <cell r="FF22" t="e">
            <v>#N/A</v>
          </cell>
          <cell r="FG22" t="e">
            <v>#N/A</v>
          </cell>
          <cell r="FH22" t="e">
            <v>#N/A</v>
          </cell>
          <cell r="FI22" t="e">
            <v>#N/A</v>
          </cell>
          <cell r="FJ22" t="e">
            <v>#N/A</v>
          </cell>
          <cell r="FK22" t="e">
            <v>#N/A</v>
          </cell>
          <cell r="FL22" t="e">
            <v>#N/A</v>
          </cell>
          <cell r="FM22" t="e">
            <v>#N/A</v>
          </cell>
          <cell r="FN22" t="e">
            <v>#N/A</v>
          </cell>
          <cell r="FO22" t="e">
            <v>#N/A</v>
          </cell>
          <cell r="FP22" t="e">
            <v>#N/A</v>
          </cell>
          <cell r="FQ22" t="e">
            <v>#N/A</v>
          </cell>
          <cell r="FR22" t="e">
            <v>#N/A</v>
          </cell>
          <cell r="FS22" t="e">
            <v>#N/A</v>
          </cell>
          <cell r="FT22" t="e">
            <v>#N/A</v>
          </cell>
          <cell r="FU22" t="e">
            <v>#N/A</v>
          </cell>
          <cell r="FV22" t="e">
            <v>#N/A</v>
          </cell>
          <cell r="FW22" t="e">
            <v>#N/A</v>
          </cell>
          <cell r="FX22" t="e">
            <v>#N/A</v>
          </cell>
          <cell r="FY22" t="e">
            <v>#N/A</v>
          </cell>
          <cell r="FZ22" t="e">
            <v>#N/A</v>
          </cell>
          <cell r="GA22" t="e">
            <v>#N/A</v>
          </cell>
          <cell r="GB22" t="e">
            <v>#N/A</v>
          </cell>
          <cell r="GC22" t="e">
            <v>#N/A</v>
          </cell>
          <cell r="GD22" t="e">
            <v>#N/A</v>
          </cell>
          <cell r="GE22" t="e">
            <v>#N/A</v>
          </cell>
          <cell r="GF22" t="e">
            <v>#N/A</v>
          </cell>
          <cell r="GG22" t="e">
            <v>#N/A</v>
          </cell>
          <cell r="GH22" t="e">
            <v>#N/A</v>
          </cell>
          <cell r="GI22" t="e">
            <v>#N/A</v>
          </cell>
          <cell r="GJ22" t="e">
            <v>#N/A</v>
          </cell>
          <cell r="GK22" t="e">
            <v>#N/A</v>
          </cell>
          <cell r="GL22" t="e">
            <v>#N/A</v>
          </cell>
          <cell r="GM22" t="e">
            <v>#N/A</v>
          </cell>
          <cell r="GN22" t="e">
            <v>#N/A</v>
          </cell>
          <cell r="GO22" t="e">
            <v>#N/A</v>
          </cell>
          <cell r="GP22" t="e">
            <v>#N/A</v>
          </cell>
          <cell r="GQ22" t="e">
            <v>#N/A</v>
          </cell>
          <cell r="GR22" t="e">
            <v>#N/A</v>
          </cell>
          <cell r="GS22" t="e">
            <v>#N/A</v>
          </cell>
          <cell r="GT22" t="e">
            <v>#N/A</v>
          </cell>
          <cell r="GU22" t="e">
            <v>#N/A</v>
          </cell>
          <cell r="GV22" t="e">
            <v>#N/A</v>
          </cell>
          <cell r="GW22" t="e">
            <v>#N/A</v>
          </cell>
          <cell r="GX22" t="e">
            <v>#N/A</v>
          </cell>
          <cell r="GY22" t="e">
            <v>#N/A</v>
          </cell>
          <cell r="GZ22" t="e">
            <v>#N/A</v>
          </cell>
          <cell r="HA22" t="e">
            <v>#N/A</v>
          </cell>
          <cell r="HB22" t="e">
            <v>#N/A</v>
          </cell>
          <cell r="HC22" t="e">
            <v>#N/A</v>
          </cell>
          <cell r="HD22" t="e">
            <v>#N/A</v>
          </cell>
          <cell r="HE22" t="e">
            <v>#N/A</v>
          </cell>
          <cell r="HF22" t="e">
            <v>#N/A</v>
          </cell>
          <cell r="HG22" t="e">
            <v>#N/A</v>
          </cell>
          <cell r="HH22" t="e">
            <v>#N/A</v>
          </cell>
          <cell r="HI22" t="e">
            <v>#N/A</v>
          </cell>
          <cell r="HJ22" t="e">
            <v>#N/A</v>
          </cell>
          <cell r="HK22" t="e">
            <v>#N/A</v>
          </cell>
          <cell r="HL22" t="e">
            <v>#N/A</v>
          </cell>
          <cell r="HM22" t="e">
            <v>#N/A</v>
          </cell>
          <cell r="HN22" t="e">
            <v>#N/A</v>
          </cell>
          <cell r="HO22" t="e">
            <v>#N/A</v>
          </cell>
          <cell r="HP22" t="e">
            <v>#N/A</v>
          </cell>
          <cell r="HQ22" t="e">
            <v>#N/A</v>
          </cell>
          <cell r="HR22" t="e">
            <v>#N/A</v>
          </cell>
          <cell r="HS22" t="e">
            <v>#N/A</v>
          </cell>
          <cell r="HT22" t="e">
            <v>#N/A</v>
          </cell>
          <cell r="HU22" t="e">
            <v>#N/A</v>
          </cell>
          <cell r="HV22" t="e">
            <v>#N/A</v>
          </cell>
          <cell r="HW22" t="e">
            <v>#N/A</v>
          </cell>
          <cell r="HX22" t="e">
            <v>#N/A</v>
          </cell>
          <cell r="HY22" t="e">
            <v>#N/A</v>
          </cell>
          <cell r="HZ22" t="e">
            <v>#N/A</v>
          </cell>
          <cell r="IA22" t="e">
            <v>#N/A</v>
          </cell>
          <cell r="IB22" t="e">
            <v>#N/A</v>
          </cell>
          <cell r="IC22" t="e">
            <v>#N/A</v>
          </cell>
          <cell r="ID22" t="e">
            <v>#N/A</v>
          </cell>
          <cell r="IE22" t="e">
            <v>#N/A</v>
          </cell>
          <cell r="IF22" t="e">
            <v>#N/A</v>
          </cell>
          <cell r="IG22" t="e">
            <v>#N/A</v>
          </cell>
          <cell r="IH22" t="e">
            <v>#N/A</v>
          </cell>
          <cell r="II22" t="e">
            <v>#N/A</v>
          </cell>
          <cell r="IJ22" t="e">
            <v>#N/A</v>
          </cell>
          <cell r="IK22" t="e">
            <v>#N/A</v>
          </cell>
          <cell r="IL22" t="e">
            <v>#N/A</v>
          </cell>
          <cell r="IM22" t="e">
            <v>#N/A</v>
          </cell>
          <cell r="IN22" t="e">
            <v>#N/A</v>
          </cell>
          <cell r="IO22" t="e">
            <v>#N/A</v>
          </cell>
          <cell r="IP22" t="e">
            <v>#N/A</v>
          </cell>
          <cell r="IQ22" t="e">
            <v>#N/A</v>
          </cell>
          <cell r="IR22" t="e">
            <v>#N/A</v>
          </cell>
          <cell r="IS22" t="e">
            <v>#N/A</v>
          </cell>
          <cell r="IT22" t="e">
            <v>#N/A</v>
          </cell>
          <cell r="IU22" t="e">
            <v>#N/A</v>
          </cell>
          <cell r="IV22" t="e">
            <v>#N/A</v>
          </cell>
          <cell r="IW22" t="e">
            <v>#N/A</v>
          </cell>
          <cell r="IX22" t="e">
            <v>#N/A</v>
          </cell>
          <cell r="IY22" t="e">
            <v>#N/A</v>
          </cell>
          <cell r="IZ22" t="e">
            <v>#N/A</v>
          </cell>
          <cell r="JA22" t="e">
            <v>#N/A</v>
          </cell>
          <cell r="JB22" t="e">
            <v>#N/A</v>
          </cell>
          <cell r="JC22" t="e">
            <v>#N/A</v>
          </cell>
          <cell r="JD22" t="e">
            <v>#N/A</v>
          </cell>
          <cell r="JE22" t="e">
            <v>#N/A</v>
          </cell>
          <cell r="JF22" t="e">
            <v>#N/A</v>
          </cell>
          <cell r="JG22" t="e">
            <v>#N/A</v>
          </cell>
          <cell r="JH22" t="e">
            <v>#N/A</v>
          </cell>
          <cell r="JI22" t="e">
            <v>#N/A</v>
          </cell>
          <cell r="JJ22" t="e">
            <v>#N/A</v>
          </cell>
          <cell r="JK22" t="e">
            <v>#N/A</v>
          </cell>
          <cell r="JL22" t="e">
            <v>#N/A</v>
          </cell>
          <cell r="JM22" t="e">
            <v>#N/A</v>
          </cell>
          <cell r="JN22" t="e">
            <v>#N/A</v>
          </cell>
          <cell r="JO22" t="e">
            <v>#N/A</v>
          </cell>
          <cell r="JP22" t="e">
            <v>#N/A</v>
          </cell>
          <cell r="JQ22" t="e">
            <v>#N/A</v>
          </cell>
          <cell r="JR22" t="e">
            <v>#N/A</v>
          </cell>
          <cell r="JS22" t="e">
            <v>#N/A</v>
          </cell>
          <cell r="JT22" t="e">
            <v>#N/A</v>
          </cell>
          <cell r="JU22" t="e">
            <v>#N/A</v>
          </cell>
          <cell r="JV22" t="e">
            <v>#N/A</v>
          </cell>
          <cell r="JW22" t="e">
            <v>#N/A</v>
          </cell>
          <cell r="JX22" t="e">
            <v>#N/A</v>
          </cell>
          <cell r="JY22" t="e">
            <v>#N/A</v>
          </cell>
          <cell r="JZ22" t="e">
            <v>#N/A</v>
          </cell>
          <cell r="KA22" t="e">
            <v>#N/A</v>
          </cell>
          <cell r="KB22" t="e">
            <v>#N/A</v>
          </cell>
          <cell r="KC22" t="e">
            <v>#N/A</v>
          </cell>
          <cell r="KD22" t="e">
            <v>#N/A</v>
          </cell>
          <cell r="KE22" t="e">
            <v>#N/A</v>
          </cell>
          <cell r="KF22" t="e">
            <v>#N/A</v>
          </cell>
          <cell r="KG22" t="e">
            <v>#N/A</v>
          </cell>
          <cell r="KH22" t="e">
            <v>#N/A</v>
          </cell>
          <cell r="KI22" t="e">
            <v>#N/A</v>
          </cell>
          <cell r="KJ22" t="e">
            <v>#N/A</v>
          </cell>
          <cell r="KK22" t="e">
            <v>#N/A</v>
          </cell>
          <cell r="KL22" t="e">
            <v>#N/A</v>
          </cell>
          <cell r="KM22" t="e">
            <v>#N/A</v>
          </cell>
          <cell r="KN22" t="e">
            <v>#N/A</v>
          </cell>
          <cell r="KO22" t="e">
            <v>#N/A</v>
          </cell>
          <cell r="KP22" t="e">
            <v>#N/A</v>
          </cell>
          <cell r="KQ22" t="e">
            <v>#N/A</v>
          </cell>
          <cell r="KR22" t="e">
            <v>#N/A</v>
          </cell>
          <cell r="KS22" t="e">
            <v>#N/A</v>
          </cell>
          <cell r="KT22" t="e">
            <v>#N/A</v>
          </cell>
          <cell r="KU22" t="e">
            <v>#N/A</v>
          </cell>
          <cell r="KV22" t="e">
            <v>#N/A</v>
          </cell>
          <cell r="KW22" t="e">
            <v>#N/A</v>
          </cell>
          <cell r="KX22" t="e">
            <v>#N/A</v>
          </cell>
          <cell r="KY22" t="e">
            <v>#N/A</v>
          </cell>
          <cell r="KZ22" t="e">
            <v>#N/A</v>
          </cell>
          <cell r="LA22" t="e">
            <v>#N/A</v>
          </cell>
          <cell r="LB22" t="e">
            <v>#N/A</v>
          </cell>
          <cell r="LC22" t="e">
            <v>#N/A</v>
          </cell>
          <cell r="LD22" t="e">
            <v>#N/A</v>
          </cell>
          <cell r="LE22" t="e">
            <v>#N/A</v>
          </cell>
          <cell r="LF22" t="e">
            <v>#N/A</v>
          </cell>
          <cell r="LG22" t="e">
            <v>#N/A</v>
          </cell>
          <cell r="LH22" t="e">
            <v>#N/A</v>
          </cell>
          <cell r="LI22" t="e">
            <v>#N/A</v>
          </cell>
          <cell r="LJ22" t="e">
            <v>#N/A</v>
          </cell>
          <cell r="LK22" t="e">
            <v>#N/A</v>
          </cell>
          <cell r="LL22" t="e">
            <v>#N/A</v>
          </cell>
          <cell r="LM22" t="e">
            <v>#N/A</v>
          </cell>
          <cell r="LN22" t="e">
            <v>#N/A</v>
          </cell>
          <cell r="LO22" t="e">
            <v>#N/A</v>
          </cell>
          <cell r="LP22" t="e">
            <v>#N/A</v>
          </cell>
          <cell r="LQ22" t="e">
            <v>#N/A</v>
          </cell>
          <cell r="LR22" t="e">
            <v>#N/A</v>
          </cell>
          <cell r="LS22" t="e">
            <v>#N/A</v>
          </cell>
          <cell r="LT22" t="e">
            <v>#N/A</v>
          </cell>
          <cell r="LU22" t="e">
            <v>#N/A</v>
          </cell>
          <cell r="LV22" t="e">
            <v>#N/A</v>
          </cell>
          <cell r="LW22" t="e">
            <v>#N/A</v>
          </cell>
          <cell r="LX22" t="e">
            <v>#N/A</v>
          </cell>
          <cell r="LY22" t="e">
            <v>#N/A</v>
          </cell>
          <cell r="LZ22" t="e">
            <v>#N/A</v>
          </cell>
          <cell r="MA22" t="e">
            <v>#N/A</v>
          </cell>
          <cell r="MB22" t="e">
            <v>#N/A</v>
          </cell>
          <cell r="MC22" t="e">
            <v>#N/A</v>
          </cell>
          <cell r="MD22" t="e">
            <v>#N/A</v>
          </cell>
          <cell r="ME22" t="e">
            <v>#N/A</v>
          </cell>
          <cell r="MF22" t="e">
            <v>#N/A</v>
          </cell>
          <cell r="MG22" t="e">
            <v>#N/A</v>
          </cell>
          <cell r="MH22" t="e">
            <v>#N/A</v>
          </cell>
          <cell r="MI22" t="e">
            <v>#N/A</v>
          </cell>
          <cell r="MJ22" t="e">
            <v>#N/A</v>
          </cell>
          <cell r="MK22" t="e">
            <v>#N/A</v>
          </cell>
          <cell r="ML22" t="e">
            <v>#N/A</v>
          </cell>
          <cell r="MM22" t="e">
            <v>#N/A</v>
          </cell>
          <cell r="MN22" t="e">
            <v>#N/A</v>
          </cell>
          <cell r="MO22" t="e">
            <v>#N/A</v>
          </cell>
          <cell r="MP22" t="e">
            <v>#N/A</v>
          </cell>
          <cell r="MQ22" t="e">
            <v>#N/A</v>
          </cell>
          <cell r="MR22" t="e">
            <v>#N/A</v>
          </cell>
          <cell r="MS22" t="e">
            <v>#N/A</v>
          </cell>
          <cell r="MT22" t="e">
            <v>#N/A</v>
          </cell>
          <cell r="MU22" t="e">
            <v>#N/A</v>
          </cell>
          <cell r="MV22" t="e">
            <v>#N/A</v>
          </cell>
          <cell r="MW22" t="e">
            <v>#N/A</v>
          </cell>
          <cell r="MX22" t="e">
            <v>#N/A</v>
          </cell>
          <cell r="MY22" t="e">
            <v>#N/A</v>
          </cell>
          <cell r="MZ22" t="e">
            <v>#N/A</v>
          </cell>
          <cell r="NA22" t="e">
            <v>#N/A</v>
          </cell>
          <cell r="NB22" t="e">
            <v>#N/A</v>
          </cell>
          <cell r="NC22" t="e">
            <v>#N/A</v>
          </cell>
          <cell r="ND22" t="e">
            <v>#N/A</v>
          </cell>
          <cell r="NE22" t="e">
            <v>#N/A</v>
          </cell>
          <cell r="NF22" t="e">
            <v>#N/A</v>
          </cell>
          <cell r="NG22" t="e">
            <v>#N/A</v>
          </cell>
          <cell r="NH22" t="e">
            <v>#N/A</v>
          </cell>
          <cell r="NI22" t="e">
            <v>#N/A</v>
          </cell>
          <cell r="NJ22" t="e">
            <v>#N/A</v>
          </cell>
          <cell r="NK22" t="e">
            <v>#N/A</v>
          </cell>
          <cell r="NL22" t="e">
            <v>#N/A</v>
          </cell>
          <cell r="NM22" t="e">
            <v>#N/A</v>
          </cell>
          <cell r="NN22" t="e">
            <v>#N/A</v>
          </cell>
          <cell r="NO22" t="e">
            <v>#N/A</v>
          </cell>
          <cell r="NP22" t="e">
            <v>#N/A</v>
          </cell>
          <cell r="NQ22" t="e">
            <v>#N/A</v>
          </cell>
          <cell r="NR22" t="e">
            <v>#N/A</v>
          </cell>
          <cell r="NS22" t="e">
            <v>#N/A</v>
          </cell>
          <cell r="NT22" t="e">
            <v>#N/A</v>
          </cell>
          <cell r="NU22" t="e">
            <v>#N/A</v>
          </cell>
          <cell r="NV22" t="e">
            <v>#N/A</v>
          </cell>
          <cell r="NW22" t="e">
            <v>#N/A</v>
          </cell>
          <cell r="NX22" t="e">
            <v>#N/A</v>
          </cell>
          <cell r="NY22" t="e">
            <v>#N/A</v>
          </cell>
          <cell r="NZ22" t="e">
            <v>#N/A</v>
          </cell>
          <cell r="OA22" t="e">
            <v>#N/A</v>
          </cell>
          <cell r="OB22" t="e">
            <v>#N/A</v>
          </cell>
          <cell r="OC22" t="e">
            <v>#N/A</v>
          </cell>
          <cell r="OD22" t="e">
            <v>#N/A</v>
          </cell>
          <cell r="OE22" t="e">
            <v>#N/A</v>
          </cell>
          <cell r="OF22" t="e">
            <v>#N/A</v>
          </cell>
          <cell r="OG22" t="e">
            <v>#N/A</v>
          </cell>
          <cell r="OH22" t="e">
            <v>#N/A</v>
          </cell>
          <cell r="OI22" t="e">
            <v>#N/A</v>
          </cell>
          <cell r="OJ22" t="e">
            <v>#N/A</v>
          </cell>
          <cell r="OK22" t="e">
            <v>#N/A</v>
          </cell>
          <cell r="OL22" t="e">
            <v>#N/A</v>
          </cell>
          <cell r="OM22" t="e">
            <v>#N/A</v>
          </cell>
          <cell r="ON22" t="e">
            <v>#N/A</v>
          </cell>
          <cell r="OO22" t="e">
            <v>#N/A</v>
          </cell>
          <cell r="OP22" t="e">
            <v>#N/A</v>
          </cell>
          <cell r="OQ22" t="e">
            <v>#N/A</v>
          </cell>
          <cell r="OR22" t="e">
            <v>#N/A</v>
          </cell>
          <cell r="OS22" t="e">
            <v>#N/A</v>
          </cell>
          <cell r="OT22" t="e">
            <v>#N/A</v>
          </cell>
          <cell r="OU22" t="e">
            <v>#N/A</v>
          </cell>
          <cell r="OV22" t="e">
            <v>#N/A</v>
          </cell>
          <cell r="OW22" t="e">
            <v>#N/A</v>
          </cell>
          <cell r="OX22" t="e">
            <v>#N/A</v>
          </cell>
          <cell r="OY22" t="e">
            <v>#N/A</v>
          </cell>
          <cell r="OZ22" t="e">
            <v>#N/A</v>
          </cell>
          <cell r="PA22" t="e">
            <v>#N/A</v>
          </cell>
          <cell r="PB22" t="e">
            <v>#N/A</v>
          </cell>
          <cell r="PC22" t="e">
            <v>#N/A</v>
          </cell>
          <cell r="PD22" t="e">
            <v>#N/A</v>
          </cell>
          <cell r="PE22" t="e">
            <v>#N/A</v>
          </cell>
          <cell r="PF22" t="e">
            <v>#N/A</v>
          </cell>
          <cell r="PG22" t="e">
            <v>#N/A</v>
          </cell>
          <cell r="PH22" t="e">
            <v>#N/A</v>
          </cell>
          <cell r="PI22" t="e">
            <v>#N/A</v>
          </cell>
          <cell r="PJ22" t="e">
            <v>#N/A</v>
          </cell>
          <cell r="PK22" t="e">
            <v>#N/A</v>
          </cell>
          <cell r="PL22" t="e">
            <v>#N/A</v>
          </cell>
          <cell r="PM22" t="e">
            <v>#N/A</v>
          </cell>
          <cell r="PN22" t="e">
            <v>#N/A</v>
          </cell>
          <cell r="PO22" t="e">
            <v>#N/A</v>
          </cell>
          <cell r="PP22" t="e">
            <v>#N/A</v>
          </cell>
          <cell r="PQ22" t="e">
            <v>#N/A</v>
          </cell>
          <cell r="PR22" t="e">
            <v>#N/A</v>
          </cell>
          <cell r="PS22" t="e">
            <v>#N/A</v>
          </cell>
          <cell r="PT22" t="e">
            <v>#N/A</v>
          </cell>
          <cell r="PU22" t="e">
            <v>#N/A</v>
          </cell>
          <cell r="PV22" t="e">
            <v>#N/A</v>
          </cell>
          <cell r="PW22" t="e">
            <v>#N/A</v>
          </cell>
          <cell r="PX22" t="e">
            <v>#N/A</v>
          </cell>
          <cell r="PY22" t="e">
            <v>#N/A</v>
          </cell>
          <cell r="PZ22" t="e">
            <v>#N/A</v>
          </cell>
          <cell r="QA22" t="e">
            <v>#N/A</v>
          </cell>
          <cell r="QB22" t="e">
            <v>#N/A</v>
          </cell>
          <cell r="QC22" t="e">
            <v>#N/A</v>
          </cell>
          <cell r="QD22" t="e">
            <v>#N/A</v>
          </cell>
          <cell r="QE22" t="e">
            <v>#N/A</v>
          </cell>
          <cell r="QF22" t="e">
            <v>#N/A</v>
          </cell>
          <cell r="QG22" t="e">
            <v>#N/A</v>
          </cell>
          <cell r="QH22" t="e">
            <v>#N/A</v>
          </cell>
          <cell r="QI22" t="e">
            <v>#N/A</v>
          </cell>
          <cell r="QJ22" t="e">
            <v>#N/A</v>
          </cell>
          <cell r="QK22" t="e">
            <v>#N/A</v>
          </cell>
          <cell r="QL22" t="e">
            <v>#N/A</v>
          </cell>
          <cell r="QM22" t="e">
            <v>#N/A</v>
          </cell>
          <cell r="QN22" t="e">
            <v>#N/A</v>
          </cell>
          <cell r="QO22" t="e">
            <v>#N/A</v>
          </cell>
          <cell r="QP22" t="e">
            <v>#N/A</v>
          </cell>
          <cell r="QQ22" t="e">
            <v>#N/A</v>
          </cell>
          <cell r="QR22" t="e">
            <v>#N/A</v>
          </cell>
          <cell r="QS22" t="e">
            <v>#N/A</v>
          </cell>
          <cell r="QT22" t="e">
            <v>#N/A</v>
          </cell>
          <cell r="QU22" t="e">
            <v>#N/A</v>
          </cell>
          <cell r="QV22" t="e">
            <v>#N/A</v>
          </cell>
          <cell r="QW22" t="e">
            <v>#N/A</v>
          </cell>
          <cell r="QX22" t="e">
            <v>#N/A</v>
          </cell>
          <cell r="QY22" t="e">
            <v>#N/A</v>
          </cell>
          <cell r="QZ22" t="e">
            <v>#N/A</v>
          </cell>
          <cell r="RA22" t="e">
            <v>#N/A</v>
          </cell>
          <cell r="RB22" t="str">
            <v>x</v>
          </cell>
        </row>
        <row r="23">
          <cell r="A23">
            <v>21</v>
          </cell>
          <cell r="C23" t="e">
            <v>#N/A</v>
          </cell>
          <cell r="D23" t="e">
            <v>#N/A</v>
          </cell>
          <cell r="E23" t="e">
            <v>#N/A</v>
          </cell>
          <cell r="F23" t="e">
            <v>#N/A</v>
          </cell>
          <cell r="G23" t="e">
            <v>#N/A</v>
          </cell>
          <cell r="H23" t="e">
            <v>#N/A</v>
          </cell>
          <cell r="I23" t="e">
            <v>#N/A</v>
          </cell>
          <cell r="J23" t="e">
            <v>#N/A</v>
          </cell>
          <cell r="K23" t="e">
            <v>#N/A</v>
          </cell>
          <cell r="L23" t="e">
            <v>#N/A</v>
          </cell>
          <cell r="M23" t="e">
            <v>#N/A</v>
          </cell>
          <cell r="N23" t="e">
            <v>#N/A</v>
          </cell>
          <cell r="O23" t="e">
            <v>#N/A</v>
          </cell>
          <cell r="P23" t="e">
            <v>#N/A</v>
          </cell>
          <cell r="Q23" t="e">
            <v>#N/A</v>
          </cell>
          <cell r="R23" t="e">
            <v>#N/A</v>
          </cell>
          <cell r="S23" t="e">
            <v>#N/A</v>
          </cell>
          <cell r="T23" t="e">
            <v>#N/A</v>
          </cell>
          <cell r="U23" t="e">
            <v>#N/A</v>
          </cell>
          <cell r="V23" t="e">
            <v>#N/A</v>
          </cell>
          <cell r="W23" t="e">
            <v>#N/A</v>
          </cell>
          <cell r="X23" t="e">
            <v>#N/A</v>
          </cell>
          <cell r="Y23" t="e">
            <v>#N/A</v>
          </cell>
          <cell r="Z23" t="e">
            <v>#N/A</v>
          </cell>
          <cell r="AA23" t="e">
            <v>#N/A</v>
          </cell>
          <cell r="AB23" t="e">
            <v>#N/A</v>
          </cell>
          <cell r="AC23" t="e">
            <v>#N/A</v>
          </cell>
          <cell r="AD23" t="e">
            <v>#N/A</v>
          </cell>
          <cell r="AE23" t="e">
            <v>#N/A</v>
          </cell>
          <cell r="AF23" t="e">
            <v>#N/A</v>
          </cell>
          <cell r="AG23" t="e">
            <v>#N/A</v>
          </cell>
          <cell r="AH23" t="e">
            <v>#N/A</v>
          </cell>
          <cell r="AI23" t="e">
            <v>#N/A</v>
          </cell>
          <cell r="AJ23" t="e">
            <v>#N/A</v>
          </cell>
          <cell r="AK23" t="e">
            <v>#N/A</v>
          </cell>
          <cell r="AL23" t="e">
            <v>#N/A</v>
          </cell>
          <cell r="AM23" t="e">
            <v>#N/A</v>
          </cell>
          <cell r="AN23" t="e">
            <v>#N/A</v>
          </cell>
          <cell r="AO23" t="e">
            <v>#N/A</v>
          </cell>
          <cell r="AP23" t="e">
            <v>#N/A</v>
          </cell>
          <cell r="AQ23" t="e">
            <v>#N/A</v>
          </cell>
          <cell r="AR23" t="e">
            <v>#N/A</v>
          </cell>
          <cell r="AS23" t="e">
            <v>#N/A</v>
          </cell>
          <cell r="AT23" t="e">
            <v>#N/A</v>
          </cell>
          <cell r="AU23" t="e">
            <v>#N/A</v>
          </cell>
          <cell r="AV23" t="e">
            <v>#N/A</v>
          </cell>
          <cell r="AW23" t="e">
            <v>#N/A</v>
          </cell>
          <cell r="AX23" t="e">
            <v>#N/A</v>
          </cell>
          <cell r="AY23" t="e">
            <v>#N/A</v>
          </cell>
          <cell r="AZ23" t="e">
            <v>#N/A</v>
          </cell>
          <cell r="BA23" t="e">
            <v>#N/A</v>
          </cell>
          <cell r="BB23" t="e">
            <v>#N/A</v>
          </cell>
          <cell r="BC23" t="e">
            <v>#N/A</v>
          </cell>
          <cell r="BD23" t="e">
            <v>#N/A</v>
          </cell>
          <cell r="BE23" t="e">
            <v>#N/A</v>
          </cell>
          <cell r="BF23" t="e">
            <v>#N/A</v>
          </cell>
          <cell r="BG23" t="e">
            <v>#N/A</v>
          </cell>
          <cell r="BH23" t="e">
            <v>#N/A</v>
          </cell>
          <cell r="BI23" t="e">
            <v>#N/A</v>
          </cell>
          <cell r="BJ23" t="e">
            <v>#N/A</v>
          </cell>
          <cell r="BK23" t="e">
            <v>#N/A</v>
          </cell>
          <cell r="BL23" t="e">
            <v>#N/A</v>
          </cell>
          <cell r="BM23" t="e">
            <v>#N/A</v>
          </cell>
          <cell r="BN23" t="e">
            <v>#N/A</v>
          </cell>
          <cell r="BO23" t="e">
            <v>#N/A</v>
          </cell>
          <cell r="BP23" t="e">
            <v>#N/A</v>
          </cell>
          <cell r="BQ23" t="e">
            <v>#N/A</v>
          </cell>
          <cell r="BR23" t="e">
            <v>#N/A</v>
          </cell>
          <cell r="BS23" t="e">
            <v>#N/A</v>
          </cell>
          <cell r="BT23" t="e">
            <v>#N/A</v>
          </cell>
          <cell r="BU23" t="e">
            <v>#N/A</v>
          </cell>
          <cell r="BV23" t="e">
            <v>#N/A</v>
          </cell>
          <cell r="BW23" t="e">
            <v>#N/A</v>
          </cell>
          <cell r="BX23" t="e">
            <v>#N/A</v>
          </cell>
          <cell r="BY23" t="e">
            <v>#N/A</v>
          </cell>
          <cell r="BZ23" t="e">
            <v>#N/A</v>
          </cell>
          <cell r="CA23" t="e">
            <v>#N/A</v>
          </cell>
          <cell r="CB23" t="e">
            <v>#N/A</v>
          </cell>
          <cell r="CC23" t="e">
            <v>#N/A</v>
          </cell>
          <cell r="CD23" t="e">
            <v>#N/A</v>
          </cell>
          <cell r="CE23" t="e">
            <v>#N/A</v>
          </cell>
          <cell r="CF23" t="e">
            <v>#N/A</v>
          </cell>
          <cell r="CG23" t="e">
            <v>#N/A</v>
          </cell>
          <cell r="CH23" t="e">
            <v>#N/A</v>
          </cell>
          <cell r="CI23" t="e">
            <v>#N/A</v>
          </cell>
          <cell r="CJ23" t="e">
            <v>#N/A</v>
          </cell>
          <cell r="CK23" t="e">
            <v>#N/A</v>
          </cell>
          <cell r="CL23" t="e">
            <v>#N/A</v>
          </cell>
          <cell r="CM23" t="e">
            <v>#N/A</v>
          </cell>
          <cell r="CN23" t="e">
            <v>#N/A</v>
          </cell>
          <cell r="CO23" t="e">
            <v>#N/A</v>
          </cell>
          <cell r="CP23" t="e">
            <v>#N/A</v>
          </cell>
          <cell r="CQ23" t="e">
            <v>#N/A</v>
          </cell>
          <cell r="CR23" t="e">
            <v>#N/A</v>
          </cell>
          <cell r="CS23" t="e">
            <v>#N/A</v>
          </cell>
          <cell r="CT23" t="e">
            <v>#N/A</v>
          </cell>
          <cell r="CU23" t="e">
            <v>#N/A</v>
          </cell>
          <cell r="CV23" t="e">
            <v>#N/A</v>
          </cell>
          <cell r="CW23" t="e">
            <v>#N/A</v>
          </cell>
          <cell r="CX23" t="e">
            <v>#N/A</v>
          </cell>
          <cell r="CY23" t="e">
            <v>#N/A</v>
          </cell>
          <cell r="CZ23" t="e">
            <v>#N/A</v>
          </cell>
          <cell r="DA23" t="e">
            <v>#N/A</v>
          </cell>
          <cell r="DB23" t="e">
            <v>#N/A</v>
          </cell>
          <cell r="DC23" t="e">
            <v>#N/A</v>
          </cell>
          <cell r="DD23" t="e">
            <v>#N/A</v>
          </cell>
          <cell r="DE23" t="e">
            <v>#N/A</v>
          </cell>
          <cell r="DF23" t="e">
            <v>#N/A</v>
          </cell>
          <cell r="DG23" t="e">
            <v>#N/A</v>
          </cell>
          <cell r="DH23" t="e">
            <v>#N/A</v>
          </cell>
          <cell r="DI23" t="e">
            <v>#N/A</v>
          </cell>
          <cell r="DJ23" t="e">
            <v>#N/A</v>
          </cell>
          <cell r="DK23" t="e">
            <v>#N/A</v>
          </cell>
          <cell r="DL23" t="e">
            <v>#N/A</v>
          </cell>
          <cell r="DM23" t="e">
            <v>#N/A</v>
          </cell>
          <cell r="DN23" t="e">
            <v>#N/A</v>
          </cell>
          <cell r="DO23" t="e">
            <v>#N/A</v>
          </cell>
          <cell r="DP23" t="e">
            <v>#N/A</v>
          </cell>
          <cell r="DQ23" t="e">
            <v>#N/A</v>
          </cell>
          <cell r="DR23" t="e">
            <v>#N/A</v>
          </cell>
          <cell r="DS23" t="e">
            <v>#N/A</v>
          </cell>
          <cell r="DT23" t="e">
            <v>#N/A</v>
          </cell>
          <cell r="DU23" t="e">
            <v>#N/A</v>
          </cell>
          <cell r="DV23" t="e">
            <v>#N/A</v>
          </cell>
          <cell r="DW23" t="e">
            <v>#N/A</v>
          </cell>
          <cell r="DX23" t="e">
            <v>#N/A</v>
          </cell>
          <cell r="DY23" t="e">
            <v>#N/A</v>
          </cell>
          <cell r="DZ23" t="e">
            <v>#N/A</v>
          </cell>
          <cell r="EA23" t="e">
            <v>#N/A</v>
          </cell>
          <cell r="EB23" t="e">
            <v>#N/A</v>
          </cell>
          <cell r="EC23" t="e">
            <v>#N/A</v>
          </cell>
          <cell r="ED23" t="e">
            <v>#N/A</v>
          </cell>
          <cell r="EE23" t="e">
            <v>#N/A</v>
          </cell>
          <cell r="EF23" t="e">
            <v>#N/A</v>
          </cell>
          <cell r="EG23" t="e">
            <v>#N/A</v>
          </cell>
          <cell r="EH23" t="e">
            <v>#N/A</v>
          </cell>
          <cell r="EI23" t="e">
            <v>#N/A</v>
          </cell>
          <cell r="EJ23" t="e">
            <v>#N/A</v>
          </cell>
          <cell r="EK23" t="e">
            <v>#N/A</v>
          </cell>
          <cell r="EL23" t="e">
            <v>#N/A</v>
          </cell>
          <cell r="EM23" t="e">
            <v>#N/A</v>
          </cell>
          <cell r="EN23" t="e">
            <v>#N/A</v>
          </cell>
          <cell r="EO23" t="e">
            <v>#N/A</v>
          </cell>
          <cell r="EP23" t="e">
            <v>#N/A</v>
          </cell>
          <cell r="EQ23" t="e">
            <v>#N/A</v>
          </cell>
          <cell r="ER23" t="e">
            <v>#N/A</v>
          </cell>
          <cell r="ES23" t="e">
            <v>#N/A</v>
          </cell>
          <cell r="ET23" t="e">
            <v>#N/A</v>
          </cell>
          <cell r="EU23" t="e">
            <v>#N/A</v>
          </cell>
          <cell r="EV23" t="e">
            <v>#N/A</v>
          </cell>
          <cell r="EW23" t="e">
            <v>#N/A</v>
          </cell>
          <cell r="EX23" t="e">
            <v>#N/A</v>
          </cell>
          <cell r="EY23" t="e">
            <v>#N/A</v>
          </cell>
          <cell r="EZ23" t="e">
            <v>#N/A</v>
          </cell>
          <cell r="FA23" t="e">
            <v>#N/A</v>
          </cell>
          <cell r="FB23" t="e">
            <v>#N/A</v>
          </cell>
          <cell r="FC23" t="e">
            <v>#N/A</v>
          </cell>
          <cell r="FD23" t="e">
            <v>#N/A</v>
          </cell>
          <cell r="FE23" t="e">
            <v>#N/A</v>
          </cell>
          <cell r="FF23" t="e">
            <v>#N/A</v>
          </cell>
          <cell r="FG23" t="e">
            <v>#N/A</v>
          </cell>
          <cell r="FH23" t="e">
            <v>#N/A</v>
          </cell>
          <cell r="FI23" t="e">
            <v>#N/A</v>
          </cell>
          <cell r="FJ23" t="e">
            <v>#N/A</v>
          </cell>
          <cell r="FK23" t="e">
            <v>#N/A</v>
          </cell>
          <cell r="FL23" t="e">
            <v>#N/A</v>
          </cell>
          <cell r="FM23" t="e">
            <v>#N/A</v>
          </cell>
          <cell r="FN23" t="e">
            <v>#N/A</v>
          </cell>
          <cell r="FO23" t="e">
            <v>#N/A</v>
          </cell>
          <cell r="FP23" t="e">
            <v>#N/A</v>
          </cell>
          <cell r="FQ23" t="e">
            <v>#N/A</v>
          </cell>
          <cell r="FR23" t="e">
            <v>#N/A</v>
          </cell>
          <cell r="FS23" t="e">
            <v>#N/A</v>
          </cell>
          <cell r="FT23" t="e">
            <v>#N/A</v>
          </cell>
          <cell r="FU23" t="e">
            <v>#N/A</v>
          </cell>
          <cell r="FV23" t="e">
            <v>#N/A</v>
          </cell>
          <cell r="FW23" t="e">
            <v>#N/A</v>
          </cell>
          <cell r="FX23" t="e">
            <v>#N/A</v>
          </cell>
          <cell r="FY23" t="e">
            <v>#N/A</v>
          </cell>
          <cell r="FZ23" t="e">
            <v>#N/A</v>
          </cell>
          <cell r="GA23" t="e">
            <v>#N/A</v>
          </cell>
          <cell r="GB23" t="e">
            <v>#N/A</v>
          </cell>
          <cell r="GC23" t="e">
            <v>#N/A</v>
          </cell>
          <cell r="GD23" t="e">
            <v>#N/A</v>
          </cell>
          <cell r="GE23" t="e">
            <v>#N/A</v>
          </cell>
          <cell r="GF23" t="e">
            <v>#N/A</v>
          </cell>
          <cell r="GG23" t="e">
            <v>#N/A</v>
          </cell>
          <cell r="GH23" t="e">
            <v>#N/A</v>
          </cell>
          <cell r="GI23" t="e">
            <v>#N/A</v>
          </cell>
          <cell r="GJ23" t="e">
            <v>#N/A</v>
          </cell>
          <cell r="GK23" t="e">
            <v>#N/A</v>
          </cell>
          <cell r="GL23" t="e">
            <v>#N/A</v>
          </cell>
          <cell r="GM23" t="e">
            <v>#N/A</v>
          </cell>
          <cell r="GN23" t="e">
            <v>#N/A</v>
          </cell>
          <cell r="GO23" t="e">
            <v>#N/A</v>
          </cell>
          <cell r="GP23" t="e">
            <v>#N/A</v>
          </cell>
          <cell r="GQ23" t="e">
            <v>#N/A</v>
          </cell>
          <cell r="GR23" t="e">
            <v>#N/A</v>
          </cell>
          <cell r="GS23" t="e">
            <v>#N/A</v>
          </cell>
          <cell r="GT23" t="e">
            <v>#N/A</v>
          </cell>
          <cell r="GU23" t="e">
            <v>#N/A</v>
          </cell>
          <cell r="GV23" t="e">
            <v>#N/A</v>
          </cell>
          <cell r="GW23" t="e">
            <v>#N/A</v>
          </cell>
          <cell r="GX23" t="e">
            <v>#N/A</v>
          </cell>
          <cell r="GY23" t="e">
            <v>#N/A</v>
          </cell>
          <cell r="GZ23" t="e">
            <v>#N/A</v>
          </cell>
          <cell r="HA23" t="e">
            <v>#N/A</v>
          </cell>
          <cell r="HB23" t="e">
            <v>#N/A</v>
          </cell>
          <cell r="HC23" t="e">
            <v>#N/A</v>
          </cell>
          <cell r="HD23" t="e">
            <v>#N/A</v>
          </cell>
          <cell r="HE23" t="e">
            <v>#N/A</v>
          </cell>
          <cell r="HF23" t="e">
            <v>#N/A</v>
          </cell>
          <cell r="HG23" t="e">
            <v>#N/A</v>
          </cell>
          <cell r="HH23" t="e">
            <v>#N/A</v>
          </cell>
          <cell r="HI23" t="e">
            <v>#N/A</v>
          </cell>
          <cell r="HJ23" t="e">
            <v>#N/A</v>
          </cell>
          <cell r="HK23" t="e">
            <v>#N/A</v>
          </cell>
          <cell r="HL23" t="e">
            <v>#N/A</v>
          </cell>
          <cell r="HM23" t="e">
            <v>#N/A</v>
          </cell>
          <cell r="HN23" t="e">
            <v>#N/A</v>
          </cell>
          <cell r="HO23" t="e">
            <v>#N/A</v>
          </cell>
          <cell r="HP23" t="e">
            <v>#N/A</v>
          </cell>
          <cell r="HQ23" t="e">
            <v>#N/A</v>
          </cell>
          <cell r="HR23" t="e">
            <v>#N/A</v>
          </cell>
          <cell r="HS23" t="e">
            <v>#N/A</v>
          </cell>
          <cell r="HT23" t="e">
            <v>#N/A</v>
          </cell>
          <cell r="HU23" t="e">
            <v>#N/A</v>
          </cell>
          <cell r="HV23" t="e">
            <v>#N/A</v>
          </cell>
          <cell r="HW23" t="e">
            <v>#N/A</v>
          </cell>
          <cell r="HX23" t="e">
            <v>#N/A</v>
          </cell>
          <cell r="HY23" t="e">
            <v>#N/A</v>
          </cell>
          <cell r="HZ23" t="e">
            <v>#N/A</v>
          </cell>
          <cell r="IA23" t="e">
            <v>#N/A</v>
          </cell>
          <cell r="IB23" t="e">
            <v>#N/A</v>
          </cell>
          <cell r="IC23" t="e">
            <v>#N/A</v>
          </cell>
          <cell r="ID23" t="e">
            <v>#N/A</v>
          </cell>
          <cell r="IE23" t="e">
            <v>#N/A</v>
          </cell>
          <cell r="IF23" t="e">
            <v>#N/A</v>
          </cell>
          <cell r="IG23" t="e">
            <v>#N/A</v>
          </cell>
          <cell r="IH23" t="e">
            <v>#N/A</v>
          </cell>
          <cell r="II23" t="e">
            <v>#N/A</v>
          </cell>
          <cell r="IJ23" t="e">
            <v>#N/A</v>
          </cell>
          <cell r="IK23" t="e">
            <v>#N/A</v>
          </cell>
          <cell r="IL23" t="e">
            <v>#N/A</v>
          </cell>
          <cell r="IM23" t="e">
            <v>#N/A</v>
          </cell>
          <cell r="IN23" t="e">
            <v>#N/A</v>
          </cell>
          <cell r="IO23" t="e">
            <v>#N/A</v>
          </cell>
          <cell r="IP23" t="e">
            <v>#N/A</v>
          </cell>
          <cell r="IQ23" t="e">
            <v>#N/A</v>
          </cell>
          <cell r="IR23" t="e">
            <v>#N/A</v>
          </cell>
          <cell r="IS23" t="e">
            <v>#N/A</v>
          </cell>
          <cell r="IT23" t="e">
            <v>#N/A</v>
          </cell>
          <cell r="IU23" t="e">
            <v>#N/A</v>
          </cell>
          <cell r="IV23" t="e">
            <v>#N/A</v>
          </cell>
          <cell r="IW23" t="e">
            <v>#N/A</v>
          </cell>
          <cell r="IX23" t="e">
            <v>#N/A</v>
          </cell>
          <cell r="IY23" t="e">
            <v>#N/A</v>
          </cell>
          <cell r="IZ23" t="e">
            <v>#N/A</v>
          </cell>
          <cell r="JA23" t="e">
            <v>#N/A</v>
          </cell>
          <cell r="JB23" t="e">
            <v>#N/A</v>
          </cell>
          <cell r="JC23" t="e">
            <v>#N/A</v>
          </cell>
          <cell r="JD23" t="e">
            <v>#N/A</v>
          </cell>
          <cell r="JE23" t="e">
            <v>#N/A</v>
          </cell>
          <cell r="JF23" t="e">
            <v>#N/A</v>
          </cell>
          <cell r="JG23" t="e">
            <v>#N/A</v>
          </cell>
          <cell r="JH23" t="e">
            <v>#N/A</v>
          </cell>
          <cell r="JI23" t="e">
            <v>#N/A</v>
          </cell>
          <cell r="JJ23" t="e">
            <v>#N/A</v>
          </cell>
          <cell r="JK23" t="e">
            <v>#N/A</v>
          </cell>
          <cell r="JL23" t="e">
            <v>#N/A</v>
          </cell>
          <cell r="JM23" t="e">
            <v>#N/A</v>
          </cell>
          <cell r="JN23" t="e">
            <v>#N/A</v>
          </cell>
          <cell r="JO23" t="e">
            <v>#N/A</v>
          </cell>
          <cell r="JP23" t="e">
            <v>#N/A</v>
          </cell>
          <cell r="JQ23" t="e">
            <v>#N/A</v>
          </cell>
          <cell r="JR23" t="e">
            <v>#N/A</v>
          </cell>
          <cell r="JS23" t="e">
            <v>#N/A</v>
          </cell>
          <cell r="JT23" t="e">
            <v>#N/A</v>
          </cell>
          <cell r="JU23" t="e">
            <v>#N/A</v>
          </cell>
          <cell r="JV23" t="e">
            <v>#N/A</v>
          </cell>
          <cell r="JW23" t="e">
            <v>#N/A</v>
          </cell>
          <cell r="JX23" t="e">
            <v>#N/A</v>
          </cell>
          <cell r="JY23" t="e">
            <v>#N/A</v>
          </cell>
          <cell r="JZ23" t="e">
            <v>#N/A</v>
          </cell>
          <cell r="KA23" t="e">
            <v>#N/A</v>
          </cell>
          <cell r="KB23" t="e">
            <v>#N/A</v>
          </cell>
          <cell r="KC23" t="e">
            <v>#N/A</v>
          </cell>
          <cell r="KD23" t="e">
            <v>#N/A</v>
          </cell>
          <cell r="KE23" t="e">
            <v>#N/A</v>
          </cell>
          <cell r="KF23" t="e">
            <v>#N/A</v>
          </cell>
          <cell r="KG23" t="e">
            <v>#N/A</v>
          </cell>
          <cell r="KH23" t="e">
            <v>#N/A</v>
          </cell>
          <cell r="KI23" t="e">
            <v>#N/A</v>
          </cell>
          <cell r="KJ23" t="e">
            <v>#N/A</v>
          </cell>
          <cell r="KK23" t="e">
            <v>#N/A</v>
          </cell>
          <cell r="KL23" t="e">
            <v>#N/A</v>
          </cell>
          <cell r="KM23" t="e">
            <v>#N/A</v>
          </cell>
          <cell r="KN23" t="e">
            <v>#N/A</v>
          </cell>
          <cell r="KO23" t="e">
            <v>#N/A</v>
          </cell>
          <cell r="KP23" t="e">
            <v>#N/A</v>
          </cell>
          <cell r="KQ23" t="e">
            <v>#N/A</v>
          </cell>
          <cell r="KR23" t="e">
            <v>#N/A</v>
          </cell>
          <cell r="KS23" t="e">
            <v>#N/A</v>
          </cell>
          <cell r="KT23" t="e">
            <v>#N/A</v>
          </cell>
          <cell r="KU23" t="e">
            <v>#N/A</v>
          </cell>
          <cell r="KV23" t="e">
            <v>#N/A</v>
          </cell>
          <cell r="KW23" t="e">
            <v>#N/A</v>
          </cell>
          <cell r="KX23" t="e">
            <v>#N/A</v>
          </cell>
          <cell r="KY23" t="e">
            <v>#N/A</v>
          </cell>
          <cell r="KZ23" t="e">
            <v>#N/A</v>
          </cell>
          <cell r="LA23" t="e">
            <v>#N/A</v>
          </cell>
          <cell r="LB23" t="e">
            <v>#N/A</v>
          </cell>
          <cell r="LC23" t="e">
            <v>#N/A</v>
          </cell>
          <cell r="LD23" t="e">
            <v>#N/A</v>
          </cell>
          <cell r="LE23" t="e">
            <v>#N/A</v>
          </cell>
          <cell r="LF23" t="e">
            <v>#N/A</v>
          </cell>
          <cell r="LG23" t="e">
            <v>#N/A</v>
          </cell>
          <cell r="LH23" t="e">
            <v>#N/A</v>
          </cell>
          <cell r="LI23" t="e">
            <v>#N/A</v>
          </cell>
          <cell r="LJ23" t="e">
            <v>#N/A</v>
          </cell>
          <cell r="LK23" t="e">
            <v>#N/A</v>
          </cell>
          <cell r="LL23" t="e">
            <v>#N/A</v>
          </cell>
          <cell r="LM23" t="e">
            <v>#N/A</v>
          </cell>
          <cell r="LN23" t="e">
            <v>#N/A</v>
          </cell>
          <cell r="LO23" t="e">
            <v>#N/A</v>
          </cell>
          <cell r="LP23" t="e">
            <v>#N/A</v>
          </cell>
          <cell r="LQ23" t="e">
            <v>#N/A</v>
          </cell>
          <cell r="LR23" t="e">
            <v>#N/A</v>
          </cell>
          <cell r="LS23" t="e">
            <v>#N/A</v>
          </cell>
          <cell r="LT23" t="e">
            <v>#N/A</v>
          </cell>
          <cell r="LU23" t="e">
            <v>#N/A</v>
          </cell>
          <cell r="LV23" t="e">
            <v>#N/A</v>
          </cell>
          <cell r="LW23" t="e">
            <v>#N/A</v>
          </cell>
          <cell r="LX23" t="e">
            <v>#N/A</v>
          </cell>
          <cell r="LY23" t="e">
            <v>#N/A</v>
          </cell>
          <cell r="LZ23" t="e">
            <v>#N/A</v>
          </cell>
          <cell r="MA23" t="e">
            <v>#N/A</v>
          </cell>
          <cell r="MB23" t="e">
            <v>#N/A</v>
          </cell>
          <cell r="MC23" t="e">
            <v>#N/A</v>
          </cell>
          <cell r="MD23" t="e">
            <v>#N/A</v>
          </cell>
          <cell r="ME23" t="e">
            <v>#N/A</v>
          </cell>
          <cell r="MF23" t="e">
            <v>#N/A</v>
          </cell>
          <cell r="MG23" t="e">
            <v>#N/A</v>
          </cell>
          <cell r="MH23" t="e">
            <v>#N/A</v>
          </cell>
          <cell r="MI23" t="e">
            <v>#N/A</v>
          </cell>
          <cell r="MJ23" t="e">
            <v>#N/A</v>
          </cell>
          <cell r="MK23" t="e">
            <v>#N/A</v>
          </cell>
          <cell r="ML23" t="e">
            <v>#N/A</v>
          </cell>
          <cell r="MM23" t="e">
            <v>#N/A</v>
          </cell>
          <cell r="MN23" t="e">
            <v>#N/A</v>
          </cell>
          <cell r="MO23" t="e">
            <v>#N/A</v>
          </cell>
          <cell r="MP23" t="e">
            <v>#N/A</v>
          </cell>
          <cell r="MQ23" t="e">
            <v>#N/A</v>
          </cell>
          <cell r="MR23" t="e">
            <v>#N/A</v>
          </cell>
          <cell r="MS23" t="e">
            <v>#N/A</v>
          </cell>
          <cell r="MT23" t="e">
            <v>#N/A</v>
          </cell>
          <cell r="MU23" t="e">
            <v>#N/A</v>
          </cell>
          <cell r="MV23" t="e">
            <v>#N/A</v>
          </cell>
          <cell r="MW23" t="e">
            <v>#N/A</v>
          </cell>
          <cell r="MX23" t="e">
            <v>#N/A</v>
          </cell>
          <cell r="MY23" t="e">
            <v>#N/A</v>
          </cell>
          <cell r="MZ23" t="e">
            <v>#N/A</v>
          </cell>
          <cell r="NA23" t="e">
            <v>#N/A</v>
          </cell>
          <cell r="NB23" t="e">
            <v>#N/A</v>
          </cell>
          <cell r="NC23" t="e">
            <v>#N/A</v>
          </cell>
          <cell r="ND23" t="e">
            <v>#N/A</v>
          </cell>
          <cell r="NE23" t="e">
            <v>#N/A</v>
          </cell>
          <cell r="NF23" t="e">
            <v>#N/A</v>
          </cell>
          <cell r="NG23" t="e">
            <v>#N/A</v>
          </cell>
          <cell r="NH23" t="e">
            <v>#N/A</v>
          </cell>
          <cell r="NI23" t="e">
            <v>#N/A</v>
          </cell>
          <cell r="NJ23" t="e">
            <v>#N/A</v>
          </cell>
          <cell r="NK23" t="e">
            <v>#N/A</v>
          </cell>
          <cell r="NL23" t="e">
            <v>#N/A</v>
          </cell>
          <cell r="NM23" t="e">
            <v>#N/A</v>
          </cell>
          <cell r="NN23" t="e">
            <v>#N/A</v>
          </cell>
          <cell r="NO23" t="e">
            <v>#N/A</v>
          </cell>
          <cell r="NP23" t="e">
            <v>#N/A</v>
          </cell>
          <cell r="NQ23" t="e">
            <v>#N/A</v>
          </cell>
          <cell r="NR23" t="e">
            <v>#N/A</v>
          </cell>
          <cell r="NS23" t="e">
            <v>#N/A</v>
          </cell>
          <cell r="NT23" t="e">
            <v>#N/A</v>
          </cell>
          <cell r="NU23" t="e">
            <v>#N/A</v>
          </cell>
          <cell r="NV23" t="e">
            <v>#N/A</v>
          </cell>
          <cell r="NW23" t="e">
            <v>#N/A</v>
          </cell>
          <cell r="NX23" t="e">
            <v>#N/A</v>
          </cell>
          <cell r="NY23" t="e">
            <v>#N/A</v>
          </cell>
          <cell r="NZ23" t="e">
            <v>#N/A</v>
          </cell>
          <cell r="OA23" t="e">
            <v>#N/A</v>
          </cell>
          <cell r="OB23" t="e">
            <v>#N/A</v>
          </cell>
          <cell r="OC23" t="e">
            <v>#N/A</v>
          </cell>
          <cell r="OD23" t="e">
            <v>#N/A</v>
          </cell>
          <cell r="OE23" t="e">
            <v>#N/A</v>
          </cell>
          <cell r="OF23" t="e">
            <v>#N/A</v>
          </cell>
          <cell r="OG23" t="e">
            <v>#N/A</v>
          </cell>
          <cell r="OH23" t="e">
            <v>#N/A</v>
          </cell>
          <cell r="OI23" t="e">
            <v>#N/A</v>
          </cell>
          <cell r="OJ23" t="e">
            <v>#N/A</v>
          </cell>
          <cell r="OK23" t="e">
            <v>#N/A</v>
          </cell>
          <cell r="OL23" t="e">
            <v>#N/A</v>
          </cell>
          <cell r="OM23" t="e">
            <v>#N/A</v>
          </cell>
          <cell r="ON23" t="e">
            <v>#N/A</v>
          </cell>
          <cell r="OO23" t="e">
            <v>#N/A</v>
          </cell>
          <cell r="OP23" t="e">
            <v>#N/A</v>
          </cell>
          <cell r="OQ23" t="e">
            <v>#N/A</v>
          </cell>
          <cell r="OR23" t="e">
            <v>#N/A</v>
          </cell>
          <cell r="OS23" t="e">
            <v>#N/A</v>
          </cell>
          <cell r="OT23" t="e">
            <v>#N/A</v>
          </cell>
          <cell r="OU23" t="e">
            <v>#N/A</v>
          </cell>
          <cell r="OV23" t="e">
            <v>#N/A</v>
          </cell>
          <cell r="OW23" t="e">
            <v>#N/A</v>
          </cell>
          <cell r="OX23" t="e">
            <v>#N/A</v>
          </cell>
          <cell r="OY23" t="e">
            <v>#N/A</v>
          </cell>
          <cell r="OZ23" t="e">
            <v>#N/A</v>
          </cell>
          <cell r="PA23" t="e">
            <v>#N/A</v>
          </cell>
          <cell r="PB23" t="e">
            <v>#N/A</v>
          </cell>
          <cell r="PC23" t="e">
            <v>#N/A</v>
          </cell>
          <cell r="PD23" t="e">
            <v>#N/A</v>
          </cell>
          <cell r="PE23" t="e">
            <v>#N/A</v>
          </cell>
          <cell r="PF23" t="e">
            <v>#N/A</v>
          </cell>
          <cell r="PG23" t="e">
            <v>#N/A</v>
          </cell>
          <cell r="PH23" t="e">
            <v>#N/A</v>
          </cell>
          <cell r="PI23" t="e">
            <v>#N/A</v>
          </cell>
          <cell r="PJ23" t="e">
            <v>#N/A</v>
          </cell>
          <cell r="PK23" t="e">
            <v>#N/A</v>
          </cell>
          <cell r="PL23" t="e">
            <v>#N/A</v>
          </cell>
          <cell r="PM23" t="e">
            <v>#N/A</v>
          </cell>
          <cell r="PN23" t="e">
            <v>#N/A</v>
          </cell>
          <cell r="PO23" t="e">
            <v>#N/A</v>
          </cell>
          <cell r="PP23" t="e">
            <v>#N/A</v>
          </cell>
          <cell r="PQ23" t="e">
            <v>#N/A</v>
          </cell>
          <cell r="PR23" t="e">
            <v>#N/A</v>
          </cell>
          <cell r="PS23" t="e">
            <v>#N/A</v>
          </cell>
          <cell r="PT23" t="e">
            <v>#N/A</v>
          </cell>
          <cell r="PU23" t="e">
            <v>#N/A</v>
          </cell>
          <cell r="PV23" t="e">
            <v>#N/A</v>
          </cell>
          <cell r="PW23" t="e">
            <v>#N/A</v>
          </cell>
          <cell r="PX23" t="e">
            <v>#N/A</v>
          </cell>
          <cell r="PY23" t="e">
            <v>#N/A</v>
          </cell>
          <cell r="PZ23" t="e">
            <v>#N/A</v>
          </cell>
          <cell r="QA23" t="e">
            <v>#N/A</v>
          </cell>
          <cell r="QB23" t="e">
            <v>#N/A</v>
          </cell>
          <cell r="QC23" t="e">
            <v>#N/A</v>
          </cell>
          <cell r="QD23" t="e">
            <v>#N/A</v>
          </cell>
          <cell r="QE23" t="e">
            <v>#N/A</v>
          </cell>
          <cell r="QF23" t="e">
            <v>#N/A</v>
          </cell>
          <cell r="QG23" t="e">
            <v>#N/A</v>
          </cell>
          <cell r="QH23" t="e">
            <v>#N/A</v>
          </cell>
          <cell r="QI23" t="e">
            <v>#N/A</v>
          </cell>
          <cell r="QJ23" t="e">
            <v>#N/A</v>
          </cell>
          <cell r="QK23" t="e">
            <v>#N/A</v>
          </cell>
          <cell r="QL23" t="e">
            <v>#N/A</v>
          </cell>
          <cell r="QM23" t="e">
            <v>#N/A</v>
          </cell>
          <cell r="QN23" t="e">
            <v>#N/A</v>
          </cell>
          <cell r="QO23" t="e">
            <v>#N/A</v>
          </cell>
          <cell r="QP23" t="e">
            <v>#N/A</v>
          </cell>
          <cell r="QQ23" t="e">
            <v>#N/A</v>
          </cell>
          <cell r="QR23" t="e">
            <v>#N/A</v>
          </cell>
          <cell r="QS23" t="e">
            <v>#N/A</v>
          </cell>
          <cell r="QT23" t="e">
            <v>#N/A</v>
          </cell>
          <cell r="QU23" t="e">
            <v>#N/A</v>
          </cell>
          <cell r="QV23" t="e">
            <v>#N/A</v>
          </cell>
          <cell r="QW23" t="e">
            <v>#N/A</v>
          </cell>
          <cell r="QX23" t="e">
            <v>#N/A</v>
          </cell>
          <cell r="QY23" t="e">
            <v>#N/A</v>
          </cell>
          <cell r="QZ23" t="e">
            <v>#N/A</v>
          </cell>
          <cell r="RA23" t="e">
            <v>#N/A</v>
          </cell>
          <cell r="RB23" t="str">
            <v>x</v>
          </cell>
        </row>
        <row r="24">
          <cell r="A24">
            <v>22</v>
          </cell>
          <cell r="C24" t="str">
            <v>Standard</v>
          </cell>
          <cell r="D24" t="str">
            <v>Tier Plus/Plus</v>
          </cell>
          <cell r="E24" t="str">
            <v>Tier Plus/Plus</v>
          </cell>
          <cell r="F24" t="str">
            <v>Standard</v>
          </cell>
          <cell r="G24" t="str">
            <v>Tier Plus/Plus</v>
          </cell>
          <cell r="H24" t="str">
            <v>Tier Plus/Plus</v>
          </cell>
          <cell r="I24" t="str">
            <v>Standard</v>
          </cell>
          <cell r="J24" t="str">
            <v>Tier Plus/Plus</v>
          </cell>
          <cell r="K24" t="str">
            <v>Tier Plus/Plus</v>
          </cell>
          <cell r="L24" t="str">
            <v>Standard</v>
          </cell>
          <cell r="M24" t="str">
            <v>Tier Plus/Plus</v>
          </cell>
          <cell r="N24" t="str">
            <v>Tier Plus/Plus</v>
          </cell>
          <cell r="O24" t="str">
            <v>Standard</v>
          </cell>
          <cell r="P24" t="str">
            <v>Tier Plus/Plus</v>
          </cell>
          <cell r="Q24" t="str">
            <v>Tier Plus/Plus</v>
          </cell>
          <cell r="R24" t="str">
            <v>Standard</v>
          </cell>
          <cell r="S24" t="str">
            <v>Tier Plus/Plus</v>
          </cell>
          <cell r="T24" t="str">
            <v>Tier Plus/Plus</v>
          </cell>
          <cell r="U24" t="str">
            <v>Standard</v>
          </cell>
          <cell r="V24" t="str">
            <v>Tier Plus/Plus</v>
          </cell>
          <cell r="W24" t="str">
            <v>Tier Plus/Plus</v>
          </cell>
          <cell r="X24" t="str">
            <v>Standard</v>
          </cell>
          <cell r="Y24" t="str">
            <v>Tier Plus/Plus</v>
          </cell>
          <cell r="Z24" t="str">
            <v>Tier Plus/Plus</v>
          </cell>
          <cell r="AA24" t="str">
            <v>Standard</v>
          </cell>
          <cell r="AB24" t="str">
            <v>Tier Plus/Plus</v>
          </cell>
          <cell r="AC24" t="str">
            <v>Tier Plus/Plus</v>
          </cell>
          <cell r="AD24" t="str">
            <v>Standard</v>
          </cell>
          <cell r="AE24" t="str">
            <v>Tier Plus/Plus</v>
          </cell>
          <cell r="AF24" t="str">
            <v>Tier Plus/Plus</v>
          </cell>
          <cell r="AG24" t="str">
            <v>Standard</v>
          </cell>
          <cell r="AH24" t="str">
            <v>Tier Plus/Plus</v>
          </cell>
          <cell r="AI24" t="str">
            <v>Tier Plus/Plus</v>
          </cell>
          <cell r="AJ24" t="str">
            <v>Standard</v>
          </cell>
          <cell r="AK24" t="str">
            <v>Tier Plus/Plus</v>
          </cell>
          <cell r="AL24" t="str">
            <v>Tier Plus/Plus</v>
          </cell>
          <cell r="AM24" t="str">
            <v>Standard</v>
          </cell>
          <cell r="AN24" t="str">
            <v>Tier Plus/Plus</v>
          </cell>
          <cell r="AO24" t="str">
            <v>Tier Plus/Plus</v>
          </cell>
          <cell r="AP24" t="str">
            <v>Standard</v>
          </cell>
          <cell r="AQ24" t="str">
            <v>Tier Plus/Plus</v>
          </cell>
          <cell r="AR24" t="str">
            <v>Tier Plus/Plus</v>
          </cell>
          <cell r="AS24" t="str">
            <v>Standard</v>
          </cell>
          <cell r="AT24" t="str">
            <v>Tier Plus/Plus</v>
          </cell>
          <cell r="AU24" t="str">
            <v>Tier Plus/Plus</v>
          </cell>
          <cell r="AV24" t="str">
            <v>Standard</v>
          </cell>
          <cell r="AW24" t="str">
            <v>Tier Plus/Plus</v>
          </cell>
          <cell r="AX24" t="str">
            <v>Tier Plus/Plus</v>
          </cell>
          <cell r="AY24" t="str">
            <v>Standard</v>
          </cell>
          <cell r="AZ24" t="str">
            <v>Tier Plus/Plus</v>
          </cell>
          <cell r="BA24" t="str">
            <v>Tier Plus/Plus</v>
          </cell>
          <cell r="BB24" t="str">
            <v>Standard</v>
          </cell>
          <cell r="BC24" t="str">
            <v>Tier Plus/Plus</v>
          </cell>
          <cell r="BD24" t="str">
            <v>Tier Plus/Plus</v>
          </cell>
          <cell r="BE24" t="str">
            <v>Standard</v>
          </cell>
          <cell r="BF24" t="str">
            <v>Tier Plus/Plus</v>
          </cell>
          <cell r="BG24" t="str">
            <v>Tier Plus/Plus</v>
          </cell>
          <cell r="BH24" t="str">
            <v>Standard</v>
          </cell>
          <cell r="BI24" t="str">
            <v>Tier Plus/Plus</v>
          </cell>
          <cell r="BJ24" t="str">
            <v>Tier Plus/Plus</v>
          </cell>
          <cell r="BK24" t="str">
            <v>Standard</v>
          </cell>
          <cell r="BL24" t="str">
            <v>Tier Plus/Plus</v>
          </cell>
          <cell r="BM24" t="str">
            <v>Tier Plus/Plus</v>
          </cell>
          <cell r="BN24" t="str">
            <v>Standard</v>
          </cell>
          <cell r="BO24" t="str">
            <v>Tier Plus/Plus</v>
          </cell>
          <cell r="BP24" t="str">
            <v>Tier Plus/Plus</v>
          </cell>
          <cell r="BQ24" t="str">
            <v>Standard</v>
          </cell>
          <cell r="BR24" t="str">
            <v>Tier Plus/Plus</v>
          </cell>
          <cell r="BS24" t="str">
            <v>Tier Plus/Plus</v>
          </cell>
          <cell r="BT24" t="str">
            <v>Standard</v>
          </cell>
          <cell r="BU24" t="str">
            <v>Tier Plus/Plus</v>
          </cell>
          <cell r="BV24" t="str">
            <v>Tier Plus/Plus</v>
          </cell>
          <cell r="BW24" t="str">
            <v>Standard</v>
          </cell>
          <cell r="BX24" t="str">
            <v>Tier Plus/Plus</v>
          </cell>
          <cell r="BY24" t="str">
            <v>Tier Plus/Plus</v>
          </cell>
          <cell r="BZ24" t="str">
            <v>Standard</v>
          </cell>
          <cell r="CA24" t="str">
            <v>Tier Plus/Plus</v>
          </cell>
          <cell r="CB24" t="str">
            <v>Tier Plus/Plus</v>
          </cell>
          <cell r="CC24" t="str">
            <v>Standard</v>
          </cell>
          <cell r="CD24" t="str">
            <v>Tier Plus/Plus</v>
          </cell>
          <cell r="CE24" t="str">
            <v>Tier Plus/Plus</v>
          </cell>
          <cell r="CF24" t="str">
            <v>Standard</v>
          </cell>
          <cell r="CG24" t="str">
            <v>Tier Plus/Plus</v>
          </cell>
          <cell r="CH24" t="str">
            <v>Tier Plus/Plus</v>
          </cell>
          <cell r="CI24" t="str">
            <v>Standard</v>
          </cell>
          <cell r="CJ24" t="str">
            <v>Tier Plus/Plus</v>
          </cell>
          <cell r="CK24" t="str">
            <v>Tier Plus/Plus</v>
          </cell>
          <cell r="CL24" t="str">
            <v>Standard</v>
          </cell>
          <cell r="CM24" t="str">
            <v>Tier Plus/Plus</v>
          </cell>
          <cell r="CN24" t="str">
            <v>Tier Plus/Plus</v>
          </cell>
          <cell r="CO24" t="str">
            <v>Standard</v>
          </cell>
          <cell r="CP24" t="str">
            <v>Tier Plus/Plus</v>
          </cell>
          <cell r="CQ24" t="str">
            <v>Tier Plus/Plus</v>
          </cell>
          <cell r="CR24" t="str">
            <v>Standard</v>
          </cell>
          <cell r="CS24" t="str">
            <v>Tier Plus/Plus</v>
          </cell>
          <cell r="CT24" t="str">
            <v>Tier Plus/Plus</v>
          </cell>
          <cell r="CU24" t="str">
            <v>Standard</v>
          </cell>
          <cell r="CV24" t="str">
            <v>Tier Plus/Plus</v>
          </cell>
          <cell r="CW24" t="str">
            <v>Tier Plus/Plus</v>
          </cell>
          <cell r="CX24" t="str">
            <v>Standard</v>
          </cell>
          <cell r="CY24" t="str">
            <v>Tier Plus/Plus</v>
          </cell>
          <cell r="CZ24" t="str">
            <v>Tier Plus/Plus</v>
          </cell>
          <cell r="DA24" t="str">
            <v>Standard</v>
          </cell>
          <cell r="DB24" t="str">
            <v>Tier Plus/Plus</v>
          </cell>
          <cell r="DC24" t="str">
            <v>Tier Plus/Plus</v>
          </cell>
          <cell r="DD24" t="str">
            <v>Standard</v>
          </cell>
          <cell r="DE24" t="str">
            <v>Tier Plus/Plus</v>
          </cell>
          <cell r="DF24" t="str">
            <v>Tier Plus/Plus</v>
          </cell>
          <cell r="DG24" t="str">
            <v>Standard</v>
          </cell>
          <cell r="DH24" t="str">
            <v>Tier Plus/Plus</v>
          </cell>
          <cell r="DI24" t="str">
            <v>Tier Plus/Plus</v>
          </cell>
          <cell r="DJ24" t="str">
            <v>Standard</v>
          </cell>
          <cell r="DK24" t="str">
            <v>Tier Plus/Plus</v>
          </cell>
          <cell r="DL24" t="str">
            <v>Tier Plus/Plus</v>
          </cell>
          <cell r="DM24" t="str">
            <v>Standard</v>
          </cell>
          <cell r="DN24" t="str">
            <v>Tier Plus/Plus</v>
          </cell>
          <cell r="DO24" t="str">
            <v>Tier Plus/Plus</v>
          </cell>
          <cell r="DP24" t="str">
            <v>Standard</v>
          </cell>
          <cell r="DQ24" t="str">
            <v>Tier Plus/Plus</v>
          </cell>
          <cell r="DR24" t="str">
            <v>Tier Plus/Plus</v>
          </cell>
          <cell r="DS24" t="str">
            <v>Standard</v>
          </cell>
          <cell r="DT24" t="str">
            <v>Tier Plus/Plus</v>
          </cell>
          <cell r="DU24" t="str">
            <v>Tier Plus/Plus</v>
          </cell>
          <cell r="DV24" t="str">
            <v>Standard</v>
          </cell>
          <cell r="DW24" t="str">
            <v>Tier Plus/Plus</v>
          </cell>
          <cell r="DX24" t="str">
            <v>Tier Plus/Plus</v>
          </cell>
          <cell r="DY24" t="str">
            <v>Standard</v>
          </cell>
          <cell r="DZ24" t="str">
            <v>Tier Plus/Plus</v>
          </cell>
          <cell r="EA24" t="str">
            <v>Tier Plus/Plus</v>
          </cell>
          <cell r="EB24" t="str">
            <v>Standard</v>
          </cell>
          <cell r="EC24" t="str">
            <v>Tier Plus/Plus</v>
          </cell>
          <cell r="ED24" t="str">
            <v>Tier Plus/Plus</v>
          </cell>
          <cell r="EE24" t="str">
            <v>Standard</v>
          </cell>
          <cell r="EF24" t="str">
            <v>Tier Plus/Plus</v>
          </cell>
          <cell r="EG24" t="str">
            <v>Tier Plus/Plus</v>
          </cell>
          <cell r="EH24" t="str">
            <v>Standard</v>
          </cell>
          <cell r="EI24" t="str">
            <v>Tier Plus/Plus</v>
          </cell>
          <cell r="EJ24" t="str">
            <v>Tier Plus/Plus</v>
          </cell>
          <cell r="EK24" t="str">
            <v>Standard</v>
          </cell>
          <cell r="EL24" t="str">
            <v>Tier Plus/Plus</v>
          </cell>
          <cell r="EM24" t="str">
            <v>Tier Plus/Plus</v>
          </cell>
          <cell r="EN24" t="str">
            <v>Standard</v>
          </cell>
          <cell r="EO24" t="str">
            <v>Tier Plus/Plus</v>
          </cell>
          <cell r="EP24" t="str">
            <v>Tier Plus/Plus</v>
          </cell>
          <cell r="EQ24" t="str">
            <v>Standard</v>
          </cell>
          <cell r="ER24" t="str">
            <v>Tier Plus/Plus</v>
          </cell>
          <cell r="ES24" t="str">
            <v>Tier Plus/Plus</v>
          </cell>
          <cell r="ET24" t="str">
            <v>Standard</v>
          </cell>
          <cell r="EU24" t="str">
            <v>Tier Plus/Plus</v>
          </cell>
          <cell r="EV24" t="str">
            <v>Tier Plus/Plus</v>
          </cell>
          <cell r="EW24" t="str">
            <v>Standard</v>
          </cell>
          <cell r="EX24" t="str">
            <v>Tier Plus/Plus</v>
          </cell>
          <cell r="EY24" t="str">
            <v>Tier Plus/Plus</v>
          </cell>
          <cell r="EZ24" t="str">
            <v>Standard</v>
          </cell>
          <cell r="FA24" t="str">
            <v>Tier Plus/Plus</v>
          </cell>
          <cell r="FB24" t="str">
            <v>Tier Plus/Plus</v>
          </cell>
          <cell r="FC24" t="str">
            <v>Standard</v>
          </cell>
          <cell r="FD24" t="str">
            <v>Tier Plus/Plus</v>
          </cell>
          <cell r="FE24" t="str">
            <v>Tier Plus/Plus</v>
          </cell>
          <cell r="FF24" t="str">
            <v>Standard</v>
          </cell>
          <cell r="FG24" t="str">
            <v>Tier Plus/Plus</v>
          </cell>
          <cell r="FH24" t="str">
            <v>Tier Plus/Plus</v>
          </cell>
          <cell r="FI24" t="str">
            <v>Enhanced Standard</v>
          </cell>
          <cell r="FJ24" t="str">
            <v>Enhanced Standard</v>
          </cell>
          <cell r="FK24" t="str">
            <v>Enhanced Standard</v>
          </cell>
          <cell r="FL24" t="str">
            <v>Enhanced Standard</v>
          </cell>
          <cell r="FM24" t="str">
            <v>Enhanced Standard</v>
          </cell>
          <cell r="FN24" t="str">
            <v>Enhanced Standard</v>
          </cell>
          <cell r="FO24" t="str">
            <v>Standard</v>
          </cell>
          <cell r="FP24" t="str">
            <v>Standard</v>
          </cell>
          <cell r="FQ24" t="str">
            <v>Standard</v>
          </cell>
          <cell r="FR24" t="str">
            <v>Standard</v>
          </cell>
          <cell r="FS24" t="str">
            <v>Standard</v>
          </cell>
          <cell r="FT24" t="str">
            <v>Standard</v>
          </cell>
          <cell r="FU24" t="str">
            <v>Standard</v>
          </cell>
          <cell r="FV24" t="str">
            <v>Tier Plus/Plus</v>
          </cell>
          <cell r="FW24" t="str">
            <v>Tier Plus/Plus</v>
          </cell>
          <cell r="FX24" t="str">
            <v>Standard</v>
          </cell>
          <cell r="FY24" t="str">
            <v>Tier Plus/Plus</v>
          </cell>
          <cell r="FZ24" t="str">
            <v>Tier Plus/Plus</v>
          </cell>
          <cell r="GA24" t="str">
            <v>Standard</v>
          </cell>
          <cell r="GB24" t="str">
            <v>Tier Plus/Plus</v>
          </cell>
          <cell r="GC24" t="str">
            <v>Tier Plus/Plus</v>
          </cell>
          <cell r="GD24" t="str">
            <v>Standard</v>
          </cell>
          <cell r="GE24" t="str">
            <v>Tier Plus/Plus</v>
          </cell>
          <cell r="GF24" t="str">
            <v>Tier Plus/Plus</v>
          </cell>
          <cell r="GG24" t="str">
            <v>Standard</v>
          </cell>
          <cell r="GH24" t="str">
            <v>Tier Plus/Plus</v>
          </cell>
          <cell r="GI24" t="str">
            <v>Tier Plus/Plus</v>
          </cell>
          <cell r="GJ24" t="str">
            <v>Standard</v>
          </cell>
          <cell r="GK24" t="str">
            <v>Tier Plus/Plus</v>
          </cell>
          <cell r="GL24" t="str">
            <v>Tier Plus/Plus</v>
          </cell>
          <cell r="GM24" t="str">
            <v>Standard</v>
          </cell>
          <cell r="GN24" t="str">
            <v>Tier Plus/Plus</v>
          </cell>
          <cell r="GO24" t="str">
            <v>Tier Plus/Plus</v>
          </cell>
          <cell r="GP24" t="str">
            <v>Standard</v>
          </cell>
          <cell r="GQ24" t="str">
            <v>Tier Plus/Plus</v>
          </cell>
          <cell r="GR24" t="str">
            <v>Tier Plus/Plus</v>
          </cell>
          <cell r="GS24" t="str">
            <v>Standard</v>
          </cell>
          <cell r="GT24" t="str">
            <v>Tier Plus/Plus</v>
          </cell>
          <cell r="GU24" t="str">
            <v>Tier Plus/Plus</v>
          </cell>
          <cell r="GV24" t="str">
            <v>Standard</v>
          </cell>
          <cell r="GW24" t="str">
            <v>Tier Plus/Plus</v>
          </cell>
          <cell r="GX24" t="str">
            <v>Tier Plus/Plus</v>
          </cell>
          <cell r="GY24" t="str">
            <v>Standard</v>
          </cell>
          <cell r="GZ24" t="str">
            <v>Tier Plus/Plus</v>
          </cell>
          <cell r="HA24" t="str">
            <v>Tier Plus/Plus</v>
          </cell>
          <cell r="HB24" t="str">
            <v>Standard</v>
          </cell>
          <cell r="HC24" t="str">
            <v>Tier Plus/Plus</v>
          </cell>
          <cell r="HD24" t="str">
            <v>Tier Plus/Plus</v>
          </cell>
          <cell r="HE24" t="str">
            <v>Standard</v>
          </cell>
          <cell r="HF24" t="str">
            <v>Tier Plus/Plus</v>
          </cell>
          <cell r="HG24" t="str">
            <v>Tier Plus/Plus</v>
          </cell>
          <cell r="HH24" t="str">
            <v>Standard</v>
          </cell>
          <cell r="HI24" t="str">
            <v>Tier Plus/Plus</v>
          </cell>
          <cell r="HJ24" t="str">
            <v>Tier Plus/Plus</v>
          </cell>
          <cell r="HK24" t="str">
            <v>Standard</v>
          </cell>
          <cell r="HL24" t="str">
            <v>Tier Plus/Plus</v>
          </cell>
          <cell r="HM24" t="str">
            <v>Tier Plus/Plus</v>
          </cell>
          <cell r="HN24" t="str">
            <v>Standard</v>
          </cell>
          <cell r="HO24" t="str">
            <v>Tier Plus/Plus</v>
          </cell>
          <cell r="HP24" t="str">
            <v>Tier Plus/Plus</v>
          </cell>
          <cell r="HQ24" t="str">
            <v>Standard</v>
          </cell>
          <cell r="HR24" t="str">
            <v>Tier Plus/Plus</v>
          </cell>
          <cell r="HS24" t="str">
            <v>Tier Plus/Plus</v>
          </cell>
          <cell r="HT24" t="str">
            <v>Standard</v>
          </cell>
          <cell r="HU24" t="str">
            <v>Tier Plus/Plus</v>
          </cell>
          <cell r="HV24" t="str">
            <v>Tier Plus/Plus</v>
          </cell>
          <cell r="HW24" t="str">
            <v>Standard</v>
          </cell>
          <cell r="HX24" t="str">
            <v>Tier Plus/Plus</v>
          </cell>
          <cell r="HY24" t="str">
            <v>Tier Plus/Plus</v>
          </cell>
          <cell r="HZ24" t="str">
            <v>Standard</v>
          </cell>
          <cell r="IA24" t="str">
            <v>Tier Plus/Plus</v>
          </cell>
          <cell r="IB24" t="str">
            <v>Tier Plus/Plus</v>
          </cell>
          <cell r="IC24" t="str">
            <v>Standard</v>
          </cell>
          <cell r="ID24" t="str">
            <v>Tier Plus/Plus</v>
          </cell>
          <cell r="IE24" t="str">
            <v>Tier Plus/Plus</v>
          </cell>
          <cell r="IF24" t="str">
            <v>Standard</v>
          </cell>
          <cell r="IG24" t="str">
            <v>Tier Plus/Plus</v>
          </cell>
          <cell r="IH24" t="str">
            <v>Tier Plus/Plus</v>
          </cell>
          <cell r="II24" t="str">
            <v>Standard</v>
          </cell>
          <cell r="IJ24" t="str">
            <v>Tier Plus/Plus</v>
          </cell>
          <cell r="IK24" t="str">
            <v>Tier Plus/Plus</v>
          </cell>
          <cell r="IL24" t="str">
            <v>Standard</v>
          </cell>
          <cell r="IM24" t="str">
            <v>Tier Plus/Plus</v>
          </cell>
          <cell r="IN24" t="str">
            <v>Tier Plus/Plus</v>
          </cell>
          <cell r="IO24" t="str">
            <v>Standard</v>
          </cell>
          <cell r="IP24" t="str">
            <v>Tier Plus/Plus</v>
          </cell>
          <cell r="IQ24" t="str">
            <v>Tier Plus/Plus</v>
          </cell>
          <cell r="IR24" t="str">
            <v>Standard</v>
          </cell>
          <cell r="IS24" t="str">
            <v>Tier Plus/Plus</v>
          </cell>
          <cell r="IT24" t="str">
            <v>Tier Plus/Plus</v>
          </cell>
          <cell r="IU24" t="str">
            <v>Standard</v>
          </cell>
          <cell r="IV24" t="str">
            <v>Tier Plus/Plus</v>
          </cell>
          <cell r="IW24" t="str">
            <v>Tier Plus/Plus</v>
          </cell>
          <cell r="IX24" t="str">
            <v>Standard</v>
          </cell>
          <cell r="IY24" t="str">
            <v>Tier Plus/Plus</v>
          </cell>
          <cell r="IZ24" t="str">
            <v>Tier Plus/Plus</v>
          </cell>
          <cell r="JA24" t="str">
            <v>Standard</v>
          </cell>
          <cell r="JB24" t="str">
            <v>Tier Plus/Plus</v>
          </cell>
          <cell r="JC24" t="str">
            <v>Tier Plus/Plus</v>
          </cell>
          <cell r="JD24" t="str">
            <v>Standard</v>
          </cell>
          <cell r="JE24" t="str">
            <v>Tier Plus/Plus</v>
          </cell>
          <cell r="JF24" t="str">
            <v>Tier Plus/Plus</v>
          </cell>
          <cell r="JG24" t="str">
            <v>Standard</v>
          </cell>
          <cell r="JH24" t="str">
            <v>Tier Plus/Plus</v>
          </cell>
          <cell r="JI24" t="str">
            <v>Tier Plus/Plus</v>
          </cell>
          <cell r="JJ24" t="str">
            <v>Standard</v>
          </cell>
          <cell r="JK24" t="str">
            <v>Tier Plus/Plus</v>
          </cell>
          <cell r="JL24" t="str">
            <v>Tier Plus/Plus</v>
          </cell>
          <cell r="JM24" t="str">
            <v>Standard</v>
          </cell>
          <cell r="JN24" t="str">
            <v>Tier Plus/Plus</v>
          </cell>
          <cell r="JO24" t="str">
            <v>Tier Plus/Plus</v>
          </cell>
          <cell r="JP24" t="str">
            <v>Enhanced Standard</v>
          </cell>
          <cell r="JQ24" t="str">
            <v>Enhanced Standard</v>
          </cell>
          <cell r="JR24" t="str">
            <v>Enhanced Standard</v>
          </cell>
          <cell r="JS24" t="str">
            <v>Enhanced Standard</v>
          </cell>
          <cell r="JT24" t="str">
            <v>Enhanced Standard</v>
          </cell>
          <cell r="JU24" t="str">
            <v>Enhanced Standard</v>
          </cell>
          <cell r="JV24" t="str">
            <v>Standard</v>
          </cell>
          <cell r="JW24" t="str">
            <v>Tier Plus/Plus</v>
          </cell>
          <cell r="JX24" t="str">
            <v>Tier Plus/Plus</v>
          </cell>
          <cell r="JY24" t="str">
            <v>Standard</v>
          </cell>
          <cell r="JZ24" t="str">
            <v>Tier Plus/Plus</v>
          </cell>
          <cell r="KA24" t="str">
            <v>Tier Plus/Plus</v>
          </cell>
          <cell r="KB24" t="str">
            <v>Standard</v>
          </cell>
          <cell r="KC24" t="str">
            <v>Tier Plus/Plus</v>
          </cell>
          <cell r="KD24" t="str">
            <v>Tier Plus/Plus</v>
          </cell>
          <cell r="KE24" t="str">
            <v>Standard</v>
          </cell>
          <cell r="KF24" t="str">
            <v>Tier Plus/Plus</v>
          </cell>
          <cell r="KG24" t="str">
            <v>Tier Plus/Plus</v>
          </cell>
          <cell r="KH24" t="str">
            <v>Standard</v>
          </cell>
          <cell r="KI24" t="str">
            <v>Tier Plus/Plus</v>
          </cell>
          <cell r="KJ24" t="str">
            <v>Tier Plus/Plus</v>
          </cell>
          <cell r="KK24" t="str">
            <v>Standard</v>
          </cell>
          <cell r="KL24" t="str">
            <v>Tier Plus/Plus</v>
          </cell>
          <cell r="KM24" t="str">
            <v>Tier Plus/Plus</v>
          </cell>
          <cell r="KN24" t="str">
            <v>Standard</v>
          </cell>
          <cell r="KO24" t="str">
            <v>Tier Plus/Plus</v>
          </cell>
          <cell r="KP24" t="str">
            <v>Tier Plus/Plus</v>
          </cell>
          <cell r="KQ24" t="str">
            <v>Standard</v>
          </cell>
          <cell r="KR24" t="str">
            <v>Tier Plus/Plus</v>
          </cell>
          <cell r="KS24" t="str">
            <v>Tier Plus/Plus</v>
          </cell>
          <cell r="KT24" t="str">
            <v>Standard</v>
          </cell>
          <cell r="KU24" t="str">
            <v>Tier Plus/Plus</v>
          </cell>
          <cell r="KV24" t="str">
            <v>Tier Plus/Plus</v>
          </cell>
          <cell r="KW24" t="str">
            <v>Standard</v>
          </cell>
          <cell r="KX24" t="str">
            <v>Tier Plus/Plus</v>
          </cell>
          <cell r="KY24" t="str">
            <v>Tier Plus/Plus</v>
          </cell>
          <cell r="KZ24" t="str">
            <v>Standard</v>
          </cell>
          <cell r="LA24" t="str">
            <v>Tier Plus/Plus</v>
          </cell>
          <cell r="LB24" t="str">
            <v>Tier Plus/Plus</v>
          </cell>
          <cell r="LC24" t="str">
            <v>Standard</v>
          </cell>
          <cell r="LD24" t="str">
            <v>Tier Plus/Plus</v>
          </cell>
          <cell r="LE24" t="str">
            <v>Tier Plus/Plus</v>
          </cell>
          <cell r="LF24" t="str">
            <v>Standard</v>
          </cell>
          <cell r="LG24" t="str">
            <v>Tier Plus/Plus</v>
          </cell>
          <cell r="LH24" t="str">
            <v>Tier Plus/Plus</v>
          </cell>
          <cell r="LI24" t="str">
            <v>Standard</v>
          </cell>
          <cell r="LJ24" t="str">
            <v>Tier Plus/Plus</v>
          </cell>
          <cell r="LK24" t="str">
            <v>Tier Plus/Plus</v>
          </cell>
          <cell r="LL24" t="str">
            <v>Standard</v>
          </cell>
          <cell r="LM24" t="str">
            <v>Tier Plus/Plus</v>
          </cell>
          <cell r="LN24" t="str">
            <v>Tier Plus/Plus</v>
          </cell>
          <cell r="LO24" t="str">
            <v>Standard</v>
          </cell>
          <cell r="LP24" t="str">
            <v>Tier Plus/Plus</v>
          </cell>
          <cell r="LQ24" t="str">
            <v>Tier Plus/Plus</v>
          </cell>
          <cell r="LR24" t="str">
            <v>Standard</v>
          </cell>
          <cell r="LS24" t="str">
            <v>Tier Plus/Plus</v>
          </cell>
          <cell r="LT24" t="str">
            <v>Tier Plus/Plus</v>
          </cell>
          <cell r="LU24" t="str">
            <v>Standard</v>
          </cell>
          <cell r="LV24" t="str">
            <v>Tier Plus/Plus</v>
          </cell>
          <cell r="LW24" t="str">
            <v>Tier Plus/Plus</v>
          </cell>
          <cell r="LX24" t="str">
            <v>Standard</v>
          </cell>
          <cell r="LY24" t="str">
            <v>Tier Plus/Plus</v>
          </cell>
          <cell r="LZ24" t="str">
            <v>Tier Plus/Plus</v>
          </cell>
          <cell r="MA24" t="str">
            <v>Standard</v>
          </cell>
          <cell r="MB24" t="str">
            <v>Tier Plus/Plus</v>
          </cell>
          <cell r="MC24" t="str">
            <v>Tier Plus/Plus</v>
          </cell>
          <cell r="MD24" t="str">
            <v>Standard</v>
          </cell>
          <cell r="ME24" t="str">
            <v>Tier Plus/Plus</v>
          </cell>
          <cell r="MF24" t="str">
            <v>Tier Plus/Plus</v>
          </cell>
          <cell r="MG24" t="str">
            <v>Standard</v>
          </cell>
          <cell r="MH24" t="str">
            <v>Tier Plus/Plus</v>
          </cell>
          <cell r="MI24" t="str">
            <v>Tier Plus/Plus</v>
          </cell>
          <cell r="MJ24" t="str">
            <v>Standard</v>
          </cell>
          <cell r="MK24" t="str">
            <v>Tier Plus/Plus</v>
          </cell>
          <cell r="ML24" t="str">
            <v>Tier Plus/Plus</v>
          </cell>
          <cell r="MM24" t="str">
            <v>Standard</v>
          </cell>
          <cell r="MN24" t="str">
            <v>Tier Plus/Plus</v>
          </cell>
          <cell r="MO24" t="str">
            <v>Tier Plus/Plus</v>
          </cell>
          <cell r="MP24" t="str">
            <v>Standard</v>
          </cell>
          <cell r="MQ24" t="str">
            <v>Tier Plus/Plus</v>
          </cell>
          <cell r="MR24" t="str">
            <v>Tier Plus/Plus</v>
          </cell>
          <cell r="MS24" t="str">
            <v>Standard</v>
          </cell>
          <cell r="MT24" t="str">
            <v>Tier Plus/Plus</v>
          </cell>
          <cell r="MU24" t="str">
            <v>Tier Plus/Plus</v>
          </cell>
          <cell r="MV24" t="str">
            <v>Standard</v>
          </cell>
          <cell r="MW24" t="str">
            <v>Tier Plus/Plus</v>
          </cell>
          <cell r="MX24" t="str">
            <v>Tier Plus/Plus</v>
          </cell>
          <cell r="MY24" t="str">
            <v>Standard</v>
          </cell>
          <cell r="MZ24" t="str">
            <v>Tier Plus/Plus</v>
          </cell>
          <cell r="NA24" t="str">
            <v>Tier Plus/Plus</v>
          </cell>
          <cell r="NB24" t="str">
            <v>Standard</v>
          </cell>
          <cell r="NC24" t="str">
            <v>Tier Plus/Plus</v>
          </cell>
          <cell r="ND24" t="str">
            <v>Tier Plus/Plus</v>
          </cell>
          <cell r="NE24" t="str">
            <v>Standard</v>
          </cell>
          <cell r="NF24" t="str">
            <v>Tier Plus/Plus</v>
          </cell>
          <cell r="NG24" t="str">
            <v>Tier Plus/Plus</v>
          </cell>
          <cell r="NH24" t="str">
            <v>N/A</v>
          </cell>
          <cell r="NI24" t="str">
            <v>N/A</v>
          </cell>
          <cell r="NJ24" t="str">
            <v>N/A</v>
          </cell>
          <cell r="NK24" t="str">
            <v>N/A</v>
          </cell>
          <cell r="NL24" t="str">
            <v>N/A</v>
          </cell>
          <cell r="NM24" t="str">
            <v>N/A</v>
          </cell>
          <cell r="NN24" t="str">
            <v>N/A</v>
          </cell>
          <cell r="NO24" t="str">
            <v>N/A</v>
          </cell>
          <cell r="NP24" t="str">
            <v>N/A</v>
          </cell>
          <cell r="NQ24" t="str">
            <v>N/A</v>
          </cell>
          <cell r="NR24" t="str">
            <v>N/A</v>
          </cell>
          <cell r="NS24" t="str">
            <v>N/A</v>
          </cell>
          <cell r="NT24" t="str">
            <v>N/A</v>
          </cell>
          <cell r="NU24" t="str">
            <v>N/A</v>
          </cell>
          <cell r="NV24" t="str">
            <v>N/A</v>
          </cell>
          <cell r="NW24" t="str">
            <v>N/A</v>
          </cell>
          <cell r="NX24" t="str">
            <v>N/A</v>
          </cell>
          <cell r="NY24" t="str">
            <v>N/A</v>
          </cell>
          <cell r="NZ24" t="str">
            <v>N/A</v>
          </cell>
          <cell r="OA24" t="str">
            <v>N/A</v>
          </cell>
          <cell r="OB24" t="str">
            <v>N/A</v>
          </cell>
          <cell r="OC24" t="str">
            <v>N/A</v>
          </cell>
          <cell r="OD24" t="str">
            <v>N/A</v>
          </cell>
          <cell r="OE24" t="str">
            <v>N/A</v>
          </cell>
          <cell r="OF24" t="str">
            <v>N/A</v>
          </cell>
          <cell r="OG24" t="str">
            <v>N/A</v>
          </cell>
          <cell r="OH24" t="str">
            <v>N/A</v>
          </cell>
          <cell r="OI24" t="str">
            <v>N/A</v>
          </cell>
          <cell r="OJ24" t="str">
            <v>N/A</v>
          </cell>
          <cell r="OK24" t="str">
            <v>N/A</v>
          </cell>
          <cell r="OL24" t="str">
            <v>N/A</v>
          </cell>
          <cell r="OM24" t="str">
            <v>N/A</v>
          </cell>
          <cell r="ON24" t="str">
            <v>N/A</v>
          </cell>
          <cell r="OO24" t="str">
            <v>N/A</v>
          </cell>
          <cell r="OP24" t="str">
            <v>N/A</v>
          </cell>
          <cell r="OQ24" t="str">
            <v>N/A</v>
          </cell>
          <cell r="OR24" t="str">
            <v>N/A</v>
          </cell>
          <cell r="OS24" t="str">
            <v>N/A</v>
          </cell>
          <cell r="OT24" t="str">
            <v>N/A</v>
          </cell>
          <cell r="OU24" t="str">
            <v>N/A</v>
          </cell>
          <cell r="OV24" t="str">
            <v>N/A</v>
          </cell>
          <cell r="OW24" t="str">
            <v>N/A</v>
          </cell>
          <cell r="OX24" t="str">
            <v>N/A</v>
          </cell>
          <cell r="OY24" t="str">
            <v>N/A</v>
          </cell>
          <cell r="OZ24" t="str">
            <v>N/A</v>
          </cell>
          <cell r="PA24" t="str">
            <v>N/A</v>
          </cell>
          <cell r="PB24" t="str">
            <v>N/A</v>
          </cell>
          <cell r="PC24" t="str">
            <v>N/A</v>
          </cell>
          <cell r="PD24" t="str">
            <v>N/A</v>
          </cell>
          <cell r="PE24" t="str">
            <v>N/A</v>
          </cell>
          <cell r="PF24" t="str">
            <v>N/A</v>
          </cell>
          <cell r="PG24" t="str">
            <v>N/A</v>
          </cell>
          <cell r="PH24" t="str">
            <v>N/A</v>
          </cell>
          <cell r="PI24" t="str">
            <v>N/A</v>
          </cell>
          <cell r="PJ24" t="str">
            <v>N/A</v>
          </cell>
          <cell r="PK24" t="str">
            <v>N/A</v>
          </cell>
          <cell r="PL24" t="str">
            <v>N/A</v>
          </cell>
          <cell r="PM24" t="str">
            <v>N/A</v>
          </cell>
          <cell r="PN24" t="str">
            <v>N/A</v>
          </cell>
          <cell r="PO24" t="str">
            <v>N/A</v>
          </cell>
          <cell r="PP24" t="str">
            <v>N/A</v>
          </cell>
          <cell r="PQ24" t="str">
            <v>N/A</v>
          </cell>
          <cell r="PR24" t="str">
            <v>N/A</v>
          </cell>
          <cell r="PS24" t="str">
            <v>N/A</v>
          </cell>
          <cell r="PT24" t="str">
            <v>N/A</v>
          </cell>
          <cell r="PU24" t="str">
            <v>N/A</v>
          </cell>
          <cell r="PV24" t="str">
            <v>N/A</v>
          </cell>
          <cell r="PW24" t="str">
            <v>N/A</v>
          </cell>
          <cell r="PX24" t="str">
            <v>N/A</v>
          </cell>
          <cell r="PY24" t="str">
            <v>N/A</v>
          </cell>
          <cell r="PZ24" t="str">
            <v>N/A</v>
          </cell>
          <cell r="QA24" t="str">
            <v>N/A</v>
          </cell>
          <cell r="QB24" t="str">
            <v>N/A</v>
          </cell>
          <cell r="QC24" t="str">
            <v>N/A</v>
          </cell>
          <cell r="QD24" t="str">
            <v>N/A</v>
          </cell>
          <cell r="QE24" t="str">
            <v>N/A</v>
          </cell>
          <cell r="QF24" t="str">
            <v>N/A</v>
          </cell>
          <cell r="QG24" t="str">
            <v>N/A</v>
          </cell>
          <cell r="QH24" t="str">
            <v>N/A</v>
          </cell>
          <cell r="QI24" t="str">
            <v>N/A</v>
          </cell>
          <cell r="QJ24" t="str">
            <v>N/A</v>
          </cell>
          <cell r="QK24" t="str">
            <v>N/A</v>
          </cell>
          <cell r="QL24" t="str">
            <v>N/A</v>
          </cell>
          <cell r="QM24" t="str">
            <v>N/A</v>
          </cell>
          <cell r="QN24" t="str">
            <v>N/A</v>
          </cell>
          <cell r="QO24" t="str">
            <v>N/A</v>
          </cell>
          <cell r="QP24" t="str">
            <v>N/A</v>
          </cell>
          <cell r="QQ24" t="str">
            <v>N/A</v>
          </cell>
          <cell r="QR24" t="str">
            <v>N/A</v>
          </cell>
          <cell r="QS24" t="str">
            <v>N/A</v>
          </cell>
          <cell r="QT24" t="str">
            <v>N/A</v>
          </cell>
          <cell r="QU24" t="str">
            <v>N/A</v>
          </cell>
          <cell r="QV24" t="str">
            <v>N/A</v>
          </cell>
          <cell r="QW24" t="str">
            <v>N/A</v>
          </cell>
          <cell r="QX24" t="str">
            <v>N/A</v>
          </cell>
          <cell r="QY24" t="str">
            <v>N/A</v>
          </cell>
          <cell r="QZ24" t="str">
            <v>N/A</v>
          </cell>
          <cell r="RA24" t="str">
            <v>N/A</v>
          </cell>
          <cell r="RB24" t="str">
            <v>x</v>
          </cell>
        </row>
        <row r="25">
          <cell r="C25"/>
          <cell r="D25"/>
          <cell r="E25"/>
          <cell r="F25"/>
          <cell r="G25"/>
          <cell r="H25"/>
          <cell r="I25"/>
          <cell r="J25"/>
          <cell r="K25"/>
          <cell r="L25"/>
          <cell r="M25"/>
          <cell r="N25"/>
          <cell r="O25"/>
          <cell r="P25"/>
          <cell r="Q25"/>
          <cell r="R25"/>
          <cell r="S25"/>
          <cell r="T25"/>
          <cell r="U25"/>
          <cell r="V25"/>
          <cell r="W25"/>
          <cell r="X25"/>
          <cell r="Y25"/>
          <cell r="Z25"/>
          <cell r="AA25"/>
          <cell r="AB25"/>
          <cell r="AC25"/>
          <cell r="AD25"/>
          <cell r="AE25"/>
          <cell r="AF25"/>
          <cell r="AG25"/>
          <cell r="AH25"/>
          <cell r="AI25"/>
          <cell r="AJ25"/>
          <cell r="AK25"/>
          <cell r="AL25"/>
          <cell r="AM25"/>
          <cell r="AN25"/>
          <cell r="AO25"/>
          <cell r="AP25"/>
          <cell r="AQ25"/>
          <cell r="AR25"/>
          <cell r="AS25"/>
          <cell r="AT25"/>
          <cell r="AU25"/>
          <cell r="AV25"/>
          <cell r="AW25"/>
          <cell r="AX25"/>
          <cell r="AY25"/>
          <cell r="AZ25"/>
          <cell r="BA25"/>
          <cell r="BB25"/>
          <cell r="BC25"/>
          <cell r="BD25"/>
          <cell r="BE25"/>
          <cell r="BF25"/>
          <cell r="BG25"/>
          <cell r="BH25"/>
          <cell r="BI25"/>
          <cell r="BJ25"/>
          <cell r="BK25"/>
          <cell r="BL25"/>
          <cell r="BM25"/>
          <cell r="BN25"/>
          <cell r="BO25"/>
          <cell r="BP25"/>
          <cell r="BQ25"/>
          <cell r="BR25"/>
          <cell r="BS25"/>
          <cell r="BT25"/>
          <cell r="BU25"/>
          <cell r="BV25"/>
          <cell r="BW25"/>
          <cell r="BX25"/>
          <cell r="BY25"/>
          <cell r="BZ25"/>
          <cell r="CA25"/>
          <cell r="CB25"/>
          <cell r="CC25"/>
          <cell r="CD25"/>
          <cell r="CE25"/>
          <cell r="CF25"/>
          <cell r="CG25"/>
          <cell r="CH25"/>
          <cell r="CI25"/>
          <cell r="CJ25"/>
          <cell r="CK25"/>
          <cell r="CL25"/>
          <cell r="CM25"/>
          <cell r="CN25"/>
          <cell r="CO25"/>
          <cell r="CP25"/>
          <cell r="CQ25"/>
          <cell r="CR25"/>
          <cell r="CS25"/>
          <cell r="CT25"/>
          <cell r="CU25"/>
          <cell r="CV25"/>
          <cell r="CW25"/>
          <cell r="CX25"/>
          <cell r="CY25"/>
          <cell r="CZ25"/>
          <cell r="DA25"/>
          <cell r="DB25"/>
          <cell r="DC25"/>
          <cell r="DD25"/>
          <cell r="DE25"/>
          <cell r="DF25"/>
          <cell r="DG25"/>
          <cell r="DH25"/>
          <cell r="DI25"/>
          <cell r="DJ25"/>
          <cell r="DK25"/>
          <cell r="DL25"/>
          <cell r="DM25"/>
          <cell r="DN25"/>
          <cell r="DO25"/>
          <cell r="DP25"/>
          <cell r="DQ25"/>
          <cell r="DR25"/>
          <cell r="DS25"/>
          <cell r="DT25"/>
          <cell r="DU25"/>
          <cell r="DV25"/>
          <cell r="DW25"/>
          <cell r="DX25"/>
          <cell r="DY25"/>
          <cell r="DZ25"/>
          <cell r="EA25"/>
          <cell r="EB25"/>
          <cell r="EC25"/>
          <cell r="ED25"/>
          <cell r="EE25"/>
          <cell r="EF25"/>
          <cell r="EG25"/>
          <cell r="EH25"/>
          <cell r="EI25"/>
          <cell r="EJ25"/>
          <cell r="EK25"/>
          <cell r="EL25"/>
          <cell r="EM25"/>
          <cell r="EN25"/>
          <cell r="EO25"/>
          <cell r="EP25"/>
          <cell r="EQ25"/>
          <cell r="ER25"/>
          <cell r="ES25"/>
          <cell r="ET25"/>
          <cell r="EU25"/>
          <cell r="EV25"/>
          <cell r="EW25"/>
          <cell r="EX25"/>
          <cell r="EY25"/>
          <cell r="EZ25"/>
          <cell r="FA25"/>
          <cell r="FB25"/>
          <cell r="FC25"/>
          <cell r="FD25"/>
          <cell r="FE25"/>
          <cell r="FF25"/>
          <cell r="FG25"/>
          <cell r="FH25"/>
          <cell r="FI25"/>
          <cell r="FJ25"/>
          <cell r="FK25"/>
          <cell r="FL25"/>
          <cell r="FM25"/>
          <cell r="FN25"/>
          <cell r="FO25"/>
          <cell r="FP25"/>
          <cell r="FQ25"/>
          <cell r="FR25"/>
          <cell r="FS25"/>
          <cell r="FT25"/>
          <cell r="FU25"/>
          <cell r="FV25"/>
          <cell r="FW25"/>
          <cell r="FX25"/>
          <cell r="FY25"/>
          <cell r="FZ25"/>
          <cell r="GA25"/>
          <cell r="GB25"/>
          <cell r="GC25"/>
          <cell r="GD25"/>
          <cell r="GE25"/>
          <cell r="GF25"/>
          <cell r="GG25"/>
          <cell r="GH25"/>
          <cell r="GI25"/>
          <cell r="GJ25"/>
          <cell r="GK25"/>
          <cell r="GL25"/>
          <cell r="GM25"/>
          <cell r="GN25"/>
          <cell r="GO25"/>
          <cell r="GP25"/>
          <cell r="GQ25"/>
          <cell r="GR25"/>
          <cell r="GS25"/>
          <cell r="GT25"/>
          <cell r="GU25"/>
          <cell r="GV25"/>
          <cell r="GW25"/>
          <cell r="GX25"/>
          <cell r="GY25"/>
          <cell r="GZ25"/>
          <cell r="HA25"/>
          <cell r="HB25"/>
          <cell r="HC25"/>
          <cell r="HD25"/>
          <cell r="HE25"/>
          <cell r="HF25"/>
          <cell r="HG25"/>
          <cell r="HH25"/>
          <cell r="HI25"/>
          <cell r="HJ25"/>
          <cell r="HK25"/>
          <cell r="HL25"/>
          <cell r="HM25"/>
          <cell r="HN25"/>
          <cell r="HO25"/>
          <cell r="HP25"/>
          <cell r="HQ25"/>
          <cell r="HR25"/>
          <cell r="HS25"/>
          <cell r="HT25"/>
          <cell r="HU25"/>
          <cell r="HV25"/>
          <cell r="HW25"/>
          <cell r="HX25"/>
          <cell r="HY25"/>
          <cell r="HZ25"/>
          <cell r="IA25"/>
          <cell r="IB25"/>
          <cell r="IC25"/>
          <cell r="ID25"/>
          <cell r="IE25"/>
          <cell r="IF25"/>
          <cell r="IG25"/>
          <cell r="IH25"/>
          <cell r="II25"/>
          <cell r="IJ25"/>
          <cell r="IK25"/>
          <cell r="IL25"/>
          <cell r="IM25"/>
          <cell r="IN25"/>
          <cell r="IO25"/>
          <cell r="IP25"/>
          <cell r="IQ25"/>
          <cell r="IR25"/>
          <cell r="IS25"/>
          <cell r="IT25"/>
          <cell r="IU25"/>
          <cell r="IV25"/>
          <cell r="IW25"/>
          <cell r="IX25"/>
          <cell r="IY25"/>
          <cell r="IZ25"/>
          <cell r="JA25"/>
          <cell r="JB25"/>
          <cell r="JC25"/>
          <cell r="JD25"/>
          <cell r="JE25"/>
          <cell r="JF25"/>
          <cell r="JG25"/>
          <cell r="JH25"/>
          <cell r="JI25"/>
          <cell r="JJ25"/>
          <cell r="JK25"/>
          <cell r="JL25"/>
          <cell r="JM25"/>
          <cell r="JN25"/>
          <cell r="JO25"/>
          <cell r="JP25"/>
          <cell r="JQ25"/>
          <cell r="JR25"/>
          <cell r="JS25"/>
          <cell r="JT25"/>
          <cell r="JU25"/>
          <cell r="JV25"/>
          <cell r="JW25"/>
          <cell r="JX25"/>
          <cell r="JY25"/>
          <cell r="JZ25"/>
          <cell r="KA25"/>
          <cell r="KB25"/>
          <cell r="KC25"/>
          <cell r="KD25"/>
          <cell r="KE25"/>
          <cell r="KF25"/>
          <cell r="KG25"/>
          <cell r="KH25"/>
          <cell r="KI25"/>
          <cell r="KJ25"/>
          <cell r="KK25"/>
          <cell r="KL25"/>
          <cell r="KM25"/>
          <cell r="KN25"/>
          <cell r="KO25"/>
          <cell r="KP25"/>
          <cell r="KQ25"/>
          <cell r="KR25"/>
          <cell r="KS25"/>
          <cell r="KT25"/>
          <cell r="KU25"/>
          <cell r="KV25"/>
          <cell r="KW25"/>
          <cell r="KX25"/>
          <cell r="KY25"/>
          <cell r="KZ25"/>
          <cell r="LA25"/>
          <cell r="LB25"/>
          <cell r="LC25"/>
          <cell r="LD25"/>
          <cell r="LE25"/>
          <cell r="LF25"/>
          <cell r="LG25"/>
          <cell r="LH25"/>
          <cell r="LI25"/>
          <cell r="LJ25"/>
          <cell r="LK25"/>
          <cell r="LL25"/>
          <cell r="LM25"/>
          <cell r="LN25"/>
          <cell r="LO25"/>
          <cell r="LP25"/>
          <cell r="LQ25"/>
          <cell r="LR25"/>
          <cell r="LS25"/>
          <cell r="LT25"/>
          <cell r="LU25"/>
          <cell r="LV25"/>
          <cell r="LW25"/>
          <cell r="LX25"/>
          <cell r="LY25"/>
          <cell r="LZ25"/>
          <cell r="MA25"/>
          <cell r="MB25"/>
          <cell r="MC25"/>
          <cell r="MD25"/>
          <cell r="ME25"/>
          <cell r="MF25"/>
          <cell r="MG25"/>
          <cell r="MH25"/>
          <cell r="MI25"/>
          <cell r="MJ25"/>
          <cell r="MK25"/>
          <cell r="ML25"/>
          <cell r="MM25"/>
          <cell r="MN25"/>
          <cell r="MO25"/>
          <cell r="MP25"/>
          <cell r="MQ25"/>
          <cell r="MR25"/>
          <cell r="MS25"/>
          <cell r="MT25"/>
          <cell r="MU25"/>
          <cell r="MV25"/>
          <cell r="MW25"/>
          <cell r="MX25"/>
          <cell r="MY25"/>
          <cell r="MZ25"/>
          <cell r="NA25"/>
          <cell r="NB25"/>
          <cell r="NC25"/>
          <cell r="ND25"/>
          <cell r="NE25"/>
          <cell r="NF25"/>
          <cell r="NG25"/>
          <cell r="NH25"/>
          <cell r="NI25"/>
          <cell r="NJ25"/>
          <cell r="NK25"/>
          <cell r="NL25"/>
          <cell r="NM25"/>
          <cell r="NN25"/>
          <cell r="NO25"/>
          <cell r="NP25"/>
          <cell r="NQ25"/>
          <cell r="NR25"/>
          <cell r="NS25"/>
          <cell r="NT25"/>
          <cell r="NU25"/>
          <cell r="NV25"/>
          <cell r="NW25"/>
          <cell r="NX25"/>
          <cell r="NY25"/>
          <cell r="NZ25"/>
          <cell r="OA25"/>
          <cell r="OB25"/>
          <cell r="OC25"/>
          <cell r="OD25"/>
          <cell r="OE25"/>
          <cell r="OF25"/>
          <cell r="OG25"/>
          <cell r="OH25"/>
          <cell r="OI25"/>
          <cell r="OJ25"/>
          <cell r="OK25"/>
          <cell r="OL25"/>
          <cell r="OM25"/>
          <cell r="ON25"/>
          <cell r="OO25"/>
          <cell r="OP25"/>
          <cell r="OQ25"/>
          <cell r="OR25"/>
          <cell r="OS25"/>
          <cell r="OT25"/>
          <cell r="OU25"/>
          <cell r="OV25"/>
          <cell r="OW25"/>
          <cell r="OX25"/>
          <cell r="OY25"/>
          <cell r="OZ25"/>
          <cell r="PA25"/>
          <cell r="PB25"/>
          <cell r="PC25"/>
          <cell r="PD25"/>
          <cell r="PE25"/>
          <cell r="PF25"/>
          <cell r="PG25"/>
          <cell r="PH25"/>
          <cell r="PI25"/>
          <cell r="PJ25"/>
          <cell r="PK25"/>
          <cell r="PL25"/>
          <cell r="PM25"/>
          <cell r="PN25"/>
          <cell r="PO25"/>
          <cell r="PP25"/>
          <cell r="PQ25"/>
          <cell r="PR25"/>
          <cell r="PS25"/>
          <cell r="PT25"/>
          <cell r="PU25"/>
          <cell r="PV25"/>
          <cell r="PW25"/>
          <cell r="PX25"/>
          <cell r="PY25"/>
          <cell r="PZ25"/>
          <cell r="QA25"/>
          <cell r="QB25"/>
          <cell r="QC25"/>
          <cell r="QD25"/>
          <cell r="QE25"/>
          <cell r="QF25"/>
          <cell r="QG25"/>
          <cell r="QH25"/>
          <cell r="QI25"/>
          <cell r="QJ25"/>
          <cell r="QK25"/>
          <cell r="QL25"/>
          <cell r="QM25"/>
          <cell r="QN25"/>
          <cell r="QO25"/>
          <cell r="QP25"/>
          <cell r="QQ25"/>
          <cell r="QR25"/>
          <cell r="QS25"/>
          <cell r="QT25"/>
          <cell r="QU25"/>
          <cell r="QV25"/>
          <cell r="QW25"/>
          <cell r="QX25"/>
          <cell r="QY25"/>
          <cell r="QZ25"/>
          <cell r="RA25"/>
          <cell r="RB25" t="str">
            <v>x</v>
          </cell>
        </row>
        <row r="26">
          <cell r="A26">
            <v>24</v>
          </cell>
          <cell r="C26" t="str">
            <v>5-Year Treasury Note</v>
          </cell>
          <cell r="D26" t="str">
            <v>5-Year Treasury Note</v>
          </cell>
          <cell r="E26" t="str">
            <v>5-Year Treasury Note</v>
          </cell>
          <cell r="F26" t="str">
            <v>5-Year Treasury Note</v>
          </cell>
          <cell r="G26" t="str">
            <v>5-Year Treasury Note</v>
          </cell>
          <cell r="H26" t="str">
            <v>5-Year Treasury Note</v>
          </cell>
          <cell r="I26" t="str">
            <v>5-Year Treasury Note</v>
          </cell>
          <cell r="J26" t="str">
            <v>5-Year Treasury Note</v>
          </cell>
          <cell r="K26" t="str">
            <v>5-Year Treasury Note</v>
          </cell>
          <cell r="L26" t="str">
            <v>5-Year Treasury Note</v>
          </cell>
          <cell r="M26" t="str">
            <v>5-Year Treasury Note</v>
          </cell>
          <cell r="N26" t="str">
            <v>5-Year Treasury Note</v>
          </cell>
          <cell r="O26" t="str">
            <v>5-Year Treasury Note</v>
          </cell>
          <cell r="P26" t="str">
            <v>5-Year Treasury Note</v>
          </cell>
          <cell r="Q26" t="str">
            <v>5-Year Treasury Note</v>
          </cell>
          <cell r="R26" t="str">
            <v>5-Year Treasury Note</v>
          </cell>
          <cell r="S26" t="str">
            <v>5-Year Treasury Note</v>
          </cell>
          <cell r="T26" t="str">
            <v>5-Year Treasury Note</v>
          </cell>
          <cell r="U26" t="str">
            <v>5-Year Treasury Note</v>
          </cell>
          <cell r="V26" t="str">
            <v>5-Year Treasury Note</v>
          </cell>
          <cell r="W26" t="str">
            <v>5-Year Treasury Note</v>
          </cell>
          <cell r="X26" t="str">
            <v>5-Year Treasury Note</v>
          </cell>
          <cell r="Y26" t="str">
            <v>5-Year Treasury Note</v>
          </cell>
          <cell r="Z26" t="str">
            <v>5-Year Treasury Note</v>
          </cell>
          <cell r="AA26" t="str">
            <v>5-Year Treasury Note</v>
          </cell>
          <cell r="AB26" t="str">
            <v>5-Year Treasury Note</v>
          </cell>
          <cell r="AC26" t="str">
            <v>5-Year Treasury Note</v>
          </cell>
          <cell r="AD26" t="str">
            <v>5-Year Treasury Note</v>
          </cell>
          <cell r="AE26" t="str">
            <v>5-Year Treasury Note</v>
          </cell>
          <cell r="AF26" t="str">
            <v>5-Year Treasury Note</v>
          </cell>
          <cell r="AG26" t="str">
            <v>5-Year Treasury Note</v>
          </cell>
          <cell r="AH26" t="str">
            <v>5-Year Treasury Note</v>
          </cell>
          <cell r="AI26" t="str">
            <v>5-Year Treasury Note</v>
          </cell>
          <cell r="AJ26" t="str">
            <v>5-Year Treasury Note</v>
          </cell>
          <cell r="AK26" t="str">
            <v>5-Year Treasury Note</v>
          </cell>
          <cell r="AL26" t="str">
            <v>5-Year Treasury Note</v>
          </cell>
          <cell r="AM26" t="str">
            <v>5-Year Treasury Note</v>
          </cell>
          <cell r="AN26" t="str">
            <v>5-Year Treasury Note</v>
          </cell>
          <cell r="AO26" t="str">
            <v>5-Year Treasury Note</v>
          </cell>
          <cell r="AP26" t="str">
            <v>5-Year Treasury Note</v>
          </cell>
          <cell r="AQ26" t="str">
            <v>5-Year Treasury Note</v>
          </cell>
          <cell r="AR26" t="str">
            <v>5-Year Treasury Note</v>
          </cell>
          <cell r="AS26" t="str">
            <v>5-Year Treasury Note</v>
          </cell>
          <cell r="AT26" t="str">
            <v>5-Year Treasury Note</v>
          </cell>
          <cell r="AU26" t="str">
            <v>5-Year Treasury Note</v>
          </cell>
          <cell r="AV26" t="str">
            <v>5-Year Treasury Note</v>
          </cell>
          <cell r="AW26" t="str">
            <v>5-Year Treasury Note</v>
          </cell>
          <cell r="AX26" t="str">
            <v>5-Year Treasury Note</v>
          </cell>
          <cell r="AY26" t="str">
            <v>5-Year Treasury Note</v>
          </cell>
          <cell r="AZ26" t="str">
            <v>5-Year Treasury Note</v>
          </cell>
          <cell r="BA26" t="str">
            <v>5-Year Treasury Note</v>
          </cell>
          <cell r="BB26" t="str">
            <v>5-Year Treasury Note</v>
          </cell>
          <cell r="BC26" t="str">
            <v>5-Year Treasury Note</v>
          </cell>
          <cell r="BD26" t="str">
            <v>5-Year Treasury Note</v>
          </cell>
          <cell r="BE26" t="str">
            <v>5-Year Treasury Note</v>
          </cell>
          <cell r="BF26" t="str">
            <v>5-Year Treasury Note</v>
          </cell>
          <cell r="BG26" t="str">
            <v>5-Year Treasury Note</v>
          </cell>
          <cell r="BH26" t="str">
            <v>5-Year Treasury Note</v>
          </cell>
          <cell r="BI26" t="str">
            <v>5-Year Treasury Note</v>
          </cell>
          <cell r="BJ26" t="str">
            <v>5-Year Treasury Note</v>
          </cell>
          <cell r="BK26" t="str">
            <v>5-Year Treasury Note</v>
          </cell>
          <cell r="BL26" t="str">
            <v>5-Year Treasury Note</v>
          </cell>
          <cell r="BM26" t="str">
            <v>5-Year Treasury Note</v>
          </cell>
          <cell r="BN26" t="str">
            <v>7-Year Treasury Note</v>
          </cell>
          <cell r="BO26" t="str">
            <v>7-Year Treasury Note</v>
          </cell>
          <cell r="BP26" t="str">
            <v>7-Year Treasury Note</v>
          </cell>
          <cell r="BQ26" t="str">
            <v>7-Year Treasury Note</v>
          </cell>
          <cell r="BR26" t="str">
            <v>7-Year Treasury Note</v>
          </cell>
          <cell r="BS26" t="str">
            <v>7-Year Treasury Note</v>
          </cell>
          <cell r="BT26" t="str">
            <v>7-Year Treasury Note</v>
          </cell>
          <cell r="BU26" t="str">
            <v>7-Year Treasury Note</v>
          </cell>
          <cell r="BV26" t="str">
            <v>7-Year Treasury Note</v>
          </cell>
          <cell r="BW26" t="str">
            <v>7-Year Treasury Note</v>
          </cell>
          <cell r="BX26" t="str">
            <v>7-Year Treasury Note</v>
          </cell>
          <cell r="BY26" t="str">
            <v>7-Year Treasury Note</v>
          </cell>
          <cell r="BZ26" t="str">
            <v>7-Year Treasury Note</v>
          </cell>
          <cell r="CA26" t="str">
            <v>7-Year Treasury Note</v>
          </cell>
          <cell r="CB26" t="str">
            <v>7-Year Treasury Note</v>
          </cell>
          <cell r="CC26" t="str">
            <v>7-Year Treasury Note</v>
          </cell>
          <cell r="CD26" t="str">
            <v>7-Year Treasury Note</v>
          </cell>
          <cell r="CE26" t="str">
            <v>7-Year Treasury Note</v>
          </cell>
          <cell r="CF26" t="str">
            <v>7-Year Treasury Note</v>
          </cell>
          <cell r="CG26" t="str">
            <v>7-Year Treasury Note</v>
          </cell>
          <cell r="CH26" t="str">
            <v>7-Year Treasury Note</v>
          </cell>
          <cell r="CI26" t="str">
            <v>7-Year Treasury Note</v>
          </cell>
          <cell r="CJ26" t="str">
            <v>7-Year Treasury Note</v>
          </cell>
          <cell r="CK26" t="str">
            <v>7-Year Treasury Note</v>
          </cell>
          <cell r="CL26" t="str">
            <v>7-Year Treasury Note</v>
          </cell>
          <cell r="CM26" t="str">
            <v>7-Year Treasury Note</v>
          </cell>
          <cell r="CN26" t="str">
            <v>7-Year Treasury Note</v>
          </cell>
          <cell r="CO26" t="str">
            <v>7-Year Treasury Note</v>
          </cell>
          <cell r="CP26" t="str">
            <v>7-Year Treasury Note</v>
          </cell>
          <cell r="CQ26" t="str">
            <v>7-Year Treasury Note</v>
          </cell>
          <cell r="CR26" t="str">
            <v>7-Year Treasury Note</v>
          </cell>
          <cell r="CS26" t="str">
            <v>7-Year Treasury Note</v>
          </cell>
          <cell r="CT26" t="str">
            <v>7-Year Treasury Note</v>
          </cell>
          <cell r="CU26" t="str">
            <v>7-Year Treasury Note</v>
          </cell>
          <cell r="CV26" t="str">
            <v>7-Year Treasury Note</v>
          </cell>
          <cell r="CW26" t="str">
            <v>7-Year Treasury Note</v>
          </cell>
          <cell r="CX26" t="str">
            <v>7-Year Treasury Note</v>
          </cell>
          <cell r="CY26" t="str">
            <v>7-Year Treasury Note</v>
          </cell>
          <cell r="CZ26" t="str">
            <v>7-Year Treasury Note</v>
          </cell>
          <cell r="DA26" t="str">
            <v>7-Year Treasury Note</v>
          </cell>
          <cell r="DB26" t="str">
            <v>7-Year Treasury Note</v>
          </cell>
          <cell r="DC26" t="str">
            <v>7-Year Treasury Note</v>
          </cell>
          <cell r="DD26" t="str">
            <v>7-Year Treasury Note</v>
          </cell>
          <cell r="DE26" t="str">
            <v>7-Year Treasury Note</v>
          </cell>
          <cell r="DF26" t="str">
            <v>7-Year Treasury Note</v>
          </cell>
          <cell r="DG26" t="str">
            <v>7-Year Treasury Note</v>
          </cell>
          <cell r="DH26" t="str">
            <v>7-Year Treasury Note</v>
          </cell>
          <cell r="DI26" t="str">
            <v>7-Year Treasury Note</v>
          </cell>
          <cell r="DJ26" t="str">
            <v>7-Year Treasury Note</v>
          </cell>
          <cell r="DK26" t="str">
            <v>7-Year Treasury Note</v>
          </cell>
          <cell r="DL26" t="str">
            <v>7-Year Treasury Note</v>
          </cell>
          <cell r="DM26" t="str">
            <v>7-Year Treasury Note</v>
          </cell>
          <cell r="DN26" t="str">
            <v>7-Year Treasury Note</v>
          </cell>
          <cell r="DO26" t="str">
            <v>7-Year Treasury Note</v>
          </cell>
          <cell r="DP26" t="str">
            <v>7-Year Treasury Note</v>
          </cell>
          <cell r="DQ26" t="str">
            <v>7-Year Treasury Note</v>
          </cell>
          <cell r="DR26" t="str">
            <v>7-Year Treasury Note</v>
          </cell>
          <cell r="DS26" t="str">
            <v>7-Year Treasury Note</v>
          </cell>
          <cell r="DT26" t="str">
            <v>7-Year Treasury Note</v>
          </cell>
          <cell r="DU26" t="str">
            <v>7-Year Treasury Note</v>
          </cell>
          <cell r="DV26" t="str">
            <v>7-Year Treasury Note</v>
          </cell>
          <cell r="DW26" t="str">
            <v>7-Year Treasury Note</v>
          </cell>
          <cell r="DX26" t="str">
            <v>7-Year Treasury Note</v>
          </cell>
          <cell r="DY26" t="str">
            <v>7-Year Treasury Note</v>
          </cell>
          <cell r="DZ26" t="str">
            <v>7-Year Treasury Note</v>
          </cell>
          <cell r="EA26" t="str">
            <v>7-Year Treasury Note</v>
          </cell>
          <cell r="EB26" t="str">
            <v>7-Year Treasury Note</v>
          </cell>
          <cell r="EC26" t="str">
            <v>7-Year Treasury Note</v>
          </cell>
          <cell r="ED26" t="str">
            <v>7-Year Treasury Note</v>
          </cell>
          <cell r="EE26" t="str">
            <v>7-Year Treasury Note</v>
          </cell>
          <cell r="EF26" t="str">
            <v>7-Year Treasury Note</v>
          </cell>
          <cell r="EG26" t="str">
            <v>7-Year Treasury Note</v>
          </cell>
          <cell r="EH26" t="str">
            <v>7-Year Treasury Note</v>
          </cell>
          <cell r="EI26" t="str">
            <v>7-Year Treasury Note</v>
          </cell>
          <cell r="EJ26" t="str">
            <v>7-Year Treasury Note</v>
          </cell>
          <cell r="EK26" t="str">
            <v>7-Year Treasury Note</v>
          </cell>
          <cell r="EL26" t="str">
            <v>7-Year Treasury Note</v>
          </cell>
          <cell r="EM26" t="str">
            <v>7-Year Treasury Note</v>
          </cell>
          <cell r="EN26" t="str">
            <v>7-Year Treasury Note</v>
          </cell>
          <cell r="EO26" t="str">
            <v>7-Year Treasury Note</v>
          </cell>
          <cell r="EP26" t="str">
            <v>7-Year Treasury Note</v>
          </cell>
          <cell r="EQ26" t="str">
            <v>7-Year Treasury Note</v>
          </cell>
          <cell r="ER26" t="str">
            <v>7-Year Treasury Note</v>
          </cell>
          <cell r="ES26" t="str">
            <v>7-Year Treasury Note</v>
          </cell>
          <cell r="ET26" t="str">
            <v>7-Year Treasury Note</v>
          </cell>
          <cell r="EU26" t="str">
            <v>7-Year Treasury Note</v>
          </cell>
          <cell r="EV26" t="str">
            <v>7-Year Treasury Note</v>
          </cell>
          <cell r="EW26" t="str">
            <v>7-Year Treasury Note</v>
          </cell>
          <cell r="EX26" t="str">
            <v>7-Year Treasury Note</v>
          </cell>
          <cell r="EY26" t="str">
            <v>7-Year Treasury Note</v>
          </cell>
          <cell r="EZ26" t="str">
            <v>7-Year Treasury Note</v>
          </cell>
          <cell r="FA26" t="str">
            <v>7-Year Treasury Note</v>
          </cell>
          <cell r="FB26" t="str">
            <v>7-Year Treasury Note</v>
          </cell>
          <cell r="FC26" t="str">
            <v>7-Year Treasury Note</v>
          </cell>
          <cell r="FD26" t="str">
            <v>7-Year Treasury Note</v>
          </cell>
          <cell r="FE26" t="str">
            <v>7-Year Treasury Note</v>
          </cell>
          <cell r="FF26" t="str">
            <v>7-Year Treasury Note</v>
          </cell>
          <cell r="FG26" t="str">
            <v>7-Year Treasury Note</v>
          </cell>
          <cell r="FH26" t="str">
            <v>7-Year Treasury Note</v>
          </cell>
          <cell r="FI26" t="str">
            <v>1 Month LIBOR</v>
          </cell>
          <cell r="FJ26" t="str">
            <v>1 Month LIBOR</v>
          </cell>
          <cell r="FK26" t="str">
            <v>1 Month LIBOR</v>
          </cell>
          <cell r="FL26" t="str">
            <v>1 Month LIBOR</v>
          </cell>
          <cell r="FM26" t="str">
            <v>1 Month LIBOR</v>
          </cell>
          <cell r="FN26" t="str">
            <v>1 Month LIBOR</v>
          </cell>
          <cell r="FO26" t="str">
            <v>1 Month LIBOR</v>
          </cell>
          <cell r="FP26" t="str">
            <v>1 Month LIBOR</v>
          </cell>
          <cell r="FQ26" t="str">
            <v>1 Month LIBOR</v>
          </cell>
          <cell r="FR26" t="str">
            <v>1 Month LIBOR</v>
          </cell>
          <cell r="FS26" t="str">
            <v>1 Month LIBOR</v>
          </cell>
          <cell r="FT26" t="str">
            <v>1 Month LIBOR</v>
          </cell>
          <cell r="FU26" t="str">
            <v>10-Year Treasury Note</v>
          </cell>
          <cell r="FV26" t="str">
            <v>10-Year Treasury Note</v>
          </cell>
          <cell r="FW26" t="str">
            <v>10-Year Treasury Note</v>
          </cell>
          <cell r="FX26" t="str">
            <v>10-Year Treasury Note</v>
          </cell>
          <cell r="FY26" t="str">
            <v>10-Year Treasury Note</v>
          </cell>
          <cell r="FZ26" t="str">
            <v>10-Year Treasury Note</v>
          </cell>
          <cell r="GA26" t="str">
            <v>10-Year Treasury Note</v>
          </cell>
          <cell r="GB26" t="str">
            <v>10-Year Treasury Note</v>
          </cell>
          <cell r="GC26" t="str">
            <v>10-Year Treasury Note</v>
          </cell>
          <cell r="GD26" t="str">
            <v>10-Year Treasury Note</v>
          </cell>
          <cell r="GE26" t="str">
            <v>10-Year Treasury Note</v>
          </cell>
          <cell r="GF26" t="str">
            <v>10-Year Treasury Note</v>
          </cell>
          <cell r="GG26" t="str">
            <v>10-Year Treasury Note</v>
          </cell>
          <cell r="GH26" t="str">
            <v>10-Year Treasury Note</v>
          </cell>
          <cell r="GI26" t="str">
            <v>10-Year Treasury Note</v>
          </cell>
          <cell r="GJ26" t="str">
            <v>10-Year Treasury Note</v>
          </cell>
          <cell r="GK26" t="str">
            <v>10-Year Treasury Note</v>
          </cell>
          <cell r="GL26" t="str">
            <v>10-Year Treasury Note</v>
          </cell>
          <cell r="GM26" t="str">
            <v>10-Year Treasury Note</v>
          </cell>
          <cell r="GN26" t="str">
            <v>10-Year Treasury Note</v>
          </cell>
          <cell r="GO26" t="str">
            <v>10-Year Treasury Note</v>
          </cell>
          <cell r="GP26" t="str">
            <v>10-Year Treasury Note</v>
          </cell>
          <cell r="GQ26" t="str">
            <v>10-Year Treasury Note</v>
          </cell>
          <cell r="GR26" t="str">
            <v>10-Year Treasury Note</v>
          </cell>
          <cell r="GS26" t="str">
            <v>10-Year Treasury Note</v>
          </cell>
          <cell r="GT26" t="str">
            <v>10-Year Treasury Note</v>
          </cell>
          <cell r="GU26" t="str">
            <v>10-Year Treasury Note</v>
          </cell>
          <cell r="GV26" t="str">
            <v>10-Year Treasury Note</v>
          </cell>
          <cell r="GW26" t="str">
            <v>10-Year Treasury Note</v>
          </cell>
          <cell r="GX26" t="str">
            <v>10-Year Treasury Note</v>
          </cell>
          <cell r="GY26" t="str">
            <v>10-Year Treasury Note</v>
          </cell>
          <cell r="GZ26" t="str">
            <v>10-Year Treasury Note</v>
          </cell>
          <cell r="HA26" t="str">
            <v>10-Year Treasury Note</v>
          </cell>
          <cell r="HB26" t="str">
            <v>10-Year Treasury Note</v>
          </cell>
          <cell r="HC26" t="str">
            <v>10-Year Treasury Note</v>
          </cell>
          <cell r="HD26" t="str">
            <v>10-Year Treasury Note</v>
          </cell>
          <cell r="HE26" t="str">
            <v>10-Year Treasury Note</v>
          </cell>
          <cell r="HF26" t="str">
            <v>10-Year Treasury Note</v>
          </cell>
          <cell r="HG26" t="str">
            <v>10-Year Treasury Note</v>
          </cell>
          <cell r="HH26" t="str">
            <v>10-Year Treasury Note</v>
          </cell>
          <cell r="HI26" t="str">
            <v>10-Year Treasury Note</v>
          </cell>
          <cell r="HJ26" t="str">
            <v>10-Year Treasury Note</v>
          </cell>
          <cell r="HK26" t="str">
            <v>10-Year Treasury Note</v>
          </cell>
          <cell r="HL26" t="str">
            <v>10-Year Treasury Note</v>
          </cell>
          <cell r="HM26" t="str">
            <v>10-Year Treasury Note</v>
          </cell>
          <cell r="HN26" t="str">
            <v>10-Year Treasury Note</v>
          </cell>
          <cell r="HO26" t="str">
            <v>10-Year Treasury Note</v>
          </cell>
          <cell r="HP26" t="str">
            <v>10-Year Treasury Note</v>
          </cell>
          <cell r="HQ26" t="str">
            <v>10-Year Treasury Note</v>
          </cell>
          <cell r="HR26" t="str">
            <v>10-Year Treasury Note</v>
          </cell>
          <cell r="HS26" t="str">
            <v>10-Year Treasury Note</v>
          </cell>
          <cell r="HT26" t="str">
            <v>10-Year Treasury Note</v>
          </cell>
          <cell r="HU26" t="str">
            <v>10-Year Treasury Note</v>
          </cell>
          <cell r="HV26" t="str">
            <v>10-Year Treasury Note</v>
          </cell>
          <cell r="HW26" t="str">
            <v>10-Year Treasury Note</v>
          </cell>
          <cell r="HX26" t="str">
            <v>10-Year Treasury Note</v>
          </cell>
          <cell r="HY26" t="str">
            <v>10-Year Treasury Note</v>
          </cell>
          <cell r="HZ26" t="str">
            <v>10-Year Treasury Note</v>
          </cell>
          <cell r="IA26" t="str">
            <v>10-Year Treasury Note</v>
          </cell>
          <cell r="IB26" t="str">
            <v>10-Year Treasury Note</v>
          </cell>
          <cell r="IC26" t="str">
            <v>10-Year Treasury Note</v>
          </cell>
          <cell r="ID26" t="str">
            <v>10-Year Treasury Note</v>
          </cell>
          <cell r="IE26" t="str">
            <v>10-Year Treasury Note</v>
          </cell>
          <cell r="IF26" t="str">
            <v>10-Year Treasury Note</v>
          </cell>
          <cell r="IG26" t="str">
            <v>10-Year Treasury Note</v>
          </cell>
          <cell r="IH26" t="str">
            <v>10-Year Treasury Note</v>
          </cell>
          <cell r="II26" t="str">
            <v>10-Year Treasury Note</v>
          </cell>
          <cell r="IJ26" t="str">
            <v>10-Year Treasury Note</v>
          </cell>
          <cell r="IK26" t="str">
            <v>10-Year Treasury Note</v>
          </cell>
          <cell r="IL26" t="str">
            <v>10-Year Treasury Note</v>
          </cell>
          <cell r="IM26" t="str">
            <v>10-Year Treasury Note</v>
          </cell>
          <cell r="IN26" t="str">
            <v>10-Year Treasury Note</v>
          </cell>
          <cell r="IO26" t="str">
            <v>10-Year Treasury Note</v>
          </cell>
          <cell r="IP26" t="str">
            <v>10-Year Treasury Note</v>
          </cell>
          <cell r="IQ26" t="str">
            <v>10-Year Treasury Note</v>
          </cell>
          <cell r="IR26" t="str">
            <v>10-Year Treasury Note</v>
          </cell>
          <cell r="IS26" t="str">
            <v>10-Year Treasury Note</v>
          </cell>
          <cell r="IT26" t="str">
            <v>10-Year Treasury Note</v>
          </cell>
          <cell r="IU26" t="str">
            <v>10-Year Treasury Note</v>
          </cell>
          <cell r="IV26" t="str">
            <v>10-Year Treasury Note</v>
          </cell>
          <cell r="IW26" t="str">
            <v>10-Year Treasury Note</v>
          </cell>
          <cell r="IX26" t="str">
            <v>10-Year Treasury Note</v>
          </cell>
          <cell r="IY26" t="str">
            <v>10-Year Treasury Note</v>
          </cell>
          <cell r="IZ26" t="str">
            <v>10-Year Treasury Note</v>
          </cell>
          <cell r="JA26" t="str">
            <v>10-Year Treasury Note</v>
          </cell>
          <cell r="JB26" t="str">
            <v>10-Year Treasury Note</v>
          </cell>
          <cell r="JC26" t="str">
            <v>10-Year Treasury Note</v>
          </cell>
          <cell r="JD26" t="str">
            <v>10-Year Treasury Note</v>
          </cell>
          <cell r="JE26" t="str">
            <v>10-Year Treasury Note</v>
          </cell>
          <cell r="JF26" t="str">
            <v>10-Year Treasury Note</v>
          </cell>
          <cell r="JG26" t="str">
            <v>10-Year Treasury Note</v>
          </cell>
          <cell r="JH26" t="str">
            <v>10-Year Treasury Note</v>
          </cell>
          <cell r="JI26" t="str">
            <v>10-Year Treasury Note</v>
          </cell>
          <cell r="JJ26" t="str">
            <v>10-Year Treasury Note</v>
          </cell>
          <cell r="JK26" t="str">
            <v>10-Year Treasury Note</v>
          </cell>
          <cell r="JL26" t="str">
            <v>10-Year Treasury Note</v>
          </cell>
          <cell r="JM26" t="str">
            <v>10-Year Treasury Note</v>
          </cell>
          <cell r="JN26" t="str">
            <v>10-Year Treasury Note</v>
          </cell>
          <cell r="JO26" t="str">
            <v>10-Year Treasury Note</v>
          </cell>
          <cell r="JP26" t="str">
            <v>1 Month LIBOR</v>
          </cell>
          <cell r="JQ26" t="str">
            <v>1 Month LIBOR</v>
          </cell>
          <cell r="JR26" t="str">
            <v>1 Month LIBOR</v>
          </cell>
          <cell r="JS26" t="str">
            <v>1 Month LIBOR</v>
          </cell>
          <cell r="JT26" t="str">
            <v>1 Month LIBOR</v>
          </cell>
          <cell r="JU26" t="str">
            <v>1 Month LIBOR</v>
          </cell>
          <cell r="JV26" t="str">
            <v>10-Year Treasury Note</v>
          </cell>
          <cell r="JW26" t="str">
            <v>10-Year Treasury Note</v>
          </cell>
          <cell r="JX26" t="str">
            <v>10-Year Treasury Note</v>
          </cell>
          <cell r="JY26" t="str">
            <v>10-Year Treasury Note</v>
          </cell>
          <cell r="JZ26" t="str">
            <v>10-Year Treasury Note</v>
          </cell>
          <cell r="KA26" t="str">
            <v>10-Year Treasury Note</v>
          </cell>
          <cell r="KB26" t="str">
            <v>10-Year Treasury Note</v>
          </cell>
          <cell r="KC26" t="str">
            <v>10-Year Treasury Note</v>
          </cell>
          <cell r="KD26" t="str">
            <v>10-Year Treasury Note</v>
          </cell>
          <cell r="KE26" t="str">
            <v>10-Year Treasury Note</v>
          </cell>
          <cell r="KF26" t="str">
            <v>10-Year Treasury Note</v>
          </cell>
          <cell r="KG26" t="str">
            <v>10-Year Treasury Note</v>
          </cell>
          <cell r="KH26" t="str">
            <v>10-Year Treasury Note</v>
          </cell>
          <cell r="KI26" t="str">
            <v>10-Year Treasury Note</v>
          </cell>
          <cell r="KJ26" t="str">
            <v>10-Year Treasury Note</v>
          </cell>
          <cell r="KK26" t="str">
            <v>10-Year Treasury Note</v>
          </cell>
          <cell r="KL26" t="str">
            <v>10-Year Treasury Note</v>
          </cell>
          <cell r="KM26" t="str">
            <v>10-Year Treasury Note</v>
          </cell>
          <cell r="KN26" t="str">
            <v>10-Year Treasury Note</v>
          </cell>
          <cell r="KO26" t="str">
            <v>10-Year Treasury Note</v>
          </cell>
          <cell r="KP26" t="str">
            <v>10-Year Treasury Note</v>
          </cell>
          <cell r="KQ26" t="str">
            <v>10-Year Treasury Note</v>
          </cell>
          <cell r="KR26" t="str">
            <v>10-Year Treasury Note</v>
          </cell>
          <cell r="KS26" t="str">
            <v>10-Year Treasury Note</v>
          </cell>
          <cell r="KT26" t="str">
            <v>10-Year Treasury Note</v>
          </cell>
          <cell r="KU26" t="str">
            <v>10-Year Treasury Note</v>
          </cell>
          <cell r="KV26" t="str">
            <v>10-Year Treasury Note</v>
          </cell>
          <cell r="KW26" t="str">
            <v>10-Year Treasury Note</v>
          </cell>
          <cell r="KX26" t="str">
            <v>10-Year Treasury Note</v>
          </cell>
          <cell r="KY26" t="str">
            <v>10-Year Treasury Note</v>
          </cell>
          <cell r="KZ26" t="str">
            <v>10-Year Treasury Note</v>
          </cell>
          <cell r="LA26" t="str">
            <v>10-Year Treasury Note</v>
          </cell>
          <cell r="LB26" t="str">
            <v>10-Year Treasury Note</v>
          </cell>
          <cell r="LC26" t="str">
            <v>10-Year Treasury Note</v>
          </cell>
          <cell r="LD26" t="str">
            <v>10-Year Treasury Note</v>
          </cell>
          <cell r="LE26" t="str">
            <v>10-Year Treasury Note</v>
          </cell>
          <cell r="LF26" t="str">
            <v>10-Year Treasury Note</v>
          </cell>
          <cell r="LG26" t="str">
            <v>10-Year Treasury Note</v>
          </cell>
          <cell r="LH26" t="str">
            <v>10-Year Treasury Note</v>
          </cell>
          <cell r="LI26" t="str">
            <v>10-Year Treasury Note</v>
          </cell>
          <cell r="LJ26" t="str">
            <v>10-Year Treasury Note</v>
          </cell>
          <cell r="LK26" t="str">
            <v>10-Year Treasury Note</v>
          </cell>
          <cell r="LL26" t="str">
            <v>10-Year Treasury Note</v>
          </cell>
          <cell r="LM26" t="str">
            <v>10-Year Treasury Note</v>
          </cell>
          <cell r="LN26" t="str">
            <v>10-Year Treasury Note</v>
          </cell>
          <cell r="LO26" t="str">
            <v>10-Year Treasury Note</v>
          </cell>
          <cell r="LP26" t="str">
            <v>10-Year Treasury Note</v>
          </cell>
          <cell r="LQ26" t="str">
            <v>10-Year Treasury Note</v>
          </cell>
          <cell r="LR26" t="str">
            <v>10-Year Treasury Note</v>
          </cell>
          <cell r="LS26" t="str">
            <v>10-Year Treasury Note</v>
          </cell>
          <cell r="LT26" t="str">
            <v>10-Year Treasury Note</v>
          </cell>
          <cell r="LU26" t="str">
            <v>10-Year Treasury Note</v>
          </cell>
          <cell r="LV26" t="str">
            <v>10-Year Treasury Note</v>
          </cell>
          <cell r="LW26" t="str">
            <v>10-Year Treasury Note</v>
          </cell>
          <cell r="LX26" t="str">
            <v>10-Year Treasury Note</v>
          </cell>
          <cell r="LY26" t="str">
            <v>10-Year Treasury Note</v>
          </cell>
          <cell r="LZ26" t="str">
            <v>10-Year Treasury Note</v>
          </cell>
          <cell r="MA26" t="str">
            <v>10-Year Treasury Note</v>
          </cell>
          <cell r="MB26" t="str">
            <v>10-Year Treasury Note</v>
          </cell>
          <cell r="MC26" t="str">
            <v>10-Year Treasury Note</v>
          </cell>
          <cell r="MD26" t="str">
            <v>10-Year Treasury Note</v>
          </cell>
          <cell r="ME26" t="str">
            <v>10-Year Treasury Note</v>
          </cell>
          <cell r="MF26" t="str">
            <v>10-Year Treasury Note</v>
          </cell>
          <cell r="MG26" t="str">
            <v>10-Year Treasury Note</v>
          </cell>
          <cell r="MH26" t="str">
            <v>10-Year Treasury Note</v>
          </cell>
          <cell r="MI26" t="str">
            <v>10-Year Treasury Note</v>
          </cell>
          <cell r="MJ26" t="str">
            <v>10-Year Treasury Note</v>
          </cell>
          <cell r="MK26" t="str">
            <v>10-Year Treasury Note</v>
          </cell>
          <cell r="ML26" t="str">
            <v>10-Year Treasury Note</v>
          </cell>
          <cell r="MM26" t="str">
            <v>10-Year Treasury Note</v>
          </cell>
          <cell r="MN26" t="str">
            <v>10-Year Treasury Note</v>
          </cell>
          <cell r="MO26" t="str">
            <v>10-Year Treasury Note</v>
          </cell>
          <cell r="MP26" t="str">
            <v>10-Year Treasury Note</v>
          </cell>
          <cell r="MQ26" t="str">
            <v>10-Year Treasury Note</v>
          </cell>
          <cell r="MR26" t="str">
            <v>10-Year Treasury Note</v>
          </cell>
          <cell r="MS26" t="str">
            <v>10-Year Treasury Note</v>
          </cell>
          <cell r="MT26" t="str">
            <v>10-Year Treasury Note</v>
          </cell>
          <cell r="MU26" t="str">
            <v>10-Year Treasury Note</v>
          </cell>
          <cell r="MV26" t="str">
            <v>10-Year Treasury Note</v>
          </cell>
          <cell r="MW26" t="str">
            <v>10-Year Treasury Note</v>
          </cell>
          <cell r="MX26" t="str">
            <v>10-Year Treasury Note</v>
          </cell>
          <cell r="MY26" t="str">
            <v>10-Year Treasury Note</v>
          </cell>
          <cell r="MZ26" t="str">
            <v>10-Year Treasury Note</v>
          </cell>
          <cell r="NA26" t="str">
            <v>10-Year Treasury Note</v>
          </cell>
          <cell r="NB26" t="str">
            <v>10-Year Treasury Note</v>
          </cell>
          <cell r="NC26" t="str">
            <v>10-Year Treasury Note</v>
          </cell>
          <cell r="ND26" t="str">
            <v>10-Year Treasury Note</v>
          </cell>
          <cell r="NE26" t="str">
            <v>10-Year Treasury Note</v>
          </cell>
          <cell r="NF26" t="str">
            <v>10-Year Treasury Note</v>
          </cell>
          <cell r="NG26" t="str">
            <v>10-Year Treasury Note</v>
          </cell>
          <cell r="NH26"/>
          <cell r="NI26"/>
          <cell r="NJ26"/>
          <cell r="NK26"/>
          <cell r="NL26"/>
          <cell r="NM26"/>
          <cell r="NN26"/>
          <cell r="NO26"/>
          <cell r="NP26"/>
          <cell r="NQ26"/>
          <cell r="NR26"/>
          <cell r="NS26"/>
          <cell r="NT26"/>
          <cell r="NU26"/>
          <cell r="NV26"/>
          <cell r="NW26"/>
          <cell r="NX26"/>
          <cell r="NY26"/>
          <cell r="NZ26"/>
          <cell r="OA26"/>
          <cell r="OB26"/>
          <cell r="OC26"/>
          <cell r="OD26"/>
          <cell r="OE26"/>
          <cell r="OF26"/>
          <cell r="OG26"/>
          <cell r="OH26"/>
          <cell r="OI26"/>
          <cell r="OJ26"/>
          <cell r="OK26"/>
          <cell r="OL26"/>
          <cell r="OM26"/>
          <cell r="ON26"/>
          <cell r="OO26"/>
          <cell r="OP26"/>
          <cell r="OQ26"/>
          <cell r="OR26"/>
          <cell r="OS26"/>
          <cell r="OT26"/>
          <cell r="OU26"/>
          <cell r="OV26"/>
          <cell r="OW26"/>
          <cell r="OX26"/>
          <cell r="OY26"/>
          <cell r="OZ26"/>
          <cell r="PA26"/>
          <cell r="PB26"/>
          <cell r="PC26"/>
          <cell r="PD26"/>
          <cell r="PE26"/>
          <cell r="PF26"/>
          <cell r="PG26"/>
          <cell r="PH26"/>
          <cell r="PI26"/>
          <cell r="PJ26"/>
          <cell r="PK26"/>
          <cell r="PL26"/>
          <cell r="PM26"/>
          <cell r="PN26"/>
          <cell r="PO26"/>
          <cell r="PP26"/>
          <cell r="PQ26"/>
          <cell r="PR26"/>
          <cell r="PS26"/>
          <cell r="PT26"/>
          <cell r="PU26"/>
          <cell r="PV26"/>
          <cell r="PW26"/>
          <cell r="PX26"/>
          <cell r="PY26"/>
          <cell r="PZ26"/>
          <cell r="QA26"/>
          <cell r="QB26"/>
          <cell r="QC26"/>
          <cell r="QD26"/>
          <cell r="QE26"/>
          <cell r="QF26"/>
          <cell r="QG26"/>
          <cell r="QH26"/>
          <cell r="QI26"/>
          <cell r="QJ26"/>
          <cell r="QK26"/>
          <cell r="QL26"/>
          <cell r="QM26"/>
          <cell r="QN26"/>
          <cell r="QO26"/>
          <cell r="QP26"/>
          <cell r="QQ26"/>
          <cell r="QR26"/>
          <cell r="QS26"/>
          <cell r="QT26"/>
          <cell r="QU26"/>
          <cell r="QV26"/>
          <cell r="QW26"/>
          <cell r="QX26"/>
          <cell r="QY26"/>
          <cell r="QZ26"/>
          <cell r="RA26"/>
        </row>
        <row r="27">
          <cell r="A27">
            <v>25</v>
          </cell>
          <cell r="C27">
            <v>0</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cell r="BM27">
            <v>0</v>
          </cell>
          <cell r="BN27">
            <v>0</v>
          </cell>
          <cell r="BO27">
            <v>0</v>
          </cell>
          <cell r="BP27">
            <v>0</v>
          </cell>
          <cell r="BQ27">
            <v>0</v>
          </cell>
          <cell r="BR27">
            <v>0</v>
          </cell>
          <cell r="BS27">
            <v>0</v>
          </cell>
          <cell r="BT27">
            <v>0</v>
          </cell>
          <cell r="BU27">
            <v>0</v>
          </cell>
          <cell r="BV27">
            <v>0</v>
          </cell>
          <cell r="BW27">
            <v>0</v>
          </cell>
          <cell r="BX27">
            <v>0</v>
          </cell>
          <cell r="BY27">
            <v>0</v>
          </cell>
          <cell r="BZ27">
            <v>0</v>
          </cell>
          <cell r="CA27">
            <v>0</v>
          </cell>
          <cell r="CB27">
            <v>0</v>
          </cell>
          <cell r="CC27">
            <v>0</v>
          </cell>
          <cell r="CD27">
            <v>0</v>
          </cell>
          <cell r="CE27">
            <v>0</v>
          </cell>
          <cell r="CF27">
            <v>0</v>
          </cell>
          <cell r="CG27">
            <v>0</v>
          </cell>
          <cell r="CH27">
            <v>0</v>
          </cell>
          <cell r="CI27">
            <v>0</v>
          </cell>
          <cell r="CJ27">
            <v>0</v>
          </cell>
          <cell r="CK27">
            <v>0</v>
          </cell>
          <cell r="CL27">
            <v>0</v>
          </cell>
          <cell r="CM27">
            <v>0</v>
          </cell>
          <cell r="CN27">
            <v>0</v>
          </cell>
          <cell r="CO27">
            <v>0</v>
          </cell>
          <cell r="CP27">
            <v>0</v>
          </cell>
          <cell r="CQ27">
            <v>0</v>
          </cell>
          <cell r="CR27">
            <v>0</v>
          </cell>
          <cell r="CS27">
            <v>0</v>
          </cell>
          <cell r="CT27">
            <v>0</v>
          </cell>
          <cell r="CU27">
            <v>0</v>
          </cell>
          <cell r="CV27">
            <v>0</v>
          </cell>
          <cell r="CW27">
            <v>0</v>
          </cell>
          <cell r="CX27">
            <v>0</v>
          </cell>
          <cell r="CY27">
            <v>0</v>
          </cell>
          <cell r="CZ27">
            <v>0</v>
          </cell>
          <cell r="DA27">
            <v>0</v>
          </cell>
          <cell r="DB27">
            <v>0</v>
          </cell>
          <cell r="DC27">
            <v>0</v>
          </cell>
          <cell r="DD27">
            <v>0</v>
          </cell>
          <cell r="DE27">
            <v>0</v>
          </cell>
          <cell r="DF27">
            <v>0</v>
          </cell>
          <cell r="DG27">
            <v>0</v>
          </cell>
          <cell r="DH27">
            <v>0</v>
          </cell>
          <cell r="DI27">
            <v>0</v>
          </cell>
          <cell r="DJ27">
            <v>0</v>
          </cell>
          <cell r="DK27">
            <v>0</v>
          </cell>
          <cell r="DL27">
            <v>0</v>
          </cell>
          <cell r="DM27">
            <v>0</v>
          </cell>
          <cell r="DN27">
            <v>0</v>
          </cell>
          <cell r="DO27">
            <v>0</v>
          </cell>
          <cell r="DP27">
            <v>0</v>
          </cell>
          <cell r="DQ27">
            <v>0</v>
          </cell>
          <cell r="DR27">
            <v>0</v>
          </cell>
          <cell r="DS27">
            <v>0</v>
          </cell>
          <cell r="DT27">
            <v>0</v>
          </cell>
          <cell r="DU27">
            <v>0</v>
          </cell>
          <cell r="DV27">
            <v>0</v>
          </cell>
          <cell r="DW27">
            <v>0</v>
          </cell>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v>0</v>
          </cell>
          <cell r="ER27">
            <v>0</v>
          </cell>
          <cell r="ES27">
            <v>0</v>
          </cell>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v>0</v>
          </cell>
          <cell r="FP27">
            <v>0</v>
          </cell>
          <cell r="FQ27">
            <v>0</v>
          </cell>
          <cell r="FR27">
            <v>0</v>
          </cell>
          <cell r="FS27">
            <v>0</v>
          </cell>
          <cell r="FT27">
            <v>0</v>
          </cell>
          <cell r="FU27">
            <v>0</v>
          </cell>
          <cell r="FV27">
            <v>0</v>
          </cell>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v>0</v>
          </cell>
          <cell r="GL27">
            <v>0</v>
          </cell>
          <cell r="GM27">
            <v>0</v>
          </cell>
          <cell r="GN27">
            <v>0</v>
          </cell>
          <cell r="GO27">
            <v>0</v>
          </cell>
          <cell r="GP27">
            <v>0</v>
          </cell>
          <cell r="GQ27">
            <v>0</v>
          </cell>
          <cell r="GR27">
            <v>0</v>
          </cell>
          <cell r="GS27">
            <v>0</v>
          </cell>
          <cell r="GT27">
            <v>0</v>
          </cell>
          <cell r="GU27">
            <v>0</v>
          </cell>
          <cell r="GV27">
            <v>0</v>
          </cell>
          <cell r="GW27">
            <v>0</v>
          </cell>
          <cell r="GX27">
            <v>0</v>
          </cell>
          <cell r="GY27">
            <v>0</v>
          </cell>
          <cell r="GZ27">
            <v>0</v>
          </cell>
          <cell r="HA27">
            <v>0</v>
          </cell>
          <cell r="HB27">
            <v>0</v>
          </cell>
          <cell r="HC27">
            <v>0</v>
          </cell>
          <cell r="HD27">
            <v>0</v>
          </cell>
          <cell r="HE27">
            <v>0</v>
          </cell>
          <cell r="HF27">
            <v>0</v>
          </cell>
          <cell r="HG27">
            <v>0</v>
          </cell>
          <cell r="HH27">
            <v>0</v>
          </cell>
          <cell r="HI27">
            <v>0</v>
          </cell>
          <cell r="HJ27">
            <v>0</v>
          </cell>
          <cell r="HK27">
            <v>0</v>
          </cell>
          <cell r="HL27">
            <v>0</v>
          </cell>
          <cell r="HM27">
            <v>0</v>
          </cell>
          <cell r="HN27">
            <v>0</v>
          </cell>
          <cell r="HO27">
            <v>0</v>
          </cell>
          <cell r="HP27">
            <v>0</v>
          </cell>
          <cell r="HQ27">
            <v>0</v>
          </cell>
          <cell r="HR27">
            <v>0</v>
          </cell>
          <cell r="HS27">
            <v>0</v>
          </cell>
          <cell r="HT27">
            <v>0</v>
          </cell>
          <cell r="HU27">
            <v>0</v>
          </cell>
          <cell r="HV27">
            <v>0</v>
          </cell>
          <cell r="HW27">
            <v>0</v>
          </cell>
          <cell r="HX27">
            <v>0</v>
          </cell>
          <cell r="HY27">
            <v>0</v>
          </cell>
          <cell r="HZ27">
            <v>0</v>
          </cell>
          <cell r="IA27">
            <v>0</v>
          </cell>
          <cell r="IB27">
            <v>0</v>
          </cell>
          <cell r="IC27">
            <v>0</v>
          </cell>
          <cell r="ID27">
            <v>0</v>
          </cell>
          <cell r="IE27">
            <v>0</v>
          </cell>
          <cell r="IF27">
            <v>0</v>
          </cell>
          <cell r="IG27">
            <v>0</v>
          </cell>
          <cell r="IH27">
            <v>0</v>
          </cell>
          <cell r="II27">
            <v>0</v>
          </cell>
          <cell r="IJ27">
            <v>0</v>
          </cell>
          <cell r="IK27">
            <v>0</v>
          </cell>
          <cell r="IL27">
            <v>0</v>
          </cell>
          <cell r="IM27">
            <v>0</v>
          </cell>
          <cell r="IN27">
            <v>0</v>
          </cell>
          <cell r="IO27">
            <v>0</v>
          </cell>
          <cell r="IP27">
            <v>0</v>
          </cell>
          <cell r="IQ27">
            <v>0</v>
          </cell>
          <cell r="IR27">
            <v>0</v>
          </cell>
          <cell r="IS27">
            <v>0</v>
          </cell>
          <cell r="IT27">
            <v>0</v>
          </cell>
          <cell r="IU27">
            <v>0</v>
          </cell>
          <cell r="IV27">
            <v>0</v>
          </cell>
          <cell r="IW27">
            <v>0</v>
          </cell>
          <cell r="IX27">
            <v>0</v>
          </cell>
          <cell r="IY27">
            <v>0</v>
          </cell>
          <cell r="IZ27">
            <v>0</v>
          </cell>
          <cell r="JA27">
            <v>0</v>
          </cell>
          <cell r="JB27">
            <v>0</v>
          </cell>
          <cell r="JC27">
            <v>0</v>
          </cell>
          <cell r="JD27">
            <v>0</v>
          </cell>
          <cell r="JE27">
            <v>0</v>
          </cell>
          <cell r="JF27">
            <v>0</v>
          </cell>
          <cell r="JG27">
            <v>0</v>
          </cell>
          <cell r="JH27">
            <v>0</v>
          </cell>
          <cell r="JI27">
            <v>0</v>
          </cell>
          <cell r="JJ27">
            <v>0</v>
          </cell>
          <cell r="JK27">
            <v>0</v>
          </cell>
          <cell r="JL27">
            <v>0</v>
          </cell>
          <cell r="JM27">
            <v>0</v>
          </cell>
          <cell r="JN27">
            <v>0</v>
          </cell>
          <cell r="JO27">
            <v>0</v>
          </cell>
          <cell r="JP27">
            <v>0</v>
          </cell>
          <cell r="JQ27">
            <v>0</v>
          </cell>
          <cell r="JR27">
            <v>0</v>
          </cell>
          <cell r="JS27">
            <v>0</v>
          </cell>
          <cell r="JT27">
            <v>0</v>
          </cell>
          <cell r="JU27">
            <v>0</v>
          </cell>
          <cell r="JV27">
            <v>0</v>
          </cell>
          <cell r="JW27">
            <v>0</v>
          </cell>
          <cell r="JX27">
            <v>0</v>
          </cell>
          <cell r="JY27">
            <v>0</v>
          </cell>
          <cell r="JZ27">
            <v>0</v>
          </cell>
          <cell r="KA27">
            <v>0</v>
          </cell>
          <cell r="KB27">
            <v>0</v>
          </cell>
          <cell r="KC27">
            <v>0</v>
          </cell>
          <cell r="KD27">
            <v>0</v>
          </cell>
          <cell r="KE27">
            <v>0</v>
          </cell>
          <cell r="KF27">
            <v>0</v>
          </cell>
          <cell r="KG27">
            <v>0</v>
          </cell>
          <cell r="KH27">
            <v>0</v>
          </cell>
          <cell r="KI27">
            <v>0</v>
          </cell>
          <cell r="KJ27">
            <v>0</v>
          </cell>
          <cell r="KK27">
            <v>0</v>
          </cell>
          <cell r="KL27">
            <v>0</v>
          </cell>
          <cell r="KM27">
            <v>0</v>
          </cell>
          <cell r="KN27">
            <v>0</v>
          </cell>
          <cell r="KO27">
            <v>0</v>
          </cell>
          <cell r="KP27">
            <v>0</v>
          </cell>
          <cell r="KQ27">
            <v>0</v>
          </cell>
          <cell r="KR27">
            <v>0</v>
          </cell>
          <cell r="KS27">
            <v>0</v>
          </cell>
          <cell r="KT27">
            <v>0</v>
          </cell>
          <cell r="KU27">
            <v>0</v>
          </cell>
          <cell r="KV27">
            <v>0</v>
          </cell>
          <cell r="KW27">
            <v>0</v>
          </cell>
          <cell r="KX27">
            <v>0</v>
          </cell>
          <cell r="KY27">
            <v>0</v>
          </cell>
          <cell r="KZ27">
            <v>0</v>
          </cell>
          <cell r="LA27">
            <v>0</v>
          </cell>
          <cell r="LB27">
            <v>0</v>
          </cell>
          <cell r="LC27">
            <v>0</v>
          </cell>
          <cell r="LD27">
            <v>0</v>
          </cell>
          <cell r="LE27">
            <v>0</v>
          </cell>
          <cell r="LF27">
            <v>0</v>
          </cell>
          <cell r="LG27">
            <v>0</v>
          </cell>
          <cell r="LH27">
            <v>0</v>
          </cell>
          <cell r="LI27">
            <v>0</v>
          </cell>
          <cell r="LJ27">
            <v>0</v>
          </cell>
          <cell r="LK27">
            <v>0</v>
          </cell>
          <cell r="LL27">
            <v>0</v>
          </cell>
          <cell r="LM27">
            <v>0</v>
          </cell>
          <cell r="LN27">
            <v>0</v>
          </cell>
          <cell r="LO27">
            <v>0</v>
          </cell>
          <cell r="LP27">
            <v>0</v>
          </cell>
          <cell r="LQ27">
            <v>0</v>
          </cell>
          <cell r="LR27">
            <v>0</v>
          </cell>
          <cell r="LS27">
            <v>0</v>
          </cell>
          <cell r="LT27">
            <v>0</v>
          </cell>
          <cell r="LU27">
            <v>0</v>
          </cell>
          <cell r="LV27">
            <v>0</v>
          </cell>
          <cell r="LW27">
            <v>0</v>
          </cell>
          <cell r="LX27">
            <v>0</v>
          </cell>
          <cell r="LY27">
            <v>0</v>
          </cell>
          <cell r="LZ27">
            <v>0</v>
          </cell>
          <cell r="MA27">
            <v>0</v>
          </cell>
          <cell r="MB27">
            <v>0</v>
          </cell>
          <cell r="MC27">
            <v>0</v>
          </cell>
          <cell r="MD27">
            <v>0</v>
          </cell>
          <cell r="ME27">
            <v>0</v>
          </cell>
          <cell r="MF27">
            <v>0</v>
          </cell>
          <cell r="MG27">
            <v>0</v>
          </cell>
          <cell r="MH27">
            <v>0</v>
          </cell>
          <cell r="MI27">
            <v>0</v>
          </cell>
          <cell r="MJ27">
            <v>0</v>
          </cell>
          <cell r="MK27">
            <v>0</v>
          </cell>
          <cell r="ML27">
            <v>0</v>
          </cell>
          <cell r="MM27">
            <v>0</v>
          </cell>
          <cell r="MN27">
            <v>0</v>
          </cell>
          <cell r="MO27">
            <v>0</v>
          </cell>
          <cell r="MP27">
            <v>0</v>
          </cell>
          <cell r="MQ27">
            <v>0</v>
          </cell>
          <cell r="MR27">
            <v>0</v>
          </cell>
          <cell r="MS27">
            <v>0</v>
          </cell>
          <cell r="MT27">
            <v>0</v>
          </cell>
          <cell r="MU27">
            <v>0</v>
          </cell>
          <cell r="MV27">
            <v>0</v>
          </cell>
          <cell r="MW27">
            <v>0</v>
          </cell>
          <cell r="MX27">
            <v>0</v>
          </cell>
          <cell r="MY27">
            <v>0</v>
          </cell>
          <cell r="MZ27">
            <v>0</v>
          </cell>
          <cell r="NA27">
            <v>0</v>
          </cell>
          <cell r="NB27">
            <v>0</v>
          </cell>
          <cell r="NC27">
            <v>0</v>
          </cell>
          <cell r="ND27">
            <v>0</v>
          </cell>
          <cell r="NE27">
            <v>0</v>
          </cell>
          <cell r="NF27">
            <v>0</v>
          </cell>
          <cell r="NG27">
            <v>0</v>
          </cell>
          <cell r="NH27">
            <v>0</v>
          </cell>
          <cell r="NI27">
            <v>0</v>
          </cell>
          <cell r="NJ27">
            <v>0</v>
          </cell>
          <cell r="NK27">
            <v>0</v>
          </cell>
          <cell r="NL27">
            <v>0</v>
          </cell>
          <cell r="NM27">
            <v>0</v>
          </cell>
          <cell r="NN27">
            <v>0</v>
          </cell>
          <cell r="NO27">
            <v>0</v>
          </cell>
          <cell r="NP27">
            <v>0</v>
          </cell>
          <cell r="NQ27">
            <v>0</v>
          </cell>
          <cell r="NR27">
            <v>0</v>
          </cell>
          <cell r="NS27">
            <v>0</v>
          </cell>
          <cell r="NT27">
            <v>0</v>
          </cell>
          <cell r="NU27">
            <v>0</v>
          </cell>
          <cell r="NV27">
            <v>0</v>
          </cell>
          <cell r="NW27">
            <v>0</v>
          </cell>
          <cell r="NX27">
            <v>0</v>
          </cell>
          <cell r="NY27">
            <v>0</v>
          </cell>
          <cell r="NZ27">
            <v>0</v>
          </cell>
          <cell r="OA27">
            <v>0</v>
          </cell>
          <cell r="OB27">
            <v>0</v>
          </cell>
          <cell r="OC27">
            <v>0</v>
          </cell>
          <cell r="OD27">
            <v>0</v>
          </cell>
          <cell r="OE27">
            <v>0</v>
          </cell>
          <cell r="OF27">
            <v>0</v>
          </cell>
          <cell r="OG27">
            <v>0</v>
          </cell>
          <cell r="OH27">
            <v>0</v>
          </cell>
          <cell r="OI27">
            <v>0</v>
          </cell>
          <cell r="OJ27">
            <v>0</v>
          </cell>
          <cell r="OK27">
            <v>0</v>
          </cell>
          <cell r="OL27">
            <v>0</v>
          </cell>
          <cell r="OM27">
            <v>0</v>
          </cell>
          <cell r="ON27">
            <v>0</v>
          </cell>
          <cell r="OO27">
            <v>0</v>
          </cell>
          <cell r="OP27">
            <v>0</v>
          </cell>
          <cell r="OQ27">
            <v>0</v>
          </cell>
          <cell r="OR27">
            <v>0</v>
          </cell>
          <cell r="OS27">
            <v>0</v>
          </cell>
          <cell r="OT27">
            <v>0</v>
          </cell>
          <cell r="OU27">
            <v>0</v>
          </cell>
          <cell r="OV27">
            <v>0</v>
          </cell>
          <cell r="OW27">
            <v>0</v>
          </cell>
          <cell r="OX27">
            <v>0</v>
          </cell>
          <cell r="OY27">
            <v>0</v>
          </cell>
          <cell r="OZ27">
            <v>0</v>
          </cell>
          <cell r="PA27">
            <v>0</v>
          </cell>
          <cell r="PB27">
            <v>0</v>
          </cell>
          <cell r="PC27">
            <v>0</v>
          </cell>
          <cell r="PD27">
            <v>0</v>
          </cell>
          <cell r="PE27">
            <v>0</v>
          </cell>
          <cell r="PF27">
            <v>0</v>
          </cell>
          <cell r="PG27">
            <v>0</v>
          </cell>
          <cell r="PH27">
            <v>0</v>
          </cell>
          <cell r="PI27">
            <v>0</v>
          </cell>
          <cell r="PJ27">
            <v>0</v>
          </cell>
          <cell r="PK27">
            <v>0</v>
          </cell>
          <cell r="PL27">
            <v>0</v>
          </cell>
          <cell r="PM27">
            <v>0</v>
          </cell>
          <cell r="PN27">
            <v>0</v>
          </cell>
          <cell r="PO27">
            <v>0</v>
          </cell>
          <cell r="PP27">
            <v>0</v>
          </cell>
          <cell r="PQ27">
            <v>0</v>
          </cell>
          <cell r="PR27">
            <v>0</v>
          </cell>
          <cell r="PS27">
            <v>0</v>
          </cell>
          <cell r="PT27">
            <v>0</v>
          </cell>
          <cell r="PU27">
            <v>0</v>
          </cell>
          <cell r="PV27">
            <v>0</v>
          </cell>
          <cell r="PW27">
            <v>0</v>
          </cell>
          <cell r="PX27">
            <v>0</v>
          </cell>
          <cell r="PY27">
            <v>0</v>
          </cell>
          <cell r="PZ27">
            <v>0</v>
          </cell>
          <cell r="QA27">
            <v>0</v>
          </cell>
          <cell r="QB27">
            <v>0</v>
          </cell>
          <cell r="QC27">
            <v>0</v>
          </cell>
          <cell r="QD27">
            <v>0</v>
          </cell>
          <cell r="QE27">
            <v>0</v>
          </cell>
          <cell r="QF27">
            <v>0</v>
          </cell>
          <cell r="QG27">
            <v>0</v>
          </cell>
          <cell r="QH27">
            <v>0</v>
          </cell>
          <cell r="QI27">
            <v>0</v>
          </cell>
          <cell r="QJ27">
            <v>0</v>
          </cell>
          <cell r="QK27">
            <v>0</v>
          </cell>
          <cell r="QL27">
            <v>0</v>
          </cell>
          <cell r="QM27">
            <v>0</v>
          </cell>
          <cell r="QN27">
            <v>0</v>
          </cell>
          <cell r="QO27">
            <v>0</v>
          </cell>
          <cell r="QP27">
            <v>0</v>
          </cell>
          <cell r="QQ27">
            <v>0</v>
          </cell>
          <cell r="QR27">
            <v>0</v>
          </cell>
          <cell r="QS27">
            <v>0</v>
          </cell>
          <cell r="QT27">
            <v>0</v>
          </cell>
          <cell r="QU27">
            <v>0</v>
          </cell>
          <cell r="QV27">
            <v>0</v>
          </cell>
          <cell r="QW27">
            <v>0</v>
          </cell>
          <cell r="QX27">
            <v>0</v>
          </cell>
          <cell r="QY27">
            <v>0</v>
          </cell>
          <cell r="QZ27">
            <v>0</v>
          </cell>
          <cell r="RA27">
            <v>0</v>
          </cell>
          <cell r="RB27" t="str">
            <v>x</v>
          </cell>
        </row>
        <row r="28">
          <cell r="A28">
            <v>26</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cell r="BM28">
            <v>0</v>
          </cell>
          <cell r="BN28">
            <v>0</v>
          </cell>
          <cell r="BO28">
            <v>0</v>
          </cell>
          <cell r="BP28">
            <v>0</v>
          </cell>
          <cell r="BQ28">
            <v>0</v>
          </cell>
          <cell r="BR28">
            <v>0</v>
          </cell>
          <cell r="BS28">
            <v>0</v>
          </cell>
          <cell r="BT28">
            <v>0</v>
          </cell>
          <cell r="BU28">
            <v>0</v>
          </cell>
          <cell r="BV28">
            <v>0</v>
          </cell>
          <cell r="BW28">
            <v>0</v>
          </cell>
          <cell r="BX28">
            <v>0</v>
          </cell>
          <cell r="BY28">
            <v>0</v>
          </cell>
          <cell r="BZ28">
            <v>0</v>
          </cell>
          <cell r="CA28">
            <v>0</v>
          </cell>
          <cell r="CB28">
            <v>0</v>
          </cell>
          <cell r="CC28">
            <v>0</v>
          </cell>
          <cell r="CD28">
            <v>0</v>
          </cell>
          <cell r="CE28">
            <v>0</v>
          </cell>
          <cell r="CF28">
            <v>0</v>
          </cell>
          <cell r="CG28">
            <v>0</v>
          </cell>
          <cell r="CH28">
            <v>0</v>
          </cell>
          <cell r="CI28">
            <v>0</v>
          </cell>
          <cell r="CJ28">
            <v>0</v>
          </cell>
          <cell r="CK28">
            <v>0</v>
          </cell>
          <cell r="CL28">
            <v>0</v>
          </cell>
          <cell r="CM28">
            <v>0</v>
          </cell>
          <cell r="CN28">
            <v>0</v>
          </cell>
          <cell r="CO28">
            <v>0</v>
          </cell>
          <cell r="CP28">
            <v>0</v>
          </cell>
          <cell r="CQ28">
            <v>0</v>
          </cell>
          <cell r="CR28">
            <v>0</v>
          </cell>
          <cell r="CS28">
            <v>0</v>
          </cell>
          <cell r="CT28">
            <v>0</v>
          </cell>
          <cell r="CU28">
            <v>0</v>
          </cell>
          <cell r="CV28">
            <v>0</v>
          </cell>
          <cell r="CW28">
            <v>0</v>
          </cell>
          <cell r="CX28">
            <v>0</v>
          </cell>
          <cell r="CY28">
            <v>0</v>
          </cell>
          <cell r="CZ28">
            <v>0</v>
          </cell>
          <cell r="DA28">
            <v>0</v>
          </cell>
          <cell r="DB28">
            <v>0</v>
          </cell>
          <cell r="DC28">
            <v>0</v>
          </cell>
          <cell r="DD28">
            <v>0</v>
          </cell>
          <cell r="DE28">
            <v>0</v>
          </cell>
          <cell r="DF28">
            <v>0</v>
          </cell>
          <cell r="DG28">
            <v>0</v>
          </cell>
          <cell r="DH28">
            <v>0</v>
          </cell>
          <cell r="DI28">
            <v>0</v>
          </cell>
          <cell r="DJ28">
            <v>0</v>
          </cell>
          <cell r="DK28">
            <v>0</v>
          </cell>
          <cell r="DL28">
            <v>0</v>
          </cell>
          <cell r="DM28">
            <v>0</v>
          </cell>
          <cell r="DN28">
            <v>0</v>
          </cell>
          <cell r="DO28">
            <v>0</v>
          </cell>
          <cell r="DP28">
            <v>0</v>
          </cell>
          <cell r="DQ28">
            <v>0</v>
          </cell>
          <cell r="DR28">
            <v>0</v>
          </cell>
          <cell r="DS28">
            <v>0</v>
          </cell>
          <cell r="DT28">
            <v>0</v>
          </cell>
          <cell r="DU28">
            <v>0</v>
          </cell>
          <cell r="DV28">
            <v>0</v>
          </cell>
          <cell r="DW28">
            <v>0</v>
          </cell>
          <cell r="DX28">
            <v>0</v>
          </cell>
          <cell r="DY28">
            <v>0</v>
          </cell>
          <cell r="DZ28">
            <v>0</v>
          </cell>
          <cell r="EA28">
            <v>0</v>
          </cell>
          <cell r="EB28">
            <v>0</v>
          </cell>
          <cell r="EC28">
            <v>0</v>
          </cell>
          <cell r="ED28">
            <v>0</v>
          </cell>
          <cell r="EE28">
            <v>0</v>
          </cell>
          <cell r="EF28">
            <v>0</v>
          </cell>
          <cell r="EG28">
            <v>0</v>
          </cell>
          <cell r="EH28">
            <v>0</v>
          </cell>
          <cell r="EI28">
            <v>0</v>
          </cell>
          <cell r="EJ28">
            <v>0</v>
          </cell>
          <cell r="EK28">
            <v>0</v>
          </cell>
          <cell r="EL28">
            <v>0</v>
          </cell>
          <cell r="EM28">
            <v>0</v>
          </cell>
          <cell r="EN28">
            <v>0</v>
          </cell>
          <cell r="EO28">
            <v>0</v>
          </cell>
          <cell r="EP28">
            <v>0</v>
          </cell>
          <cell r="EQ28">
            <v>0</v>
          </cell>
          <cell r="ER28">
            <v>0</v>
          </cell>
          <cell r="ES28">
            <v>0</v>
          </cell>
          <cell r="ET28">
            <v>0</v>
          </cell>
          <cell r="EU28">
            <v>0</v>
          </cell>
          <cell r="EV28">
            <v>0</v>
          </cell>
          <cell r="EW28">
            <v>0</v>
          </cell>
          <cell r="EX28">
            <v>0</v>
          </cell>
          <cell r="EY28">
            <v>0</v>
          </cell>
          <cell r="EZ28">
            <v>0</v>
          </cell>
          <cell r="FA28">
            <v>0</v>
          </cell>
          <cell r="FB28">
            <v>0</v>
          </cell>
          <cell r="FC28">
            <v>0</v>
          </cell>
          <cell r="FD28">
            <v>0</v>
          </cell>
          <cell r="FE28">
            <v>0</v>
          </cell>
          <cell r="FF28">
            <v>0</v>
          </cell>
          <cell r="FG28">
            <v>0</v>
          </cell>
          <cell r="FH28">
            <v>0</v>
          </cell>
          <cell r="FI28">
            <v>0</v>
          </cell>
          <cell r="FJ28">
            <v>0</v>
          </cell>
          <cell r="FK28">
            <v>0</v>
          </cell>
          <cell r="FL28">
            <v>0</v>
          </cell>
          <cell r="FM28">
            <v>0</v>
          </cell>
          <cell r="FN28">
            <v>0</v>
          </cell>
          <cell r="FO28">
            <v>0</v>
          </cell>
          <cell r="FP28">
            <v>0</v>
          </cell>
          <cell r="FQ28">
            <v>0</v>
          </cell>
          <cell r="FR28">
            <v>0</v>
          </cell>
          <cell r="FS28">
            <v>0</v>
          </cell>
          <cell r="FT28">
            <v>0</v>
          </cell>
          <cell r="FU28">
            <v>0</v>
          </cell>
          <cell r="FV28">
            <v>0</v>
          </cell>
          <cell r="FW28">
            <v>0</v>
          </cell>
          <cell r="FX28">
            <v>0</v>
          </cell>
          <cell r="FY28">
            <v>0</v>
          </cell>
          <cell r="FZ28">
            <v>0</v>
          </cell>
          <cell r="GA28">
            <v>0</v>
          </cell>
          <cell r="GB28">
            <v>0</v>
          </cell>
          <cell r="GC28">
            <v>0</v>
          </cell>
          <cell r="GD28">
            <v>0</v>
          </cell>
          <cell r="GE28">
            <v>0</v>
          </cell>
          <cell r="GF28">
            <v>0</v>
          </cell>
          <cell r="GG28">
            <v>0</v>
          </cell>
          <cell r="GH28">
            <v>0</v>
          </cell>
          <cell r="GI28">
            <v>0</v>
          </cell>
          <cell r="GJ28">
            <v>0</v>
          </cell>
          <cell r="GK28">
            <v>0</v>
          </cell>
          <cell r="GL28">
            <v>0</v>
          </cell>
          <cell r="GM28">
            <v>0</v>
          </cell>
          <cell r="GN28">
            <v>0</v>
          </cell>
          <cell r="GO28">
            <v>0</v>
          </cell>
          <cell r="GP28">
            <v>0</v>
          </cell>
          <cell r="GQ28">
            <v>0</v>
          </cell>
          <cell r="GR28">
            <v>0</v>
          </cell>
          <cell r="GS28">
            <v>0</v>
          </cell>
          <cell r="GT28">
            <v>0</v>
          </cell>
          <cell r="GU28">
            <v>0</v>
          </cell>
          <cell r="GV28">
            <v>0</v>
          </cell>
          <cell r="GW28">
            <v>0</v>
          </cell>
          <cell r="GX28">
            <v>0</v>
          </cell>
          <cell r="GY28">
            <v>0</v>
          </cell>
          <cell r="GZ28">
            <v>0</v>
          </cell>
          <cell r="HA28">
            <v>0</v>
          </cell>
          <cell r="HB28">
            <v>0</v>
          </cell>
          <cell r="HC28">
            <v>0</v>
          </cell>
          <cell r="HD28">
            <v>0</v>
          </cell>
          <cell r="HE28">
            <v>0</v>
          </cell>
          <cell r="HF28">
            <v>0</v>
          </cell>
          <cell r="HG28">
            <v>0</v>
          </cell>
          <cell r="HH28">
            <v>0</v>
          </cell>
          <cell r="HI28">
            <v>0</v>
          </cell>
          <cell r="HJ28">
            <v>0</v>
          </cell>
          <cell r="HK28">
            <v>0</v>
          </cell>
          <cell r="HL28">
            <v>0</v>
          </cell>
          <cell r="HM28">
            <v>0</v>
          </cell>
          <cell r="HN28">
            <v>0</v>
          </cell>
          <cell r="HO28">
            <v>0</v>
          </cell>
          <cell r="HP28">
            <v>0</v>
          </cell>
          <cell r="HQ28">
            <v>0</v>
          </cell>
          <cell r="HR28">
            <v>0</v>
          </cell>
          <cell r="HS28">
            <v>0</v>
          </cell>
          <cell r="HT28">
            <v>0</v>
          </cell>
          <cell r="HU28">
            <v>0</v>
          </cell>
          <cell r="HV28">
            <v>0</v>
          </cell>
          <cell r="HW28">
            <v>0</v>
          </cell>
          <cell r="HX28">
            <v>0</v>
          </cell>
          <cell r="HY28">
            <v>0</v>
          </cell>
          <cell r="HZ28">
            <v>0</v>
          </cell>
          <cell r="IA28">
            <v>0</v>
          </cell>
          <cell r="IB28">
            <v>0</v>
          </cell>
          <cell r="IC28">
            <v>0</v>
          </cell>
          <cell r="ID28">
            <v>0</v>
          </cell>
          <cell r="IE28">
            <v>0</v>
          </cell>
          <cell r="IF28">
            <v>0</v>
          </cell>
          <cell r="IG28">
            <v>0</v>
          </cell>
          <cell r="IH28">
            <v>0</v>
          </cell>
          <cell r="II28">
            <v>0</v>
          </cell>
          <cell r="IJ28">
            <v>0</v>
          </cell>
          <cell r="IK28">
            <v>0</v>
          </cell>
          <cell r="IL28">
            <v>0</v>
          </cell>
          <cell r="IM28">
            <v>0</v>
          </cell>
          <cell r="IN28">
            <v>0</v>
          </cell>
          <cell r="IO28">
            <v>0</v>
          </cell>
          <cell r="IP28">
            <v>0</v>
          </cell>
          <cell r="IQ28">
            <v>0</v>
          </cell>
          <cell r="IR28">
            <v>0</v>
          </cell>
          <cell r="IS28">
            <v>0</v>
          </cell>
          <cell r="IT28">
            <v>0</v>
          </cell>
          <cell r="IU28">
            <v>0</v>
          </cell>
          <cell r="IV28">
            <v>0</v>
          </cell>
          <cell r="IW28">
            <v>0</v>
          </cell>
          <cell r="IX28">
            <v>0</v>
          </cell>
          <cell r="IY28">
            <v>0</v>
          </cell>
          <cell r="IZ28">
            <v>0</v>
          </cell>
          <cell r="JA28">
            <v>0</v>
          </cell>
          <cell r="JB28">
            <v>0</v>
          </cell>
          <cell r="JC28">
            <v>0</v>
          </cell>
          <cell r="JD28">
            <v>0</v>
          </cell>
          <cell r="JE28">
            <v>0</v>
          </cell>
          <cell r="JF28">
            <v>0</v>
          </cell>
          <cell r="JG28">
            <v>0</v>
          </cell>
          <cell r="JH28">
            <v>0</v>
          </cell>
          <cell r="JI28">
            <v>0</v>
          </cell>
          <cell r="JJ28">
            <v>0</v>
          </cell>
          <cell r="JK28">
            <v>0</v>
          </cell>
          <cell r="JL28">
            <v>0</v>
          </cell>
          <cell r="JM28">
            <v>0</v>
          </cell>
          <cell r="JN28">
            <v>0</v>
          </cell>
          <cell r="JO28">
            <v>0</v>
          </cell>
          <cell r="JP28">
            <v>0</v>
          </cell>
          <cell r="JQ28">
            <v>0</v>
          </cell>
          <cell r="JR28">
            <v>0</v>
          </cell>
          <cell r="JS28">
            <v>0</v>
          </cell>
          <cell r="JT28">
            <v>0</v>
          </cell>
          <cell r="JU28">
            <v>0</v>
          </cell>
          <cell r="JV28">
            <v>0</v>
          </cell>
          <cell r="JW28">
            <v>0</v>
          </cell>
          <cell r="JX28">
            <v>0</v>
          </cell>
          <cell r="JY28">
            <v>0</v>
          </cell>
          <cell r="JZ28">
            <v>0</v>
          </cell>
          <cell r="KA28">
            <v>0</v>
          </cell>
          <cell r="KB28">
            <v>0</v>
          </cell>
          <cell r="KC28">
            <v>0</v>
          </cell>
          <cell r="KD28">
            <v>0</v>
          </cell>
          <cell r="KE28">
            <v>0</v>
          </cell>
          <cell r="KF28">
            <v>0</v>
          </cell>
          <cell r="KG28">
            <v>0</v>
          </cell>
          <cell r="KH28">
            <v>0</v>
          </cell>
          <cell r="KI28">
            <v>0</v>
          </cell>
          <cell r="KJ28">
            <v>0</v>
          </cell>
          <cell r="KK28">
            <v>0</v>
          </cell>
          <cell r="KL28">
            <v>0</v>
          </cell>
          <cell r="KM28">
            <v>0</v>
          </cell>
          <cell r="KN28">
            <v>0</v>
          </cell>
          <cell r="KO28">
            <v>0</v>
          </cell>
          <cell r="KP28">
            <v>0</v>
          </cell>
          <cell r="KQ28">
            <v>0</v>
          </cell>
          <cell r="KR28">
            <v>0</v>
          </cell>
          <cell r="KS28">
            <v>0</v>
          </cell>
          <cell r="KT28">
            <v>0</v>
          </cell>
          <cell r="KU28">
            <v>0</v>
          </cell>
          <cell r="KV28">
            <v>0</v>
          </cell>
          <cell r="KW28">
            <v>0</v>
          </cell>
          <cell r="KX28">
            <v>0</v>
          </cell>
          <cell r="KY28">
            <v>0</v>
          </cell>
          <cell r="KZ28">
            <v>0</v>
          </cell>
          <cell r="LA28">
            <v>0</v>
          </cell>
          <cell r="LB28">
            <v>0</v>
          </cell>
          <cell r="LC28">
            <v>0</v>
          </cell>
          <cell r="LD28">
            <v>0</v>
          </cell>
          <cell r="LE28">
            <v>0</v>
          </cell>
          <cell r="LF28">
            <v>0</v>
          </cell>
          <cell r="LG28">
            <v>0</v>
          </cell>
          <cell r="LH28">
            <v>0</v>
          </cell>
          <cell r="LI28">
            <v>0</v>
          </cell>
          <cell r="LJ28">
            <v>0</v>
          </cell>
          <cell r="LK28">
            <v>0</v>
          </cell>
          <cell r="LL28">
            <v>0</v>
          </cell>
          <cell r="LM28">
            <v>0</v>
          </cell>
          <cell r="LN28">
            <v>0</v>
          </cell>
          <cell r="LO28">
            <v>0</v>
          </cell>
          <cell r="LP28">
            <v>0</v>
          </cell>
          <cell r="LQ28">
            <v>0</v>
          </cell>
          <cell r="LR28">
            <v>0</v>
          </cell>
          <cell r="LS28">
            <v>0</v>
          </cell>
          <cell r="LT28">
            <v>0</v>
          </cell>
          <cell r="LU28">
            <v>0</v>
          </cell>
          <cell r="LV28">
            <v>0</v>
          </cell>
          <cell r="LW28">
            <v>0</v>
          </cell>
          <cell r="LX28">
            <v>0</v>
          </cell>
          <cell r="LY28">
            <v>0</v>
          </cell>
          <cell r="LZ28">
            <v>0</v>
          </cell>
          <cell r="MA28">
            <v>0</v>
          </cell>
          <cell r="MB28">
            <v>0</v>
          </cell>
          <cell r="MC28">
            <v>0</v>
          </cell>
          <cell r="MD28">
            <v>0</v>
          </cell>
          <cell r="ME28">
            <v>0</v>
          </cell>
          <cell r="MF28">
            <v>0</v>
          </cell>
          <cell r="MG28">
            <v>0</v>
          </cell>
          <cell r="MH28">
            <v>0</v>
          </cell>
          <cell r="MI28">
            <v>0</v>
          </cell>
          <cell r="MJ28">
            <v>0</v>
          </cell>
          <cell r="MK28">
            <v>0</v>
          </cell>
          <cell r="ML28">
            <v>0</v>
          </cell>
          <cell r="MM28">
            <v>0</v>
          </cell>
          <cell r="MN28">
            <v>0</v>
          </cell>
          <cell r="MO28">
            <v>0</v>
          </cell>
          <cell r="MP28">
            <v>0</v>
          </cell>
          <cell r="MQ28">
            <v>0</v>
          </cell>
          <cell r="MR28">
            <v>0</v>
          </cell>
          <cell r="MS28">
            <v>0</v>
          </cell>
          <cell r="MT28">
            <v>0</v>
          </cell>
          <cell r="MU28">
            <v>0</v>
          </cell>
          <cell r="MV28">
            <v>0</v>
          </cell>
          <cell r="MW28">
            <v>0</v>
          </cell>
          <cell r="MX28">
            <v>0</v>
          </cell>
          <cell r="MY28">
            <v>0</v>
          </cell>
          <cell r="MZ28">
            <v>0</v>
          </cell>
          <cell r="NA28">
            <v>0</v>
          </cell>
          <cell r="NB28">
            <v>0</v>
          </cell>
          <cell r="NC28">
            <v>0</v>
          </cell>
          <cell r="ND28">
            <v>0</v>
          </cell>
          <cell r="NE28">
            <v>0</v>
          </cell>
          <cell r="NF28">
            <v>0</v>
          </cell>
          <cell r="NG28">
            <v>0</v>
          </cell>
          <cell r="NH28" t="str">
            <v>N/A</v>
          </cell>
          <cell r="NI28" t="str">
            <v>N/A</v>
          </cell>
          <cell r="NJ28" t="str">
            <v>N/A</v>
          </cell>
          <cell r="NK28" t="str">
            <v>N/A</v>
          </cell>
          <cell r="NL28" t="str">
            <v>N/A</v>
          </cell>
          <cell r="NM28" t="str">
            <v>N/A</v>
          </cell>
          <cell r="NN28" t="str">
            <v>N/A</v>
          </cell>
          <cell r="NO28" t="str">
            <v>N/A</v>
          </cell>
          <cell r="NP28" t="str">
            <v>N/A</v>
          </cell>
          <cell r="NQ28" t="str">
            <v>N/A</v>
          </cell>
          <cell r="NR28" t="str">
            <v>N/A</v>
          </cell>
          <cell r="NS28" t="str">
            <v>N/A</v>
          </cell>
          <cell r="NT28" t="str">
            <v>N/A</v>
          </cell>
          <cell r="NU28" t="str">
            <v>N/A</v>
          </cell>
          <cell r="NV28" t="str">
            <v>N/A</v>
          </cell>
          <cell r="NW28" t="str">
            <v>N/A</v>
          </cell>
          <cell r="NX28" t="str">
            <v>N/A</v>
          </cell>
          <cell r="NY28" t="str">
            <v>N/A</v>
          </cell>
          <cell r="NZ28" t="str">
            <v>N/A</v>
          </cell>
          <cell r="OA28" t="str">
            <v>N/A</v>
          </cell>
          <cell r="OB28" t="str">
            <v>N/A</v>
          </cell>
          <cell r="OC28" t="str">
            <v>N/A</v>
          </cell>
          <cell r="OD28" t="str">
            <v>N/A</v>
          </cell>
          <cell r="OE28" t="str">
            <v>N/A</v>
          </cell>
          <cell r="OF28" t="str">
            <v>N/A</v>
          </cell>
          <cell r="OG28" t="str">
            <v>N/A</v>
          </cell>
          <cell r="OH28" t="str">
            <v>N/A</v>
          </cell>
          <cell r="OI28" t="str">
            <v>N/A</v>
          </cell>
          <cell r="OJ28" t="str">
            <v>N/A</v>
          </cell>
          <cell r="OK28" t="str">
            <v>N/A</v>
          </cell>
          <cell r="OL28" t="str">
            <v>N/A</v>
          </cell>
          <cell r="OM28" t="str">
            <v>N/A</v>
          </cell>
          <cell r="ON28" t="str">
            <v>N/A</v>
          </cell>
          <cell r="OO28" t="str">
            <v>N/A</v>
          </cell>
          <cell r="OP28" t="str">
            <v>N/A</v>
          </cell>
          <cell r="OQ28" t="str">
            <v>N/A</v>
          </cell>
          <cell r="OR28" t="str">
            <v>N/A</v>
          </cell>
          <cell r="OS28" t="str">
            <v>N/A</v>
          </cell>
          <cell r="OT28" t="str">
            <v>N/A</v>
          </cell>
          <cell r="OU28" t="str">
            <v>N/A</v>
          </cell>
          <cell r="OV28" t="str">
            <v>N/A</v>
          </cell>
          <cell r="OW28" t="str">
            <v>N/A</v>
          </cell>
          <cell r="OX28" t="str">
            <v>N/A</v>
          </cell>
          <cell r="OY28" t="str">
            <v>N/A</v>
          </cell>
          <cell r="OZ28" t="str">
            <v>N/A</v>
          </cell>
          <cell r="PA28" t="str">
            <v>N/A</v>
          </cell>
          <cell r="PB28" t="str">
            <v>N/A</v>
          </cell>
          <cell r="PC28" t="str">
            <v>N/A</v>
          </cell>
          <cell r="PD28" t="str">
            <v>N/A</v>
          </cell>
          <cell r="PE28" t="str">
            <v>N/A</v>
          </cell>
          <cell r="PF28" t="str">
            <v>N/A</v>
          </cell>
          <cell r="PG28" t="str">
            <v>N/A</v>
          </cell>
          <cell r="PH28" t="str">
            <v>N/A</v>
          </cell>
          <cell r="PI28" t="str">
            <v>N/A</v>
          </cell>
          <cell r="PJ28" t="str">
            <v>N/A</v>
          </cell>
          <cell r="PK28" t="str">
            <v>N/A</v>
          </cell>
          <cell r="PL28" t="str">
            <v>N/A</v>
          </cell>
          <cell r="PM28" t="str">
            <v>N/A</v>
          </cell>
          <cell r="PN28" t="str">
            <v>N/A</v>
          </cell>
          <cell r="PO28" t="str">
            <v>N/A</v>
          </cell>
          <cell r="PP28" t="str">
            <v>N/A</v>
          </cell>
          <cell r="PQ28" t="str">
            <v>N/A</v>
          </cell>
          <cell r="PR28" t="str">
            <v>N/A</v>
          </cell>
          <cell r="PS28" t="str">
            <v>N/A</v>
          </cell>
          <cell r="PT28" t="str">
            <v>N/A</v>
          </cell>
          <cell r="PU28" t="str">
            <v>N/A</v>
          </cell>
          <cell r="PV28" t="str">
            <v>N/A</v>
          </cell>
          <cell r="PW28" t="str">
            <v>N/A</v>
          </cell>
          <cell r="PX28" t="str">
            <v>N/A</v>
          </cell>
          <cell r="PY28" t="str">
            <v>N/A</v>
          </cell>
          <cell r="PZ28" t="str">
            <v>N/A</v>
          </cell>
          <cell r="QA28" t="str">
            <v>N/A</v>
          </cell>
          <cell r="QB28" t="str">
            <v>N/A</v>
          </cell>
          <cell r="QC28" t="str">
            <v>N/A</v>
          </cell>
          <cell r="QD28" t="str">
            <v>N/A</v>
          </cell>
          <cell r="QE28" t="str">
            <v>N/A</v>
          </cell>
          <cell r="QF28" t="str">
            <v>N/A</v>
          </cell>
          <cell r="QG28" t="str">
            <v>N/A</v>
          </cell>
          <cell r="QH28" t="str">
            <v>N/A</v>
          </cell>
          <cell r="QI28" t="str">
            <v>N/A</v>
          </cell>
          <cell r="QJ28" t="str">
            <v>N/A</v>
          </cell>
          <cell r="QK28" t="str">
            <v>N/A</v>
          </cell>
          <cell r="QL28" t="str">
            <v>N/A</v>
          </cell>
          <cell r="QM28" t="str">
            <v>N/A</v>
          </cell>
          <cell r="QN28" t="str">
            <v>N/A</v>
          </cell>
          <cell r="QO28" t="str">
            <v>N/A</v>
          </cell>
          <cell r="QP28" t="str">
            <v>N/A</v>
          </cell>
          <cell r="QQ28" t="str">
            <v>N/A</v>
          </cell>
          <cell r="QR28" t="str">
            <v>N/A</v>
          </cell>
          <cell r="QS28" t="str">
            <v>N/A</v>
          </cell>
          <cell r="QT28" t="str">
            <v>N/A</v>
          </cell>
          <cell r="QU28" t="str">
            <v>N/A</v>
          </cell>
          <cell r="QV28" t="str">
            <v>N/A</v>
          </cell>
          <cell r="QW28" t="str">
            <v>N/A</v>
          </cell>
          <cell r="QX28" t="str">
            <v>N/A</v>
          </cell>
          <cell r="QY28" t="str">
            <v>N/A</v>
          </cell>
          <cell r="QZ28" t="str">
            <v>N/A</v>
          </cell>
          <cell r="RA28" t="str">
            <v>N/A</v>
          </cell>
          <cell r="RB28" t="str">
            <v>x</v>
          </cell>
        </row>
        <row r="29">
          <cell r="A29">
            <v>27</v>
          </cell>
          <cell r="C29" t="e">
            <v>#N/A</v>
          </cell>
          <cell r="D29" t="e">
            <v>#N/A</v>
          </cell>
          <cell r="E29" t="e">
            <v>#N/A</v>
          </cell>
          <cell r="F29" t="e">
            <v>#N/A</v>
          </cell>
          <cell r="G29" t="e">
            <v>#N/A</v>
          </cell>
          <cell r="H29" t="e">
            <v>#N/A</v>
          </cell>
          <cell r="I29" t="e">
            <v>#N/A</v>
          </cell>
          <cell r="J29" t="e">
            <v>#N/A</v>
          </cell>
          <cell r="K29" t="e">
            <v>#N/A</v>
          </cell>
          <cell r="L29" t="e">
            <v>#N/A</v>
          </cell>
          <cell r="M29" t="e">
            <v>#N/A</v>
          </cell>
          <cell r="N29" t="e">
            <v>#N/A</v>
          </cell>
          <cell r="O29" t="e">
            <v>#N/A</v>
          </cell>
          <cell r="P29" t="e">
            <v>#N/A</v>
          </cell>
          <cell r="Q29" t="e">
            <v>#N/A</v>
          </cell>
          <cell r="R29" t="e">
            <v>#N/A</v>
          </cell>
          <cell r="S29" t="e">
            <v>#N/A</v>
          </cell>
          <cell r="T29" t="e">
            <v>#N/A</v>
          </cell>
          <cell r="U29" t="e">
            <v>#N/A</v>
          </cell>
          <cell r="V29" t="e">
            <v>#N/A</v>
          </cell>
          <cell r="W29" t="e">
            <v>#N/A</v>
          </cell>
          <cell r="X29" t="e">
            <v>#N/A</v>
          </cell>
          <cell r="Y29" t="e">
            <v>#N/A</v>
          </cell>
          <cell r="Z29" t="e">
            <v>#N/A</v>
          </cell>
          <cell r="AA29" t="e">
            <v>#N/A</v>
          </cell>
          <cell r="AB29" t="e">
            <v>#N/A</v>
          </cell>
          <cell r="AC29" t="e">
            <v>#N/A</v>
          </cell>
          <cell r="AD29" t="e">
            <v>#N/A</v>
          </cell>
          <cell r="AE29" t="e">
            <v>#N/A</v>
          </cell>
          <cell r="AF29" t="e">
            <v>#N/A</v>
          </cell>
          <cell r="AG29" t="e">
            <v>#N/A</v>
          </cell>
          <cell r="AH29" t="e">
            <v>#N/A</v>
          </cell>
          <cell r="AI29" t="e">
            <v>#N/A</v>
          </cell>
          <cell r="AJ29" t="e">
            <v>#N/A</v>
          </cell>
          <cell r="AK29" t="e">
            <v>#N/A</v>
          </cell>
          <cell r="AL29" t="e">
            <v>#N/A</v>
          </cell>
          <cell r="AM29" t="e">
            <v>#N/A</v>
          </cell>
          <cell r="AN29" t="e">
            <v>#N/A</v>
          </cell>
          <cell r="AO29" t="e">
            <v>#N/A</v>
          </cell>
          <cell r="AP29" t="e">
            <v>#N/A</v>
          </cell>
          <cell r="AQ29" t="e">
            <v>#N/A</v>
          </cell>
          <cell r="AR29" t="e">
            <v>#N/A</v>
          </cell>
          <cell r="AS29" t="e">
            <v>#N/A</v>
          </cell>
          <cell r="AT29" t="e">
            <v>#N/A</v>
          </cell>
          <cell r="AU29" t="e">
            <v>#N/A</v>
          </cell>
          <cell r="AV29" t="e">
            <v>#N/A</v>
          </cell>
          <cell r="AW29" t="e">
            <v>#N/A</v>
          </cell>
          <cell r="AX29" t="e">
            <v>#N/A</v>
          </cell>
          <cell r="AY29" t="e">
            <v>#N/A</v>
          </cell>
          <cell r="AZ29" t="e">
            <v>#N/A</v>
          </cell>
          <cell r="BA29" t="e">
            <v>#N/A</v>
          </cell>
          <cell r="BB29" t="e">
            <v>#N/A</v>
          </cell>
          <cell r="BC29" t="e">
            <v>#N/A</v>
          </cell>
          <cell r="BD29" t="e">
            <v>#N/A</v>
          </cell>
          <cell r="BE29" t="e">
            <v>#N/A</v>
          </cell>
          <cell r="BF29" t="e">
            <v>#N/A</v>
          </cell>
          <cell r="BG29" t="e">
            <v>#N/A</v>
          </cell>
          <cell r="BH29" t="e">
            <v>#N/A</v>
          </cell>
          <cell r="BI29" t="e">
            <v>#N/A</v>
          </cell>
          <cell r="BJ29" t="e">
            <v>#N/A</v>
          </cell>
          <cell r="BK29" t="e">
            <v>#N/A</v>
          </cell>
          <cell r="BL29" t="e">
            <v>#N/A</v>
          </cell>
          <cell r="BM29" t="e">
            <v>#N/A</v>
          </cell>
          <cell r="BN29" t="e">
            <v>#N/A</v>
          </cell>
          <cell r="BO29" t="e">
            <v>#N/A</v>
          </cell>
          <cell r="BP29" t="e">
            <v>#N/A</v>
          </cell>
          <cell r="BQ29" t="e">
            <v>#N/A</v>
          </cell>
          <cell r="BR29" t="e">
            <v>#N/A</v>
          </cell>
          <cell r="BS29" t="e">
            <v>#N/A</v>
          </cell>
          <cell r="BT29" t="e">
            <v>#N/A</v>
          </cell>
          <cell r="BU29" t="e">
            <v>#N/A</v>
          </cell>
          <cell r="BV29" t="e">
            <v>#N/A</v>
          </cell>
          <cell r="BW29" t="e">
            <v>#N/A</v>
          </cell>
          <cell r="BX29" t="e">
            <v>#N/A</v>
          </cell>
          <cell r="BY29" t="e">
            <v>#N/A</v>
          </cell>
          <cell r="BZ29" t="e">
            <v>#N/A</v>
          </cell>
          <cell r="CA29" t="e">
            <v>#N/A</v>
          </cell>
          <cell r="CB29" t="e">
            <v>#N/A</v>
          </cell>
          <cell r="CC29" t="e">
            <v>#N/A</v>
          </cell>
          <cell r="CD29" t="e">
            <v>#N/A</v>
          </cell>
          <cell r="CE29" t="e">
            <v>#N/A</v>
          </cell>
          <cell r="CF29" t="e">
            <v>#N/A</v>
          </cell>
          <cell r="CG29" t="e">
            <v>#N/A</v>
          </cell>
          <cell r="CH29" t="e">
            <v>#N/A</v>
          </cell>
          <cell r="CI29" t="e">
            <v>#N/A</v>
          </cell>
          <cell r="CJ29" t="e">
            <v>#N/A</v>
          </cell>
          <cell r="CK29" t="e">
            <v>#N/A</v>
          </cell>
          <cell r="CL29" t="e">
            <v>#N/A</v>
          </cell>
          <cell r="CM29" t="e">
            <v>#N/A</v>
          </cell>
          <cell r="CN29" t="e">
            <v>#N/A</v>
          </cell>
          <cell r="CO29" t="e">
            <v>#N/A</v>
          </cell>
          <cell r="CP29" t="e">
            <v>#N/A</v>
          </cell>
          <cell r="CQ29" t="e">
            <v>#N/A</v>
          </cell>
          <cell r="CR29" t="e">
            <v>#N/A</v>
          </cell>
          <cell r="CS29" t="e">
            <v>#N/A</v>
          </cell>
          <cell r="CT29" t="e">
            <v>#N/A</v>
          </cell>
          <cell r="CU29" t="e">
            <v>#N/A</v>
          </cell>
          <cell r="CV29" t="e">
            <v>#N/A</v>
          </cell>
          <cell r="CW29" t="e">
            <v>#N/A</v>
          </cell>
          <cell r="CX29" t="e">
            <v>#N/A</v>
          </cell>
          <cell r="CY29" t="e">
            <v>#N/A</v>
          </cell>
          <cell r="CZ29" t="e">
            <v>#N/A</v>
          </cell>
          <cell r="DA29" t="e">
            <v>#N/A</v>
          </cell>
          <cell r="DB29" t="e">
            <v>#N/A</v>
          </cell>
          <cell r="DC29" t="e">
            <v>#N/A</v>
          </cell>
          <cell r="DD29" t="e">
            <v>#N/A</v>
          </cell>
          <cell r="DE29" t="e">
            <v>#N/A</v>
          </cell>
          <cell r="DF29" t="e">
            <v>#N/A</v>
          </cell>
          <cell r="DG29" t="e">
            <v>#N/A</v>
          </cell>
          <cell r="DH29" t="e">
            <v>#N/A</v>
          </cell>
          <cell r="DI29" t="e">
            <v>#N/A</v>
          </cell>
          <cell r="DJ29" t="e">
            <v>#N/A</v>
          </cell>
          <cell r="DK29" t="e">
            <v>#N/A</v>
          </cell>
          <cell r="DL29" t="e">
            <v>#N/A</v>
          </cell>
          <cell r="DM29" t="e">
            <v>#N/A</v>
          </cell>
          <cell r="DN29" t="e">
            <v>#N/A</v>
          </cell>
          <cell r="DO29" t="e">
            <v>#N/A</v>
          </cell>
          <cell r="DP29" t="e">
            <v>#N/A</v>
          </cell>
          <cell r="DQ29" t="e">
            <v>#N/A</v>
          </cell>
          <cell r="DR29" t="e">
            <v>#N/A</v>
          </cell>
          <cell r="DS29" t="e">
            <v>#N/A</v>
          </cell>
          <cell r="DT29" t="e">
            <v>#N/A</v>
          </cell>
          <cell r="DU29" t="e">
            <v>#N/A</v>
          </cell>
          <cell r="DV29" t="e">
            <v>#N/A</v>
          </cell>
          <cell r="DW29" t="e">
            <v>#N/A</v>
          </cell>
          <cell r="DX29" t="e">
            <v>#N/A</v>
          </cell>
          <cell r="DY29" t="e">
            <v>#N/A</v>
          </cell>
          <cell r="DZ29" t="e">
            <v>#N/A</v>
          </cell>
          <cell r="EA29" t="e">
            <v>#N/A</v>
          </cell>
          <cell r="EB29" t="e">
            <v>#N/A</v>
          </cell>
          <cell r="EC29" t="e">
            <v>#N/A</v>
          </cell>
          <cell r="ED29" t="e">
            <v>#N/A</v>
          </cell>
          <cell r="EE29" t="e">
            <v>#N/A</v>
          </cell>
          <cell r="EF29" t="e">
            <v>#N/A</v>
          </cell>
          <cell r="EG29" t="e">
            <v>#N/A</v>
          </cell>
          <cell r="EH29" t="e">
            <v>#N/A</v>
          </cell>
          <cell r="EI29" t="e">
            <v>#N/A</v>
          </cell>
          <cell r="EJ29" t="e">
            <v>#N/A</v>
          </cell>
          <cell r="EK29" t="e">
            <v>#N/A</v>
          </cell>
          <cell r="EL29" t="e">
            <v>#N/A</v>
          </cell>
          <cell r="EM29" t="e">
            <v>#N/A</v>
          </cell>
          <cell r="EN29" t="e">
            <v>#N/A</v>
          </cell>
          <cell r="EO29" t="e">
            <v>#N/A</v>
          </cell>
          <cell r="EP29" t="e">
            <v>#N/A</v>
          </cell>
          <cell r="EQ29" t="e">
            <v>#N/A</v>
          </cell>
          <cell r="ER29" t="e">
            <v>#N/A</v>
          </cell>
          <cell r="ES29" t="e">
            <v>#N/A</v>
          </cell>
          <cell r="ET29" t="e">
            <v>#N/A</v>
          </cell>
          <cell r="EU29" t="e">
            <v>#N/A</v>
          </cell>
          <cell r="EV29" t="e">
            <v>#N/A</v>
          </cell>
          <cell r="EW29" t="e">
            <v>#N/A</v>
          </cell>
          <cell r="EX29" t="e">
            <v>#N/A</v>
          </cell>
          <cell r="EY29" t="e">
            <v>#N/A</v>
          </cell>
          <cell r="EZ29" t="e">
            <v>#N/A</v>
          </cell>
          <cell r="FA29" t="e">
            <v>#N/A</v>
          </cell>
          <cell r="FB29" t="e">
            <v>#N/A</v>
          </cell>
          <cell r="FC29" t="e">
            <v>#N/A</v>
          </cell>
          <cell r="FD29" t="e">
            <v>#N/A</v>
          </cell>
          <cell r="FE29" t="e">
            <v>#N/A</v>
          </cell>
          <cell r="FF29" t="e">
            <v>#N/A</v>
          </cell>
          <cell r="FG29" t="e">
            <v>#N/A</v>
          </cell>
          <cell r="FH29" t="e">
            <v>#N/A</v>
          </cell>
          <cell r="FI29">
            <v>1.21E-2</v>
          </cell>
          <cell r="FJ29">
            <v>1.21E-2</v>
          </cell>
          <cell r="FK29">
            <v>1.0800000000000001E-2</v>
          </cell>
          <cell r="FL29">
            <v>1.0800000000000001E-2</v>
          </cell>
          <cell r="FM29">
            <v>9.1999999999999998E-3</v>
          </cell>
          <cell r="FN29">
            <v>9.1999999999999998E-3</v>
          </cell>
          <cell r="FO29" t="e">
            <v>#N/A</v>
          </cell>
          <cell r="FP29" t="e">
            <v>#N/A</v>
          </cell>
          <cell r="FQ29" t="e">
            <v>#N/A</v>
          </cell>
          <cell r="FR29" t="e">
            <v>#N/A</v>
          </cell>
          <cell r="FS29" t="e">
            <v>#N/A</v>
          </cell>
          <cell r="FT29" t="e">
            <v>#N/A</v>
          </cell>
          <cell r="FU29" t="e">
            <v>#N/A</v>
          </cell>
          <cell r="FV29" t="e">
            <v>#N/A</v>
          </cell>
          <cell r="FW29" t="e">
            <v>#N/A</v>
          </cell>
          <cell r="FX29" t="e">
            <v>#N/A</v>
          </cell>
          <cell r="FY29" t="e">
            <v>#N/A</v>
          </cell>
          <cell r="FZ29" t="e">
            <v>#N/A</v>
          </cell>
          <cell r="GA29" t="e">
            <v>#N/A</v>
          </cell>
          <cell r="GB29" t="e">
            <v>#N/A</v>
          </cell>
          <cell r="GC29" t="e">
            <v>#N/A</v>
          </cell>
          <cell r="GD29" t="e">
            <v>#N/A</v>
          </cell>
          <cell r="GE29" t="e">
            <v>#N/A</v>
          </cell>
          <cell r="GF29" t="e">
            <v>#N/A</v>
          </cell>
          <cell r="GG29" t="e">
            <v>#N/A</v>
          </cell>
          <cell r="GH29" t="e">
            <v>#N/A</v>
          </cell>
          <cell r="GI29" t="e">
            <v>#N/A</v>
          </cell>
          <cell r="GJ29" t="e">
            <v>#N/A</v>
          </cell>
          <cell r="GK29" t="e">
            <v>#N/A</v>
          </cell>
          <cell r="GL29" t="e">
            <v>#N/A</v>
          </cell>
          <cell r="GM29" t="e">
            <v>#N/A</v>
          </cell>
          <cell r="GN29" t="e">
            <v>#N/A</v>
          </cell>
          <cell r="GO29" t="e">
            <v>#N/A</v>
          </cell>
          <cell r="GP29" t="e">
            <v>#N/A</v>
          </cell>
          <cell r="GQ29" t="e">
            <v>#N/A</v>
          </cell>
          <cell r="GR29" t="e">
            <v>#N/A</v>
          </cell>
          <cell r="GS29" t="e">
            <v>#N/A</v>
          </cell>
          <cell r="GT29" t="e">
            <v>#N/A</v>
          </cell>
          <cell r="GU29" t="e">
            <v>#N/A</v>
          </cell>
          <cell r="GV29" t="e">
            <v>#N/A</v>
          </cell>
          <cell r="GW29" t="e">
            <v>#N/A</v>
          </cell>
          <cell r="GX29" t="e">
            <v>#N/A</v>
          </cell>
          <cell r="GY29" t="e">
            <v>#N/A</v>
          </cell>
          <cell r="GZ29" t="e">
            <v>#N/A</v>
          </cell>
          <cell r="HA29" t="e">
            <v>#N/A</v>
          </cell>
          <cell r="HB29" t="e">
            <v>#N/A</v>
          </cell>
          <cell r="HC29" t="e">
            <v>#N/A</v>
          </cell>
          <cell r="HD29" t="e">
            <v>#N/A</v>
          </cell>
          <cell r="HE29" t="e">
            <v>#N/A</v>
          </cell>
          <cell r="HF29" t="e">
            <v>#N/A</v>
          </cell>
          <cell r="HG29" t="e">
            <v>#N/A</v>
          </cell>
          <cell r="HH29" t="e">
            <v>#N/A</v>
          </cell>
          <cell r="HI29" t="e">
            <v>#N/A</v>
          </cell>
          <cell r="HJ29" t="e">
            <v>#N/A</v>
          </cell>
          <cell r="HK29" t="e">
            <v>#N/A</v>
          </cell>
          <cell r="HL29" t="e">
            <v>#N/A</v>
          </cell>
          <cell r="HM29" t="e">
            <v>#N/A</v>
          </cell>
          <cell r="HN29" t="e">
            <v>#N/A</v>
          </cell>
          <cell r="HO29" t="e">
            <v>#N/A</v>
          </cell>
          <cell r="HP29" t="e">
            <v>#N/A</v>
          </cell>
          <cell r="HQ29" t="e">
            <v>#N/A</v>
          </cell>
          <cell r="HR29" t="e">
            <v>#N/A</v>
          </cell>
          <cell r="HS29" t="e">
            <v>#N/A</v>
          </cell>
          <cell r="HT29" t="e">
            <v>#N/A</v>
          </cell>
          <cell r="HU29" t="e">
            <v>#N/A</v>
          </cell>
          <cell r="HV29" t="e">
            <v>#N/A</v>
          </cell>
          <cell r="HW29" t="e">
            <v>#N/A</v>
          </cell>
          <cell r="HX29" t="e">
            <v>#N/A</v>
          </cell>
          <cell r="HY29" t="e">
            <v>#N/A</v>
          </cell>
          <cell r="HZ29" t="e">
            <v>#N/A</v>
          </cell>
          <cell r="IA29" t="e">
            <v>#N/A</v>
          </cell>
          <cell r="IB29" t="e">
            <v>#N/A</v>
          </cell>
          <cell r="IC29" t="e">
            <v>#N/A</v>
          </cell>
          <cell r="ID29" t="e">
            <v>#N/A</v>
          </cell>
          <cell r="IE29" t="e">
            <v>#N/A</v>
          </cell>
          <cell r="IF29" t="e">
            <v>#N/A</v>
          </cell>
          <cell r="IG29" t="e">
            <v>#N/A</v>
          </cell>
          <cell r="IH29" t="e">
            <v>#N/A</v>
          </cell>
          <cell r="II29" t="e">
            <v>#N/A</v>
          </cell>
          <cell r="IJ29" t="e">
            <v>#N/A</v>
          </cell>
          <cell r="IK29" t="e">
            <v>#N/A</v>
          </cell>
          <cell r="IL29" t="e">
            <v>#N/A</v>
          </cell>
          <cell r="IM29" t="e">
            <v>#N/A</v>
          </cell>
          <cell r="IN29" t="e">
            <v>#N/A</v>
          </cell>
          <cell r="IO29" t="e">
            <v>#N/A</v>
          </cell>
          <cell r="IP29" t="e">
            <v>#N/A</v>
          </cell>
          <cell r="IQ29" t="e">
            <v>#N/A</v>
          </cell>
          <cell r="IR29" t="e">
            <v>#N/A</v>
          </cell>
          <cell r="IS29" t="e">
            <v>#N/A</v>
          </cell>
          <cell r="IT29" t="e">
            <v>#N/A</v>
          </cell>
          <cell r="IU29" t="e">
            <v>#N/A</v>
          </cell>
          <cell r="IV29" t="e">
            <v>#N/A</v>
          </cell>
          <cell r="IW29" t="e">
            <v>#N/A</v>
          </cell>
          <cell r="IX29" t="e">
            <v>#N/A</v>
          </cell>
          <cell r="IY29" t="e">
            <v>#N/A</v>
          </cell>
          <cell r="IZ29" t="e">
            <v>#N/A</v>
          </cell>
          <cell r="JA29" t="e">
            <v>#N/A</v>
          </cell>
          <cell r="JB29" t="e">
            <v>#N/A</v>
          </cell>
          <cell r="JC29" t="e">
            <v>#N/A</v>
          </cell>
          <cell r="JD29" t="e">
            <v>#N/A</v>
          </cell>
          <cell r="JE29" t="e">
            <v>#N/A</v>
          </cell>
          <cell r="JF29" t="e">
            <v>#N/A</v>
          </cell>
          <cell r="JG29" t="e">
            <v>#N/A</v>
          </cell>
          <cell r="JH29" t="e">
            <v>#N/A</v>
          </cell>
          <cell r="JI29" t="e">
            <v>#N/A</v>
          </cell>
          <cell r="JJ29" t="e">
            <v>#N/A</v>
          </cell>
          <cell r="JK29" t="e">
            <v>#N/A</v>
          </cell>
          <cell r="JL29" t="e">
            <v>#N/A</v>
          </cell>
          <cell r="JM29" t="e">
            <v>#N/A</v>
          </cell>
          <cell r="JN29" t="e">
            <v>#N/A</v>
          </cell>
          <cell r="JO29" t="e">
            <v>#N/A</v>
          </cell>
          <cell r="JP29">
            <v>1.21E-2</v>
          </cell>
          <cell r="JQ29">
            <v>1.21E-2</v>
          </cell>
          <cell r="JR29">
            <v>1.0800000000000001E-2</v>
          </cell>
          <cell r="JS29">
            <v>1.0800000000000001E-2</v>
          </cell>
          <cell r="JT29">
            <v>9.1999999999999998E-3</v>
          </cell>
          <cell r="JU29">
            <v>9.1999999999999998E-3</v>
          </cell>
          <cell r="JV29" t="e">
            <v>#N/A</v>
          </cell>
          <cell r="JW29" t="e">
            <v>#N/A</v>
          </cell>
          <cell r="JX29" t="e">
            <v>#N/A</v>
          </cell>
          <cell r="JY29" t="e">
            <v>#N/A</v>
          </cell>
          <cell r="JZ29" t="e">
            <v>#N/A</v>
          </cell>
          <cell r="KA29" t="e">
            <v>#N/A</v>
          </cell>
          <cell r="KB29" t="e">
            <v>#N/A</v>
          </cell>
          <cell r="KC29" t="e">
            <v>#N/A</v>
          </cell>
          <cell r="KD29" t="e">
            <v>#N/A</v>
          </cell>
          <cell r="KE29" t="e">
            <v>#N/A</v>
          </cell>
          <cell r="KF29" t="e">
            <v>#N/A</v>
          </cell>
          <cell r="KG29" t="e">
            <v>#N/A</v>
          </cell>
          <cell r="KH29" t="e">
            <v>#N/A</v>
          </cell>
          <cell r="KI29" t="e">
            <v>#N/A</v>
          </cell>
          <cell r="KJ29" t="e">
            <v>#N/A</v>
          </cell>
          <cell r="KK29" t="e">
            <v>#N/A</v>
          </cell>
          <cell r="KL29" t="e">
            <v>#N/A</v>
          </cell>
          <cell r="KM29" t="e">
            <v>#N/A</v>
          </cell>
          <cell r="KN29" t="e">
            <v>#N/A</v>
          </cell>
          <cell r="KO29" t="e">
            <v>#N/A</v>
          </cell>
          <cell r="KP29" t="e">
            <v>#N/A</v>
          </cell>
          <cell r="KQ29" t="e">
            <v>#N/A</v>
          </cell>
          <cell r="KR29" t="e">
            <v>#N/A</v>
          </cell>
          <cell r="KS29" t="e">
            <v>#N/A</v>
          </cell>
          <cell r="KT29" t="e">
            <v>#N/A</v>
          </cell>
          <cell r="KU29" t="e">
            <v>#N/A</v>
          </cell>
          <cell r="KV29" t="e">
            <v>#N/A</v>
          </cell>
          <cell r="KW29" t="e">
            <v>#N/A</v>
          </cell>
          <cell r="KX29" t="e">
            <v>#N/A</v>
          </cell>
          <cell r="KY29" t="e">
            <v>#N/A</v>
          </cell>
          <cell r="KZ29" t="e">
            <v>#N/A</v>
          </cell>
          <cell r="LA29" t="e">
            <v>#N/A</v>
          </cell>
          <cell r="LB29" t="e">
            <v>#N/A</v>
          </cell>
          <cell r="LC29" t="e">
            <v>#N/A</v>
          </cell>
          <cell r="LD29" t="e">
            <v>#N/A</v>
          </cell>
          <cell r="LE29" t="e">
            <v>#N/A</v>
          </cell>
          <cell r="LF29" t="e">
            <v>#N/A</v>
          </cell>
          <cell r="LG29" t="e">
            <v>#N/A</v>
          </cell>
          <cell r="LH29" t="e">
            <v>#N/A</v>
          </cell>
          <cell r="LI29" t="e">
            <v>#N/A</v>
          </cell>
          <cell r="LJ29" t="e">
            <v>#N/A</v>
          </cell>
          <cell r="LK29" t="e">
            <v>#N/A</v>
          </cell>
          <cell r="LL29" t="e">
            <v>#N/A</v>
          </cell>
          <cell r="LM29" t="e">
            <v>#N/A</v>
          </cell>
          <cell r="LN29" t="e">
            <v>#N/A</v>
          </cell>
          <cell r="LO29" t="e">
            <v>#N/A</v>
          </cell>
          <cell r="LP29" t="e">
            <v>#N/A</v>
          </cell>
          <cell r="LQ29" t="e">
            <v>#N/A</v>
          </cell>
          <cell r="LR29" t="e">
            <v>#N/A</v>
          </cell>
          <cell r="LS29" t="e">
            <v>#N/A</v>
          </cell>
          <cell r="LT29" t="e">
            <v>#N/A</v>
          </cell>
          <cell r="LU29" t="e">
            <v>#N/A</v>
          </cell>
          <cell r="LV29" t="e">
            <v>#N/A</v>
          </cell>
          <cell r="LW29" t="e">
            <v>#N/A</v>
          </cell>
          <cell r="LX29" t="e">
            <v>#N/A</v>
          </cell>
          <cell r="LY29" t="e">
            <v>#N/A</v>
          </cell>
          <cell r="LZ29" t="e">
            <v>#N/A</v>
          </cell>
          <cell r="MA29" t="e">
            <v>#N/A</v>
          </cell>
          <cell r="MB29" t="e">
            <v>#N/A</v>
          </cell>
          <cell r="MC29" t="e">
            <v>#N/A</v>
          </cell>
          <cell r="MD29" t="e">
            <v>#N/A</v>
          </cell>
          <cell r="ME29" t="e">
            <v>#N/A</v>
          </cell>
          <cell r="MF29" t="e">
            <v>#N/A</v>
          </cell>
          <cell r="MG29" t="e">
            <v>#N/A</v>
          </cell>
          <cell r="MH29" t="e">
            <v>#N/A</v>
          </cell>
          <cell r="MI29" t="e">
            <v>#N/A</v>
          </cell>
          <cell r="MJ29" t="e">
            <v>#N/A</v>
          </cell>
          <cell r="MK29" t="e">
            <v>#N/A</v>
          </cell>
          <cell r="ML29" t="e">
            <v>#N/A</v>
          </cell>
          <cell r="MM29" t="e">
            <v>#N/A</v>
          </cell>
          <cell r="MN29" t="e">
            <v>#N/A</v>
          </cell>
          <cell r="MO29" t="e">
            <v>#N/A</v>
          </cell>
          <cell r="MP29" t="e">
            <v>#N/A</v>
          </cell>
          <cell r="MQ29" t="e">
            <v>#N/A</v>
          </cell>
          <cell r="MR29" t="e">
            <v>#N/A</v>
          </cell>
          <cell r="MS29" t="e">
            <v>#N/A</v>
          </cell>
          <cell r="MT29" t="e">
            <v>#N/A</v>
          </cell>
          <cell r="MU29" t="e">
            <v>#N/A</v>
          </cell>
          <cell r="MV29" t="e">
            <v>#N/A</v>
          </cell>
          <cell r="MW29" t="e">
            <v>#N/A</v>
          </cell>
          <cell r="MX29" t="e">
            <v>#N/A</v>
          </cell>
          <cell r="MY29" t="e">
            <v>#N/A</v>
          </cell>
          <cell r="MZ29" t="e">
            <v>#N/A</v>
          </cell>
          <cell r="NA29" t="e">
            <v>#N/A</v>
          </cell>
          <cell r="NB29" t="e">
            <v>#N/A</v>
          </cell>
          <cell r="NC29" t="e">
            <v>#N/A</v>
          </cell>
          <cell r="ND29" t="e">
            <v>#N/A</v>
          </cell>
          <cell r="NE29" t="e">
            <v>#N/A</v>
          </cell>
          <cell r="NF29" t="e">
            <v>#N/A</v>
          </cell>
          <cell r="NG29" t="e">
            <v>#N/A</v>
          </cell>
          <cell r="NH29" t="str">
            <v>NA</v>
          </cell>
          <cell r="NI29" t="str">
            <v>NA</v>
          </cell>
          <cell r="NJ29">
            <v>2.1000000000000001E-2</v>
          </cell>
          <cell r="NK29">
            <v>2.1000000000000001E-2</v>
          </cell>
          <cell r="NL29">
            <v>1.95E-2</v>
          </cell>
          <cell r="NM29">
            <v>1.95E-2</v>
          </cell>
          <cell r="NN29">
            <v>0</v>
          </cell>
          <cell r="NO29">
            <v>0</v>
          </cell>
          <cell r="NP29">
            <v>0</v>
          </cell>
          <cell r="NQ29">
            <v>0</v>
          </cell>
          <cell r="NR29">
            <v>0</v>
          </cell>
          <cell r="NS29">
            <v>0</v>
          </cell>
          <cell r="NT29">
            <v>2.2499999999999999E-2</v>
          </cell>
          <cell r="NU29">
            <v>2.2499999999999999E-2</v>
          </cell>
          <cell r="NV29">
            <v>2.0500000000000001E-2</v>
          </cell>
          <cell r="NW29">
            <v>2.0500000000000001E-2</v>
          </cell>
          <cell r="NX29">
            <v>1.9E-2</v>
          </cell>
          <cell r="NY29">
            <v>1.9E-2</v>
          </cell>
          <cell r="NZ29">
            <v>2.4E-2</v>
          </cell>
          <cell r="OA29">
            <v>2.4E-2</v>
          </cell>
          <cell r="OB29">
            <v>2.2000000000000002E-2</v>
          </cell>
          <cell r="OC29">
            <v>2.2000000000000002E-2</v>
          </cell>
          <cell r="OD29">
            <v>2.0500000000000001E-2</v>
          </cell>
          <cell r="OE29">
            <v>2.0500000000000001E-2</v>
          </cell>
          <cell r="OF29">
            <v>2.4199999999999999E-2</v>
          </cell>
          <cell r="OG29">
            <v>2.4199999999999999E-2</v>
          </cell>
          <cell r="OH29">
            <v>2.2200000000000001E-2</v>
          </cell>
          <cell r="OI29">
            <v>2.2200000000000001E-2</v>
          </cell>
          <cell r="OJ29">
            <v>2.07E-2</v>
          </cell>
          <cell r="OK29">
            <v>2.07E-2</v>
          </cell>
          <cell r="OL29">
            <v>2.35E-2</v>
          </cell>
          <cell r="OM29">
            <v>2.35E-2</v>
          </cell>
          <cell r="ON29">
            <v>2.1500000000000002E-2</v>
          </cell>
          <cell r="OO29">
            <v>2.1500000000000002E-2</v>
          </cell>
          <cell r="OP29">
            <v>0.02</v>
          </cell>
          <cell r="OQ29">
            <v>0.02</v>
          </cell>
          <cell r="OR29">
            <v>2.3699999999999999E-2</v>
          </cell>
          <cell r="OS29">
            <v>2.3699999999999999E-2</v>
          </cell>
          <cell r="OT29">
            <v>2.1700000000000001E-2</v>
          </cell>
          <cell r="OU29">
            <v>2.1700000000000001E-2</v>
          </cell>
          <cell r="OV29">
            <v>2.0199999999999999E-2</v>
          </cell>
          <cell r="OW29">
            <v>2.0199999999999999E-2</v>
          </cell>
          <cell r="OX29">
            <v>2.1999999999999999E-2</v>
          </cell>
          <cell r="OY29">
            <v>2.1999999999999999E-2</v>
          </cell>
          <cell r="OZ29">
            <v>2.1999999999999999E-2</v>
          </cell>
          <cell r="PA29">
            <v>2.1999999999999999E-2</v>
          </cell>
          <cell r="PB29">
            <v>2.1999999999999999E-2</v>
          </cell>
          <cell r="PC29">
            <v>2.1999999999999999E-2</v>
          </cell>
          <cell r="PD29">
            <v>2.1999999999999999E-2</v>
          </cell>
          <cell r="PE29">
            <v>2.1999999999999999E-2</v>
          </cell>
          <cell r="PF29">
            <v>2.0500000000000001E-2</v>
          </cell>
          <cell r="PG29">
            <v>2.0500000000000001E-2</v>
          </cell>
          <cell r="PH29">
            <v>1.9E-2</v>
          </cell>
          <cell r="PI29">
            <v>1.9E-2</v>
          </cell>
          <cell r="PJ29">
            <v>2.3899999999999998E-2</v>
          </cell>
          <cell r="PK29">
            <v>2.3899999999999998E-2</v>
          </cell>
          <cell r="PL29">
            <v>2.24E-2</v>
          </cell>
          <cell r="PM29">
            <v>2.24E-2</v>
          </cell>
          <cell r="PN29">
            <v>2.0899999999999998E-2</v>
          </cell>
          <cell r="PO29">
            <v>2.0899999999999998E-2</v>
          </cell>
          <cell r="PP29">
            <v>2.4199999999999999E-2</v>
          </cell>
          <cell r="PQ29">
            <v>2.4199999999999999E-2</v>
          </cell>
          <cell r="PR29">
            <v>2.2700000000000001E-2</v>
          </cell>
          <cell r="PS29">
            <v>2.2700000000000001E-2</v>
          </cell>
          <cell r="PT29">
            <v>2.12E-2</v>
          </cell>
          <cell r="PU29">
            <v>2.12E-2</v>
          </cell>
          <cell r="PV29">
            <v>2.3599999999999999E-2</v>
          </cell>
          <cell r="PW29">
            <v>2.3599999999999999E-2</v>
          </cell>
          <cell r="PX29">
            <v>2.2100000000000002E-2</v>
          </cell>
          <cell r="PY29">
            <v>2.2100000000000002E-2</v>
          </cell>
          <cell r="PZ29">
            <v>2.06E-2</v>
          </cell>
          <cell r="QA29">
            <v>2.06E-2</v>
          </cell>
          <cell r="QB29">
            <v>2.3799999999999998E-2</v>
          </cell>
          <cell r="QC29">
            <v>2.3799999999999998E-2</v>
          </cell>
          <cell r="QD29">
            <v>2.23E-2</v>
          </cell>
          <cell r="QE29">
            <v>2.23E-2</v>
          </cell>
          <cell r="QF29">
            <v>2.0799999999999999E-2</v>
          </cell>
          <cell r="QG29">
            <v>2.0799999999999999E-2</v>
          </cell>
          <cell r="QH29">
            <v>2.2499999999999999E-2</v>
          </cell>
          <cell r="QI29">
            <v>2.2499999999999999E-2</v>
          </cell>
          <cell r="QJ29">
            <v>2.2499999999999999E-2</v>
          </cell>
          <cell r="QK29">
            <v>2.2499999999999999E-2</v>
          </cell>
          <cell r="QL29">
            <v>2.2499999999999999E-2</v>
          </cell>
          <cell r="QM29">
            <v>2.2499999999999999E-2</v>
          </cell>
          <cell r="QN29">
            <v>2.3E-2</v>
          </cell>
          <cell r="QO29">
            <v>2.3E-2</v>
          </cell>
          <cell r="QP29">
            <v>2.1499999999999998E-2</v>
          </cell>
          <cell r="QQ29">
            <v>2.1499999999999998E-2</v>
          </cell>
          <cell r="QR29">
            <v>0.02</v>
          </cell>
          <cell r="QS29">
            <v>0.02</v>
          </cell>
          <cell r="QT29">
            <v>2.35E-2</v>
          </cell>
          <cell r="QU29">
            <v>2.35E-2</v>
          </cell>
          <cell r="QV29">
            <v>2.1999999999999999E-2</v>
          </cell>
          <cell r="QW29">
            <v>2.1999999999999999E-2</v>
          </cell>
          <cell r="QX29">
            <v>2.0500000000000001E-2</v>
          </cell>
          <cell r="QY29">
            <v>2.0500000000000001E-2</v>
          </cell>
          <cell r="QZ29">
            <v>2.4500000000000001E-2</v>
          </cell>
          <cell r="RA29">
            <v>0</v>
          </cell>
          <cell r="RB29" t="str">
            <v>x</v>
          </cell>
        </row>
        <row r="30">
          <cell r="A30">
            <v>28</v>
          </cell>
          <cell r="C30" t="e">
            <v>#N/A</v>
          </cell>
          <cell r="D30" t="e">
            <v>#N/A</v>
          </cell>
          <cell r="E30" t="e">
            <v>#N/A</v>
          </cell>
          <cell r="F30" t="e">
            <v>#N/A</v>
          </cell>
          <cell r="G30" t="e">
            <v>#N/A</v>
          </cell>
          <cell r="H30" t="e">
            <v>#N/A</v>
          </cell>
          <cell r="I30" t="e">
            <v>#N/A</v>
          </cell>
          <cell r="J30" t="e">
            <v>#N/A</v>
          </cell>
          <cell r="K30" t="e">
            <v>#N/A</v>
          </cell>
          <cell r="L30" t="e">
            <v>#N/A</v>
          </cell>
          <cell r="M30" t="e">
            <v>#N/A</v>
          </cell>
          <cell r="N30" t="e">
            <v>#N/A</v>
          </cell>
          <cell r="O30" t="e">
            <v>#N/A</v>
          </cell>
          <cell r="P30" t="e">
            <v>#N/A</v>
          </cell>
          <cell r="Q30" t="e">
            <v>#N/A</v>
          </cell>
          <cell r="R30" t="e">
            <v>#N/A</v>
          </cell>
          <cell r="S30" t="e">
            <v>#N/A</v>
          </cell>
          <cell r="T30" t="e">
            <v>#N/A</v>
          </cell>
          <cell r="U30" t="e">
            <v>#N/A</v>
          </cell>
          <cell r="V30" t="e">
            <v>#N/A</v>
          </cell>
          <cell r="W30" t="e">
            <v>#N/A</v>
          </cell>
          <cell r="X30" t="e">
            <v>#N/A</v>
          </cell>
          <cell r="Y30" t="e">
            <v>#N/A</v>
          </cell>
          <cell r="Z30" t="e">
            <v>#N/A</v>
          </cell>
          <cell r="AA30" t="e">
            <v>#N/A</v>
          </cell>
          <cell r="AB30" t="e">
            <v>#N/A</v>
          </cell>
          <cell r="AC30" t="e">
            <v>#N/A</v>
          </cell>
          <cell r="AD30" t="e">
            <v>#N/A</v>
          </cell>
          <cell r="AE30" t="e">
            <v>#N/A</v>
          </cell>
          <cell r="AF30" t="e">
            <v>#N/A</v>
          </cell>
          <cell r="AG30" t="e">
            <v>#N/A</v>
          </cell>
          <cell r="AH30" t="e">
            <v>#N/A</v>
          </cell>
          <cell r="AI30" t="e">
            <v>#N/A</v>
          </cell>
          <cell r="AJ30" t="e">
            <v>#N/A</v>
          </cell>
          <cell r="AK30" t="e">
            <v>#N/A</v>
          </cell>
          <cell r="AL30" t="e">
            <v>#N/A</v>
          </cell>
          <cell r="AM30" t="e">
            <v>#N/A</v>
          </cell>
          <cell r="AN30" t="e">
            <v>#N/A</v>
          </cell>
          <cell r="AO30" t="e">
            <v>#N/A</v>
          </cell>
          <cell r="AP30" t="e">
            <v>#N/A</v>
          </cell>
          <cell r="AQ30" t="e">
            <v>#N/A</v>
          </cell>
          <cell r="AR30" t="e">
            <v>#N/A</v>
          </cell>
          <cell r="AS30" t="e">
            <v>#N/A</v>
          </cell>
          <cell r="AT30" t="e">
            <v>#N/A</v>
          </cell>
          <cell r="AU30" t="e">
            <v>#N/A</v>
          </cell>
          <cell r="AV30" t="e">
            <v>#N/A</v>
          </cell>
          <cell r="AW30" t="e">
            <v>#N/A</v>
          </cell>
          <cell r="AX30" t="e">
            <v>#N/A</v>
          </cell>
          <cell r="AY30" t="e">
            <v>#N/A</v>
          </cell>
          <cell r="AZ30" t="e">
            <v>#N/A</v>
          </cell>
          <cell r="BA30" t="e">
            <v>#N/A</v>
          </cell>
          <cell r="BB30" t="e">
            <v>#N/A</v>
          </cell>
          <cell r="BC30" t="e">
            <v>#N/A</v>
          </cell>
          <cell r="BD30" t="e">
            <v>#N/A</v>
          </cell>
          <cell r="BE30" t="e">
            <v>#N/A</v>
          </cell>
          <cell r="BF30" t="e">
            <v>#N/A</v>
          </cell>
          <cell r="BG30" t="e">
            <v>#N/A</v>
          </cell>
          <cell r="BH30" t="e">
            <v>#N/A</v>
          </cell>
          <cell r="BI30" t="e">
            <v>#N/A</v>
          </cell>
          <cell r="BJ30" t="e">
            <v>#N/A</v>
          </cell>
          <cell r="BK30" t="e">
            <v>#N/A</v>
          </cell>
          <cell r="BL30" t="e">
            <v>#N/A</v>
          </cell>
          <cell r="BM30" t="e">
            <v>#N/A</v>
          </cell>
          <cell r="BN30" t="e">
            <v>#N/A</v>
          </cell>
          <cell r="BO30" t="e">
            <v>#N/A</v>
          </cell>
          <cell r="BP30" t="e">
            <v>#N/A</v>
          </cell>
          <cell r="BQ30" t="e">
            <v>#N/A</v>
          </cell>
          <cell r="BR30" t="e">
            <v>#N/A</v>
          </cell>
          <cell r="BS30" t="e">
            <v>#N/A</v>
          </cell>
          <cell r="BT30" t="e">
            <v>#N/A</v>
          </cell>
          <cell r="BU30" t="e">
            <v>#N/A</v>
          </cell>
          <cell r="BV30" t="e">
            <v>#N/A</v>
          </cell>
          <cell r="BW30" t="e">
            <v>#N/A</v>
          </cell>
          <cell r="BX30" t="e">
            <v>#N/A</v>
          </cell>
          <cell r="BY30" t="e">
            <v>#N/A</v>
          </cell>
          <cell r="BZ30" t="e">
            <v>#N/A</v>
          </cell>
          <cell r="CA30" t="e">
            <v>#N/A</v>
          </cell>
          <cell r="CB30" t="e">
            <v>#N/A</v>
          </cell>
          <cell r="CC30" t="e">
            <v>#N/A</v>
          </cell>
          <cell r="CD30" t="e">
            <v>#N/A</v>
          </cell>
          <cell r="CE30" t="e">
            <v>#N/A</v>
          </cell>
          <cell r="CF30" t="e">
            <v>#N/A</v>
          </cell>
          <cell r="CG30" t="e">
            <v>#N/A</v>
          </cell>
          <cell r="CH30" t="e">
            <v>#N/A</v>
          </cell>
          <cell r="CI30" t="e">
            <v>#N/A</v>
          </cell>
          <cell r="CJ30" t="e">
            <v>#N/A</v>
          </cell>
          <cell r="CK30" t="e">
            <v>#N/A</v>
          </cell>
          <cell r="CL30" t="e">
            <v>#N/A</v>
          </cell>
          <cell r="CM30" t="e">
            <v>#N/A</v>
          </cell>
          <cell r="CN30" t="e">
            <v>#N/A</v>
          </cell>
          <cell r="CO30" t="e">
            <v>#N/A</v>
          </cell>
          <cell r="CP30" t="e">
            <v>#N/A</v>
          </cell>
          <cell r="CQ30" t="e">
            <v>#N/A</v>
          </cell>
          <cell r="CR30" t="e">
            <v>#N/A</v>
          </cell>
          <cell r="CS30" t="e">
            <v>#N/A</v>
          </cell>
          <cell r="CT30" t="e">
            <v>#N/A</v>
          </cell>
          <cell r="CU30" t="e">
            <v>#N/A</v>
          </cell>
          <cell r="CV30" t="e">
            <v>#N/A</v>
          </cell>
          <cell r="CW30" t="e">
            <v>#N/A</v>
          </cell>
          <cell r="CX30" t="e">
            <v>#N/A</v>
          </cell>
          <cell r="CY30" t="e">
            <v>#N/A</v>
          </cell>
          <cell r="CZ30" t="e">
            <v>#N/A</v>
          </cell>
          <cell r="DA30" t="e">
            <v>#N/A</v>
          </cell>
          <cell r="DB30" t="e">
            <v>#N/A</v>
          </cell>
          <cell r="DC30" t="e">
            <v>#N/A</v>
          </cell>
          <cell r="DD30" t="e">
            <v>#N/A</v>
          </cell>
          <cell r="DE30" t="e">
            <v>#N/A</v>
          </cell>
          <cell r="DF30" t="e">
            <v>#N/A</v>
          </cell>
          <cell r="DG30" t="e">
            <v>#N/A</v>
          </cell>
          <cell r="DH30" t="e">
            <v>#N/A</v>
          </cell>
          <cell r="DI30" t="e">
            <v>#N/A</v>
          </cell>
          <cell r="DJ30" t="e">
            <v>#N/A</v>
          </cell>
          <cell r="DK30" t="e">
            <v>#N/A</v>
          </cell>
          <cell r="DL30" t="e">
            <v>#N/A</v>
          </cell>
          <cell r="DM30" t="e">
            <v>#N/A</v>
          </cell>
          <cell r="DN30" t="e">
            <v>#N/A</v>
          </cell>
          <cell r="DO30" t="e">
            <v>#N/A</v>
          </cell>
          <cell r="DP30" t="e">
            <v>#N/A</v>
          </cell>
          <cell r="DQ30" t="e">
            <v>#N/A</v>
          </cell>
          <cell r="DR30" t="e">
            <v>#N/A</v>
          </cell>
          <cell r="DS30" t="e">
            <v>#N/A</v>
          </cell>
          <cell r="DT30" t="e">
            <v>#N/A</v>
          </cell>
          <cell r="DU30" t="e">
            <v>#N/A</v>
          </cell>
          <cell r="DV30" t="e">
            <v>#N/A</v>
          </cell>
          <cell r="DW30" t="e">
            <v>#N/A</v>
          </cell>
          <cell r="DX30" t="e">
            <v>#N/A</v>
          </cell>
          <cell r="DY30" t="e">
            <v>#N/A</v>
          </cell>
          <cell r="DZ30" t="e">
            <v>#N/A</v>
          </cell>
          <cell r="EA30" t="e">
            <v>#N/A</v>
          </cell>
          <cell r="EB30" t="e">
            <v>#N/A</v>
          </cell>
          <cell r="EC30" t="e">
            <v>#N/A</v>
          </cell>
          <cell r="ED30" t="e">
            <v>#N/A</v>
          </cell>
          <cell r="EE30" t="e">
            <v>#N/A</v>
          </cell>
          <cell r="EF30" t="e">
            <v>#N/A</v>
          </cell>
          <cell r="EG30" t="e">
            <v>#N/A</v>
          </cell>
          <cell r="EH30" t="e">
            <v>#N/A</v>
          </cell>
          <cell r="EI30" t="e">
            <v>#N/A</v>
          </cell>
          <cell r="EJ30" t="e">
            <v>#N/A</v>
          </cell>
          <cell r="EK30" t="e">
            <v>#N/A</v>
          </cell>
          <cell r="EL30" t="e">
            <v>#N/A</v>
          </cell>
          <cell r="EM30" t="e">
            <v>#N/A</v>
          </cell>
          <cell r="EN30" t="e">
            <v>#N/A</v>
          </cell>
          <cell r="EO30" t="e">
            <v>#N/A</v>
          </cell>
          <cell r="EP30" t="e">
            <v>#N/A</v>
          </cell>
          <cell r="EQ30" t="e">
            <v>#N/A</v>
          </cell>
          <cell r="ER30" t="e">
            <v>#N/A</v>
          </cell>
          <cell r="ES30" t="e">
            <v>#N/A</v>
          </cell>
          <cell r="ET30" t="e">
            <v>#N/A</v>
          </cell>
          <cell r="EU30" t="e">
            <v>#N/A</v>
          </cell>
          <cell r="EV30" t="e">
            <v>#N/A</v>
          </cell>
          <cell r="EW30" t="e">
            <v>#N/A</v>
          </cell>
          <cell r="EX30" t="e">
            <v>#N/A</v>
          </cell>
          <cell r="EY30" t="e">
            <v>#N/A</v>
          </cell>
          <cell r="EZ30" t="e">
            <v>#N/A</v>
          </cell>
          <cell r="FA30" t="e">
            <v>#N/A</v>
          </cell>
          <cell r="FB30" t="e">
            <v>#N/A</v>
          </cell>
          <cell r="FC30" t="e">
            <v>#N/A</v>
          </cell>
          <cell r="FD30" t="e">
            <v>#N/A</v>
          </cell>
          <cell r="FE30" t="e">
            <v>#N/A</v>
          </cell>
          <cell r="FF30" t="e">
            <v>#N/A</v>
          </cell>
          <cell r="FG30" t="e">
            <v>#N/A</v>
          </cell>
          <cell r="FH30" t="e">
            <v>#N/A</v>
          </cell>
          <cell r="FI30">
            <v>8.3999999999999995E-3</v>
          </cell>
          <cell r="FJ30">
            <v>8.3999999999999995E-3</v>
          </cell>
          <cell r="FK30">
            <v>7.3000000000000001E-3</v>
          </cell>
          <cell r="FL30">
            <v>7.3000000000000001E-3</v>
          </cell>
          <cell r="FM30">
            <v>5.8999999999999999E-3</v>
          </cell>
          <cell r="FN30">
            <v>5.8999999999999999E-3</v>
          </cell>
          <cell r="FO30" t="e">
            <v>#N/A</v>
          </cell>
          <cell r="FP30" t="e">
            <v>#N/A</v>
          </cell>
          <cell r="FQ30" t="e">
            <v>#N/A</v>
          </cell>
          <cell r="FR30" t="e">
            <v>#N/A</v>
          </cell>
          <cell r="FS30" t="e">
            <v>#N/A</v>
          </cell>
          <cell r="FT30" t="e">
            <v>#N/A</v>
          </cell>
          <cell r="FU30" t="e">
            <v>#N/A</v>
          </cell>
          <cell r="FV30" t="e">
            <v>#N/A</v>
          </cell>
          <cell r="FW30" t="e">
            <v>#N/A</v>
          </cell>
          <cell r="FX30" t="e">
            <v>#N/A</v>
          </cell>
          <cell r="FY30" t="e">
            <v>#N/A</v>
          </cell>
          <cell r="FZ30" t="e">
            <v>#N/A</v>
          </cell>
          <cell r="GA30" t="e">
            <v>#N/A</v>
          </cell>
          <cell r="GB30" t="e">
            <v>#N/A</v>
          </cell>
          <cell r="GC30" t="e">
            <v>#N/A</v>
          </cell>
          <cell r="GD30" t="e">
            <v>#N/A</v>
          </cell>
          <cell r="GE30" t="e">
            <v>#N/A</v>
          </cell>
          <cell r="GF30" t="e">
            <v>#N/A</v>
          </cell>
          <cell r="GG30" t="e">
            <v>#N/A</v>
          </cell>
          <cell r="GH30" t="e">
            <v>#N/A</v>
          </cell>
          <cell r="GI30" t="e">
            <v>#N/A</v>
          </cell>
          <cell r="GJ30" t="e">
            <v>#N/A</v>
          </cell>
          <cell r="GK30" t="e">
            <v>#N/A</v>
          </cell>
          <cell r="GL30" t="e">
            <v>#N/A</v>
          </cell>
          <cell r="GM30" t="e">
            <v>#N/A</v>
          </cell>
          <cell r="GN30" t="e">
            <v>#N/A</v>
          </cell>
          <cell r="GO30" t="e">
            <v>#N/A</v>
          </cell>
          <cell r="GP30" t="e">
            <v>#N/A</v>
          </cell>
          <cell r="GQ30" t="e">
            <v>#N/A</v>
          </cell>
          <cell r="GR30" t="e">
            <v>#N/A</v>
          </cell>
          <cell r="GS30" t="e">
            <v>#N/A</v>
          </cell>
          <cell r="GT30" t="e">
            <v>#N/A</v>
          </cell>
          <cell r="GU30" t="e">
            <v>#N/A</v>
          </cell>
          <cell r="GV30" t="e">
            <v>#N/A</v>
          </cell>
          <cell r="GW30" t="e">
            <v>#N/A</v>
          </cell>
          <cell r="GX30" t="e">
            <v>#N/A</v>
          </cell>
          <cell r="GY30" t="e">
            <v>#N/A</v>
          </cell>
          <cell r="GZ30" t="e">
            <v>#N/A</v>
          </cell>
          <cell r="HA30" t="e">
            <v>#N/A</v>
          </cell>
          <cell r="HB30" t="e">
            <v>#N/A</v>
          </cell>
          <cell r="HC30" t="e">
            <v>#N/A</v>
          </cell>
          <cell r="HD30" t="e">
            <v>#N/A</v>
          </cell>
          <cell r="HE30" t="e">
            <v>#N/A</v>
          </cell>
          <cell r="HF30" t="e">
            <v>#N/A</v>
          </cell>
          <cell r="HG30" t="e">
            <v>#N/A</v>
          </cell>
          <cell r="HH30" t="e">
            <v>#N/A</v>
          </cell>
          <cell r="HI30" t="e">
            <v>#N/A</v>
          </cell>
          <cell r="HJ30" t="e">
            <v>#N/A</v>
          </cell>
          <cell r="HK30" t="e">
            <v>#N/A</v>
          </cell>
          <cell r="HL30" t="e">
            <v>#N/A</v>
          </cell>
          <cell r="HM30" t="e">
            <v>#N/A</v>
          </cell>
          <cell r="HN30" t="e">
            <v>#N/A</v>
          </cell>
          <cell r="HO30" t="e">
            <v>#N/A</v>
          </cell>
          <cell r="HP30" t="e">
            <v>#N/A</v>
          </cell>
          <cell r="HQ30" t="e">
            <v>#N/A</v>
          </cell>
          <cell r="HR30" t="e">
            <v>#N/A</v>
          </cell>
          <cell r="HS30" t="e">
            <v>#N/A</v>
          </cell>
          <cell r="HT30" t="e">
            <v>#N/A</v>
          </cell>
          <cell r="HU30" t="e">
            <v>#N/A</v>
          </cell>
          <cell r="HV30" t="e">
            <v>#N/A</v>
          </cell>
          <cell r="HW30" t="e">
            <v>#N/A</v>
          </cell>
          <cell r="HX30" t="e">
            <v>#N/A</v>
          </cell>
          <cell r="HY30" t="e">
            <v>#N/A</v>
          </cell>
          <cell r="HZ30" t="e">
            <v>#N/A</v>
          </cell>
          <cell r="IA30" t="e">
            <v>#N/A</v>
          </cell>
          <cell r="IB30" t="e">
            <v>#N/A</v>
          </cell>
          <cell r="IC30" t="e">
            <v>#N/A</v>
          </cell>
          <cell r="ID30" t="e">
            <v>#N/A</v>
          </cell>
          <cell r="IE30" t="e">
            <v>#N/A</v>
          </cell>
          <cell r="IF30" t="e">
            <v>#N/A</v>
          </cell>
          <cell r="IG30" t="e">
            <v>#N/A</v>
          </cell>
          <cell r="IH30" t="e">
            <v>#N/A</v>
          </cell>
          <cell r="II30" t="e">
            <v>#N/A</v>
          </cell>
          <cell r="IJ30" t="e">
            <v>#N/A</v>
          </cell>
          <cell r="IK30" t="e">
            <v>#N/A</v>
          </cell>
          <cell r="IL30" t="e">
            <v>#N/A</v>
          </cell>
          <cell r="IM30" t="e">
            <v>#N/A</v>
          </cell>
          <cell r="IN30" t="e">
            <v>#N/A</v>
          </cell>
          <cell r="IO30" t="e">
            <v>#N/A</v>
          </cell>
          <cell r="IP30" t="e">
            <v>#N/A</v>
          </cell>
          <cell r="IQ30" t="e">
            <v>#N/A</v>
          </cell>
          <cell r="IR30" t="e">
            <v>#N/A</v>
          </cell>
          <cell r="IS30" t="e">
            <v>#N/A</v>
          </cell>
          <cell r="IT30" t="e">
            <v>#N/A</v>
          </cell>
          <cell r="IU30" t="e">
            <v>#N/A</v>
          </cell>
          <cell r="IV30" t="e">
            <v>#N/A</v>
          </cell>
          <cell r="IW30" t="e">
            <v>#N/A</v>
          </cell>
          <cell r="IX30" t="e">
            <v>#N/A</v>
          </cell>
          <cell r="IY30" t="e">
            <v>#N/A</v>
          </cell>
          <cell r="IZ30" t="e">
            <v>#N/A</v>
          </cell>
          <cell r="JA30" t="e">
            <v>#N/A</v>
          </cell>
          <cell r="JB30" t="e">
            <v>#N/A</v>
          </cell>
          <cell r="JC30" t="e">
            <v>#N/A</v>
          </cell>
          <cell r="JD30" t="e">
            <v>#N/A</v>
          </cell>
          <cell r="JE30" t="e">
            <v>#N/A</v>
          </cell>
          <cell r="JF30" t="e">
            <v>#N/A</v>
          </cell>
          <cell r="JG30" t="e">
            <v>#N/A</v>
          </cell>
          <cell r="JH30" t="e">
            <v>#N/A</v>
          </cell>
          <cell r="JI30" t="e">
            <v>#N/A</v>
          </cell>
          <cell r="JJ30" t="e">
            <v>#N/A</v>
          </cell>
          <cell r="JK30" t="e">
            <v>#N/A</v>
          </cell>
          <cell r="JL30" t="e">
            <v>#N/A</v>
          </cell>
          <cell r="JM30" t="e">
            <v>#N/A</v>
          </cell>
          <cell r="JN30" t="e">
            <v>#N/A</v>
          </cell>
          <cell r="JO30" t="e">
            <v>#N/A</v>
          </cell>
          <cell r="JP30">
            <v>8.3999999999999995E-3</v>
          </cell>
          <cell r="JQ30">
            <v>8.3999999999999995E-3</v>
          </cell>
          <cell r="JR30">
            <v>7.3000000000000001E-3</v>
          </cell>
          <cell r="JS30">
            <v>7.3000000000000001E-3</v>
          </cell>
          <cell r="JT30">
            <v>5.8999999999999999E-3</v>
          </cell>
          <cell r="JU30">
            <v>5.8999999999999999E-3</v>
          </cell>
          <cell r="JV30" t="e">
            <v>#N/A</v>
          </cell>
          <cell r="JW30" t="e">
            <v>#N/A</v>
          </cell>
          <cell r="JX30" t="e">
            <v>#N/A</v>
          </cell>
          <cell r="JY30" t="e">
            <v>#N/A</v>
          </cell>
          <cell r="JZ30" t="e">
            <v>#N/A</v>
          </cell>
          <cell r="KA30" t="e">
            <v>#N/A</v>
          </cell>
          <cell r="KB30" t="e">
            <v>#N/A</v>
          </cell>
          <cell r="KC30" t="e">
            <v>#N/A</v>
          </cell>
          <cell r="KD30" t="e">
            <v>#N/A</v>
          </cell>
          <cell r="KE30" t="e">
            <v>#N/A</v>
          </cell>
          <cell r="KF30" t="e">
            <v>#N/A</v>
          </cell>
          <cell r="KG30" t="e">
            <v>#N/A</v>
          </cell>
          <cell r="KH30" t="e">
            <v>#N/A</v>
          </cell>
          <cell r="KI30" t="e">
            <v>#N/A</v>
          </cell>
          <cell r="KJ30" t="e">
            <v>#N/A</v>
          </cell>
          <cell r="KK30" t="e">
            <v>#N/A</v>
          </cell>
          <cell r="KL30" t="e">
            <v>#N/A</v>
          </cell>
          <cell r="KM30" t="e">
            <v>#N/A</v>
          </cell>
          <cell r="KN30" t="e">
            <v>#N/A</v>
          </cell>
          <cell r="KO30" t="e">
            <v>#N/A</v>
          </cell>
          <cell r="KP30" t="e">
            <v>#N/A</v>
          </cell>
          <cell r="KQ30" t="e">
            <v>#N/A</v>
          </cell>
          <cell r="KR30" t="e">
            <v>#N/A</v>
          </cell>
          <cell r="KS30" t="e">
            <v>#N/A</v>
          </cell>
          <cell r="KT30" t="e">
            <v>#N/A</v>
          </cell>
          <cell r="KU30" t="e">
            <v>#N/A</v>
          </cell>
          <cell r="KV30" t="e">
            <v>#N/A</v>
          </cell>
          <cell r="KW30" t="e">
            <v>#N/A</v>
          </cell>
          <cell r="KX30" t="e">
            <v>#N/A</v>
          </cell>
          <cell r="KY30" t="e">
            <v>#N/A</v>
          </cell>
          <cell r="KZ30" t="e">
            <v>#N/A</v>
          </cell>
          <cell r="LA30" t="e">
            <v>#N/A</v>
          </cell>
          <cell r="LB30" t="e">
            <v>#N/A</v>
          </cell>
          <cell r="LC30" t="e">
            <v>#N/A</v>
          </cell>
          <cell r="LD30" t="e">
            <v>#N/A</v>
          </cell>
          <cell r="LE30" t="e">
            <v>#N/A</v>
          </cell>
          <cell r="LF30" t="e">
            <v>#N/A</v>
          </cell>
          <cell r="LG30" t="e">
            <v>#N/A</v>
          </cell>
          <cell r="LH30" t="e">
            <v>#N/A</v>
          </cell>
          <cell r="LI30" t="e">
            <v>#N/A</v>
          </cell>
          <cell r="LJ30" t="e">
            <v>#N/A</v>
          </cell>
          <cell r="LK30" t="e">
            <v>#N/A</v>
          </cell>
          <cell r="LL30" t="e">
            <v>#N/A</v>
          </cell>
          <cell r="LM30" t="e">
            <v>#N/A</v>
          </cell>
          <cell r="LN30" t="e">
            <v>#N/A</v>
          </cell>
          <cell r="LO30" t="e">
            <v>#N/A</v>
          </cell>
          <cell r="LP30" t="e">
            <v>#N/A</v>
          </cell>
          <cell r="LQ30" t="e">
            <v>#N/A</v>
          </cell>
          <cell r="LR30" t="e">
            <v>#N/A</v>
          </cell>
          <cell r="LS30" t="e">
            <v>#N/A</v>
          </cell>
          <cell r="LT30" t="e">
            <v>#N/A</v>
          </cell>
          <cell r="LU30" t="e">
            <v>#N/A</v>
          </cell>
          <cell r="LV30" t="e">
            <v>#N/A</v>
          </cell>
          <cell r="LW30" t="e">
            <v>#N/A</v>
          </cell>
          <cell r="LX30" t="e">
            <v>#N/A</v>
          </cell>
          <cell r="LY30" t="e">
            <v>#N/A</v>
          </cell>
          <cell r="LZ30" t="e">
            <v>#N/A</v>
          </cell>
          <cell r="MA30" t="e">
            <v>#N/A</v>
          </cell>
          <cell r="MB30" t="e">
            <v>#N/A</v>
          </cell>
          <cell r="MC30" t="e">
            <v>#N/A</v>
          </cell>
          <cell r="MD30" t="e">
            <v>#N/A</v>
          </cell>
          <cell r="ME30" t="e">
            <v>#N/A</v>
          </cell>
          <cell r="MF30" t="e">
            <v>#N/A</v>
          </cell>
          <cell r="MG30" t="e">
            <v>#N/A</v>
          </cell>
          <cell r="MH30" t="e">
            <v>#N/A</v>
          </cell>
          <cell r="MI30" t="e">
            <v>#N/A</v>
          </cell>
          <cell r="MJ30" t="e">
            <v>#N/A</v>
          </cell>
          <cell r="MK30" t="e">
            <v>#N/A</v>
          </cell>
          <cell r="ML30" t="e">
            <v>#N/A</v>
          </cell>
          <cell r="MM30" t="e">
            <v>#N/A</v>
          </cell>
          <cell r="MN30" t="e">
            <v>#N/A</v>
          </cell>
          <cell r="MO30" t="e">
            <v>#N/A</v>
          </cell>
          <cell r="MP30" t="e">
            <v>#N/A</v>
          </cell>
          <cell r="MQ30" t="e">
            <v>#N/A</v>
          </cell>
          <cell r="MR30" t="e">
            <v>#N/A</v>
          </cell>
          <cell r="MS30" t="e">
            <v>#N/A</v>
          </cell>
          <cell r="MT30" t="e">
            <v>#N/A</v>
          </cell>
          <cell r="MU30" t="e">
            <v>#N/A</v>
          </cell>
          <cell r="MV30" t="e">
            <v>#N/A</v>
          </cell>
          <cell r="MW30" t="e">
            <v>#N/A</v>
          </cell>
          <cell r="MX30" t="e">
            <v>#N/A</v>
          </cell>
          <cell r="MY30" t="e">
            <v>#N/A</v>
          </cell>
          <cell r="MZ30" t="e">
            <v>#N/A</v>
          </cell>
          <cell r="NA30" t="e">
            <v>#N/A</v>
          </cell>
          <cell r="NB30" t="e">
            <v>#N/A</v>
          </cell>
          <cell r="NC30" t="e">
            <v>#N/A</v>
          </cell>
          <cell r="ND30" t="e">
            <v>#N/A</v>
          </cell>
          <cell r="NE30" t="e">
            <v>#N/A</v>
          </cell>
          <cell r="NF30" t="e">
            <v>#N/A</v>
          </cell>
          <cell r="NG30" t="e">
            <v>#N/A</v>
          </cell>
          <cell r="NH30" t="e">
            <v>#N/A</v>
          </cell>
          <cell r="NI30" t="e">
            <v>#N/A</v>
          </cell>
          <cell r="NJ30" t="e">
            <v>#N/A</v>
          </cell>
          <cell r="NK30" t="e">
            <v>#N/A</v>
          </cell>
          <cell r="NL30" t="e">
            <v>#N/A</v>
          </cell>
          <cell r="NM30" t="e">
            <v>#N/A</v>
          </cell>
          <cell r="NN30" t="e">
            <v>#N/A</v>
          </cell>
          <cell r="NO30" t="e">
            <v>#N/A</v>
          </cell>
          <cell r="NP30" t="e">
            <v>#N/A</v>
          </cell>
          <cell r="NQ30" t="e">
            <v>#N/A</v>
          </cell>
          <cell r="NR30" t="e">
            <v>#N/A</v>
          </cell>
          <cell r="NS30" t="e">
            <v>#N/A</v>
          </cell>
          <cell r="NT30" t="e">
            <v>#N/A</v>
          </cell>
          <cell r="NU30" t="e">
            <v>#N/A</v>
          </cell>
          <cell r="NV30" t="e">
            <v>#N/A</v>
          </cell>
          <cell r="NW30" t="e">
            <v>#N/A</v>
          </cell>
          <cell r="NX30" t="e">
            <v>#N/A</v>
          </cell>
          <cell r="NY30" t="e">
            <v>#N/A</v>
          </cell>
          <cell r="NZ30" t="e">
            <v>#N/A</v>
          </cell>
          <cell r="OA30" t="e">
            <v>#N/A</v>
          </cell>
          <cell r="OB30" t="e">
            <v>#N/A</v>
          </cell>
          <cell r="OC30" t="e">
            <v>#N/A</v>
          </cell>
          <cell r="OD30" t="e">
            <v>#N/A</v>
          </cell>
          <cell r="OE30" t="e">
            <v>#N/A</v>
          </cell>
          <cell r="OF30" t="e">
            <v>#N/A</v>
          </cell>
          <cell r="OG30" t="e">
            <v>#N/A</v>
          </cell>
          <cell r="OH30" t="e">
            <v>#N/A</v>
          </cell>
          <cell r="OI30" t="e">
            <v>#N/A</v>
          </cell>
          <cell r="OJ30" t="e">
            <v>#N/A</v>
          </cell>
          <cell r="OK30" t="e">
            <v>#N/A</v>
          </cell>
          <cell r="OL30" t="e">
            <v>#N/A</v>
          </cell>
          <cell r="OM30" t="e">
            <v>#N/A</v>
          </cell>
          <cell r="ON30" t="e">
            <v>#N/A</v>
          </cell>
          <cell r="OO30" t="e">
            <v>#N/A</v>
          </cell>
          <cell r="OP30" t="e">
            <v>#N/A</v>
          </cell>
          <cell r="OQ30" t="e">
            <v>#N/A</v>
          </cell>
          <cell r="OR30" t="e">
            <v>#N/A</v>
          </cell>
          <cell r="OS30" t="e">
            <v>#N/A</v>
          </cell>
          <cell r="OT30" t="e">
            <v>#N/A</v>
          </cell>
          <cell r="OU30" t="e">
            <v>#N/A</v>
          </cell>
          <cell r="OV30" t="e">
            <v>#N/A</v>
          </cell>
          <cell r="OW30" t="e">
            <v>#N/A</v>
          </cell>
          <cell r="OX30" t="e">
            <v>#N/A</v>
          </cell>
          <cell r="OY30" t="e">
            <v>#N/A</v>
          </cell>
          <cell r="OZ30" t="e">
            <v>#N/A</v>
          </cell>
          <cell r="PA30" t="e">
            <v>#N/A</v>
          </cell>
          <cell r="PB30" t="e">
            <v>#N/A</v>
          </cell>
          <cell r="PC30" t="e">
            <v>#N/A</v>
          </cell>
          <cell r="PD30" t="e">
            <v>#N/A</v>
          </cell>
          <cell r="PE30" t="e">
            <v>#N/A</v>
          </cell>
          <cell r="PF30" t="e">
            <v>#N/A</v>
          </cell>
          <cell r="PG30" t="e">
            <v>#N/A</v>
          </cell>
          <cell r="PH30" t="e">
            <v>#N/A</v>
          </cell>
          <cell r="PI30" t="e">
            <v>#N/A</v>
          </cell>
          <cell r="PJ30" t="e">
            <v>#N/A</v>
          </cell>
          <cell r="PK30" t="e">
            <v>#N/A</v>
          </cell>
          <cell r="PL30" t="e">
            <v>#N/A</v>
          </cell>
          <cell r="PM30" t="e">
            <v>#N/A</v>
          </cell>
          <cell r="PN30" t="e">
            <v>#N/A</v>
          </cell>
          <cell r="PO30" t="e">
            <v>#N/A</v>
          </cell>
          <cell r="PP30" t="e">
            <v>#N/A</v>
          </cell>
          <cell r="PQ30" t="e">
            <v>#N/A</v>
          </cell>
          <cell r="PR30" t="e">
            <v>#N/A</v>
          </cell>
          <cell r="PS30" t="e">
            <v>#N/A</v>
          </cell>
          <cell r="PT30" t="e">
            <v>#N/A</v>
          </cell>
          <cell r="PU30" t="e">
            <v>#N/A</v>
          </cell>
          <cell r="PV30" t="e">
            <v>#N/A</v>
          </cell>
          <cell r="PW30" t="e">
            <v>#N/A</v>
          </cell>
          <cell r="PX30" t="e">
            <v>#N/A</v>
          </cell>
          <cell r="PY30" t="e">
            <v>#N/A</v>
          </cell>
          <cell r="PZ30" t="e">
            <v>#N/A</v>
          </cell>
          <cell r="QA30" t="e">
            <v>#N/A</v>
          </cell>
          <cell r="QB30" t="e">
            <v>#N/A</v>
          </cell>
          <cell r="QC30" t="e">
            <v>#N/A</v>
          </cell>
          <cell r="QD30" t="e">
            <v>#N/A</v>
          </cell>
          <cell r="QE30" t="e">
            <v>#N/A</v>
          </cell>
          <cell r="QF30" t="e">
            <v>#N/A</v>
          </cell>
          <cell r="QG30" t="e">
            <v>#N/A</v>
          </cell>
          <cell r="QH30" t="e">
            <v>#N/A</v>
          </cell>
          <cell r="QI30" t="e">
            <v>#N/A</v>
          </cell>
          <cell r="QJ30" t="e">
            <v>#N/A</v>
          </cell>
          <cell r="QK30" t="e">
            <v>#N/A</v>
          </cell>
          <cell r="QL30" t="e">
            <v>#N/A</v>
          </cell>
          <cell r="QM30" t="e">
            <v>#N/A</v>
          </cell>
          <cell r="QN30" t="e">
            <v>#N/A</v>
          </cell>
          <cell r="QO30" t="e">
            <v>#N/A</v>
          </cell>
          <cell r="QP30" t="e">
            <v>#N/A</v>
          </cell>
          <cell r="QQ30" t="e">
            <v>#N/A</v>
          </cell>
          <cell r="QR30" t="e">
            <v>#N/A</v>
          </cell>
          <cell r="QS30" t="e">
            <v>#N/A</v>
          </cell>
          <cell r="QT30" t="e">
            <v>#N/A</v>
          </cell>
          <cell r="QU30" t="e">
            <v>#N/A</v>
          </cell>
          <cell r="QV30" t="e">
            <v>#N/A</v>
          </cell>
          <cell r="QW30" t="e">
            <v>#N/A</v>
          </cell>
          <cell r="QX30" t="e">
            <v>#N/A</v>
          </cell>
          <cell r="QY30" t="e">
            <v>#N/A</v>
          </cell>
          <cell r="QZ30" t="str">
            <v>N/A</v>
          </cell>
          <cell r="RA30" t="str">
            <v>N/A</v>
          </cell>
          <cell r="RB30" t="str">
            <v>x</v>
          </cell>
        </row>
        <row r="31">
          <cell r="C31" t="e">
            <v>#N/A</v>
          </cell>
          <cell r="D31" t="e">
            <v>#N/A</v>
          </cell>
          <cell r="E31" t="e">
            <v>#N/A</v>
          </cell>
          <cell r="F31" t="e">
            <v>#N/A</v>
          </cell>
          <cell r="G31" t="e">
            <v>#N/A</v>
          </cell>
          <cell r="H31" t="e">
            <v>#N/A</v>
          </cell>
          <cell r="I31" t="e">
            <v>#N/A</v>
          </cell>
          <cell r="J31" t="e">
            <v>#N/A</v>
          </cell>
          <cell r="K31" t="e">
            <v>#N/A</v>
          </cell>
          <cell r="L31" t="e">
            <v>#N/A</v>
          </cell>
          <cell r="M31" t="e">
            <v>#N/A</v>
          </cell>
          <cell r="N31" t="e">
            <v>#N/A</v>
          </cell>
          <cell r="O31" t="e">
            <v>#N/A</v>
          </cell>
          <cell r="P31" t="e">
            <v>#N/A</v>
          </cell>
          <cell r="Q31" t="e">
            <v>#N/A</v>
          </cell>
          <cell r="R31" t="e">
            <v>#N/A</v>
          </cell>
          <cell r="S31" t="e">
            <v>#N/A</v>
          </cell>
          <cell r="T31" t="e">
            <v>#N/A</v>
          </cell>
          <cell r="U31" t="e">
            <v>#N/A</v>
          </cell>
          <cell r="V31" t="e">
            <v>#N/A</v>
          </cell>
          <cell r="W31" t="e">
            <v>#N/A</v>
          </cell>
          <cell r="X31" t="e">
            <v>#N/A</v>
          </cell>
          <cell r="Y31" t="e">
            <v>#N/A</v>
          </cell>
          <cell r="Z31" t="e">
            <v>#N/A</v>
          </cell>
          <cell r="AA31" t="e">
            <v>#N/A</v>
          </cell>
          <cell r="AB31" t="e">
            <v>#N/A</v>
          </cell>
          <cell r="AC31" t="e">
            <v>#N/A</v>
          </cell>
          <cell r="AD31" t="e">
            <v>#N/A</v>
          </cell>
          <cell r="AE31" t="e">
            <v>#N/A</v>
          </cell>
          <cell r="AF31" t="e">
            <v>#N/A</v>
          </cell>
          <cell r="AG31" t="e">
            <v>#N/A</v>
          </cell>
          <cell r="AH31" t="e">
            <v>#N/A</v>
          </cell>
          <cell r="AI31" t="e">
            <v>#N/A</v>
          </cell>
          <cell r="AJ31" t="e">
            <v>#N/A</v>
          </cell>
          <cell r="AK31" t="e">
            <v>#N/A</v>
          </cell>
          <cell r="AL31" t="e">
            <v>#N/A</v>
          </cell>
          <cell r="AM31" t="e">
            <v>#N/A</v>
          </cell>
          <cell r="AN31" t="e">
            <v>#N/A</v>
          </cell>
          <cell r="AO31" t="e">
            <v>#N/A</v>
          </cell>
          <cell r="AP31" t="e">
            <v>#N/A</v>
          </cell>
          <cell r="AQ31" t="e">
            <v>#N/A</v>
          </cell>
          <cell r="AR31" t="e">
            <v>#N/A</v>
          </cell>
          <cell r="AS31" t="e">
            <v>#N/A</v>
          </cell>
          <cell r="AT31" t="e">
            <v>#N/A</v>
          </cell>
          <cell r="AU31" t="e">
            <v>#N/A</v>
          </cell>
          <cell r="AV31" t="e">
            <v>#N/A</v>
          </cell>
          <cell r="AW31" t="e">
            <v>#N/A</v>
          </cell>
          <cell r="AX31" t="e">
            <v>#N/A</v>
          </cell>
          <cell r="AY31" t="e">
            <v>#N/A</v>
          </cell>
          <cell r="AZ31" t="e">
            <v>#N/A</v>
          </cell>
          <cell r="BA31" t="e">
            <v>#N/A</v>
          </cell>
          <cell r="BB31" t="e">
            <v>#N/A</v>
          </cell>
          <cell r="BC31" t="e">
            <v>#N/A</v>
          </cell>
          <cell r="BD31" t="e">
            <v>#N/A</v>
          </cell>
          <cell r="BE31" t="e">
            <v>#N/A</v>
          </cell>
          <cell r="BF31" t="e">
            <v>#N/A</v>
          </cell>
          <cell r="BG31" t="e">
            <v>#N/A</v>
          </cell>
          <cell r="BH31" t="e">
            <v>#N/A</v>
          </cell>
          <cell r="BI31" t="e">
            <v>#N/A</v>
          </cell>
          <cell r="BJ31" t="e">
            <v>#N/A</v>
          </cell>
          <cell r="BK31" t="e">
            <v>#N/A</v>
          </cell>
          <cell r="BL31" t="e">
            <v>#N/A</v>
          </cell>
          <cell r="BM31" t="e">
            <v>#N/A</v>
          </cell>
          <cell r="BN31" t="e">
            <v>#N/A</v>
          </cell>
          <cell r="BO31" t="e">
            <v>#N/A</v>
          </cell>
          <cell r="BP31" t="e">
            <v>#N/A</v>
          </cell>
          <cell r="BQ31" t="e">
            <v>#N/A</v>
          </cell>
          <cell r="BR31" t="e">
            <v>#N/A</v>
          </cell>
          <cell r="BS31" t="e">
            <v>#N/A</v>
          </cell>
          <cell r="BT31" t="e">
            <v>#N/A</v>
          </cell>
          <cell r="BU31" t="e">
            <v>#N/A</v>
          </cell>
          <cell r="BV31" t="e">
            <v>#N/A</v>
          </cell>
          <cell r="BW31" t="e">
            <v>#N/A</v>
          </cell>
          <cell r="BX31" t="e">
            <v>#N/A</v>
          </cell>
          <cell r="BY31" t="e">
            <v>#N/A</v>
          </cell>
          <cell r="BZ31" t="e">
            <v>#N/A</v>
          </cell>
          <cell r="CA31" t="e">
            <v>#N/A</v>
          </cell>
          <cell r="CB31" t="e">
            <v>#N/A</v>
          </cell>
          <cell r="CC31" t="e">
            <v>#N/A</v>
          </cell>
          <cell r="CD31" t="e">
            <v>#N/A</v>
          </cell>
          <cell r="CE31" t="e">
            <v>#N/A</v>
          </cell>
          <cell r="CF31" t="e">
            <v>#N/A</v>
          </cell>
          <cell r="CG31" t="e">
            <v>#N/A</v>
          </cell>
          <cell r="CH31" t="e">
            <v>#N/A</v>
          </cell>
          <cell r="CI31" t="e">
            <v>#N/A</v>
          </cell>
          <cell r="CJ31" t="e">
            <v>#N/A</v>
          </cell>
          <cell r="CK31" t="e">
            <v>#N/A</v>
          </cell>
          <cell r="CL31" t="e">
            <v>#N/A</v>
          </cell>
          <cell r="CM31" t="e">
            <v>#N/A</v>
          </cell>
          <cell r="CN31" t="e">
            <v>#N/A</v>
          </cell>
          <cell r="CO31" t="e">
            <v>#N/A</v>
          </cell>
          <cell r="CP31" t="e">
            <v>#N/A</v>
          </cell>
          <cell r="CQ31" t="e">
            <v>#N/A</v>
          </cell>
          <cell r="CR31" t="e">
            <v>#N/A</v>
          </cell>
          <cell r="CS31" t="e">
            <v>#N/A</v>
          </cell>
          <cell r="CT31" t="e">
            <v>#N/A</v>
          </cell>
          <cell r="CU31" t="e">
            <v>#N/A</v>
          </cell>
          <cell r="CV31" t="e">
            <v>#N/A</v>
          </cell>
          <cell r="CW31" t="e">
            <v>#N/A</v>
          </cell>
          <cell r="CX31" t="e">
            <v>#N/A</v>
          </cell>
          <cell r="CY31" t="e">
            <v>#N/A</v>
          </cell>
          <cell r="CZ31" t="e">
            <v>#N/A</v>
          </cell>
          <cell r="DA31" t="e">
            <v>#N/A</v>
          </cell>
          <cell r="DB31" t="e">
            <v>#N/A</v>
          </cell>
          <cell r="DC31" t="e">
            <v>#N/A</v>
          </cell>
          <cell r="DD31" t="e">
            <v>#N/A</v>
          </cell>
          <cell r="DE31" t="e">
            <v>#N/A</v>
          </cell>
          <cell r="DF31" t="e">
            <v>#N/A</v>
          </cell>
          <cell r="DG31" t="e">
            <v>#N/A</v>
          </cell>
          <cell r="DH31" t="e">
            <v>#N/A</v>
          </cell>
          <cell r="DI31" t="e">
            <v>#N/A</v>
          </cell>
          <cell r="DJ31" t="e">
            <v>#N/A</v>
          </cell>
          <cell r="DK31" t="e">
            <v>#N/A</v>
          </cell>
          <cell r="DL31" t="e">
            <v>#N/A</v>
          </cell>
          <cell r="DM31" t="e">
            <v>#N/A</v>
          </cell>
          <cell r="DN31" t="e">
            <v>#N/A</v>
          </cell>
          <cell r="DO31" t="e">
            <v>#N/A</v>
          </cell>
          <cell r="DP31" t="e">
            <v>#N/A</v>
          </cell>
          <cell r="DQ31" t="e">
            <v>#N/A</v>
          </cell>
          <cell r="DR31" t="e">
            <v>#N/A</v>
          </cell>
          <cell r="DS31" t="e">
            <v>#N/A</v>
          </cell>
          <cell r="DT31" t="e">
            <v>#N/A</v>
          </cell>
          <cell r="DU31" t="e">
            <v>#N/A</v>
          </cell>
          <cell r="DV31" t="e">
            <v>#N/A</v>
          </cell>
          <cell r="DW31" t="e">
            <v>#N/A</v>
          </cell>
          <cell r="DX31" t="e">
            <v>#N/A</v>
          </cell>
          <cell r="DY31" t="e">
            <v>#N/A</v>
          </cell>
          <cell r="DZ31" t="e">
            <v>#N/A</v>
          </cell>
          <cell r="EA31" t="e">
            <v>#N/A</v>
          </cell>
          <cell r="EB31" t="e">
            <v>#N/A</v>
          </cell>
          <cell r="EC31" t="e">
            <v>#N/A</v>
          </cell>
          <cell r="ED31" t="e">
            <v>#N/A</v>
          </cell>
          <cell r="EE31" t="e">
            <v>#N/A</v>
          </cell>
          <cell r="EF31" t="e">
            <v>#N/A</v>
          </cell>
          <cell r="EG31" t="e">
            <v>#N/A</v>
          </cell>
          <cell r="EH31" t="e">
            <v>#N/A</v>
          </cell>
          <cell r="EI31" t="e">
            <v>#N/A</v>
          </cell>
          <cell r="EJ31" t="e">
            <v>#N/A</v>
          </cell>
          <cell r="EK31" t="e">
            <v>#N/A</v>
          </cell>
          <cell r="EL31" t="e">
            <v>#N/A</v>
          </cell>
          <cell r="EM31" t="e">
            <v>#N/A</v>
          </cell>
          <cell r="EN31" t="e">
            <v>#N/A</v>
          </cell>
          <cell r="EO31" t="e">
            <v>#N/A</v>
          </cell>
          <cell r="EP31" t="e">
            <v>#N/A</v>
          </cell>
          <cell r="EQ31" t="e">
            <v>#N/A</v>
          </cell>
          <cell r="ER31" t="e">
            <v>#N/A</v>
          </cell>
          <cell r="ES31" t="e">
            <v>#N/A</v>
          </cell>
          <cell r="ET31" t="e">
            <v>#N/A</v>
          </cell>
          <cell r="EU31" t="e">
            <v>#N/A</v>
          </cell>
          <cell r="EV31" t="e">
            <v>#N/A</v>
          </cell>
          <cell r="EW31" t="e">
            <v>#N/A</v>
          </cell>
          <cell r="EX31" t="e">
            <v>#N/A</v>
          </cell>
          <cell r="EY31" t="e">
            <v>#N/A</v>
          </cell>
          <cell r="EZ31" t="e">
            <v>#N/A</v>
          </cell>
          <cell r="FA31" t="e">
            <v>#N/A</v>
          </cell>
          <cell r="FB31" t="e">
            <v>#N/A</v>
          </cell>
          <cell r="FC31" t="e">
            <v>#N/A</v>
          </cell>
          <cell r="FD31" t="e">
            <v>#N/A</v>
          </cell>
          <cell r="FE31" t="e">
            <v>#N/A</v>
          </cell>
          <cell r="FF31" t="e">
            <v>#N/A</v>
          </cell>
          <cell r="FG31" t="e">
            <v>#N/A</v>
          </cell>
          <cell r="FH31" t="e">
            <v>#N/A</v>
          </cell>
          <cell r="FI31">
            <v>2.0499999999999997E-2</v>
          </cell>
          <cell r="FJ31">
            <v>2.0499999999999997E-2</v>
          </cell>
          <cell r="FK31">
            <v>1.8100000000000002E-2</v>
          </cell>
          <cell r="FL31">
            <v>1.8100000000000002E-2</v>
          </cell>
          <cell r="FM31">
            <v>1.5099999999999999E-2</v>
          </cell>
          <cell r="FN31">
            <v>1.5099999999999999E-2</v>
          </cell>
          <cell r="FO31" t="e">
            <v>#N/A</v>
          </cell>
          <cell r="FP31" t="e">
            <v>#N/A</v>
          </cell>
          <cell r="FQ31" t="e">
            <v>#N/A</v>
          </cell>
          <cell r="FR31" t="e">
            <v>#N/A</v>
          </cell>
          <cell r="FS31" t="e">
            <v>#N/A</v>
          </cell>
          <cell r="FT31" t="e">
            <v>#N/A</v>
          </cell>
          <cell r="FU31" t="e">
            <v>#N/A</v>
          </cell>
          <cell r="FV31" t="e">
            <v>#N/A</v>
          </cell>
          <cell r="FW31" t="e">
            <v>#N/A</v>
          </cell>
          <cell r="FX31" t="e">
            <v>#N/A</v>
          </cell>
          <cell r="FY31" t="e">
            <v>#N/A</v>
          </cell>
          <cell r="FZ31" t="e">
            <v>#N/A</v>
          </cell>
          <cell r="GA31" t="e">
            <v>#N/A</v>
          </cell>
          <cell r="GB31" t="e">
            <v>#N/A</v>
          </cell>
          <cell r="GC31" t="e">
            <v>#N/A</v>
          </cell>
          <cell r="GD31" t="e">
            <v>#N/A</v>
          </cell>
          <cell r="GE31" t="e">
            <v>#N/A</v>
          </cell>
          <cell r="GF31" t="e">
            <v>#N/A</v>
          </cell>
          <cell r="GG31" t="e">
            <v>#N/A</v>
          </cell>
          <cell r="GH31" t="e">
            <v>#N/A</v>
          </cell>
          <cell r="GI31" t="e">
            <v>#N/A</v>
          </cell>
          <cell r="GJ31" t="e">
            <v>#N/A</v>
          </cell>
          <cell r="GK31" t="e">
            <v>#N/A</v>
          </cell>
          <cell r="GL31" t="e">
            <v>#N/A</v>
          </cell>
          <cell r="GM31" t="e">
            <v>#N/A</v>
          </cell>
          <cell r="GN31" t="e">
            <v>#N/A</v>
          </cell>
          <cell r="GO31" t="e">
            <v>#N/A</v>
          </cell>
          <cell r="GP31" t="e">
            <v>#N/A</v>
          </cell>
          <cell r="GQ31" t="e">
            <v>#N/A</v>
          </cell>
          <cell r="GR31" t="e">
            <v>#N/A</v>
          </cell>
          <cell r="GS31" t="e">
            <v>#N/A</v>
          </cell>
          <cell r="GT31" t="e">
            <v>#N/A</v>
          </cell>
          <cell r="GU31" t="e">
            <v>#N/A</v>
          </cell>
          <cell r="GV31" t="e">
            <v>#N/A</v>
          </cell>
          <cell r="GW31" t="e">
            <v>#N/A</v>
          </cell>
          <cell r="GX31" t="e">
            <v>#N/A</v>
          </cell>
          <cell r="GY31" t="e">
            <v>#N/A</v>
          </cell>
          <cell r="GZ31" t="e">
            <v>#N/A</v>
          </cell>
          <cell r="HA31" t="e">
            <v>#N/A</v>
          </cell>
          <cell r="HB31" t="e">
            <v>#N/A</v>
          </cell>
          <cell r="HC31" t="e">
            <v>#N/A</v>
          </cell>
          <cell r="HD31" t="e">
            <v>#N/A</v>
          </cell>
          <cell r="HE31" t="e">
            <v>#N/A</v>
          </cell>
          <cell r="HF31" t="e">
            <v>#N/A</v>
          </cell>
          <cell r="HG31" t="e">
            <v>#N/A</v>
          </cell>
          <cell r="HH31" t="e">
            <v>#N/A</v>
          </cell>
          <cell r="HI31" t="e">
            <v>#N/A</v>
          </cell>
          <cell r="HJ31" t="e">
            <v>#N/A</v>
          </cell>
          <cell r="HK31" t="e">
            <v>#N/A</v>
          </cell>
          <cell r="HL31" t="e">
            <v>#N/A</v>
          </cell>
          <cell r="HM31" t="e">
            <v>#N/A</v>
          </cell>
          <cell r="HN31" t="e">
            <v>#N/A</v>
          </cell>
          <cell r="HO31" t="e">
            <v>#N/A</v>
          </cell>
          <cell r="HP31" t="e">
            <v>#N/A</v>
          </cell>
          <cell r="HQ31" t="e">
            <v>#N/A</v>
          </cell>
          <cell r="HR31" t="e">
            <v>#N/A</v>
          </cell>
          <cell r="HS31" t="e">
            <v>#N/A</v>
          </cell>
          <cell r="HT31" t="e">
            <v>#N/A</v>
          </cell>
          <cell r="HU31" t="e">
            <v>#N/A</v>
          </cell>
          <cell r="HV31" t="e">
            <v>#N/A</v>
          </cell>
          <cell r="HW31" t="e">
            <v>#N/A</v>
          </cell>
          <cell r="HX31" t="e">
            <v>#N/A</v>
          </cell>
          <cell r="HY31" t="e">
            <v>#N/A</v>
          </cell>
          <cell r="HZ31" t="e">
            <v>#N/A</v>
          </cell>
          <cell r="IA31" t="e">
            <v>#N/A</v>
          </cell>
          <cell r="IB31" t="e">
            <v>#N/A</v>
          </cell>
          <cell r="IC31" t="e">
            <v>#N/A</v>
          </cell>
          <cell r="ID31" t="e">
            <v>#N/A</v>
          </cell>
          <cell r="IE31" t="e">
            <v>#N/A</v>
          </cell>
          <cell r="IF31" t="e">
            <v>#N/A</v>
          </cell>
          <cell r="IG31" t="e">
            <v>#N/A</v>
          </cell>
          <cell r="IH31" t="e">
            <v>#N/A</v>
          </cell>
          <cell r="II31" t="e">
            <v>#N/A</v>
          </cell>
          <cell r="IJ31" t="e">
            <v>#N/A</v>
          </cell>
          <cell r="IK31" t="e">
            <v>#N/A</v>
          </cell>
          <cell r="IL31" t="e">
            <v>#N/A</v>
          </cell>
          <cell r="IM31" t="e">
            <v>#N/A</v>
          </cell>
          <cell r="IN31" t="e">
            <v>#N/A</v>
          </cell>
          <cell r="IO31" t="e">
            <v>#N/A</v>
          </cell>
          <cell r="IP31" t="e">
            <v>#N/A</v>
          </cell>
          <cell r="IQ31" t="e">
            <v>#N/A</v>
          </cell>
          <cell r="IR31" t="e">
            <v>#N/A</v>
          </cell>
          <cell r="IS31" t="e">
            <v>#N/A</v>
          </cell>
          <cell r="IT31" t="e">
            <v>#N/A</v>
          </cell>
          <cell r="IU31" t="e">
            <v>#N/A</v>
          </cell>
          <cell r="IV31" t="e">
            <v>#N/A</v>
          </cell>
          <cell r="IW31" t="e">
            <v>#N/A</v>
          </cell>
          <cell r="IX31" t="e">
            <v>#N/A</v>
          </cell>
          <cell r="IY31" t="e">
            <v>#N/A</v>
          </cell>
          <cell r="IZ31" t="e">
            <v>#N/A</v>
          </cell>
          <cell r="JA31" t="e">
            <v>#N/A</v>
          </cell>
          <cell r="JB31" t="e">
            <v>#N/A</v>
          </cell>
          <cell r="JC31" t="e">
            <v>#N/A</v>
          </cell>
          <cell r="JD31" t="e">
            <v>#N/A</v>
          </cell>
          <cell r="JE31" t="e">
            <v>#N/A</v>
          </cell>
          <cell r="JF31" t="e">
            <v>#N/A</v>
          </cell>
          <cell r="JG31" t="e">
            <v>#N/A</v>
          </cell>
          <cell r="JH31" t="e">
            <v>#N/A</v>
          </cell>
          <cell r="JI31" t="e">
            <v>#N/A</v>
          </cell>
          <cell r="JJ31" t="e">
            <v>#N/A</v>
          </cell>
          <cell r="JK31" t="e">
            <v>#N/A</v>
          </cell>
          <cell r="JL31" t="e">
            <v>#N/A</v>
          </cell>
          <cell r="JM31" t="e">
            <v>#N/A</v>
          </cell>
          <cell r="JN31" t="e">
            <v>#N/A</v>
          </cell>
          <cell r="JO31" t="e">
            <v>#N/A</v>
          </cell>
          <cell r="JP31">
            <v>2.0499999999999997E-2</v>
          </cell>
          <cell r="JQ31">
            <v>2.0499999999999997E-2</v>
          </cell>
          <cell r="JR31">
            <v>1.8100000000000002E-2</v>
          </cell>
          <cell r="JS31">
            <v>1.8100000000000002E-2</v>
          </cell>
          <cell r="JT31">
            <v>1.5099999999999999E-2</v>
          </cell>
          <cell r="JU31">
            <v>1.5099999999999999E-2</v>
          </cell>
          <cell r="JV31" t="e">
            <v>#N/A</v>
          </cell>
          <cell r="JW31" t="e">
            <v>#N/A</v>
          </cell>
          <cell r="JX31" t="e">
            <v>#N/A</v>
          </cell>
          <cell r="JY31" t="e">
            <v>#N/A</v>
          </cell>
          <cell r="JZ31" t="e">
            <v>#N/A</v>
          </cell>
          <cell r="KA31" t="e">
            <v>#N/A</v>
          </cell>
          <cell r="KB31" t="e">
            <v>#N/A</v>
          </cell>
          <cell r="KC31" t="e">
            <v>#N/A</v>
          </cell>
          <cell r="KD31" t="e">
            <v>#N/A</v>
          </cell>
          <cell r="KE31" t="e">
            <v>#N/A</v>
          </cell>
          <cell r="KF31" t="e">
            <v>#N/A</v>
          </cell>
          <cell r="KG31" t="e">
            <v>#N/A</v>
          </cell>
          <cell r="KH31" t="e">
            <v>#N/A</v>
          </cell>
          <cell r="KI31" t="e">
            <v>#N/A</v>
          </cell>
          <cell r="KJ31" t="e">
            <v>#N/A</v>
          </cell>
          <cell r="KK31" t="e">
            <v>#N/A</v>
          </cell>
          <cell r="KL31" t="e">
            <v>#N/A</v>
          </cell>
          <cell r="KM31" t="e">
            <v>#N/A</v>
          </cell>
          <cell r="KN31" t="e">
            <v>#N/A</v>
          </cell>
          <cell r="KO31" t="e">
            <v>#N/A</v>
          </cell>
          <cell r="KP31" t="e">
            <v>#N/A</v>
          </cell>
          <cell r="KQ31" t="e">
            <v>#N/A</v>
          </cell>
          <cell r="KR31" t="e">
            <v>#N/A</v>
          </cell>
          <cell r="KS31" t="e">
            <v>#N/A</v>
          </cell>
          <cell r="KT31" t="e">
            <v>#N/A</v>
          </cell>
          <cell r="KU31" t="e">
            <v>#N/A</v>
          </cell>
          <cell r="KV31" t="e">
            <v>#N/A</v>
          </cell>
          <cell r="KW31" t="e">
            <v>#N/A</v>
          </cell>
          <cell r="KX31" t="e">
            <v>#N/A</v>
          </cell>
          <cell r="KY31" t="e">
            <v>#N/A</v>
          </cell>
          <cell r="KZ31" t="e">
            <v>#N/A</v>
          </cell>
          <cell r="LA31" t="e">
            <v>#N/A</v>
          </cell>
          <cell r="LB31" t="e">
            <v>#N/A</v>
          </cell>
          <cell r="LC31" t="e">
            <v>#N/A</v>
          </cell>
          <cell r="LD31" t="e">
            <v>#N/A</v>
          </cell>
          <cell r="LE31" t="e">
            <v>#N/A</v>
          </cell>
          <cell r="LF31" t="e">
            <v>#N/A</v>
          </cell>
          <cell r="LG31" t="e">
            <v>#N/A</v>
          </cell>
          <cell r="LH31" t="e">
            <v>#N/A</v>
          </cell>
          <cell r="LI31" t="e">
            <v>#N/A</v>
          </cell>
          <cell r="LJ31" t="e">
            <v>#N/A</v>
          </cell>
          <cell r="LK31" t="e">
            <v>#N/A</v>
          </cell>
          <cell r="LL31" t="e">
            <v>#N/A</v>
          </cell>
          <cell r="LM31" t="e">
            <v>#N/A</v>
          </cell>
          <cell r="LN31" t="e">
            <v>#N/A</v>
          </cell>
          <cell r="LO31" t="e">
            <v>#N/A</v>
          </cell>
          <cell r="LP31" t="e">
            <v>#N/A</v>
          </cell>
          <cell r="LQ31" t="e">
            <v>#N/A</v>
          </cell>
          <cell r="LR31" t="e">
            <v>#N/A</v>
          </cell>
          <cell r="LS31" t="e">
            <v>#N/A</v>
          </cell>
          <cell r="LT31" t="e">
            <v>#N/A</v>
          </cell>
          <cell r="LU31" t="e">
            <v>#N/A</v>
          </cell>
          <cell r="LV31" t="e">
            <v>#N/A</v>
          </cell>
          <cell r="LW31" t="e">
            <v>#N/A</v>
          </cell>
          <cell r="LX31" t="e">
            <v>#N/A</v>
          </cell>
          <cell r="LY31" t="e">
            <v>#N/A</v>
          </cell>
          <cell r="LZ31" t="e">
            <v>#N/A</v>
          </cell>
          <cell r="MA31" t="e">
            <v>#N/A</v>
          </cell>
          <cell r="MB31" t="e">
            <v>#N/A</v>
          </cell>
          <cell r="MC31" t="e">
            <v>#N/A</v>
          </cell>
          <cell r="MD31" t="e">
            <v>#N/A</v>
          </cell>
          <cell r="ME31" t="e">
            <v>#N/A</v>
          </cell>
          <cell r="MF31" t="e">
            <v>#N/A</v>
          </cell>
          <cell r="MG31" t="e">
            <v>#N/A</v>
          </cell>
          <cell r="MH31" t="e">
            <v>#N/A</v>
          </cell>
          <cell r="MI31" t="e">
            <v>#N/A</v>
          </cell>
          <cell r="MJ31" t="e">
            <v>#N/A</v>
          </cell>
          <cell r="MK31" t="e">
            <v>#N/A</v>
          </cell>
          <cell r="ML31" t="e">
            <v>#N/A</v>
          </cell>
          <cell r="MM31" t="e">
            <v>#N/A</v>
          </cell>
          <cell r="MN31" t="e">
            <v>#N/A</v>
          </cell>
          <cell r="MO31" t="e">
            <v>#N/A</v>
          </cell>
          <cell r="MP31" t="e">
            <v>#N/A</v>
          </cell>
          <cell r="MQ31" t="e">
            <v>#N/A</v>
          </cell>
          <cell r="MR31" t="e">
            <v>#N/A</v>
          </cell>
          <cell r="MS31" t="e">
            <v>#N/A</v>
          </cell>
          <cell r="MT31" t="e">
            <v>#N/A</v>
          </cell>
          <cell r="MU31" t="e">
            <v>#N/A</v>
          </cell>
          <cell r="MV31" t="e">
            <v>#N/A</v>
          </cell>
          <cell r="MW31" t="e">
            <v>#N/A</v>
          </cell>
          <cell r="MX31" t="e">
            <v>#N/A</v>
          </cell>
          <cell r="MY31" t="e">
            <v>#N/A</v>
          </cell>
          <cell r="MZ31" t="e">
            <v>#N/A</v>
          </cell>
          <cell r="NA31" t="e">
            <v>#N/A</v>
          </cell>
          <cell r="NB31" t="e">
            <v>#N/A</v>
          </cell>
          <cell r="NC31" t="e">
            <v>#N/A</v>
          </cell>
          <cell r="ND31" t="e">
            <v>#N/A</v>
          </cell>
          <cell r="NE31" t="e">
            <v>#N/A</v>
          </cell>
          <cell r="NF31" t="e">
            <v>#N/A</v>
          </cell>
          <cell r="NG31" t="e">
            <v>#N/A</v>
          </cell>
          <cell r="NH31" t="e">
            <v>#N/A</v>
          </cell>
          <cell r="NI31" t="e">
            <v>#N/A</v>
          </cell>
          <cell r="NJ31" t="e">
            <v>#N/A</v>
          </cell>
          <cell r="NK31" t="e">
            <v>#N/A</v>
          </cell>
          <cell r="NL31" t="e">
            <v>#N/A</v>
          </cell>
          <cell r="NM31" t="e">
            <v>#N/A</v>
          </cell>
          <cell r="NN31" t="e">
            <v>#N/A</v>
          </cell>
          <cell r="NO31" t="e">
            <v>#N/A</v>
          </cell>
          <cell r="NP31" t="e">
            <v>#N/A</v>
          </cell>
          <cell r="NQ31" t="e">
            <v>#N/A</v>
          </cell>
          <cell r="NR31" t="e">
            <v>#N/A</v>
          </cell>
          <cell r="NS31" t="e">
            <v>#N/A</v>
          </cell>
          <cell r="NT31" t="e">
            <v>#N/A</v>
          </cell>
          <cell r="NU31" t="e">
            <v>#N/A</v>
          </cell>
          <cell r="NV31" t="e">
            <v>#N/A</v>
          </cell>
          <cell r="NW31" t="e">
            <v>#N/A</v>
          </cell>
          <cell r="NX31" t="e">
            <v>#N/A</v>
          </cell>
          <cell r="NY31" t="e">
            <v>#N/A</v>
          </cell>
          <cell r="NZ31" t="e">
            <v>#N/A</v>
          </cell>
          <cell r="OA31" t="e">
            <v>#N/A</v>
          </cell>
          <cell r="OB31" t="e">
            <v>#N/A</v>
          </cell>
          <cell r="OC31" t="e">
            <v>#N/A</v>
          </cell>
          <cell r="OD31" t="e">
            <v>#N/A</v>
          </cell>
          <cell r="OE31" t="e">
            <v>#N/A</v>
          </cell>
          <cell r="OF31" t="e">
            <v>#N/A</v>
          </cell>
          <cell r="OG31" t="e">
            <v>#N/A</v>
          </cell>
          <cell r="OH31" t="e">
            <v>#N/A</v>
          </cell>
          <cell r="OI31" t="e">
            <v>#N/A</v>
          </cell>
          <cell r="OJ31" t="e">
            <v>#N/A</v>
          </cell>
          <cell r="OK31" t="e">
            <v>#N/A</v>
          </cell>
          <cell r="OL31" t="e">
            <v>#N/A</v>
          </cell>
          <cell r="OM31" t="e">
            <v>#N/A</v>
          </cell>
          <cell r="ON31" t="e">
            <v>#N/A</v>
          </cell>
          <cell r="OO31" t="e">
            <v>#N/A</v>
          </cell>
          <cell r="OP31" t="e">
            <v>#N/A</v>
          </cell>
          <cell r="OQ31" t="e">
            <v>#N/A</v>
          </cell>
          <cell r="OR31" t="e">
            <v>#N/A</v>
          </cell>
          <cell r="OS31" t="e">
            <v>#N/A</v>
          </cell>
          <cell r="OT31" t="e">
            <v>#N/A</v>
          </cell>
          <cell r="OU31" t="e">
            <v>#N/A</v>
          </cell>
          <cell r="OV31" t="e">
            <v>#N/A</v>
          </cell>
          <cell r="OW31" t="e">
            <v>#N/A</v>
          </cell>
          <cell r="OX31" t="e">
            <v>#N/A</v>
          </cell>
          <cell r="OY31" t="e">
            <v>#N/A</v>
          </cell>
          <cell r="OZ31" t="e">
            <v>#N/A</v>
          </cell>
          <cell r="PA31" t="e">
            <v>#N/A</v>
          </cell>
          <cell r="PB31" t="e">
            <v>#N/A</v>
          </cell>
          <cell r="PC31" t="e">
            <v>#N/A</v>
          </cell>
          <cell r="PD31" t="e">
            <v>#N/A</v>
          </cell>
          <cell r="PE31" t="e">
            <v>#N/A</v>
          </cell>
          <cell r="PF31" t="e">
            <v>#N/A</v>
          </cell>
          <cell r="PG31" t="e">
            <v>#N/A</v>
          </cell>
          <cell r="PH31" t="e">
            <v>#N/A</v>
          </cell>
          <cell r="PI31" t="e">
            <v>#N/A</v>
          </cell>
          <cell r="PJ31" t="e">
            <v>#N/A</v>
          </cell>
          <cell r="PK31" t="e">
            <v>#N/A</v>
          </cell>
          <cell r="PL31" t="e">
            <v>#N/A</v>
          </cell>
          <cell r="PM31" t="e">
            <v>#N/A</v>
          </cell>
          <cell r="PN31" t="e">
            <v>#N/A</v>
          </cell>
          <cell r="PO31" t="e">
            <v>#N/A</v>
          </cell>
          <cell r="PP31" t="e">
            <v>#N/A</v>
          </cell>
          <cell r="PQ31" t="e">
            <v>#N/A</v>
          </cell>
          <cell r="PR31" t="e">
            <v>#N/A</v>
          </cell>
          <cell r="PS31" t="e">
            <v>#N/A</v>
          </cell>
          <cell r="PT31" t="e">
            <v>#N/A</v>
          </cell>
          <cell r="PU31" t="e">
            <v>#N/A</v>
          </cell>
          <cell r="PV31" t="e">
            <v>#N/A</v>
          </cell>
          <cell r="PW31" t="e">
            <v>#N/A</v>
          </cell>
          <cell r="PX31" t="e">
            <v>#N/A</v>
          </cell>
          <cell r="PY31" t="e">
            <v>#N/A</v>
          </cell>
          <cell r="PZ31" t="e">
            <v>#N/A</v>
          </cell>
          <cell r="QA31" t="e">
            <v>#N/A</v>
          </cell>
          <cell r="QB31" t="e">
            <v>#N/A</v>
          </cell>
          <cell r="QC31" t="e">
            <v>#N/A</v>
          </cell>
          <cell r="QD31" t="e">
            <v>#N/A</v>
          </cell>
          <cell r="QE31" t="e">
            <v>#N/A</v>
          </cell>
          <cell r="QF31" t="e">
            <v>#N/A</v>
          </cell>
          <cell r="QG31" t="e">
            <v>#N/A</v>
          </cell>
          <cell r="QH31" t="e">
            <v>#N/A</v>
          </cell>
          <cell r="QI31" t="e">
            <v>#N/A</v>
          </cell>
          <cell r="QJ31" t="e">
            <v>#N/A</v>
          </cell>
          <cell r="QK31" t="e">
            <v>#N/A</v>
          </cell>
          <cell r="QL31" t="e">
            <v>#N/A</v>
          </cell>
          <cell r="QM31" t="e">
            <v>#N/A</v>
          </cell>
          <cell r="QN31" t="e">
            <v>#N/A</v>
          </cell>
          <cell r="QO31" t="e">
            <v>#N/A</v>
          </cell>
          <cell r="QP31" t="e">
            <v>#N/A</v>
          </cell>
          <cell r="QQ31" t="e">
            <v>#N/A</v>
          </cell>
          <cell r="QR31" t="e">
            <v>#N/A</v>
          </cell>
          <cell r="QS31" t="e">
            <v>#N/A</v>
          </cell>
          <cell r="QT31" t="e">
            <v>#N/A</v>
          </cell>
          <cell r="QU31" t="e">
            <v>#N/A</v>
          </cell>
          <cell r="QV31" t="e">
            <v>#N/A</v>
          </cell>
          <cell r="QW31" t="e">
            <v>#N/A</v>
          </cell>
          <cell r="QX31" t="e">
            <v>#N/A</v>
          </cell>
          <cell r="QY31" t="e">
            <v>#N/A</v>
          </cell>
          <cell r="QZ31">
            <v>2.4500000000000001E-2</v>
          </cell>
          <cell r="RA31">
            <v>0</v>
          </cell>
          <cell r="RB31" t="str">
            <v>x</v>
          </cell>
        </row>
        <row r="32">
          <cell r="A32">
            <v>30</v>
          </cell>
          <cell r="C32" t="e">
            <v>#N/A</v>
          </cell>
          <cell r="D32" t="e">
            <v>#N/A</v>
          </cell>
          <cell r="E32" t="e">
            <v>#N/A</v>
          </cell>
          <cell r="F32" t="e">
            <v>#N/A</v>
          </cell>
          <cell r="G32" t="e">
            <v>#N/A</v>
          </cell>
          <cell r="H32" t="e">
            <v>#N/A</v>
          </cell>
          <cell r="I32" t="e">
            <v>#N/A</v>
          </cell>
          <cell r="J32" t="e">
            <v>#N/A</v>
          </cell>
          <cell r="K32" t="e">
            <v>#N/A</v>
          </cell>
          <cell r="L32" t="e">
            <v>#N/A</v>
          </cell>
          <cell r="M32" t="e">
            <v>#N/A</v>
          </cell>
          <cell r="N32" t="e">
            <v>#N/A</v>
          </cell>
          <cell r="O32" t="e">
            <v>#N/A</v>
          </cell>
          <cell r="P32" t="e">
            <v>#N/A</v>
          </cell>
          <cell r="Q32" t="e">
            <v>#N/A</v>
          </cell>
          <cell r="R32" t="e">
            <v>#N/A</v>
          </cell>
          <cell r="S32" t="e">
            <v>#N/A</v>
          </cell>
          <cell r="T32" t="e">
            <v>#N/A</v>
          </cell>
          <cell r="U32" t="e">
            <v>#N/A</v>
          </cell>
          <cell r="V32" t="e">
            <v>#N/A</v>
          </cell>
          <cell r="W32" t="e">
            <v>#N/A</v>
          </cell>
          <cell r="X32" t="e">
            <v>#N/A</v>
          </cell>
          <cell r="Y32" t="e">
            <v>#N/A</v>
          </cell>
          <cell r="Z32" t="e">
            <v>#N/A</v>
          </cell>
          <cell r="AA32" t="e">
            <v>#N/A</v>
          </cell>
          <cell r="AB32" t="e">
            <v>#N/A</v>
          </cell>
          <cell r="AC32" t="e">
            <v>#N/A</v>
          </cell>
          <cell r="AD32" t="e">
            <v>#N/A</v>
          </cell>
          <cell r="AE32" t="e">
            <v>#N/A</v>
          </cell>
          <cell r="AF32" t="e">
            <v>#N/A</v>
          </cell>
          <cell r="AG32" t="e">
            <v>#N/A</v>
          </cell>
          <cell r="AH32" t="e">
            <v>#N/A</v>
          </cell>
          <cell r="AI32" t="e">
            <v>#N/A</v>
          </cell>
          <cell r="AJ32" t="e">
            <v>#N/A</v>
          </cell>
          <cell r="AK32" t="e">
            <v>#N/A</v>
          </cell>
          <cell r="AL32" t="e">
            <v>#N/A</v>
          </cell>
          <cell r="AM32" t="e">
            <v>#N/A</v>
          </cell>
          <cell r="AN32" t="e">
            <v>#N/A</v>
          </cell>
          <cell r="AO32" t="e">
            <v>#N/A</v>
          </cell>
          <cell r="AP32" t="e">
            <v>#N/A</v>
          </cell>
          <cell r="AQ32" t="e">
            <v>#N/A</v>
          </cell>
          <cell r="AR32" t="e">
            <v>#N/A</v>
          </cell>
          <cell r="AS32" t="e">
            <v>#N/A</v>
          </cell>
          <cell r="AT32" t="e">
            <v>#N/A</v>
          </cell>
          <cell r="AU32" t="e">
            <v>#N/A</v>
          </cell>
          <cell r="AV32" t="e">
            <v>#N/A</v>
          </cell>
          <cell r="AW32" t="e">
            <v>#N/A</v>
          </cell>
          <cell r="AX32" t="e">
            <v>#N/A</v>
          </cell>
          <cell r="AY32" t="e">
            <v>#N/A</v>
          </cell>
          <cell r="AZ32" t="e">
            <v>#N/A</v>
          </cell>
          <cell r="BA32" t="e">
            <v>#N/A</v>
          </cell>
          <cell r="BB32" t="e">
            <v>#N/A</v>
          </cell>
          <cell r="BC32" t="e">
            <v>#N/A</v>
          </cell>
          <cell r="BD32" t="e">
            <v>#N/A</v>
          </cell>
          <cell r="BE32" t="e">
            <v>#N/A</v>
          </cell>
          <cell r="BF32" t="e">
            <v>#N/A</v>
          </cell>
          <cell r="BG32" t="e">
            <v>#N/A</v>
          </cell>
          <cell r="BH32" t="e">
            <v>#N/A</v>
          </cell>
          <cell r="BI32" t="e">
            <v>#N/A</v>
          </cell>
          <cell r="BJ32" t="e">
            <v>#N/A</v>
          </cell>
          <cell r="BK32" t="e">
            <v>#N/A</v>
          </cell>
          <cell r="BL32" t="e">
            <v>#N/A</v>
          </cell>
          <cell r="BM32" t="e">
            <v>#N/A</v>
          </cell>
          <cell r="BN32" t="e">
            <v>#N/A</v>
          </cell>
          <cell r="BO32" t="e">
            <v>#N/A</v>
          </cell>
          <cell r="BP32" t="e">
            <v>#N/A</v>
          </cell>
          <cell r="BQ32" t="e">
            <v>#N/A</v>
          </cell>
          <cell r="BR32" t="e">
            <v>#N/A</v>
          </cell>
          <cell r="BS32" t="e">
            <v>#N/A</v>
          </cell>
          <cell r="BT32" t="e">
            <v>#N/A</v>
          </cell>
          <cell r="BU32" t="e">
            <v>#N/A</v>
          </cell>
          <cell r="BV32" t="e">
            <v>#N/A</v>
          </cell>
          <cell r="BW32" t="e">
            <v>#N/A</v>
          </cell>
          <cell r="BX32" t="e">
            <v>#N/A</v>
          </cell>
          <cell r="BY32" t="e">
            <v>#N/A</v>
          </cell>
          <cell r="BZ32" t="e">
            <v>#N/A</v>
          </cell>
          <cell r="CA32" t="e">
            <v>#N/A</v>
          </cell>
          <cell r="CB32" t="e">
            <v>#N/A</v>
          </cell>
          <cell r="CC32" t="e">
            <v>#N/A</v>
          </cell>
          <cell r="CD32" t="e">
            <v>#N/A</v>
          </cell>
          <cell r="CE32" t="e">
            <v>#N/A</v>
          </cell>
          <cell r="CF32" t="e">
            <v>#N/A</v>
          </cell>
          <cell r="CG32" t="e">
            <v>#N/A</v>
          </cell>
          <cell r="CH32" t="e">
            <v>#N/A</v>
          </cell>
          <cell r="CI32" t="e">
            <v>#N/A</v>
          </cell>
          <cell r="CJ32" t="e">
            <v>#N/A</v>
          </cell>
          <cell r="CK32" t="e">
            <v>#N/A</v>
          </cell>
          <cell r="CL32" t="e">
            <v>#N/A</v>
          </cell>
          <cell r="CM32" t="e">
            <v>#N/A</v>
          </cell>
          <cell r="CN32" t="e">
            <v>#N/A</v>
          </cell>
          <cell r="CO32" t="e">
            <v>#N/A</v>
          </cell>
          <cell r="CP32" t="e">
            <v>#N/A</v>
          </cell>
          <cell r="CQ32" t="e">
            <v>#N/A</v>
          </cell>
          <cell r="CR32" t="e">
            <v>#N/A</v>
          </cell>
          <cell r="CS32" t="e">
            <v>#N/A</v>
          </cell>
          <cell r="CT32" t="e">
            <v>#N/A</v>
          </cell>
          <cell r="CU32" t="e">
            <v>#N/A</v>
          </cell>
          <cell r="CV32" t="e">
            <v>#N/A</v>
          </cell>
          <cell r="CW32" t="e">
            <v>#N/A</v>
          </cell>
          <cell r="CX32" t="e">
            <v>#N/A</v>
          </cell>
          <cell r="CY32" t="e">
            <v>#N/A</v>
          </cell>
          <cell r="CZ32" t="e">
            <v>#N/A</v>
          </cell>
          <cell r="DA32" t="e">
            <v>#N/A</v>
          </cell>
          <cell r="DB32" t="e">
            <v>#N/A</v>
          </cell>
          <cell r="DC32" t="e">
            <v>#N/A</v>
          </cell>
          <cell r="DD32" t="e">
            <v>#N/A</v>
          </cell>
          <cell r="DE32" t="e">
            <v>#N/A</v>
          </cell>
          <cell r="DF32" t="e">
            <v>#N/A</v>
          </cell>
          <cell r="DG32" t="e">
            <v>#N/A</v>
          </cell>
          <cell r="DH32" t="e">
            <v>#N/A</v>
          </cell>
          <cell r="DI32" t="e">
            <v>#N/A</v>
          </cell>
          <cell r="DJ32" t="e">
            <v>#N/A</v>
          </cell>
          <cell r="DK32" t="e">
            <v>#N/A</v>
          </cell>
          <cell r="DL32" t="e">
            <v>#N/A</v>
          </cell>
          <cell r="DM32" t="e">
            <v>#N/A</v>
          </cell>
          <cell r="DN32" t="e">
            <v>#N/A</v>
          </cell>
          <cell r="DO32" t="e">
            <v>#N/A</v>
          </cell>
          <cell r="DP32" t="e">
            <v>#N/A</v>
          </cell>
          <cell r="DQ32" t="e">
            <v>#N/A</v>
          </cell>
          <cell r="DR32" t="e">
            <v>#N/A</v>
          </cell>
          <cell r="DS32" t="e">
            <v>#N/A</v>
          </cell>
          <cell r="DT32" t="e">
            <v>#N/A</v>
          </cell>
          <cell r="DU32" t="e">
            <v>#N/A</v>
          </cell>
          <cell r="DV32" t="e">
            <v>#N/A</v>
          </cell>
          <cell r="DW32" t="e">
            <v>#N/A</v>
          </cell>
          <cell r="DX32" t="e">
            <v>#N/A</v>
          </cell>
          <cell r="DY32" t="e">
            <v>#N/A</v>
          </cell>
          <cell r="DZ32" t="e">
            <v>#N/A</v>
          </cell>
          <cell r="EA32" t="e">
            <v>#N/A</v>
          </cell>
          <cell r="EB32" t="e">
            <v>#N/A</v>
          </cell>
          <cell r="EC32" t="e">
            <v>#N/A</v>
          </cell>
          <cell r="ED32" t="e">
            <v>#N/A</v>
          </cell>
          <cell r="EE32" t="e">
            <v>#N/A</v>
          </cell>
          <cell r="EF32" t="e">
            <v>#N/A</v>
          </cell>
          <cell r="EG32" t="e">
            <v>#N/A</v>
          </cell>
          <cell r="EH32" t="e">
            <v>#N/A</v>
          </cell>
          <cell r="EI32" t="e">
            <v>#N/A</v>
          </cell>
          <cell r="EJ32" t="e">
            <v>#N/A</v>
          </cell>
          <cell r="EK32" t="e">
            <v>#N/A</v>
          </cell>
          <cell r="EL32" t="e">
            <v>#N/A</v>
          </cell>
          <cell r="EM32" t="e">
            <v>#N/A</v>
          </cell>
          <cell r="EN32" t="e">
            <v>#N/A</v>
          </cell>
          <cell r="EO32" t="e">
            <v>#N/A</v>
          </cell>
          <cell r="EP32" t="e">
            <v>#N/A</v>
          </cell>
          <cell r="EQ32" t="e">
            <v>#N/A</v>
          </cell>
          <cell r="ER32" t="e">
            <v>#N/A</v>
          </cell>
          <cell r="ES32" t="e">
            <v>#N/A</v>
          </cell>
          <cell r="ET32" t="e">
            <v>#N/A</v>
          </cell>
          <cell r="EU32" t="e">
            <v>#N/A</v>
          </cell>
          <cell r="EV32" t="e">
            <v>#N/A</v>
          </cell>
          <cell r="EW32" t="e">
            <v>#N/A</v>
          </cell>
          <cell r="EX32" t="e">
            <v>#N/A</v>
          </cell>
          <cell r="EY32" t="e">
            <v>#N/A</v>
          </cell>
          <cell r="EZ32" t="e">
            <v>#N/A</v>
          </cell>
          <cell r="FA32" t="e">
            <v>#N/A</v>
          </cell>
          <cell r="FB32" t="e">
            <v>#N/A</v>
          </cell>
          <cell r="FC32" t="e">
            <v>#N/A</v>
          </cell>
          <cell r="FD32" t="e">
            <v>#N/A</v>
          </cell>
          <cell r="FE32" t="e">
            <v>#N/A</v>
          </cell>
          <cell r="FF32" t="e">
            <v>#N/A</v>
          </cell>
          <cell r="FG32" t="e">
            <v>#N/A</v>
          </cell>
          <cell r="FH32" t="e">
            <v>#N/A</v>
          </cell>
          <cell r="FI32" t="e">
            <v>#N/A</v>
          </cell>
          <cell r="FJ32" t="e">
            <v>#N/A</v>
          </cell>
          <cell r="FK32" t="e">
            <v>#N/A</v>
          </cell>
          <cell r="FL32" t="e">
            <v>#N/A</v>
          </cell>
          <cell r="FM32" t="e">
            <v>#N/A</v>
          </cell>
          <cell r="FN32" t="e">
            <v>#N/A</v>
          </cell>
          <cell r="FO32" t="e">
            <v>#N/A</v>
          </cell>
          <cell r="FP32" t="e">
            <v>#N/A</v>
          </cell>
          <cell r="FQ32" t="e">
            <v>#N/A</v>
          </cell>
          <cell r="FR32" t="e">
            <v>#N/A</v>
          </cell>
          <cell r="FS32" t="e">
            <v>#N/A</v>
          </cell>
          <cell r="FT32" t="e">
            <v>#N/A</v>
          </cell>
          <cell r="FU32" t="e">
            <v>#N/A</v>
          </cell>
          <cell r="FV32" t="e">
            <v>#N/A</v>
          </cell>
          <cell r="FW32" t="e">
            <v>#N/A</v>
          </cell>
          <cell r="FX32" t="e">
            <v>#N/A</v>
          </cell>
          <cell r="FY32" t="e">
            <v>#N/A</v>
          </cell>
          <cell r="FZ32" t="e">
            <v>#N/A</v>
          </cell>
          <cell r="GA32" t="e">
            <v>#N/A</v>
          </cell>
          <cell r="GB32" t="e">
            <v>#N/A</v>
          </cell>
          <cell r="GC32" t="e">
            <v>#N/A</v>
          </cell>
          <cell r="GD32" t="e">
            <v>#N/A</v>
          </cell>
          <cell r="GE32" t="e">
            <v>#N/A</v>
          </cell>
          <cell r="GF32" t="e">
            <v>#N/A</v>
          </cell>
          <cell r="GG32" t="e">
            <v>#N/A</v>
          </cell>
          <cell r="GH32" t="e">
            <v>#N/A</v>
          </cell>
          <cell r="GI32" t="e">
            <v>#N/A</v>
          </cell>
          <cell r="GJ32" t="e">
            <v>#N/A</v>
          </cell>
          <cell r="GK32" t="e">
            <v>#N/A</v>
          </cell>
          <cell r="GL32" t="e">
            <v>#N/A</v>
          </cell>
          <cell r="GM32" t="e">
            <v>#N/A</v>
          </cell>
          <cell r="GN32" t="e">
            <v>#N/A</v>
          </cell>
          <cell r="GO32" t="e">
            <v>#N/A</v>
          </cell>
          <cell r="GP32" t="e">
            <v>#N/A</v>
          </cell>
          <cell r="GQ32" t="e">
            <v>#N/A</v>
          </cell>
          <cell r="GR32" t="e">
            <v>#N/A</v>
          </cell>
          <cell r="GS32" t="e">
            <v>#N/A</v>
          </cell>
          <cell r="GT32" t="e">
            <v>#N/A</v>
          </cell>
          <cell r="GU32" t="e">
            <v>#N/A</v>
          </cell>
          <cell r="GV32" t="e">
            <v>#N/A</v>
          </cell>
          <cell r="GW32" t="e">
            <v>#N/A</v>
          </cell>
          <cell r="GX32" t="e">
            <v>#N/A</v>
          </cell>
          <cell r="GY32" t="e">
            <v>#N/A</v>
          </cell>
          <cell r="GZ32" t="e">
            <v>#N/A</v>
          </cell>
          <cell r="HA32" t="e">
            <v>#N/A</v>
          </cell>
          <cell r="HB32" t="e">
            <v>#N/A</v>
          </cell>
          <cell r="HC32" t="e">
            <v>#N/A</v>
          </cell>
          <cell r="HD32" t="e">
            <v>#N/A</v>
          </cell>
          <cell r="HE32" t="e">
            <v>#N/A</v>
          </cell>
          <cell r="HF32" t="e">
            <v>#N/A</v>
          </cell>
          <cell r="HG32" t="e">
            <v>#N/A</v>
          </cell>
          <cell r="HH32" t="e">
            <v>#N/A</v>
          </cell>
          <cell r="HI32" t="e">
            <v>#N/A</v>
          </cell>
          <cell r="HJ32" t="e">
            <v>#N/A</v>
          </cell>
          <cell r="HK32" t="e">
            <v>#N/A</v>
          </cell>
          <cell r="HL32" t="e">
            <v>#N/A</v>
          </cell>
          <cell r="HM32" t="e">
            <v>#N/A</v>
          </cell>
          <cell r="HN32" t="e">
            <v>#N/A</v>
          </cell>
          <cell r="HO32" t="e">
            <v>#N/A</v>
          </cell>
          <cell r="HP32" t="e">
            <v>#N/A</v>
          </cell>
          <cell r="HQ32" t="e">
            <v>#N/A</v>
          </cell>
          <cell r="HR32" t="e">
            <v>#N/A</v>
          </cell>
          <cell r="HS32" t="e">
            <v>#N/A</v>
          </cell>
          <cell r="HT32" t="e">
            <v>#N/A</v>
          </cell>
          <cell r="HU32" t="e">
            <v>#N/A</v>
          </cell>
          <cell r="HV32" t="e">
            <v>#N/A</v>
          </cell>
          <cell r="HW32" t="e">
            <v>#N/A</v>
          </cell>
          <cell r="HX32" t="e">
            <v>#N/A</v>
          </cell>
          <cell r="HY32" t="e">
            <v>#N/A</v>
          </cell>
          <cell r="HZ32" t="e">
            <v>#N/A</v>
          </cell>
          <cell r="IA32" t="e">
            <v>#N/A</v>
          </cell>
          <cell r="IB32" t="e">
            <v>#N/A</v>
          </cell>
          <cell r="IC32" t="e">
            <v>#N/A</v>
          </cell>
          <cell r="ID32" t="e">
            <v>#N/A</v>
          </cell>
          <cell r="IE32" t="e">
            <v>#N/A</v>
          </cell>
          <cell r="IF32" t="e">
            <v>#N/A</v>
          </cell>
          <cell r="IG32" t="e">
            <v>#N/A</v>
          </cell>
          <cell r="IH32" t="e">
            <v>#N/A</v>
          </cell>
          <cell r="II32" t="e">
            <v>#N/A</v>
          </cell>
          <cell r="IJ32" t="e">
            <v>#N/A</v>
          </cell>
          <cell r="IK32" t="e">
            <v>#N/A</v>
          </cell>
          <cell r="IL32" t="e">
            <v>#N/A</v>
          </cell>
          <cell r="IM32" t="e">
            <v>#N/A</v>
          </cell>
          <cell r="IN32" t="e">
            <v>#N/A</v>
          </cell>
          <cell r="IO32" t="e">
            <v>#N/A</v>
          </cell>
          <cell r="IP32" t="e">
            <v>#N/A</v>
          </cell>
          <cell r="IQ32" t="e">
            <v>#N/A</v>
          </cell>
          <cell r="IR32" t="e">
            <v>#N/A</v>
          </cell>
          <cell r="IS32" t="e">
            <v>#N/A</v>
          </cell>
          <cell r="IT32" t="e">
            <v>#N/A</v>
          </cell>
          <cell r="IU32" t="e">
            <v>#N/A</v>
          </cell>
          <cell r="IV32" t="e">
            <v>#N/A</v>
          </cell>
          <cell r="IW32" t="e">
            <v>#N/A</v>
          </cell>
          <cell r="IX32" t="e">
            <v>#N/A</v>
          </cell>
          <cell r="IY32" t="e">
            <v>#N/A</v>
          </cell>
          <cell r="IZ32" t="e">
            <v>#N/A</v>
          </cell>
          <cell r="JA32" t="e">
            <v>#N/A</v>
          </cell>
          <cell r="JB32" t="e">
            <v>#N/A</v>
          </cell>
          <cell r="JC32" t="e">
            <v>#N/A</v>
          </cell>
          <cell r="JD32" t="e">
            <v>#N/A</v>
          </cell>
          <cell r="JE32" t="e">
            <v>#N/A</v>
          </cell>
          <cell r="JF32" t="e">
            <v>#N/A</v>
          </cell>
          <cell r="JG32" t="e">
            <v>#N/A</v>
          </cell>
          <cell r="JH32" t="e">
            <v>#N/A</v>
          </cell>
          <cell r="JI32" t="e">
            <v>#N/A</v>
          </cell>
          <cell r="JJ32" t="e">
            <v>#N/A</v>
          </cell>
          <cell r="JK32" t="e">
            <v>#N/A</v>
          </cell>
          <cell r="JL32" t="e">
            <v>#N/A</v>
          </cell>
          <cell r="JM32" t="e">
            <v>#N/A</v>
          </cell>
          <cell r="JN32" t="e">
            <v>#N/A</v>
          </cell>
          <cell r="JO32" t="e">
            <v>#N/A</v>
          </cell>
          <cell r="JP32" t="e">
            <v>#N/A</v>
          </cell>
          <cell r="JQ32" t="e">
            <v>#N/A</v>
          </cell>
          <cell r="JR32" t="e">
            <v>#N/A</v>
          </cell>
          <cell r="JS32" t="e">
            <v>#N/A</v>
          </cell>
          <cell r="JT32" t="e">
            <v>#N/A</v>
          </cell>
          <cell r="JU32" t="e">
            <v>#N/A</v>
          </cell>
          <cell r="JV32" t="e">
            <v>#N/A</v>
          </cell>
          <cell r="JW32" t="e">
            <v>#N/A</v>
          </cell>
          <cell r="JX32" t="e">
            <v>#N/A</v>
          </cell>
          <cell r="JY32" t="e">
            <v>#N/A</v>
          </cell>
          <cell r="JZ32" t="e">
            <v>#N/A</v>
          </cell>
          <cell r="KA32" t="e">
            <v>#N/A</v>
          </cell>
          <cell r="KB32" t="e">
            <v>#N/A</v>
          </cell>
          <cell r="KC32" t="e">
            <v>#N/A</v>
          </cell>
          <cell r="KD32" t="e">
            <v>#N/A</v>
          </cell>
          <cell r="KE32" t="e">
            <v>#N/A</v>
          </cell>
          <cell r="KF32" t="e">
            <v>#N/A</v>
          </cell>
          <cell r="KG32" t="e">
            <v>#N/A</v>
          </cell>
          <cell r="KH32" t="e">
            <v>#N/A</v>
          </cell>
          <cell r="KI32" t="e">
            <v>#N/A</v>
          </cell>
          <cell r="KJ32" t="e">
            <v>#N/A</v>
          </cell>
          <cell r="KK32" t="e">
            <v>#N/A</v>
          </cell>
          <cell r="KL32" t="e">
            <v>#N/A</v>
          </cell>
          <cell r="KM32" t="e">
            <v>#N/A</v>
          </cell>
          <cell r="KN32" t="e">
            <v>#N/A</v>
          </cell>
          <cell r="KO32" t="e">
            <v>#N/A</v>
          </cell>
          <cell r="KP32" t="e">
            <v>#N/A</v>
          </cell>
          <cell r="KQ32" t="e">
            <v>#N/A</v>
          </cell>
          <cell r="KR32" t="e">
            <v>#N/A</v>
          </cell>
          <cell r="KS32" t="e">
            <v>#N/A</v>
          </cell>
          <cell r="KT32" t="e">
            <v>#N/A</v>
          </cell>
          <cell r="KU32" t="e">
            <v>#N/A</v>
          </cell>
          <cell r="KV32" t="e">
            <v>#N/A</v>
          </cell>
          <cell r="KW32" t="e">
            <v>#N/A</v>
          </cell>
          <cell r="KX32" t="e">
            <v>#N/A</v>
          </cell>
          <cell r="KY32" t="e">
            <v>#N/A</v>
          </cell>
          <cell r="KZ32" t="e">
            <v>#N/A</v>
          </cell>
          <cell r="LA32" t="e">
            <v>#N/A</v>
          </cell>
          <cell r="LB32" t="e">
            <v>#N/A</v>
          </cell>
          <cell r="LC32" t="e">
            <v>#N/A</v>
          </cell>
          <cell r="LD32" t="e">
            <v>#N/A</v>
          </cell>
          <cell r="LE32" t="e">
            <v>#N/A</v>
          </cell>
          <cell r="LF32" t="e">
            <v>#N/A</v>
          </cell>
          <cell r="LG32" t="e">
            <v>#N/A</v>
          </cell>
          <cell r="LH32" t="e">
            <v>#N/A</v>
          </cell>
          <cell r="LI32" t="e">
            <v>#N/A</v>
          </cell>
          <cell r="LJ32" t="e">
            <v>#N/A</v>
          </cell>
          <cell r="LK32" t="e">
            <v>#N/A</v>
          </cell>
          <cell r="LL32" t="e">
            <v>#N/A</v>
          </cell>
          <cell r="LM32" t="e">
            <v>#N/A</v>
          </cell>
          <cell r="LN32" t="e">
            <v>#N/A</v>
          </cell>
          <cell r="LO32" t="e">
            <v>#N/A</v>
          </cell>
          <cell r="LP32" t="e">
            <v>#N/A</v>
          </cell>
          <cell r="LQ32" t="e">
            <v>#N/A</v>
          </cell>
          <cell r="LR32" t="e">
            <v>#N/A</v>
          </cell>
          <cell r="LS32" t="e">
            <v>#N/A</v>
          </cell>
          <cell r="LT32" t="e">
            <v>#N/A</v>
          </cell>
          <cell r="LU32" t="e">
            <v>#N/A</v>
          </cell>
          <cell r="LV32" t="e">
            <v>#N/A</v>
          </cell>
          <cell r="LW32" t="e">
            <v>#N/A</v>
          </cell>
          <cell r="LX32" t="e">
            <v>#N/A</v>
          </cell>
          <cell r="LY32" t="e">
            <v>#N/A</v>
          </cell>
          <cell r="LZ32" t="e">
            <v>#N/A</v>
          </cell>
          <cell r="MA32" t="e">
            <v>#N/A</v>
          </cell>
          <cell r="MB32" t="e">
            <v>#N/A</v>
          </cell>
          <cell r="MC32" t="e">
            <v>#N/A</v>
          </cell>
          <cell r="MD32" t="e">
            <v>#N/A</v>
          </cell>
          <cell r="ME32" t="e">
            <v>#N/A</v>
          </cell>
          <cell r="MF32" t="e">
            <v>#N/A</v>
          </cell>
          <cell r="MG32" t="e">
            <v>#N/A</v>
          </cell>
          <cell r="MH32" t="e">
            <v>#N/A</v>
          </cell>
          <cell r="MI32" t="e">
            <v>#N/A</v>
          </cell>
          <cell r="MJ32" t="e">
            <v>#N/A</v>
          </cell>
          <cell r="MK32" t="e">
            <v>#N/A</v>
          </cell>
          <cell r="ML32" t="e">
            <v>#N/A</v>
          </cell>
          <cell r="MM32" t="e">
            <v>#N/A</v>
          </cell>
          <cell r="MN32" t="e">
            <v>#N/A</v>
          </cell>
          <cell r="MO32" t="e">
            <v>#N/A</v>
          </cell>
          <cell r="MP32" t="e">
            <v>#N/A</v>
          </cell>
          <cell r="MQ32" t="e">
            <v>#N/A</v>
          </cell>
          <cell r="MR32" t="e">
            <v>#N/A</v>
          </cell>
          <cell r="MS32" t="e">
            <v>#N/A</v>
          </cell>
          <cell r="MT32" t="e">
            <v>#N/A</v>
          </cell>
          <cell r="MU32" t="e">
            <v>#N/A</v>
          </cell>
          <cell r="MV32" t="e">
            <v>#N/A</v>
          </cell>
          <cell r="MW32" t="e">
            <v>#N/A</v>
          </cell>
          <cell r="MX32" t="e">
            <v>#N/A</v>
          </cell>
          <cell r="MY32" t="e">
            <v>#N/A</v>
          </cell>
          <cell r="MZ32" t="e">
            <v>#N/A</v>
          </cell>
          <cell r="NA32" t="e">
            <v>#N/A</v>
          </cell>
          <cell r="NB32" t="e">
            <v>#N/A</v>
          </cell>
          <cell r="NC32" t="e">
            <v>#N/A</v>
          </cell>
          <cell r="ND32" t="e">
            <v>#N/A</v>
          </cell>
          <cell r="NE32" t="e">
            <v>#N/A</v>
          </cell>
          <cell r="NF32" t="e">
            <v>#N/A</v>
          </cell>
          <cell r="NG32" t="e">
            <v>#N/A</v>
          </cell>
          <cell r="NH32" t="e">
            <v>#N/A</v>
          </cell>
          <cell r="NI32" t="e">
            <v>#N/A</v>
          </cell>
          <cell r="NJ32" t="e">
            <v>#N/A</v>
          </cell>
          <cell r="NK32" t="e">
            <v>#N/A</v>
          </cell>
          <cell r="NL32" t="e">
            <v>#N/A</v>
          </cell>
          <cell r="NM32" t="e">
            <v>#N/A</v>
          </cell>
          <cell r="NN32" t="e">
            <v>#N/A</v>
          </cell>
          <cell r="NO32" t="e">
            <v>#N/A</v>
          </cell>
          <cell r="NP32" t="e">
            <v>#N/A</v>
          </cell>
          <cell r="NQ32" t="e">
            <v>#N/A</v>
          </cell>
          <cell r="NR32" t="e">
            <v>#N/A</v>
          </cell>
          <cell r="NS32" t="e">
            <v>#N/A</v>
          </cell>
          <cell r="NT32" t="e">
            <v>#N/A</v>
          </cell>
          <cell r="NU32" t="e">
            <v>#N/A</v>
          </cell>
          <cell r="NV32" t="e">
            <v>#N/A</v>
          </cell>
          <cell r="NW32" t="e">
            <v>#N/A</v>
          </cell>
          <cell r="NX32" t="e">
            <v>#N/A</v>
          </cell>
          <cell r="NY32" t="e">
            <v>#N/A</v>
          </cell>
          <cell r="NZ32" t="e">
            <v>#N/A</v>
          </cell>
          <cell r="OA32" t="e">
            <v>#N/A</v>
          </cell>
          <cell r="OB32" t="e">
            <v>#N/A</v>
          </cell>
          <cell r="OC32" t="e">
            <v>#N/A</v>
          </cell>
          <cell r="OD32" t="e">
            <v>#N/A</v>
          </cell>
          <cell r="OE32" t="e">
            <v>#N/A</v>
          </cell>
          <cell r="OF32" t="e">
            <v>#N/A</v>
          </cell>
          <cell r="OG32" t="e">
            <v>#N/A</v>
          </cell>
          <cell r="OH32" t="e">
            <v>#N/A</v>
          </cell>
          <cell r="OI32" t="e">
            <v>#N/A</v>
          </cell>
          <cell r="OJ32" t="e">
            <v>#N/A</v>
          </cell>
          <cell r="OK32" t="e">
            <v>#N/A</v>
          </cell>
          <cell r="OL32" t="e">
            <v>#N/A</v>
          </cell>
          <cell r="OM32" t="e">
            <v>#N/A</v>
          </cell>
          <cell r="ON32" t="e">
            <v>#N/A</v>
          </cell>
          <cell r="OO32" t="e">
            <v>#N/A</v>
          </cell>
          <cell r="OP32" t="e">
            <v>#N/A</v>
          </cell>
          <cell r="OQ32" t="e">
            <v>#N/A</v>
          </cell>
          <cell r="OR32" t="e">
            <v>#N/A</v>
          </cell>
          <cell r="OS32" t="e">
            <v>#N/A</v>
          </cell>
          <cell r="OT32" t="e">
            <v>#N/A</v>
          </cell>
          <cell r="OU32" t="e">
            <v>#N/A</v>
          </cell>
          <cell r="OV32" t="e">
            <v>#N/A</v>
          </cell>
          <cell r="OW32" t="e">
            <v>#N/A</v>
          </cell>
          <cell r="OX32" t="e">
            <v>#N/A</v>
          </cell>
          <cell r="OY32" t="e">
            <v>#N/A</v>
          </cell>
          <cell r="OZ32" t="e">
            <v>#N/A</v>
          </cell>
          <cell r="PA32" t="e">
            <v>#N/A</v>
          </cell>
          <cell r="PB32" t="e">
            <v>#N/A</v>
          </cell>
          <cell r="PC32" t="e">
            <v>#N/A</v>
          </cell>
          <cell r="PD32" t="e">
            <v>#N/A</v>
          </cell>
          <cell r="PE32" t="e">
            <v>#N/A</v>
          </cell>
          <cell r="PF32" t="e">
            <v>#N/A</v>
          </cell>
          <cell r="PG32" t="e">
            <v>#N/A</v>
          </cell>
          <cell r="PH32" t="e">
            <v>#N/A</v>
          </cell>
          <cell r="PI32" t="e">
            <v>#N/A</v>
          </cell>
          <cell r="PJ32" t="e">
            <v>#N/A</v>
          </cell>
          <cell r="PK32" t="e">
            <v>#N/A</v>
          </cell>
          <cell r="PL32" t="e">
            <v>#N/A</v>
          </cell>
          <cell r="PM32" t="e">
            <v>#N/A</v>
          </cell>
          <cell r="PN32" t="e">
            <v>#N/A</v>
          </cell>
          <cell r="PO32" t="e">
            <v>#N/A</v>
          </cell>
          <cell r="PP32" t="e">
            <v>#N/A</v>
          </cell>
          <cell r="PQ32" t="e">
            <v>#N/A</v>
          </cell>
          <cell r="PR32" t="e">
            <v>#N/A</v>
          </cell>
          <cell r="PS32" t="e">
            <v>#N/A</v>
          </cell>
          <cell r="PT32" t="e">
            <v>#N/A</v>
          </cell>
          <cell r="PU32" t="e">
            <v>#N/A</v>
          </cell>
          <cell r="PV32" t="e">
            <v>#N/A</v>
          </cell>
          <cell r="PW32" t="e">
            <v>#N/A</v>
          </cell>
          <cell r="PX32" t="e">
            <v>#N/A</v>
          </cell>
          <cell r="PY32" t="e">
            <v>#N/A</v>
          </cell>
          <cell r="PZ32" t="e">
            <v>#N/A</v>
          </cell>
          <cell r="QA32" t="e">
            <v>#N/A</v>
          </cell>
          <cell r="QB32" t="e">
            <v>#N/A</v>
          </cell>
          <cell r="QC32" t="e">
            <v>#N/A</v>
          </cell>
          <cell r="QD32" t="e">
            <v>#N/A</v>
          </cell>
          <cell r="QE32" t="e">
            <v>#N/A</v>
          </cell>
          <cell r="QF32" t="e">
            <v>#N/A</v>
          </cell>
          <cell r="QG32" t="e">
            <v>#N/A</v>
          </cell>
          <cell r="QH32" t="e">
            <v>#N/A</v>
          </cell>
          <cell r="QI32" t="e">
            <v>#N/A</v>
          </cell>
          <cell r="QJ32" t="e">
            <v>#N/A</v>
          </cell>
          <cell r="QK32" t="e">
            <v>#N/A</v>
          </cell>
          <cell r="QL32" t="e">
            <v>#N/A</v>
          </cell>
          <cell r="QM32" t="e">
            <v>#N/A</v>
          </cell>
          <cell r="QN32" t="e">
            <v>#N/A</v>
          </cell>
          <cell r="QO32" t="e">
            <v>#N/A</v>
          </cell>
          <cell r="QP32" t="e">
            <v>#N/A</v>
          </cell>
          <cell r="QQ32" t="e">
            <v>#N/A</v>
          </cell>
          <cell r="QR32" t="e">
            <v>#N/A</v>
          </cell>
          <cell r="QS32" t="e">
            <v>#N/A</v>
          </cell>
          <cell r="QT32" t="e">
            <v>#N/A</v>
          </cell>
          <cell r="QU32" t="e">
            <v>#N/A</v>
          </cell>
          <cell r="QV32" t="e">
            <v>#N/A</v>
          </cell>
          <cell r="QW32" t="e">
            <v>#N/A</v>
          </cell>
          <cell r="QX32" t="e">
            <v>#N/A</v>
          </cell>
          <cell r="QY32" t="e">
            <v>#N/A</v>
          </cell>
          <cell r="QZ32">
            <v>2.4500000000000001E-2</v>
          </cell>
          <cell r="RA32">
            <v>0</v>
          </cell>
          <cell r="RB32" t="str">
            <v>x</v>
          </cell>
        </row>
        <row r="33">
          <cell r="A33">
            <v>31</v>
          </cell>
          <cell r="C33" t="e">
            <v>#N/A</v>
          </cell>
          <cell r="D33" t="e">
            <v>#N/A</v>
          </cell>
          <cell r="E33" t="e">
            <v>#N/A</v>
          </cell>
          <cell r="F33" t="e">
            <v>#N/A</v>
          </cell>
          <cell r="G33" t="e">
            <v>#N/A</v>
          </cell>
          <cell r="H33" t="e">
            <v>#N/A</v>
          </cell>
          <cell r="I33" t="e">
            <v>#N/A</v>
          </cell>
          <cell r="J33" t="e">
            <v>#N/A</v>
          </cell>
          <cell r="K33" t="e">
            <v>#N/A</v>
          </cell>
          <cell r="L33" t="e">
            <v>#N/A</v>
          </cell>
          <cell r="M33" t="e">
            <v>#N/A</v>
          </cell>
          <cell r="N33" t="e">
            <v>#N/A</v>
          </cell>
          <cell r="O33" t="e">
            <v>#N/A</v>
          </cell>
          <cell r="P33" t="e">
            <v>#N/A</v>
          </cell>
          <cell r="Q33" t="e">
            <v>#N/A</v>
          </cell>
          <cell r="R33" t="e">
            <v>#N/A</v>
          </cell>
          <cell r="S33" t="e">
            <v>#N/A</v>
          </cell>
          <cell r="T33" t="e">
            <v>#N/A</v>
          </cell>
          <cell r="U33" t="e">
            <v>#N/A</v>
          </cell>
          <cell r="V33" t="e">
            <v>#N/A</v>
          </cell>
          <cell r="W33" t="e">
            <v>#N/A</v>
          </cell>
          <cell r="X33" t="e">
            <v>#N/A</v>
          </cell>
          <cell r="Y33" t="e">
            <v>#N/A</v>
          </cell>
          <cell r="Z33" t="e">
            <v>#N/A</v>
          </cell>
          <cell r="AA33" t="e">
            <v>#N/A</v>
          </cell>
          <cell r="AB33" t="e">
            <v>#N/A</v>
          </cell>
          <cell r="AC33" t="e">
            <v>#N/A</v>
          </cell>
          <cell r="AD33" t="e">
            <v>#N/A</v>
          </cell>
          <cell r="AE33" t="e">
            <v>#N/A</v>
          </cell>
          <cell r="AF33" t="e">
            <v>#N/A</v>
          </cell>
          <cell r="AG33" t="e">
            <v>#N/A</v>
          </cell>
          <cell r="AH33" t="e">
            <v>#N/A</v>
          </cell>
          <cell r="AI33" t="e">
            <v>#N/A</v>
          </cell>
          <cell r="AJ33" t="e">
            <v>#N/A</v>
          </cell>
          <cell r="AK33" t="e">
            <v>#N/A</v>
          </cell>
          <cell r="AL33" t="e">
            <v>#N/A</v>
          </cell>
          <cell r="AM33" t="e">
            <v>#N/A</v>
          </cell>
          <cell r="AN33" t="e">
            <v>#N/A</v>
          </cell>
          <cell r="AO33" t="e">
            <v>#N/A</v>
          </cell>
          <cell r="AP33" t="e">
            <v>#N/A</v>
          </cell>
          <cell r="AQ33" t="e">
            <v>#N/A</v>
          </cell>
          <cell r="AR33" t="e">
            <v>#N/A</v>
          </cell>
          <cell r="AS33" t="e">
            <v>#N/A</v>
          </cell>
          <cell r="AT33" t="e">
            <v>#N/A</v>
          </cell>
          <cell r="AU33" t="e">
            <v>#N/A</v>
          </cell>
          <cell r="AV33" t="e">
            <v>#N/A</v>
          </cell>
          <cell r="AW33" t="e">
            <v>#N/A</v>
          </cell>
          <cell r="AX33" t="e">
            <v>#N/A</v>
          </cell>
          <cell r="AY33" t="e">
            <v>#N/A</v>
          </cell>
          <cell r="AZ33" t="e">
            <v>#N/A</v>
          </cell>
          <cell r="BA33" t="e">
            <v>#N/A</v>
          </cell>
          <cell r="BB33" t="e">
            <v>#N/A</v>
          </cell>
          <cell r="BC33" t="e">
            <v>#N/A</v>
          </cell>
          <cell r="BD33" t="e">
            <v>#N/A</v>
          </cell>
          <cell r="BE33" t="e">
            <v>#N/A</v>
          </cell>
          <cell r="BF33" t="e">
            <v>#N/A</v>
          </cell>
          <cell r="BG33" t="e">
            <v>#N/A</v>
          </cell>
          <cell r="BH33" t="e">
            <v>#N/A</v>
          </cell>
          <cell r="BI33" t="e">
            <v>#N/A</v>
          </cell>
          <cell r="BJ33" t="e">
            <v>#N/A</v>
          </cell>
          <cell r="BK33" t="e">
            <v>#N/A</v>
          </cell>
          <cell r="BL33" t="e">
            <v>#N/A</v>
          </cell>
          <cell r="BM33" t="e">
            <v>#N/A</v>
          </cell>
          <cell r="BN33" t="e">
            <v>#N/A</v>
          </cell>
          <cell r="BO33" t="e">
            <v>#N/A</v>
          </cell>
          <cell r="BP33" t="e">
            <v>#N/A</v>
          </cell>
          <cell r="BQ33" t="e">
            <v>#N/A</v>
          </cell>
          <cell r="BR33" t="e">
            <v>#N/A</v>
          </cell>
          <cell r="BS33" t="e">
            <v>#N/A</v>
          </cell>
          <cell r="BT33" t="e">
            <v>#N/A</v>
          </cell>
          <cell r="BU33" t="e">
            <v>#N/A</v>
          </cell>
          <cell r="BV33" t="e">
            <v>#N/A</v>
          </cell>
          <cell r="BW33" t="e">
            <v>#N/A</v>
          </cell>
          <cell r="BX33" t="e">
            <v>#N/A</v>
          </cell>
          <cell r="BY33" t="e">
            <v>#N/A</v>
          </cell>
          <cell r="BZ33" t="e">
            <v>#N/A</v>
          </cell>
          <cell r="CA33" t="e">
            <v>#N/A</v>
          </cell>
          <cell r="CB33" t="e">
            <v>#N/A</v>
          </cell>
          <cell r="CC33" t="e">
            <v>#N/A</v>
          </cell>
          <cell r="CD33" t="e">
            <v>#N/A</v>
          </cell>
          <cell r="CE33" t="e">
            <v>#N/A</v>
          </cell>
          <cell r="CF33" t="e">
            <v>#N/A</v>
          </cell>
          <cell r="CG33" t="e">
            <v>#N/A</v>
          </cell>
          <cell r="CH33" t="e">
            <v>#N/A</v>
          </cell>
          <cell r="CI33" t="e">
            <v>#N/A</v>
          </cell>
          <cell r="CJ33" t="e">
            <v>#N/A</v>
          </cell>
          <cell r="CK33" t="e">
            <v>#N/A</v>
          </cell>
          <cell r="CL33" t="e">
            <v>#N/A</v>
          </cell>
          <cell r="CM33" t="e">
            <v>#N/A</v>
          </cell>
          <cell r="CN33" t="e">
            <v>#N/A</v>
          </cell>
          <cell r="CO33" t="e">
            <v>#N/A</v>
          </cell>
          <cell r="CP33" t="e">
            <v>#N/A</v>
          </cell>
          <cell r="CQ33" t="e">
            <v>#N/A</v>
          </cell>
          <cell r="CR33" t="e">
            <v>#N/A</v>
          </cell>
          <cell r="CS33" t="e">
            <v>#N/A</v>
          </cell>
          <cell r="CT33" t="e">
            <v>#N/A</v>
          </cell>
          <cell r="CU33" t="e">
            <v>#N/A</v>
          </cell>
          <cell r="CV33" t="e">
            <v>#N/A</v>
          </cell>
          <cell r="CW33" t="e">
            <v>#N/A</v>
          </cell>
          <cell r="CX33" t="e">
            <v>#N/A</v>
          </cell>
          <cell r="CY33" t="e">
            <v>#N/A</v>
          </cell>
          <cell r="CZ33" t="e">
            <v>#N/A</v>
          </cell>
          <cell r="DA33" t="e">
            <v>#N/A</v>
          </cell>
          <cell r="DB33" t="e">
            <v>#N/A</v>
          </cell>
          <cell r="DC33" t="e">
            <v>#N/A</v>
          </cell>
          <cell r="DD33" t="e">
            <v>#N/A</v>
          </cell>
          <cell r="DE33" t="e">
            <v>#N/A</v>
          </cell>
          <cell r="DF33" t="e">
            <v>#N/A</v>
          </cell>
          <cell r="DG33" t="e">
            <v>#N/A</v>
          </cell>
          <cell r="DH33" t="e">
            <v>#N/A</v>
          </cell>
          <cell r="DI33" t="e">
            <v>#N/A</v>
          </cell>
          <cell r="DJ33" t="e">
            <v>#N/A</v>
          </cell>
          <cell r="DK33" t="e">
            <v>#N/A</v>
          </cell>
          <cell r="DL33" t="e">
            <v>#N/A</v>
          </cell>
          <cell r="DM33" t="e">
            <v>#N/A</v>
          </cell>
          <cell r="DN33" t="e">
            <v>#N/A</v>
          </cell>
          <cell r="DO33" t="e">
            <v>#N/A</v>
          </cell>
          <cell r="DP33" t="e">
            <v>#N/A</v>
          </cell>
          <cell r="DQ33" t="e">
            <v>#N/A</v>
          </cell>
          <cell r="DR33" t="e">
            <v>#N/A</v>
          </cell>
          <cell r="DS33" t="e">
            <v>#N/A</v>
          </cell>
          <cell r="DT33" t="e">
            <v>#N/A</v>
          </cell>
          <cell r="DU33" t="e">
            <v>#N/A</v>
          </cell>
          <cell r="DV33" t="e">
            <v>#N/A</v>
          </cell>
          <cell r="DW33" t="e">
            <v>#N/A</v>
          </cell>
          <cell r="DX33" t="e">
            <v>#N/A</v>
          </cell>
          <cell r="DY33" t="e">
            <v>#N/A</v>
          </cell>
          <cell r="DZ33" t="e">
            <v>#N/A</v>
          </cell>
          <cell r="EA33" t="e">
            <v>#N/A</v>
          </cell>
          <cell r="EB33" t="e">
            <v>#N/A</v>
          </cell>
          <cell r="EC33" t="e">
            <v>#N/A</v>
          </cell>
          <cell r="ED33" t="e">
            <v>#N/A</v>
          </cell>
          <cell r="EE33" t="e">
            <v>#N/A</v>
          </cell>
          <cell r="EF33" t="e">
            <v>#N/A</v>
          </cell>
          <cell r="EG33" t="e">
            <v>#N/A</v>
          </cell>
          <cell r="EH33" t="e">
            <v>#N/A</v>
          </cell>
          <cell r="EI33" t="e">
            <v>#N/A</v>
          </cell>
          <cell r="EJ33" t="e">
            <v>#N/A</v>
          </cell>
          <cell r="EK33" t="e">
            <v>#N/A</v>
          </cell>
          <cell r="EL33" t="e">
            <v>#N/A</v>
          </cell>
          <cell r="EM33" t="e">
            <v>#N/A</v>
          </cell>
          <cell r="EN33" t="e">
            <v>#N/A</v>
          </cell>
          <cell r="EO33" t="e">
            <v>#N/A</v>
          </cell>
          <cell r="EP33" t="e">
            <v>#N/A</v>
          </cell>
          <cell r="EQ33" t="e">
            <v>#N/A</v>
          </cell>
          <cell r="ER33" t="e">
            <v>#N/A</v>
          </cell>
          <cell r="ES33" t="e">
            <v>#N/A</v>
          </cell>
          <cell r="ET33" t="e">
            <v>#N/A</v>
          </cell>
          <cell r="EU33" t="e">
            <v>#N/A</v>
          </cell>
          <cell r="EV33" t="e">
            <v>#N/A</v>
          </cell>
          <cell r="EW33" t="e">
            <v>#N/A</v>
          </cell>
          <cell r="EX33" t="e">
            <v>#N/A</v>
          </cell>
          <cell r="EY33" t="e">
            <v>#N/A</v>
          </cell>
          <cell r="EZ33" t="e">
            <v>#N/A</v>
          </cell>
          <cell r="FA33" t="e">
            <v>#N/A</v>
          </cell>
          <cell r="FB33" t="e">
            <v>#N/A</v>
          </cell>
          <cell r="FC33" t="e">
            <v>#N/A</v>
          </cell>
          <cell r="FD33" t="e">
            <v>#N/A</v>
          </cell>
          <cell r="FE33" t="e">
            <v>#N/A</v>
          </cell>
          <cell r="FF33" t="e">
            <v>#N/A</v>
          </cell>
          <cell r="FG33" t="e">
            <v>#N/A</v>
          </cell>
          <cell r="FH33" t="e">
            <v>#N/A</v>
          </cell>
          <cell r="FI33" t="e">
            <v>#N/A</v>
          </cell>
          <cell r="FJ33" t="e">
            <v>#N/A</v>
          </cell>
          <cell r="FK33" t="e">
            <v>#N/A</v>
          </cell>
          <cell r="FL33" t="e">
            <v>#N/A</v>
          </cell>
          <cell r="FM33" t="e">
            <v>#N/A</v>
          </cell>
          <cell r="FN33" t="e">
            <v>#N/A</v>
          </cell>
          <cell r="FO33" t="e">
            <v>#N/A</v>
          </cell>
          <cell r="FP33" t="e">
            <v>#N/A</v>
          </cell>
          <cell r="FQ33" t="e">
            <v>#N/A</v>
          </cell>
          <cell r="FR33" t="e">
            <v>#N/A</v>
          </cell>
          <cell r="FS33" t="e">
            <v>#N/A</v>
          </cell>
          <cell r="FT33" t="e">
            <v>#N/A</v>
          </cell>
          <cell r="FU33" t="e">
            <v>#N/A</v>
          </cell>
          <cell r="FV33" t="e">
            <v>#N/A</v>
          </cell>
          <cell r="FW33" t="e">
            <v>#N/A</v>
          </cell>
          <cell r="FX33" t="e">
            <v>#N/A</v>
          </cell>
          <cell r="FY33" t="e">
            <v>#N/A</v>
          </cell>
          <cell r="FZ33" t="e">
            <v>#N/A</v>
          </cell>
          <cell r="GA33" t="e">
            <v>#N/A</v>
          </cell>
          <cell r="GB33" t="e">
            <v>#N/A</v>
          </cell>
          <cell r="GC33" t="e">
            <v>#N/A</v>
          </cell>
          <cell r="GD33" t="e">
            <v>#N/A</v>
          </cell>
          <cell r="GE33" t="e">
            <v>#N/A</v>
          </cell>
          <cell r="GF33" t="e">
            <v>#N/A</v>
          </cell>
          <cell r="GG33" t="e">
            <v>#N/A</v>
          </cell>
          <cell r="GH33" t="e">
            <v>#N/A</v>
          </cell>
          <cell r="GI33" t="e">
            <v>#N/A</v>
          </cell>
          <cell r="GJ33" t="e">
            <v>#N/A</v>
          </cell>
          <cell r="GK33" t="e">
            <v>#N/A</v>
          </cell>
          <cell r="GL33" t="e">
            <v>#N/A</v>
          </cell>
          <cell r="GM33" t="e">
            <v>#N/A</v>
          </cell>
          <cell r="GN33" t="e">
            <v>#N/A</v>
          </cell>
          <cell r="GO33" t="e">
            <v>#N/A</v>
          </cell>
          <cell r="GP33" t="e">
            <v>#N/A</v>
          </cell>
          <cell r="GQ33" t="e">
            <v>#N/A</v>
          </cell>
          <cell r="GR33" t="e">
            <v>#N/A</v>
          </cell>
          <cell r="GS33" t="e">
            <v>#N/A</v>
          </cell>
          <cell r="GT33" t="e">
            <v>#N/A</v>
          </cell>
          <cell r="GU33" t="e">
            <v>#N/A</v>
          </cell>
          <cell r="GV33" t="e">
            <v>#N/A</v>
          </cell>
          <cell r="GW33" t="e">
            <v>#N/A</v>
          </cell>
          <cell r="GX33" t="e">
            <v>#N/A</v>
          </cell>
          <cell r="GY33" t="e">
            <v>#N/A</v>
          </cell>
          <cell r="GZ33" t="e">
            <v>#N/A</v>
          </cell>
          <cell r="HA33" t="e">
            <v>#N/A</v>
          </cell>
          <cell r="HB33" t="e">
            <v>#N/A</v>
          </cell>
          <cell r="HC33" t="e">
            <v>#N/A</v>
          </cell>
          <cell r="HD33" t="e">
            <v>#N/A</v>
          </cell>
          <cell r="HE33" t="e">
            <v>#N/A</v>
          </cell>
          <cell r="HF33" t="e">
            <v>#N/A</v>
          </cell>
          <cell r="HG33" t="e">
            <v>#N/A</v>
          </cell>
          <cell r="HH33" t="e">
            <v>#N/A</v>
          </cell>
          <cell r="HI33" t="e">
            <v>#N/A</v>
          </cell>
          <cell r="HJ33" t="e">
            <v>#N/A</v>
          </cell>
          <cell r="HK33" t="e">
            <v>#N/A</v>
          </cell>
          <cell r="HL33" t="e">
            <v>#N/A</v>
          </cell>
          <cell r="HM33" t="e">
            <v>#N/A</v>
          </cell>
          <cell r="HN33" t="e">
            <v>#N/A</v>
          </cell>
          <cell r="HO33" t="e">
            <v>#N/A</v>
          </cell>
          <cell r="HP33" t="e">
            <v>#N/A</v>
          </cell>
          <cell r="HQ33" t="e">
            <v>#N/A</v>
          </cell>
          <cell r="HR33" t="e">
            <v>#N/A</v>
          </cell>
          <cell r="HS33" t="e">
            <v>#N/A</v>
          </cell>
          <cell r="HT33" t="e">
            <v>#N/A</v>
          </cell>
          <cell r="HU33" t="e">
            <v>#N/A</v>
          </cell>
          <cell r="HV33" t="e">
            <v>#N/A</v>
          </cell>
          <cell r="HW33" t="e">
            <v>#N/A</v>
          </cell>
          <cell r="HX33" t="e">
            <v>#N/A</v>
          </cell>
          <cell r="HY33" t="e">
            <v>#N/A</v>
          </cell>
          <cell r="HZ33" t="e">
            <v>#N/A</v>
          </cell>
          <cell r="IA33" t="e">
            <v>#N/A</v>
          </cell>
          <cell r="IB33" t="e">
            <v>#N/A</v>
          </cell>
          <cell r="IC33" t="e">
            <v>#N/A</v>
          </cell>
          <cell r="ID33" t="e">
            <v>#N/A</v>
          </cell>
          <cell r="IE33" t="e">
            <v>#N/A</v>
          </cell>
          <cell r="IF33" t="e">
            <v>#N/A</v>
          </cell>
          <cell r="IG33" t="e">
            <v>#N/A</v>
          </cell>
          <cell r="IH33" t="e">
            <v>#N/A</v>
          </cell>
          <cell r="II33" t="e">
            <v>#N/A</v>
          </cell>
          <cell r="IJ33" t="e">
            <v>#N/A</v>
          </cell>
          <cell r="IK33" t="e">
            <v>#N/A</v>
          </cell>
          <cell r="IL33" t="e">
            <v>#N/A</v>
          </cell>
          <cell r="IM33" t="e">
            <v>#N/A</v>
          </cell>
          <cell r="IN33" t="e">
            <v>#N/A</v>
          </cell>
          <cell r="IO33" t="e">
            <v>#N/A</v>
          </cell>
          <cell r="IP33" t="e">
            <v>#N/A</v>
          </cell>
          <cell r="IQ33" t="e">
            <v>#N/A</v>
          </cell>
          <cell r="IR33" t="e">
            <v>#N/A</v>
          </cell>
          <cell r="IS33" t="e">
            <v>#N/A</v>
          </cell>
          <cell r="IT33" t="e">
            <v>#N/A</v>
          </cell>
          <cell r="IU33" t="e">
            <v>#N/A</v>
          </cell>
          <cell r="IV33" t="e">
            <v>#N/A</v>
          </cell>
          <cell r="IW33" t="e">
            <v>#N/A</v>
          </cell>
          <cell r="IX33" t="e">
            <v>#N/A</v>
          </cell>
          <cell r="IY33" t="e">
            <v>#N/A</v>
          </cell>
          <cell r="IZ33" t="e">
            <v>#N/A</v>
          </cell>
          <cell r="JA33" t="e">
            <v>#N/A</v>
          </cell>
          <cell r="JB33" t="e">
            <v>#N/A</v>
          </cell>
          <cell r="JC33" t="e">
            <v>#N/A</v>
          </cell>
          <cell r="JD33" t="e">
            <v>#N/A</v>
          </cell>
          <cell r="JE33" t="e">
            <v>#N/A</v>
          </cell>
          <cell r="JF33" t="e">
            <v>#N/A</v>
          </cell>
          <cell r="JG33" t="e">
            <v>#N/A</v>
          </cell>
          <cell r="JH33" t="e">
            <v>#N/A</v>
          </cell>
          <cell r="JI33" t="e">
            <v>#N/A</v>
          </cell>
          <cell r="JJ33" t="e">
            <v>#N/A</v>
          </cell>
          <cell r="JK33" t="e">
            <v>#N/A</v>
          </cell>
          <cell r="JL33" t="e">
            <v>#N/A</v>
          </cell>
          <cell r="JM33" t="e">
            <v>#N/A</v>
          </cell>
          <cell r="JN33" t="e">
            <v>#N/A</v>
          </cell>
          <cell r="JO33" t="e">
            <v>#N/A</v>
          </cell>
          <cell r="JP33" t="e">
            <v>#N/A</v>
          </cell>
          <cell r="JQ33" t="e">
            <v>#N/A</v>
          </cell>
          <cell r="JR33" t="e">
            <v>#N/A</v>
          </cell>
          <cell r="JS33" t="e">
            <v>#N/A</v>
          </cell>
          <cell r="JT33" t="e">
            <v>#N/A</v>
          </cell>
          <cell r="JU33" t="e">
            <v>#N/A</v>
          </cell>
          <cell r="JV33" t="e">
            <v>#N/A</v>
          </cell>
          <cell r="JW33" t="e">
            <v>#N/A</v>
          </cell>
          <cell r="JX33" t="e">
            <v>#N/A</v>
          </cell>
          <cell r="JY33" t="e">
            <v>#N/A</v>
          </cell>
          <cell r="JZ33" t="e">
            <v>#N/A</v>
          </cell>
          <cell r="KA33" t="e">
            <v>#N/A</v>
          </cell>
          <cell r="KB33" t="e">
            <v>#N/A</v>
          </cell>
          <cell r="KC33" t="e">
            <v>#N/A</v>
          </cell>
          <cell r="KD33" t="e">
            <v>#N/A</v>
          </cell>
          <cell r="KE33" t="e">
            <v>#N/A</v>
          </cell>
          <cell r="KF33" t="e">
            <v>#N/A</v>
          </cell>
          <cell r="KG33" t="e">
            <v>#N/A</v>
          </cell>
          <cell r="KH33" t="e">
            <v>#N/A</v>
          </cell>
          <cell r="KI33" t="e">
            <v>#N/A</v>
          </cell>
          <cell r="KJ33" t="e">
            <v>#N/A</v>
          </cell>
          <cell r="KK33" t="e">
            <v>#N/A</v>
          </cell>
          <cell r="KL33" t="e">
            <v>#N/A</v>
          </cell>
          <cell r="KM33" t="e">
            <v>#N/A</v>
          </cell>
          <cell r="KN33" t="e">
            <v>#N/A</v>
          </cell>
          <cell r="KO33" t="e">
            <v>#N/A</v>
          </cell>
          <cell r="KP33" t="e">
            <v>#N/A</v>
          </cell>
          <cell r="KQ33" t="e">
            <v>#N/A</v>
          </cell>
          <cell r="KR33" t="e">
            <v>#N/A</v>
          </cell>
          <cell r="KS33" t="e">
            <v>#N/A</v>
          </cell>
          <cell r="KT33" t="e">
            <v>#N/A</v>
          </cell>
          <cell r="KU33" t="e">
            <v>#N/A</v>
          </cell>
          <cell r="KV33" t="e">
            <v>#N/A</v>
          </cell>
          <cell r="KW33" t="e">
            <v>#N/A</v>
          </cell>
          <cell r="KX33" t="e">
            <v>#N/A</v>
          </cell>
          <cell r="KY33" t="e">
            <v>#N/A</v>
          </cell>
          <cell r="KZ33" t="e">
            <v>#N/A</v>
          </cell>
          <cell r="LA33" t="e">
            <v>#N/A</v>
          </cell>
          <cell r="LB33" t="e">
            <v>#N/A</v>
          </cell>
          <cell r="LC33" t="e">
            <v>#N/A</v>
          </cell>
          <cell r="LD33" t="e">
            <v>#N/A</v>
          </cell>
          <cell r="LE33" t="e">
            <v>#N/A</v>
          </cell>
          <cell r="LF33" t="e">
            <v>#N/A</v>
          </cell>
          <cell r="LG33" t="e">
            <v>#N/A</v>
          </cell>
          <cell r="LH33" t="e">
            <v>#N/A</v>
          </cell>
          <cell r="LI33" t="e">
            <v>#N/A</v>
          </cell>
          <cell r="LJ33" t="e">
            <v>#N/A</v>
          </cell>
          <cell r="LK33" t="e">
            <v>#N/A</v>
          </cell>
          <cell r="LL33" t="e">
            <v>#N/A</v>
          </cell>
          <cell r="LM33" t="e">
            <v>#N/A</v>
          </cell>
          <cell r="LN33" t="e">
            <v>#N/A</v>
          </cell>
          <cell r="LO33" t="e">
            <v>#N/A</v>
          </cell>
          <cell r="LP33" t="e">
            <v>#N/A</v>
          </cell>
          <cell r="LQ33" t="e">
            <v>#N/A</v>
          </cell>
          <cell r="LR33" t="e">
            <v>#N/A</v>
          </cell>
          <cell r="LS33" t="e">
            <v>#N/A</v>
          </cell>
          <cell r="LT33" t="e">
            <v>#N/A</v>
          </cell>
          <cell r="LU33" t="e">
            <v>#N/A</v>
          </cell>
          <cell r="LV33" t="e">
            <v>#N/A</v>
          </cell>
          <cell r="LW33" t="e">
            <v>#N/A</v>
          </cell>
          <cell r="LX33" t="e">
            <v>#N/A</v>
          </cell>
          <cell r="LY33" t="e">
            <v>#N/A</v>
          </cell>
          <cell r="LZ33" t="e">
            <v>#N/A</v>
          </cell>
          <cell r="MA33" t="e">
            <v>#N/A</v>
          </cell>
          <cell r="MB33" t="e">
            <v>#N/A</v>
          </cell>
          <cell r="MC33" t="e">
            <v>#N/A</v>
          </cell>
          <cell r="MD33" t="e">
            <v>#N/A</v>
          </cell>
          <cell r="ME33" t="e">
            <v>#N/A</v>
          </cell>
          <cell r="MF33" t="e">
            <v>#N/A</v>
          </cell>
          <cell r="MG33" t="e">
            <v>#N/A</v>
          </cell>
          <cell r="MH33" t="e">
            <v>#N/A</v>
          </cell>
          <cell r="MI33" t="e">
            <v>#N/A</v>
          </cell>
          <cell r="MJ33" t="e">
            <v>#N/A</v>
          </cell>
          <cell r="MK33" t="e">
            <v>#N/A</v>
          </cell>
          <cell r="ML33" t="e">
            <v>#N/A</v>
          </cell>
          <cell r="MM33" t="e">
            <v>#N/A</v>
          </cell>
          <cell r="MN33" t="e">
            <v>#N/A</v>
          </cell>
          <cell r="MO33" t="e">
            <v>#N/A</v>
          </cell>
          <cell r="MP33" t="e">
            <v>#N/A</v>
          </cell>
          <cell r="MQ33" t="e">
            <v>#N/A</v>
          </cell>
          <cell r="MR33" t="e">
            <v>#N/A</v>
          </cell>
          <cell r="MS33" t="e">
            <v>#N/A</v>
          </cell>
          <cell r="MT33" t="e">
            <v>#N/A</v>
          </cell>
          <cell r="MU33" t="e">
            <v>#N/A</v>
          </cell>
          <cell r="MV33" t="e">
            <v>#N/A</v>
          </cell>
          <cell r="MW33" t="e">
            <v>#N/A</v>
          </cell>
          <cell r="MX33" t="e">
            <v>#N/A</v>
          </cell>
          <cell r="MY33" t="e">
            <v>#N/A</v>
          </cell>
          <cell r="MZ33" t="e">
            <v>#N/A</v>
          </cell>
          <cell r="NA33" t="e">
            <v>#N/A</v>
          </cell>
          <cell r="NB33" t="e">
            <v>#N/A</v>
          </cell>
          <cell r="NC33" t="e">
            <v>#N/A</v>
          </cell>
          <cell r="ND33" t="e">
            <v>#N/A</v>
          </cell>
          <cell r="NE33" t="e">
            <v>#N/A</v>
          </cell>
          <cell r="NF33" t="e">
            <v>#N/A</v>
          </cell>
          <cell r="NG33" t="e">
            <v>#N/A</v>
          </cell>
          <cell r="NH33" t="e">
            <v>#N/A</v>
          </cell>
          <cell r="NI33" t="e">
            <v>#N/A</v>
          </cell>
          <cell r="NJ33" t="e">
            <v>#N/A</v>
          </cell>
          <cell r="NK33" t="e">
            <v>#N/A</v>
          </cell>
          <cell r="NL33" t="e">
            <v>#N/A</v>
          </cell>
          <cell r="NM33" t="e">
            <v>#N/A</v>
          </cell>
          <cell r="NN33" t="e">
            <v>#N/A</v>
          </cell>
          <cell r="NO33" t="e">
            <v>#N/A</v>
          </cell>
          <cell r="NP33" t="e">
            <v>#N/A</v>
          </cell>
          <cell r="NQ33" t="e">
            <v>#N/A</v>
          </cell>
          <cell r="NR33" t="e">
            <v>#N/A</v>
          </cell>
          <cell r="NS33" t="e">
            <v>#N/A</v>
          </cell>
          <cell r="NT33" t="e">
            <v>#N/A</v>
          </cell>
          <cell r="NU33" t="e">
            <v>#N/A</v>
          </cell>
          <cell r="NV33" t="e">
            <v>#N/A</v>
          </cell>
          <cell r="NW33" t="e">
            <v>#N/A</v>
          </cell>
          <cell r="NX33" t="e">
            <v>#N/A</v>
          </cell>
          <cell r="NY33" t="e">
            <v>#N/A</v>
          </cell>
          <cell r="NZ33" t="e">
            <v>#N/A</v>
          </cell>
          <cell r="OA33" t="e">
            <v>#N/A</v>
          </cell>
          <cell r="OB33" t="e">
            <v>#N/A</v>
          </cell>
          <cell r="OC33" t="e">
            <v>#N/A</v>
          </cell>
          <cell r="OD33" t="e">
            <v>#N/A</v>
          </cell>
          <cell r="OE33" t="e">
            <v>#N/A</v>
          </cell>
          <cell r="OF33" t="e">
            <v>#N/A</v>
          </cell>
          <cell r="OG33" t="e">
            <v>#N/A</v>
          </cell>
          <cell r="OH33" t="e">
            <v>#N/A</v>
          </cell>
          <cell r="OI33" t="e">
            <v>#N/A</v>
          </cell>
          <cell r="OJ33" t="e">
            <v>#N/A</v>
          </cell>
          <cell r="OK33" t="e">
            <v>#N/A</v>
          </cell>
          <cell r="OL33" t="e">
            <v>#N/A</v>
          </cell>
          <cell r="OM33" t="e">
            <v>#N/A</v>
          </cell>
          <cell r="ON33" t="e">
            <v>#N/A</v>
          </cell>
          <cell r="OO33" t="e">
            <v>#N/A</v>
          </cell>
          <cell r="OP33" t="e">
            <v>#N/A</v>
          </cell>
          <cell r="OQ33" t="e">
            <v>#N/A</v>
          </cell>
          <cell r="OR33" t="e">
            <v>#N/A</v>
          </cell>
          <cell r="OS33" t="e">
            <v>#N/A</v>
          </cell>
          <cell r="OT33" t="e">
            <v>#N/A</v>
          </cell>
          <cell r="OU33" t="e">
            <v>#N/A</v>
          </cell>
          <cell r="OV33" t="e">
            <v>#N/A</v>
          </cell>
          <cell r="OW33" t="e">
            <v>#N/A</v>
          </cell>
          <cell r="OX33" t="e">
            <v>#N/A</v>
          </cell>
          <cell r="OY33" t="e">
            <v>#N/A</v>
          </cell>
          <cell r="OZ33" t="e">
            <v>#N/A</v>
          </cell>
          <cell r="PA33" t="e">
            <v>#N/A</v>
          </cell>
          <cell r="PB33" t="e">
            <v>#N/A</v>
          </cell>
          <cell r="PC33" t="e">
            <v>#N/A</v>
          </cell>
          <cell r="PD33" t="e">
            <v>#N/A</v>
          </cell>
          <cell r="PE33" t="e">
            <v>#N/A</v>
          </cell>
          <cell r="PF33" t="e">
            <v>#N/A</v>
          </cell>
          <cell r="PG33" t="e">
            <v>#N/A</v>
          </cell>
          <cell r="PH33" t="e">
            <v>#N/A</v>
          </cell>
          <cell r="PI33" t="e">
            <v>#N/A</v>
          </cell>
          <cell r="PJ33" t="e">
            <v>#N/A</v>
          </cell>
          <cell r="PK33" t="e">
            <v>#N/A</v>
          </cell>
          <cell r="PL33" t="e">
            <v>#N/A</v>
          </cell>
          <cell r="PM33" t="e">
            <v>#N/A</v>
          </cell>
          <cell r="PN33" t="e">
            <v>#N/A</v>
          </cell>
          <cell r="PO33" t="e">
            <v>#N/A</v>
          </cell>
          <cell r="PP33" t="e">
            <v>#N/A</v>
          </cell>
          <cell r="PQ33" t="e">
            <v>#N/A</v>
          </cell>
          <cell r="PR33" t="e">
            <v>#N/A</v>
          </cell>
          <cell r="PS33" t="e">
            <v>#N/A</v>
          </cell>
          <cell r="PT33" t="e">
            <v>#N/A</v>
          </cell>
          <cell r="PU33" t="e">
            <v>#N/A</v>
          </cell>
          <cell r="PV33" t="e">
            <v>#N/A</v>
          </cell>
          <cell r="PW33" t="e">
            <v>#N/A</v>
          </cell>
          <cell r="PX33" t="e">
            <v>#N/A</v>
          </cell>
          <cell r="PY33" t="e">
            <v>#N/A</v>
          </cell>
          <cell r="PZ33" t="e">
            <v>#N/A</v>
          </cell>
          <cell r="QA33" t="e">
            <v>#N/A</v>
          </cell>
          <cell r="QB33" t="e">
            <v>#N/A</v>
          </cell>
          <cell r="QC33" t="e">
            <v>#N/A</v>
          </cell>
          <cell r="QD33" t="e">
            <v>#N/A</v>
          </cell>
          <cell r="QE33" t="e">
            <v>#N/A</v>
          </cell>
          <cell r="QF33" t="e">
            <v>#N/A</v>
          </cell>
          <cell r="QG33" t="e">
            <v>#N/A</v>
          </cell>
          <cell r="QH33" t="e">
            <v>#N/A</v>
          </cell>
          <cell r="QI33" t="e">
            <v>#N/A</v>
          </cell>
          <cell r="QJ33" t="e">
            <v>#N/A</v>
          </cell>
          <cell r="QK33" t="e">
            <v>#N/A</v>
          </cell>
          <cell r="QL33" t="e">
            <v>#N/A</v>
          </cell>
          <cell r="QM33" t="e">
            <v>#N/A</v>
          </cell>
          <cell r="QN33" t="e">
            <v>#N/A</v>
          </cell>
          <cell r="QO33" t="e">
            <v>#N/A</v>
          </cell>
          <cell r="QP33" t="e">
            <v>#N/A</v>
          </cell>
          <cell r="QQ33" t="e">
            <v>#N/A</v>
          </cell>
          <cell r="QR33" t="e">
            <v>#N/A</v>
          </cell>
          <cell r="QS33" t="e">
            <v>#N/A</v>
          </cell>
          <cell r="QT33" t="e">
            <v>#N/A</v>
          </cell>
          <cell r="QU33" t="e">
            <v>#N/A</v>
          </cell>
          <cell r="QV33" t="e">
            <v>#N/A</v>
          </cell>
          <cell r="QW33" t="e">
            <v>#N/A</v>
          </cell>
          <cell r="QX33" t="e">
            <v>#N/A</v>
          </cell>
          <cell r="QY33" t="e">
            <v>#N/A</v>
          </cell>
          <cell r="QZ33">
            <v>4.7103145370725574E-2</v>
          </cell>
          <cell r="RA33">
            <v>3.3333333333333333E-2</v>
          </cell>
          <cell r="RB33" t="str">
            <v>x</v>
          </cell>
        </row>
        <row r="34">
          <cell r="A34">
            <v>32</v>
          </cell>
          <cell r="C34" t="e">
            <v>#N/A</v>
          </cell>
          <cell r="D34" t="e">
            <v>#N/A</v>
          </cell>
          <cell r="E34" t="e">
            <v>#N/A</v>
          </cell>
          <cell r="F34" t="e">
            <v>#N/A</v>
          </cell>
          <cell r="G34" t="e">
            <v>#N/A</v>
          </cell>
          <cell r="H34" t="e">
            <v>#N/A</v>
          </cell>
          <cell r="I34" t="e">
            <v>#N/A</v>
          </cell>
          <cell r="J34" t="e">
            <v>#N/A</v>
          </cell>
          <cell r="K34" t="e">
            <v>#N/A</v>
          </cell>
          <cell r="L34" t="e">
            <v>#N/A</v>
          </cell>
          <cell r="M34" t="e">
            <v>#N/A</v>
          </cell>
          <cell r="N34" t="e">
            <v>#N/A</v>
          </cell>
          <cell r="O34" t="e">
            <v>#N/A</v>
          </cell>
          <cell r="P34" t="e">
            <v>#N/A</v>
          </cell>
          <cell r="Q34" t="e">
            <v>#N/A</v>
          </cell>
          <cell r="R34" t="e">
            <v>#N/A</v>
          </cell>
          <cell r="S34" t="e">
            <v>#N/A</v>
          </cell>
          <cell r="T34" t="e">
            <v>#N/A</v>
          </cell>
          <cell r="U34" t="e">
            <v>#N/A</v>
          </cell>
          <cell r="V34" t="e">
            <v>#N/A</v>
          </cell>
          <cell r="W34" t="e">
            <v>#N/A</v>
          </cell>
          <cell r="X34" t="e">
            <v>#N/A</v>
          </cell>
          <cell r="Y34" t="e">
            <v>#N/A</v>
          </cell>
          <cell r="Z34" t="e">
            <v>#N/A</v>
          </cell>
          <cell r="AA34" t="e">
            <v>#N/A</v>
          </cell>
          <cell r="AB34" t="e">
            <v>#N/A</v>
          </cell>
          <cell r="AC34" t="e">
            <v>#N/A</v>
          </cell>
          <cell r="AD34" t="e">
            <v>#N/A</v>
          </cell>
          <cell r="AE34" t="e">
            <v>#N/A</v>
          </cell>
          <cell r="AF34" t="e">
            <v>#N/A</v>
          </cell>
          <cell r="AG34" t="e">
            <v>#N/A</v>
          </cell>
          <cell r="AH34" t="e">
            <v>#N/A</v>
          </cell>
          <cell r="AI34" t="e">
            <v>#N/A</v>
          </cell>
          <cell r="AJ34" t="e">
            <v>#N/A</v>
          </cell>
          <cell r="AK34" t="e">
            <v>#N/A</v>
          </cell>
          <cell r="AL34" t="e">
            <v>#N/A</v>
          </cell>
          <cell r="AM34" t="e">
            <v>#N/A</v>
          </cell>
          <cell r="AN34" t="e">
            <v>#N/A</v>
          </cell>
          <cell r="AO34" t="e">
            <v>#N/A</v>
          </cell>
          <cell r="AP34" t="e">
            <v>#N/A</v>
          </cell>
          <cell r="AQ34" t="e">
            <v>#N/A</v>
          </cell>
          <cell r="AR34" t="e">
            <v>#N/A</v>
          </cell>
          <cell r="AS34" t="e">
            <v>#N/A</v>
          </cell>
          <cell r="AT34" t="e">
            <v>#N/A</v>
          </cell>
          <cell r="AU34" t="e">
            <v>#N/A</v>
          </cell>
          <cell r="AV34" t="e">
            <v>#N/A</v>
          </cell>
          <cell r="AW34" t="e">
            <v>#N/A</v>
          </cell>
          <cell r="AX34" t="e">
            <v>#N/A</v>
          </cell>
          <cell r="AY34" t="e">
            <v>#N/A</v>
          </cell>
          <cell r="AZ34" t="e">
            <v>#N/A</v>
          </cell>
          <cell r="BA34" t="e">
            <v>#N/A</v>
          </cell>
          <cell r="BB34" t="e">
            <v>#N/A</v>
          </cell>
          <cell r="BC34" t="e">
            <v>#N/A</v>
          </cell>
          <cell r="BD34" t="e">
            <v>#N/A</v>
          </cell>
          <cell r="BE34" t="e">
            <v>#N/A</v>
          </cell>
          <cell r="BF34" t="e">
            <v>#N/A</v>
          </cell>
          <cell r="BG34" t="e">
            <v>#N/A</v>
          </cell>
          <cell r="BH34" t="e">
            <v>#N/A</v>
          </cell>
          <cell r="BI34" t="e">
            <v>#N/A</v>
          </cell>
          <cell r="BJ34" t="e">
            <v>#N/A</v>
          </cell>
          <cell r="BK34" t="e">
            <v>#N/A</v>
          </cell>
          <cell r="BL34" t="e">
            <v>#N/A</v>
          </cell>
          <cell r="BM34" t="e">
            <v>#N/A</v>
          </cell>
          <cell r="BN34" t="e">
            <v>#N/A</v>
          </cell>
          <cell r="BO34" t="e">
            <v>#N/A</v>
          </cell>
          <cell r="BP34" t="e">
            <v>#N/A</v>
          </cell>
          <cell r="BQ34" t="e">
            <v>#N/A</v>
          </cell>
          <cell r="BR34" t="e">
            <v>#N/A</v>
          </cell>
          <cell r="BS34" t="e">
            <v>#N/A</v>
          </cell>
          <cell r="BT34" t="e">
            <v>#N/A</v>
          </cell>
          <cell r="BU34" t="e">
            <v>#N/A</v>
          </cell>
          <cell r="BV34" t="e">
            <v>#N/A</v>
          </cell>
          <cell r="BW34" t="e">
            <v>#N/A</v>
          </cell>
          <cell r="BX34" t="e">
            <v>#N/A</v>
          </cell>
          <cell r="BY34" t="e">
            <v>#N/A</v>
          </cell>
          <cell r="BZ34" t="e">
            <v>#N/A</v>
          </cell>
          <cell r="CA34" t="e">
            <v>#N/A</v>
          </cell>
          <cell r="CB34" t="e">
            <v>#N/A</v>
          </cell>
          <cell r="CC34" t="e">
            <v>#N/A</v>
          </cell>
          <cell r="CD34" t="e">
            <v>#N/A</v>
          </cell>
          <cell r="CE34" t="e">
            <v>#N/A</v>
          </cell>
          <cell r="CF34" t="e">
            <v>#N/A</v>
          </cell>
          <cell r="CG34" t="e">
            <v>#N/A</v>
          </cell>
          <cell r="CH34" t="e">
            <v>#N/A</v>
          </cell>
          <cell r="CI34" t="e">
            <v>#N/A</v>
          </cell>
          <cell r="CJ34" t="e">
            <v>#N/A</v>
          </cell>
          <cell r="CK34" t="e">
            <v>#N/A</v>
          </cell>
          <cell r="CL34" t="e">
            <v>#N/A</v>
          </cell>
          <cell r="CM34" t="e">
            <v>#N/A</v>
          </cell>
          <cell r="CN34" t="e">
            <v>#N/A</v>
          </cell>
          <cell r="CO34" t="e">
            <v>#N/A</v>
          </cell>
          <cell r="CP34" t="e">
            <v>#N/A</v>
          </cell>
          <cell r="CQ34" t="e">
            <v>#N/A</v>
          </cell>
          <cell r="CR34" t="e">
            <v>#N/A</v>
          </cell>
          <cell r="CS34" t="e">
            <v>#N/A</v>
          </cell>
          <cell r="CT34" t="e">
            <v>#N/A</v>
          </cell>
          <cell r="CU34" t="e">
            <v>#N/A</v>
          </cell>
          <cell r="CV34" t="e">
            <v>#N/A</v>
          </cell>
          <cell r="CW34" t="e">
            <v>#N/A</v>
          </cell>
          <cell r="CX34" t="e">
            <v>#N/A</v>
          </cell>
          <cell r="CY34" t="e">
            <v>#N/A</v>
          </cell>
          <cell r="CZ34" t="e">
            <v>#N/A</v>
          </cell>
          <cell r="DA34" t="e">
            <v>#N/A</v>
          </cell>
          <cell r="DB34" t="e">
            <v>#N/A</v>
          </cell>
          <cell r="DC34" t="e">
            <v>#N/A</v>
          </cell>
          <cell r="DD34" t="e">
            <v>#N/A</v>
          </cell>
          <cell r="DE34" t="e">
            <v>#N/A</v>
          </cell>
          <cell r="DF34" t="e">
            <v>#N/A</v>
          </cell>
          <cell r="DG34" t="e">
            <v>#N/A</v>
          </cell>
          <cell r="DH34" t="e">
            <v>#N/A</v>
          </cell>
          <cell r="DI34" t="e">
            <v>#N/A</v>
          </cell>
          <cell r="DJ34" t="e">
            <v>#N/A</v>
          </cell>
          <cell r="DK34" t="e">
            <v>#N/A</v>
          </cell>
          <cell r="DL34" t="e">
            <v>#N/A</v>
          </cell>
          <cell r="DM34" t="e">
            <v>#N/A</v>
          </cell>
          <cell r="DN34" t="e">
            <v>#N/A</v>
          </cell>
          <cell r="DO34" t="e">
            <v>#N/A</v>
          </cell>
          <cell r="DP34" t="e">
            <v>#N/A</v>
          </cell>
          <cell r="DQ34" t="e">
            <v>#N/A</v>
          </cell>
          <cell r="DR34" t="e">
            <v>#N/A</v>
          </cell>
          <cell r="DS34" t="e">
            <v>#N/A</v>
          </cell>
          <cell r="DT34" t="e">
            <v>#N/A</v>
          </cell>
          <cell r="DU34" t="e">
            <v>#N/A</v>
          </cell>
          <cell r="DV34" t="e">
            <v>#N/A</v>
          </cell>
          <cell r="DW34" t="e">
            <v>#N/A</v>
          </cell>
          <cell r="DX34" t="e">
            <v>#N/A</v>
          </cell>
          <cell r="DY34" t="e">
            <v>#N/A</v>
          </cell>
          <cell r="DZ34" t="e">
            <v>#N/A</v>
          </cell>
          <cell r="EA34" t="e">
            <v>#N/A</v>
          </cell>
          <cell r="EB34" t="e">
            <v>#N/A</v>
          </cell>
          <cell r="EC34" t="e">
            <v>#N/A</v>
          </cell>
          <cell r="ED34" t="e">
            <v>#N/A</v>
          </cell>
          <cell r="EE34" t="e">
            <v>#N/A</v>
          </cell>
          <cell r="EF34" t="e">
            <v>#N/A</v>
          </cell>
          <cell r="EG34" t="e">
            <v>#N/A</v>
          </cell>
          <cell r="EH34" t="e">
            <v>#N/A</v>
          </cell>
          <cell r="EI34" t="e">
            <v>#N/A</v>
          </cell>
          <cell r="EJ34" t="e">
            <v>#N/A</v>
          </cell>
          <cell r="EK34" t="e">
            <v>#N/A</v>
          </cell>
          <cell r="EL34" t="e">
            <v>#N/A</v>
          </cell>
          <cell r="EM34" t="e">
            <v>#N/A</v>
          </cell>
          <cell r="EN34" t="e">
            <v>#N/A</v>
          </cell>
          <cell r="EO34" t="e">
            <v>#N/A</v>
          </cell>
          <cell r="EP34" t="e">
            <v>#N/A</v>
          </cell>
          <cell r="EQ34" t="e">
            <v>#N/A</v>
          </cell>
          <cell r="ER34" t="e">
            <v>#N/A</v>
          </cell>
          <cell r="ES34" t="e">
            <v>#N/A</v>
          </cell>
          <cell r="ET34" t="e">
            <v>#N/A</v>
          </cell>
          <cell r="EU34" t="e">
            <v>#N/A</v>
          </cell>
          <cell r="EV34" t="e">
            <v>#N/A</v>
          </cell>
          <cell r="EW34" t="e">
            <v>#N/A</v>
          </cell>
          <cell r="EX34" t="e">
            <v>#N/A</v>
          </cell>
          <cell r="EY34" t="e">
            <v>#N/A</v>
          </cell>
          <cell r="EZ34" t="e">
            <v>#N/A</v>
          </cell>
          <cell r="FA34" t="e">
            <v>#N/A</v>
          </cell>
          <cell r="FB34" t="e">
            <v>#N/A</v>
          </cell>
          <cell r="FC34" t="e">
            <v>#N/A</v>
          </cell>
          <cell r="FD34" t="e">
            <v>#N/A</v>
          </cell>
          <cell r="FE34" t="e">
            <v>#N/A</v>
          </cell>
          <cell r="FF34" t="e">
            <v>#N/A</v>
          </cell>
          <cell r="FG34" t="e">
            <v>#N/A</v>
          </cell>
          <cell r="FH34" t="e">
            <v>#N/A</v>
          </cell>
          <cell r="FI34" t="e">
            <v>#N/A</v>
          </cell>
          <cell r="FJ34" t="e">
            <v>#N/A</v>
          </cell>
          <cell r="FK34" t="e">
            <v>#N/A</v>
          </cell>
          <cell r="FL34" t="e">
            <v>#N/A</v>
          </cell>
          <cell r="FM34" t="e">
            <v>#N/A</v>
          </cell>
          <cell r="FN34" t="e">
            <v>#N/A</v>
          </cell>
          <cell r="FO34" t="e">
            <v>#N/A</v>
          </cell>
          <cell r="FP34" t="e">
            <v>#N/A</v>
          </cell>
          <cell r="FQ34" t="e">
            <v>#N/A</v>
          </cell>
          <cell r="FR34" t="e">
            <v>#N/A</v>
          </cell>
          <cell r="FS34" t="e">
            <v>#N/A</v>
          </cell>
          <cell r="FT34" t="e">
            <v>#N/A</v>
          </cell>
          <cell r="FU34" t="e">
            <v>#N/A</v>
          </cell>
          <cell r="FV34" t="e">
            <v>#N/A</v>
          </cell>
          <cell r="FW34" t="e">
            <v>#N/A</v>
          </cell>
          <cell r="FX34" t="e">
            <v>#N/A</v>
          </cell>
          <cell r="FY34" t="e">
            <v>#N/A</v>
          </cell>
          <cell r="FZ34" t="e">
            <v>#N/A</v>
          </cell>
          <cell r="GA34" t="e">
            <v>#N/A</v>
          </cell>
          <cell r="GB34" t="e">
            <v>#N/A</v>
          </cell>
          <cell r="GC34" t="e">
            <v>#N/A</v>
          </cell>
          <cell r="GD34" t="e">
            <v>#N/A</v>
          </cell>
          <cell r="GE34" t="e">
            <v>#N/A</v>
          </cell>
          <cell r="GF34" t="e">
            <v>#N/A</v>
          </cell>
          <cell r="GG34" t="e">
            <v>#N/A</v>
          </cell>
          <cell r="GH34" t="e">
            <v>#N/A</v>
          </cell>
          <cell r="GI34" t="e">
            <v>#N/A</v>
          </cell>
          <cell r="GJ34" t="e">
            <v>#N/A</v>
          </cell>
          <cell r="GK34" t="e">
            <v>#N/A</v>
          </cell>
          <cell r="GL34" t="e">
            <v>#N/A</v>
          </cell>
          <cell r="GM34" t="e">
            <v>#N/A</v>
          </cell>
          <cell r="GN34" t="e">
            <v>#N/A</v>
          </cell>
          <cell r="GO34" t="e">
            <v>#N/A</v>
          </cell>
          <cell r="GP34" t="e">
            <v>#N/A</v>
          </cell>
          <cell r="GQ34" t="e">
            <v>#N/A</v>
          </cell>
          <cell r="GR34" t="e">
            <v>#N/A</v>
          </cell>
          <cell r="GS34" t="e">
            <v>#N/A</v>
          </cell>
          <cell r="GT34" t="e">
            <v>#N/A</v>
          </cell>
          <cell r="GU34" t="e">
            <v>#N/A</v>
          </cell>
          <cell r="GV34" t="e">
            <v>#N/A</v>
          </cell>
          <cell r="GW34" t="e">
            <v>#N/A</v>
          </cell>
          <cell r="GX34" t="e">
            <v>#N/A</v>
          </cell>
          <cell r="GY34" t="e">
            <v>#N/A</v>
          </cell>
          <cell r="GZ34" t="e">
            <v>#N/A</v>
          </cell>
          <cell r="HA34" t="e">
            <v>#N/A</v>
          </cell>
          <cell r="HB34" t="e">
            <v>#N/A</v>
          </cell>
          <cell r="HC34" t="e">
            <v>#N/A</v>
          </cell>
          <cell r="HD34" t="e">
            <v>#N/A</v>
          </cell>
          <cell r="HE34" t="e">
            <v>#N/A</v>
          </cell>
          <cell r="HF34" t="e">
            <v>#N/A</v>
          </cell>
          <cell r="HG34" t="e">
            <v>#N/A</v>
          </cell>
          <cell r="HH34" t="e">
            <v>#N/A</v>
          </cell>
          <cell r="HI34" t="e">
            <v>#N/A</v>
          </cell>
          <cell r="HJ34" t="e">
            <v>#N/A</v>
          </cell>
          <cell r="HK34" t="e">
            <v>#N/A</v>
          </cell>
          <cell r="HL34" t="e">
            <v>#N/A</v>
          </cell>
          <cell r="HM34" t="e">
            <v>#N/A</v>
          </cell>
          <cell r="HN34" t="e">
            <v>#N/A</v>
          </cell>
          <cell r="HO34" t="e">
            <v>#N/A</v>
          </cell>
          <cell r="HP34" t="e">
            <v>#N/A</v>
          </cell>
          <cell r="HQ34" t="e">
            <v>#N/A</v>
          </cell>
          <cell r="HR34" t="e">
            <v>#N/A</v>
          </cell>
          <cell r="HS34" t="e">
            <v>#N/A</v>
          </cell>
          <cell r="HT34" t="e">
            <v>#N/A</v>
          </cell>
          <cell r="HU34" t="e">
            <v>#N/A</v>
          </cell>
          <cell r="HV34" t="e">
            <v>#N/A</v>
          </cell>
          <cell r="HW34" t="e">
            <v>#N/A</v>
          </cell>
          <cell r="HX34" t="e">
            <v>#N/A</v>
          </cell>
          <cell r="HY34" t="e">
            <v>#N/A</v>
          </cell>
          <cell r="HZ34" t="e">
            <v>#N/A</v>
          </cell>
          <cell r="IA34" t="e">
            <v>#N/A</v>
          </cell>
          <cell r="IB34" t="e">
            <v>#N/A</v>
          </cell>
          <cell r="IC34" t="e">
            <v>#N/A</v>
          </cell>
          <cell r="ID34" t="e">
            <v>#N/A</v>
          </cell>
          <cell r="IE34" t="e">
            <v>#N/A</v>
          </cell>
          <cell r="IF34" t="e">
            <v>#N/A</v>
          </cell>
          <cell r="IG34" t="e">
            <v>#N/A</v>
          </cell>
          <cell r="IH34" t="e">
            <v>#N/A</v>
          </cell>
          <cell r="II34" t="e">
            <v>#N/A</v>
          </cell>
          <cell r="IJ34" t="e">
            <v>#N/A</v>
          </cell>
          <cell r="IK34" t="e">
            <v>#N/A</v>
          </cell>
          <cell r="IL34" t="e">
            <v>#N/A</v>
          </cell>
          <cell r="IM34" t="e">
            <v>#N/A</v>
          </cell>
          <cell r="IN34" t="e">
            <v>#N/A</v>
          </cell>
          <cell r="IO34" t="e">
            <v>#N/A</v>
          </cell>
          <cell r="IP34" t="e">
            <v>#N/A</v>
          </cell>
          <cell r="IQ34" t="e">
            <v>#N/A</v>
          </cell>
          <cell r="IR34" t="e">
            <v>#N/A</v>
          </cell>
          <cell r="IS34" t="e">
            <v>#N/A</v>
          </cell>
          <cell r="IT34" t="e">
            <v>#N/A</v>
          </cell>
          <cell r="IU34" t="e">
            <v>#N/A</v>
          </cell>
          <cell r="IV34" t="e">
            <v>#N/A</v>
          </cell>
          <cell r="IW34" t="e">
            <v>#N/A</v>
          </cell>
          <cell r="IX34" t="e">
            <v>#N/A</v>
          </cell>
          <cell r="IY34" t="e">
            <v>#N/A</v>
          </cell>
          <cell r="IZ34" t="e">
            <v>#N/A</v>
          </cell>
          <cell r="JA34" t="e">
            <v>#N/A</v>
          </cell>
          <cell r="JB34" t="e">
            <v>#N/A</v>
          </cell>
          <cell r="JC34" t="e">
            <v>#N/A</v>
          </cell>
          <cell r="JD34" t="e">
            <v>#N/A</v>
          </cell>
          <cell r="JE34" t="e">
            <v>#N/A</v>
          </cell>
          <cell r="JF34" t="e">
            <v>#N/A</v>
          </cell>
          <cell r="JG34" t="e">
            <v>#N/A</v>
          </cell>
          <cell r="JH34" t="e">
            <v>#N/A</v>
          </cell>
          <cell r="JI34" t="e">
            <v>#N/A</v>
          </cell>
          <cell r="JJ34" t="e">
            <v>#N/A</v>
          </cell>
          <cell r="JK34" t="e">
            <v>#N/A</v>
          </cell>
          <cell r="JL34" t="e">
            <v>#N/A</v>
          </cell>
          <cell r="JM34" t="e">
            <v>#N/A</v>
          </cell>
          <cell r="JN34" t="e">
            <v>#N/A</v>
          </cell>
          <cell r="JO34" t="e">
            <v>#N/A</v>
          </cell>
          <cell r="JP34" t="e">
            <v>#N/A</v>
          </cell>
          <cell r="JQ34" t="e">
            <v>#N/A</v>
          </cell>
          <cell r="JR34" t="e">
            <v>#N/A</v>
          </cell>
          <cell r="JS34" t="e">
            <v>#N/A</v>
          </cell>
          <cell r="JT34" t="e">
            <v>#N/A</v>
          </cell>
          <cell r="JU34" t="e">
            <v>#N/A</v>
          </cell>
          <cell r="JV34" t="e">
            <v>#N/A</v>
          </cell>
          <cell r="JW34" t="e">
            <v>#N/A</v>
          </cell>
          <cell r="JX34" t="e">
            <v>#N/A</v>
          </cell>
          <cell r="JY34" t="e">
            <v>#N/A</v>
          </cell>
          <cell r="JZ34" t="e">
            <v>#N/A</v>
          </cell>
          <cell r="KA34" t="e">
            <v>#N/A</v>
          </cell>
          <cell r="KB34" t="e">
            <v>#N/A</v>
          </cell>
          <cell r="KC34" t="e">
            <v>#N/A</v>
          </cell>
          <cell r="KD34" t="e">
            <v>#N/A</v>
          </cell>
          <cell r="KE34" t="e">
            <v>#N/A</v>
          </cell>
          <cell r="KF34" t="e">
            <v>#N/A</v>
          </cell>
          <cell r="KG34" t="e">
            <v>#N/A</v>
          </cell>
          <cell r="KH34" t="e">
            <v>#N/A</v>
          </cell>
          <cell r="KI34" t="e">
            <v>#N/A</v>
          </cell>
          <cell r="KJ34" t="e">
            <v>#N/A</v>
          </cell>
          <cell r="KK34" t="e">
            <v>#N/A</v>
          </cell>
          <cell r="KL34" t="e">
            <v>#N/A</v>
          </cell>
          <cell r="KM34" t="e">
            <v>#N/A</v>
          </cell>
          <cell r="KN34" t="e">
            <v>#N/A</v>
          </cell>
          <cell r="KO34" t="e">
            <v>#N/A</v>
          </cell>
          <cell r="KP34" t="e">
            <v>#N/A</v>
          </cell>
          <cell r="KQ34" t="e">
            <v>#N/A</v>
          </cell>
          <cell r="KR34" t="e">
            <v>#N/A</v>
          </cell>
          <cell r="KS34" t="e">
            <v>#N/A</v>
          </cell>
          <cell r="KT34" t="e">
            <v>#N/A</v>
          </cell>
          <cell r="KU34" t="e">
            <v>#N/A</v>
          </cell>
          <cell r="KV34" t="e">
            <v>#N/A</v>
          </cell>
          <cell r="KW34" t="e">
            <v>#N/A</v>
          </cell>
          <cell r="KX34" t="e">
            <v>#N/A</v>
          </cell>
          <cell r="KY34" t="e">
            <v>#N/A</v>
          </cell>
          <cell r="KZ34" t="e">
            <v>#N/A</v>
          </cell>
          <cell r="LA34" t="e">
            <v>#N/A</v>
          </cell>
          <cell r="LB34" t="e">
            <v>#N/A</v>
          </cell>
          <cell r="LC34" t="e">
            <v>#N/A</v>
          </cell>
          <cell r="LD34" t="e">
            <v>#N/A</v>
          </cell>
          <cell r="LE34" t="e">
            <v>#N/A</v>
          </cell>
          <cell r="LF34" t="e">
            <v>#N/A</v>
          </cell>
          <cell r="LG34" t="e">
            <v>#N/A</v>
          </cell>
          <cell r="LH34" t="e">
            <v>#N/A</v>
          </cell>
          <cell r="LI34" t="e">
            <v>#N/A</v>
          </cell>
          <cell r="LJ34" t="e">
            <v>#N/A</v>
          </cell>
          <cell r="LK34" t="e">
            <v>#N/A</v>
          </cell>
          <cell r="LL34" t="e">
            <v>#N/A</v>
          </cell>
          <cell r="LM34" t="e">
            <v>#N/A</v>
          </cell>
          <cell r="LN34" t="e">
            <v>#N/A</v>
          </cell>
          <cell r="LO34" t="e">
            <v>#N/A</v>
          </cell>
          <cell r="LP34" t="e">
            <v>#N/A</v>
          </cell>
          <cell r="LQ34" t="e">
            <v>#N/A</v>
          </cell>
          <cell r="LR34" t="e">
            <v>#N/A</v>
          </cell>
          <cell r="LS34" t="e">
            <v>#N/A</v>
          </cell>
          <cell r="LT34" t="e">
            <v>#N/A</v>
          </cell>
          <cell r="LU34" t="e">
            <v>#N/A</v>
          </cell>
          <cell r="LV34" t="e">
            <v>#N/A</v>
          </cell>
          <cell r="LW34" t="e">
            <v>#N/A</v>
          </cell>
          <cell r="LX34" t="e">
            <v>#N/A</v>
          </cell>
          <cell r="LY34" t="e">
            <v>#N/A</v>
          </cell>
          <cell r="LZ34" t="e">
            <v>#N/A</v>
          </cell>
          <cell r="MA34" t="e">
            <v>#N/A</v>
          </cell>
          <cell r="MB34" t="e">
            <v>#N/A</v>
          </cell>
          <cell r="MC34" t="e">
            <v>#N/A</v>
          </cell>
          <cell r="MD34" t="e">
            <v>#N/A</v>
          </cell>
          <cell r="ME34" t="e">
            <v>#N/A</v>
          </cell>
          <cell r="MF34" t="e">
            <v>#N/A</v>
          </cell>
          <cell r="MG34" t="e">
            <v>#N/A</v>
          </cell>
          <cell r="MH34" t="e">
            <v>#N/A</v>
          </cell>
          <cell r="MI34" t="e">
            <v>#N/A</v>
          </cell>
          <cell r="MJ34" t="e">
            <v>#N/A</v>
          </cell>
          <cell r="MK34" t="e">
            <v>#N/A</v>
          </cell>
          <cell r="ML34" t="e">
            <v>#N/A</v>
          </cell>
          <cell r="MM34" t="e">
            <v>#N/A</v>
          </cell>
          <cell r="MN34" t="e">
            <v>#N/A</v>
          </cell>
          <cell r="MO34" t="e">
            <v>#N/A</v>
          </cell>
          <cell r="MP34" t="e">
            <v>#N/A</v>
          </cell>
          <cell r="MQ34" t="e">
            <v>#N/A</v>
          </cell>
          <cell r="MR34" t="e">
            <v>#N/A</v>
          </cell>
          <cell r="MS34" t="e">
            <v>#N/A</v>
          </cell>
          <cell r="MT34" t="e">
            <v>#N/A</v>
          </cell>
          <cell r="MU34" t="e">
            <v>#N/A</v>
          </cell>
          <cell r="MV34" t="e">
            <v>#N/A</v>
          </cell>
          <cell r="MW34" t="e">
            <v>#N/A</v>
          </cell>
          <cell r="MX34" t="e">
            <v>#N/A</v>
          </cell>
          <cell r="MY34" t="e">
            <v>#N/A</v>
          </cell>
          <cell r="MZ34" t="e">
            <v>#N/A</v>
          </cell>
          <cell r="NA34" t="e">
            <v>#N/A</v>
          </cell>
          <cell r="NB34" t="e">
            <v>#N/A</v>
          </cell>
          <cell r="NC34" t="e">
            <v>#N/A</v>
          </cell>
          <cell r="ND34" t="e">
            <v>#N/A</v>
          </cell>
          <cell r="NE34" t="e">
            <v>#N/A</v>
          </cell>
          <cell r="NF34" t="e">
            <v>#N/A</v>
          </cell>
          <cell r="NG34" t="e">
            <v>#N/A</v>
          </cell>
          <cell r="NH34" t="e">
            <v>#N/A</v>
          </cell>
          <cell r="NI34" t="e">
            <v>#N/A</v>
          </cell>
          <cell r="NJ34" t="e">
            <v>#N/A</v>
          </cell>
          <cell r="NK34" t="e">
            <v>#N/A</v>
          </cell>
          <cell r="NL34" t="e">
            <v>#N/A</v>
          </cell>
          <cell r="NM34" t="e">
            <v>#N/A</v>
          </cell>
          <cell r="NN34" t="e">
            <v>#N/A</v>
          </cell>
          <cell r="NO34" t="e">
            <v>#N/A</v>
          </cell>
          <cell r="NP34" t="e">
            <v>#N/A</v>
          </cell>
          <cell r="NQ34" t="e">
            <v>#N/A</v>
          </cell>
          <cell r="NR34" t="e">
            <v>#N/A</v>
          </cell>
          <cell r="NS34" t="e">
            <v>#N/A</v>
          </cell>
          <cell r="NT34" t="e">
            <v>#N/A</v>
          </cell>
          <cell r="NU34" t="e">
            <v>#N/A</v>
          </cell>
          <cell r="NV34" t="e">
            <v>#N/A</v>
          </cell>
          <cell r="NW34" t="e">
            <v>#N/A</v>
          </cell>
          <cell r="NX34" t="e">
            <v>#N/A</v>
          </cell>
          <cell r="NY34" t="e">
            <v>#N/A</v>
          </cell>
          <cell r="NZ34" t="e">
            <v>#N/A</v>
          </cell>
          <cell r="OA34" t="e">
            <v>#N/A</v>
          </cell>
          <cell r="OB34" t="e">
            <v>#N/A</v>
          </cell>
          <cell r="OC34" t="e">
            <v>#N/A</v>
          </cell>
          <cell r="OD34" t="e">
            <v>#N/A</v>
          </cell>
          <cell r="OE34" t="e">
            <v>#N/A</v>
          </cell>
          <cell r="OF34" t="e">
            <v>#N/A</v>
          </cell>
          <cell r="OG34" t="e">
            <v>#N/A</v>
          </cell>
          <cell r="OH34" t="e">
            <v>#N/A</v>
          </cell>
          <cell r="OI34" t="e">
            <v>#N/A</v>
          </cell>
          <cell r="OJ34" t="e">
            <v>#N/A</v>
          </cell>
          <cell r="OK34" t="e">
            <v>#N/A</v>
          </cell>
          <cell r="OL34" t="e">
            <v>#N/A</v>
          </cell>
          <cell r="OM34" t="e">
            <v>#N/A</v>
          </cell>
          <cell r="ON34" t="e">
            <v>#N/A</v>
          </cell>
          <cell r="OO34" t="e">
            <v>#N/A</v>
          </cell>
          <cell r="OP34" t="e">
            <v>#N/A</v>
          </cell>
          <cell r="OQ34" t="e">
            <v>#N/A</v>
          </cell>
          <cell r="OR34" t="e">
            <v>#N/A</v>
          </cell>
          <cell r="OS34" t="e">
            <v>#N/A</v>
          </cell>
          <cell r="OT34" t="e">
            <v>#N/A</v>
          </cell>
          <cell r="OU34" t="e">
            <v>#N/A</v>
          </cell>
          <cell r="OV34" t="e">
            <v>#N/A</v>
          </cell>
          <cell r="OW34" t="e">
            <v>#N/A</v>
          </cell>
          <cell r="OX34" t="e">
            <v>#N/A</v>
          </cell>
          <cell r="OY34" t="e">
            <v>#N/A</v>
          </cell>
          <cell r="OZ34" t="e">
            <v>#N/A</v>
          </cell>
          <cell r="PA34" t="e">
            <v>#N/A</v>
          </cell>
          <cell r="PB34" t="e">
            <v>#N/A</v>
          </cell>
          <cell r="PC34" t="e">
            <v>#N/A</v>
          </cell>
          <cell r="PD34" t="e">
            <v>#N/A</v>
          </cell>
          <cell r="PE34" t="e">
            <v>#N/A</v>
          </cell>
          <cell r="PF34" t="e">
            <v>#N/A</v>
          </cell>
          <cell r="PG34" t="e">
            <v>#N/A</v>
          </cell>
          <cell r="PH34" t="e">
            <v>#N/A</v>
          </cell>
          <cell r="PI34" t="e">
            <v>#N/A</v>
          </cell>
          <cell r="PJ34" t="e">
            <v>#N/A</v>
          </cell>
          <cell r="PK34" t="e">
            <v>#N/A</v>
          </cell>
          <cell r="PL34" t="e">
            <v>#N/A</v>
          </cell>
          <cell r="PM34" t="e">
            <v>#N/A</v>
          </cell>
          <cell r="PN34" t="e">
            <v>#N/A</v>
          </cell>
          <cell r="PO34" t="e">
            <v>#N/A</v>
          </cell>
          <cell r="PP34" t="e">
            <v>#N/A</v>
          </cell>
          <cell r="PQ34" t="e">
            <v>#N/A</v>
          </cell>
          <cell r="PR34" t="e">
            <v>#N/A</v>
          </cell>
          <cell r="PS34" t="e">
            <v>#N/A</v>
          </cell>
          <cell r="PT34" t="e">
            <v>#N/A</v>
          </cell>
          <cell r="PU34" t="e">
            <v>#N/A</v>
          </cell>
          <cell r="PV34" t="e">
            <v>#N/A</v>
          </cell>
          <cell r="PW34" t="e">
            <v>#N/A</v>
          </cell>
          <cell r="PX34" t="e">
            <v>#N/A</v>
          </cell>
          <cell r="PY34" t="e">
            <v>#N/A</v>
          </cell>
          <cell r="PZ34" t="e">
            <v>#N/A</v>
          </cell>
          <cell r="QA34" t="e">
            <v>#N/A</v>
          </cell>
          <cell r="QB34" t="e">
            <v>#N/A</v>
          </cell>
          <cell r="QC34" t="e">
            <v>#N/A</v>
          </cell>
          <cell r="QD34" t="e">
            <v>#N/A</v>
          </cell>
          <cell r="QE34" t="e">
            <v>#N/A</v>
          </cell>
          <cell r="QF34" t="e">
            <v>#N/A</v>
          </cell>
          <cell r="QG34" t="e">
            <v>#N/A</v>
          </cell>
          <cell r="QH34" t="e">
            <v>#N/A</v>
          </cell>
          <cell r="QI34" t="e">
            <v>#N/A</v>
          </cell>
          <cell r="QJ34" t="e">
            <v>#N/A</v>
          </cell>
          <cell r="QK34" t="e">
            <v>#N/A</v>
          </cell>
          <cell r="QL34" t="e">
            <v>#N/A</v>
          </cell>
          <cell r="QM34" t="e">
            <v>#N/A</v>
          </cell>
          <cell r="QN34" t="e">
            <v>#N/A</v>
          </cell>
          <cell r="QO34" t="e">
            <v>#N/A</v>
          </cell>
          <cell r="QP34" t="e">
            <v>#N/A</v>
          </cell>
          <cell r="QQ34" t="e">
            <v>#N/A</v>
          </cell>
          <cell r="QR34" t="e">
            <v>#N/A</v>
          </cell>
          <cell r="QS34" t="e">
            <v>#N/A</v>
          </cell>
          <cell r="QT34" t="e">
            <v>#N/A</v>
          </cell>
          <cell r="QU34" t="e">
            <v>#N/A</v>
          </cell>
          <cell r="QV34" t="e">
            <v>#N/A</v>
          </cell>
          <cell r="QW34" t="e">
            <v>#N/A</v>
          </cell>
          <cell r="QX34" t="e">
            <v>#N/A</v>
          </cell>
          <cell r="QY34" t="e">
            <v>#N/A</v>
          </cell>
          <cell r="QZ34" t="e">
            <v>#N/A</v>
          </cell>
          <cell r="RA34" t="e">
            <v>#N/A</v>
          </cell>
          <cell r="RB34" t="str">
            <v>x</v>
          </cell>
        </row>
        <row r="35">
          <cell r="A35">
            <v>33</v>
          </cell>
          <cell r="C35" t="e">
            <v>#N/A</v>
          </cell>
          <cell r="D35" t="e">
            <v>#N/A</v>
          </cell>
          <cell r="E35" t="e">
            <v>#N/A</v>
          </cell>
          <cell r="F35" t="e">
            <v>#N/A</v>
          </cell>
          <cell r="G35" t="e">
            <v>#N/A</v>
          </cell>
          <cell r="H35" t="e">
            <v>#N/A</v>
          </cell>
          <cell r="I35" t="e">
            <v>#N/A</v>
          </cell>
          <cell r="J35" t="e">
            <v>#N/A</v>
          </cell>
          <cell r="K35" t="e">
            <v>#N/A</v>
          </cell>
          <cell r="L35" t="e">
            <v>#N/A</v>
          </cell>
          <cell r="M35" t="e">
            <v>#N/A</v>
          </cell>
          <cell r="N35" t="e">
            <v>#N/A</v>
          </cell>
          <cell r="O35" t="e">
            <v>#N/A</v>
          </cell>
          <cell r="P35" t="e">
            <v>#N/A</v>
          </cell>
          <cell r="Q35" t="e">
            <v>#N/A</v>
          </cell>
          <cell r="R35" t="e">
            <v>#N/A</v>
          </cell>
          <cell r="S35" t="e">
            <v>#N/A</v>
          </cell>
          <cell r="T35" t="e">
            <v>#N/A</v>
          </cell>
          <cell r="U35" t="e">
            <v>#N/A</v>
          </cell>
          <cell r="V35" t="e">
            <v>#N/A</v>
          </cell>
          <cell r="W35" t="e">
            <v>#N/A</v>
          </cell>
          <cell r="X35" t="e">
            <v>#N/A</v>
          </cell>
          <cell r="Y35" t="e">
            <v>#N/A</v>
          </cell>
          <cell r="Z35" t="e">
            <v>#N/A</v>
          </cell>
          <cell r="AA35" t="e">
            <v>#N/A</v>
          </cell>
          <cell r="AB35" t="e">
            <v>#N/A</v>
          </cell>
          <cell r="AC35" t="e">
            <v>#N/A</v>
          </cell>
          <cell r="AD35" t="e">
            <v>#N/A</v>
          </cell>
          <cell r="AE35" t="e">
            <v>#N/A</v>
          </cell>
          <cell r="AF35" t="e">
            <v>#N/A</v>
          </cell>
          <cell r="AG35" t="e">
            <v>#N/A</v>
          </cell>
          <cell r="AH35" t="e">
            <v>#N/A</v>
          </cell>
          <cell r="AI35" t="e">
            <v>#N/A</v>
          </cell>
          <cell r="AJ35" t="e">
            <v>#N/A</v>
          </cell>
          <cell r="AK35" t="e">
            <v>#N/A</v>
          </cell>
          <cell r="AL35" t="e">
            <v>#N/A</v>
          </cell>
          <cell r="AM35" t="e">
            <v>#N/A</v>
          </cell>
          <cell r="AN35" t="e">
            <v>#N/A</v>
          </cell>
          <cell r="AO35" t="e">
            <v>#N/A</v>
          </cell>
          <cell r="AP35" t="e">
            <v>#N/A</v>
          </cell>
          <cell r="AQ35" t="e">
            <v>#N/A</v>
          </cell>
          <cell r="AR35" t="e">
            <v>#N/A</v>
          </cell>
          <cell r="AS35" t="e">
            <v>#N/A</v>
          </cell>
          <cell r="AT35" t="e">
            <v>#N/A</v>
          </cell>
          <cell r="AU35" t="e">
            <v>#N/A</v>
          </cell>
          <cell r="AV35" t="e">
            <v>#N/A</v>
          </cell>
          <cell r="AW35" t="e">
            <v>#N/A</v>
          </cell>
          <cell r="AX35" t="e">
            <v>#N/A</v>
          </cell>
          <cell r="AY35" t="e">
            <v>#N/A</v>
          </cell>
          <cell r="AZ35" t="e">
            <v>#N/A</v>
          </cell>
          <cell r="BA35" t="e">
            <v>#N/A</v>
          </cell>
          <cell r="BB35" t="e">
            <v>#N/A</v>
          </cell>
          <cell r="BC35" t="e">
            <v>#N/A</v>
          </cell>
          <cell r="BD35" t="e">
            <v>#N/A</v>
          </cell>
          <cell r="BE35" t="e">
            <v>#N/A</v>
          </cell>
          <cell r="BF35" t="e">
            <v>#N/A</v>
          </cell>
          <cell r="BG35" t="e">
            <v>#N/A</v>
          </cell>
          <cell r="BH35" t="e">
            <v>#N/A</v>
          </cell>
          <cell r="BI35" t="e">
            <v>#N/A</v>
          </cell>
          <cell r="BJ35" t="e">
            <v>#N/A</v>
          </cell>
          <cell r="BK35" t="e">
            <v>#N/A</v>
          </cell>
          <cell r="BL35" t="e">
            <v>#N/A</v>
          </cell>
          <cell r="BM35" t="e">
            <v>#N/A</v>
          </cell>
          <cell r="BN35" t="e">
            <v>#N/A</v>
          </cell>
          <cell r="BO35" t="e">
            <v>#N/A</v>
          </cell>
          <cell r="BP35" t="e">
            <v>#N/A</v>
          </cell>
          <cell r="BQ35" t="e">
            <v>#N/A</v>
          </cell>
          <cell r="BR35" t="e">
            <v>#N/A</v>
          </cell>
          <cell r="BS35" t="e">
            <v>#N/A</v>
          </cell>
          <cell r="BT35" t="e">
            <v>#N/A</v>
          </cell>
          <cell r="BU35" t="e">
            <v>#N/A</v>
          </cell>
          <cell r="BV35" t="e">
            <v>#N/A</v>
          </cell>
          <cell r="BW35" t="e">
            <v>#N/A</v>
          </cell>
          <cell r="BX35" t="e">
            <v>#N/A</v>
          </cell>
          <cell r="BY35" t="e">
            <v>#N/A</v>
          </cell>
          <cell r="BZ35" t="e">
            <v>#N/A</v>
          </cell>
          <cell r="CA35" t="e">
            <v>#N/A</v>
          </cell>
          <cell r="CB35" t="e">
            <v>#N/A</v>
          </cell>
          <cell r="CC35" t="e">
            <v>#N/A</v>
          </cell>
          <cell r="CD35" t="e">
            <v>#N/A</v>
          </cell>
          <cell r="CE35" t="e">
            <v>#N/A</v>
          </cell>
          <cell r="CF35" t="e">
            <v>#N/A</v>
          </cell>
          <cell r="CG35" t="e">
            <v>#N/A</v>
          </cell>
          <cell r="CH35" t="e">
            <v>#N/A</v>
          </cell>
          <cell r="CI35" t="e">
            <v>#N/A</v>
          </cell>
          <cell r="CJ35" t="e">
            <v>#N/A</v>
          </cell>
          <cell r="CK35" t="e">
            <v>#N/A</v>
          </cell>
          <cell r="CL35" t="e">
            <v>#N/A</v>
          </cell>
          <cell r="CM35" t="e">
            <v>#N/A</v>
          </cell>
          <cell r="CN35" t="e">
            <v>#N/A</v>
          </cell>
          <cell r="CO35" t="e">
            <v>#N/A</v>
          </cell>
          <cell r="CP35" t="e">
            <v>#N/A</v>
          </cell>
          <cell r="CQ35" t="e">
            <v>#N/A</v>
          </cell>
          <cell r="CR35" t="e">
            <v>#N/A</v>
          </cell>
          <cell r="CS35" t="e">
            <v>#N/A</v>
          </cell>
          <cell r="CT35" t="e">
            <v>#N/A</v>
          </cell>
          <cell r="CU35" t="e">
            <v>#N/A</v>
          </cell>
          <cell r="CV35" t="e">
            <v>#N/A</v>
          </cell>
          <cell r="CW35" t="e">
            <v>#N/A</v>
          </cell>
          <cell r="CX35" t="e">
            <v>#N/A</v>
          </cell>
          <cell r="CY35" t="e">
            <v>#N/A</v>
          </cell>
          <cell r="CZ35" t="e">
            <v>#N/A</v>
          </cell>
          <cell r="DA35" t="e">
            <v>#N/A</v>
          </cell>
          <cell r="DB35" t="e">
            <v>#N/A</v>
          </cell>
          <cell r="DC35" t="e">
            <v>#N/A</v>
          </cell>
          <cell r="DD35" t="e">
            <v>#N/A</v>
          </cell>
          <cell r="DE35" t="e">
            <v>#N/A</v>
          </cell>
          <cell r="DF35" t="e">
            <v>#N/A</v>
          </cell>
          <cell r="DG35" t="e">
            <v>#N/A</v>
          </cell>
          <cell r="DH35" t="e">
            <v>#N/A</v>
          </cell>
          <cell r="DI35" t="e">
            <v>#N/A</v>
          </cell>
          <cell r="DJ35" t="e">
            <v>#N/A</v>
          </cell>
          <cell r="DK35" t="e">
            <v>#N/A</v>
          </cell>
          <cell r="DL35" t="e">
            <v>#N/A</v>
          </cell>
          <cell r="DM35" t="e">
            <v>#N/A</v>
          </cell>
          <cell r="DN35" t="e">
            <v>#N/A</v>
          </cell>
          <cell r="DO35" t="e">
            <v>#N/A</v>
          </cell>
          <cell r="DP35" t="e">
            <v>#N/A</v>
          </cell>
          <cell r="DQ35" t="e">
            <v>#N/A</v>
          </cell>
          <cell r="DR35" t="e">
            <v>#N/A</v>
          </cell>
          <cell r="DS35" t="e">
            <v>#N/A</v>
          </cell>
          <cell r="DT35" t="e">
            <v>#N/A</v>
          </cell>
          <cell r="DU35" t="e">
            <v>#N/A</v>
          </cell>
          <cell r="DV35" t="e">
            <v>#N/A</v>
          </cell>
          <cell r="DW35" t="e">
            <v>#N/A</v>
          </cell>
          <cell r="DX35" t="e">
            <v>#N/A</v>
          </cell>
          <cell r="DY35" t="e">
            <v>#N/A</v>
          </cell>
          <cell r="DZ35" t="e">
            <v>#N/A</v>
          </cell>
          <cell r="EA35" t="e">
            <v>#N/A</v>
          </cell>
          <cell r="EB35" t="e">
            <v>#N/A</v>
          </cell>
          <cell r="EC35" t="e">
            <v>#N/A</v>
          </cell>
          <cell r="ED35" t="e">
            <v>#N/A</v>
          </cell>
          <cell r="EE35" t="e">
            <v>#N/A</v>
          </cell>
          <cell r="EF35" t="e">
            <v>#N/A</v>
          </cell>
          <cell r="EG35" t="e">
            <v>#N/A</v>
          </cell>
          <cell r="EH35" t="e">
            <v>#N/A</v>
          </cell>
          <cell r="EI35" t="e">
            <v>#N/A</v>
          </cell>
          <cell r="EJ35" t="e">
            <v>#N/A</v>
          </cell>
          <cell r="EK35" t="e">
            <v>#N/A</v>
          </cell>
          <cell r="EL35" t="e">
            <v>#N/A</v>
          </cell>
          <cell r="EM35" t="e">
            <v>#N/A</v>
          </cell>
          <cell r="EN35" t="e">
            <v>#N/A</v>
          </cell>
          <cell r="EO35" t="e">
            <v>#N/A</v>
          </cell>
          <cell r="EP35" t="e">
            <v>#N/A</v>
          </cell>
          <cell r="EQ35" t="e">
            <v>#N/A</v>
          </cell>
          <cell r="ER35" t="e">
            <v>#N/A</v>
          </cell>
          <cell r="ES35" t="e">
            <v>#N/A</v>
          </cell>
          <cell r="ET35" t="e">
            <v>#N/A</v>
          </cell>
          <cell r="EU35" t="e">
            <v>#N/A</v>
          </cell>
          <cell r="EV35" t="e">
            <v>#N/A</v>
          </cell>
          <cell r="EW35" t="e">
            <v>#N/A</v>
          </cell>
          <cell r="EX35" t="e">
            <v>#N/A</v>
          </cell>
          <cell r="EY35" t="e">
            <v>#N/A</v>
          </cell>
          <cell r="EZ35" t="e">
            <v>#N/A</v>
          </cell>
          <cell r="FA35" t="e">
            <v>#N/A</v>
          </cell>
          <cell r="FB35" t="e">
            <v>#N/A</v>
          </cell>
          <cell r="FC35" t="e">
            <v>#N/A</v>
          </cell>
          <cell r="FD35" t="e">
            <v>#N/A</v>
          </cell>
          <cell r="FE35" t="e">
            <v>#N/A</v>
          </cell>
          <cell r="FF35" t="e">
            <v>#N/A</v>
          </cell>
          <cell r="FG35" t="e">
            <v>#N/A</v>
          </cell>
          <cell r="FH35" t="e">
            <v>#N/A</v>
          </cell>
          <cell r="FI35" t="e">
            <v>#N/A</v>
          </cell>
          <cell r="FJ35" t="e">
            <v>#N/A</v>
          </cell>
          <cell r="FK35" t="e">
            <v>#N/A</v>
          </cell>
          <cell r="FL35" t="e">
            <v>#N/A</v>
          </cell>
          <cell r="FM35" t="e">
            <v>#N/A</v>
          </cell>
          <cell r="FN35" t="e">
            <v>#N/A</v>
          </cell>
          <cell r="FO35" t="e">
            <v>#N/A</v>
          </cell>
          <cell r="FP35" t="e">
            <v>#N/A</v>
          </cell>
          <cell r="FQ35" t="e">
            <v>#N/A</v>
          </cell>
          <cell r="FR35" t="e">
            <v>#N/A</v>
          </cell>
          <cell r="FS35" t="e">
            <v>#N/A</v>
          </cell>
          <cell r="FT35" t="e">
            <v>#N/A</v>
          </cell>
          <cell r="FU35" t="e">
            <v>#N/A</v>
          </cell>
          <cell r="FV35" t="e">
            <v>#N/A</v>
          </cell>
          <cell r="FW35" t="e">
            <v>#N/A</v>
          </cell>
          <cell r="FX35" t="e">
            <v>#N/A</v>
          </cell>
          <cell r="FY35" t="e">
            <v>#N/A</v>
          </cell>
          <cell r="FZ35" t="e">
            <v>#N/A</v>
          </cell>
          <cell r="GA35" t="e">
            <v>#N/A</v>
          </cell>
          <cell r="GB35" t="e">
            <v>#N/A</v>
          </cell>
          <cell r="GC35" t="e">
            <v>#N/A</v>
          </cell>
          <cell r="GD35" t="e">
            <v>#N/A</v>
          </cell>
          <cell r="GE35" t="e">
            <v>#N/A</v>
          </cell>
          <cell r="GF35" t="e">
            <v>#N/A</v>
          </cell>
          <cell r="GG35" t="e">
            <v>#N/A</v>
          </cell>
          <cell r="GH35" t="e">
            <v>#N/A</v>
          </cell>
          <cell r="GI35" t="e">
            <v>#N/A</v>
          </cell>
          <cell r="GJ35" t="e">
            <v>#N/A</v>
          </cell>
          <cell r="GK35" t="e">
            <v>#N/A</v>
          </cell>
          <cell r="GL35" t="e">
            <v>#N/A</v>
          </cell>
          <cell r="GM35" t="e">
            <v>#N/A</v>
          </cell>
          <cell r="GN35" t="e">
            <v>#N/A</v>
          </cell>
          <cell r="GO35" t="e">
            <v>#N/A</v>
          </cell>
          <cell r="GP35" t="e">
            <v>#N/A</v>
          </cell>
          <cell r="GQ35" t="e">
            <v>#N/A</v>
          </cell>
          <cell r="GR35" t="e">
            <v>#N/A</v>
          </cell>
          <cell r="GS35" t="e">
            <v>#N/A</v>
          </cell>
          <cell r="GT35" t="e">
            <v>#N/A</v>
          </cell>
          <cell r="GU35" t="e">
            <v>#N/A</v>
          </cell>
          <cell r="GV35" t="e">
            <v>#N/A</v>
          </cell>
          <cell r="GW35" t="e">
            <v>#N/A</v>
          </cell>
          <cell r="GX35" t="e">
            <v>#N/A</v>
          </cell>
          <cell r="GY35" t="e">
            <v>#N/A</v>
          </cell>
          <cell r="GZ35" t="e">
            <v>#N/A</v>
          </cell>
          <cell r="HA35" t="e">
            <v>#N/A</v>
          </cell>
          <cell r="HB35" t="e">
            <v>#N/A</v>
          </cell>
          <cell r="HC35" t="e">
            <v>#N/A</v>
          </cell>
          <cell r="HD35" t="e">
            <v>#N/A</v>
          </cell>
          <cell r="HE35" t="e">
            <v>#N/A</v>
          </cell>
          <cell r="HF35" t="e">
            <v>#N/A</v>
          </cell>
          <cell r="HG35" t="e">
            <v>#N/A</v>
          </cell>
          <cell r="HH35" t="e">
            <v>#N/A</v>
          </cell>
          <cell r="HI35" t="e">
            <v>#N/A</v>
          </cell>
          <cell r="HJ35" t="e">
            <v>#N/A</v>
          </cell>
          <cell r="HK35" t="e">
            <v>#N/A</v>
          </cell>
          <cell r="HL35" t="e">
            <v>#N/A</v>
          </cell>
          <cell r="HM35" t="e">
            <v>#N/A</v>
          </cell>
          <cell r="HN35" t="e">
            <v>#N/A</v>
          </cell>
          <cell r="HO35" t="e">
            <v>#N/A</v>
          </cell>
          <cell r="HP35" t="e">
            <v>#N/A</v>
          </cell>
          <cell r="HQ35" t="e">
            <v>#N/A</v>
          </cell>
          <cell r="HR35" t="e">
            <v>#N/A</v>
          </cell>
          <cell r="HS35" t="e">
            <v>#N/A</v>
          </cell>
          <cell r="HT35" t="e">
            <v>#N/A</v>
          </cell>
          <cell r="HU35" t="e">
            <v>#N/A</v>
          </cell>
          <cell r="HV35" t="e">
            <v>#N/A</v>
          </cell>
          <cell r="HW35" t="e">
            <v>#N/A</v>
          </cell>
          <cell r="HX35" t="e">
            <v>#N/A</v>
          </cell>
          <cell r="HY35" t="e">
            <v>#N/A</v>
          </cell>
          <cell r="HZ35" t="e">
            <v>#N/A</v>
          </cell>
          <cell r="IA35" t="e">
            <v>#N/A</v>
          </cell>
          <cell r="IB35" t="e">
            <v>#N/A</v>
          </cell>
          <cell r="IC35" t="e">
            <v>#N/A</v>
          </cell>
          <cell r="ID35" t="e">
            <v>#N/A</v>
          </cell>
          <cell r="IE35" t="e">
            <v>#N/A</v>
          </cell>
          <cell r="IF35" t="e">
            <v>#N/A</v>
          </cell>
          <cell r="IG35" t="e">
            <v>#N/A</v>
          </cell>
          <cell r="IH35" t="e">
            <v>#N/A</v>
          </cell>
          <cell r="II35" t="e">
            <v>#N/A</v>
          </cell>
          <cell r="IJ35" t="e">
            <v>#N/A</v>
          </cell>
          <cell r="IK35" t="e">
            <v>#N/A</v>
          </cell>
          <cell r="IL35" t="e">
            <v>#N/A</v>
          </cell>
          <cell r="IM35" t="e">
            <v>#N/A</v>
          </cell>
          <cell r="IN35" t="e">
            <v>#N/A</v>
          </cell>
          <cell r="IO35" t="e">
            <v>#N/A</v>
          </cell>
          <cell r="IP35" t="e">
            <v>#N/A</v>
          </cell>
          <cell r="IQ35" t="e">
            <v>#N/A</v>
          </cell>
          <cell r="IR35" t="e">
            <v>#N/A</v>
          </cell>
          <cell r="IS35" t="e">
            <v>#N/A</v>
          </cell>
          <cell r="IT35" t="e">
            <v>#N/A</v>
          </cell>
          <cell r="IU35" t="e">
            <v>#N/A</v>
          </cell>
          <cell r="IV35" t="e">
            <v>#N/A</v>
          </cell>
          <cell r="IW35" t="e">
            <v>#N/A</v>
          </cell>
          <cell r="IX35" t="e">
            <v>#N/A</v>
          </cell>
          <cell r="IY35" t="e">
            <v>#N/A</v>
          </cell>
          <cell r="IZ35" t="e">
            <v>#N/A</v>
          </cell>
          <cell r="JA35" t="e">
            <v>#N/A</v>
          </cell>
          <cell r="JB35" t="e">
            <v>#N/A</v>
          </cell>
          <cell r="JC35" t="e">
            <v>#N/A</v>
          </cell>
          <cell r="JD35" t="e">
            <v>#N/A</v>
          </cell>
          <cell r="JE35" t="e">
            <v>#N/A</v>
          </cell>
          <cell r="JF35" t="e">
            <v>#N/A</v>
          </cell>
          <cell r="JG35" t="e">
            <v>#N/A</v>
          </cell>
          <cell r="JH35" t="e">
            <v>#N/A</v>
          </cell>
          <cell r="JI35" t="e">
            <v>#N/A</v>
          </cell>
          <cell r="JJ35" t="e">
            <v>#N/A</v>
          </cell>
          <cell r="JK35" t="e">
            <v>#N/A</v>
          </cell>
          <cell r="JL35" t="e">
            <v>#N/A</v>
          </cell>
          <cell r="JM35" t="e">
            <v>#N/A</v>
          </cell>
          <cell r="JN35" t="e">
            <v>#N/A</v>
          </cell>
          <cell r="JO35" t="e">
            <v>#N/A</v>
          </cell>
          <cell r="JP35" t="e">
            <v>#N/A</v>
          </cell>
          <cell r="JQ35" t="e">
            <v>#N/A</v>
          </cell>
          <cell r="JR35" t="e">
            <v>#N/A</v>
          </cell>
          <cell r="JS35" t="e">
            <v>#N/A</v>
          </cell>
          <cell r="JT35" t="e">
            <v>#N/A</v>
          </cell>
          <cell r="JU35" t="e">
            <v>#N/A</v>
          </cell>
          <cell r="JV35" t="e">
            <v>#N/A</v>
          </cell>
          <cell r="JW35" t="e">
            <v>#N/A</v>
          </cell>
          <cell r="JX35" t="e">
            <v>#N/A</v>
          </cell>
          <cell r="JY35" t="e">
            <v>#N/A</v>
          </cell>
          <cell r="JZ35" t="e">
            <v>#N/A</v>
          </cell>
          <cell r="KA35" t="e">
            <v>#N/A</v>
          </cell>
          <cell r="KB35" t="e">
            <v>#N/A</v>
          </cell>
          <cell r="KC35" t="e">
            <v>#N/A</v>
          </cell>
          <cell r="KD35" t="e">
            <v>#N/A</v>
          </cell>
          <cell r="KE35" t="e">
            <v>#N/A</v>
          </cell>
          <cell r="KF35" t="e">
            <v>#N/A</v>
          </cell>
          <cell r="KG35" t="e">
            <v>#N/A</v>
          </cell>
          <cell r="KH35" t="e">
            <v>#N/A</v>
          </cell>
          <cell r="KI35" t="e">
            <v>#N/A</v>
          </cell>
          <cell r="KJ35" t="e">
            <v>#N/A</v>
          </cell>
          <cell r="KK35" t="e">
            <v>#N/A</v>
          </cell>
          <cell r="KL35" t="e">
            <v>#N/A</v>
          </cell>
          <cell r="KM35" t="e">
            <v>#N/A</v>
          </cell>
          <cell r="KN35" t="e">
            <v>#N/A</v>
          </cell>
          <cell r="KO35" t="e">
            <v>#N/A</v>
          </cell>
          <cell r="KP35" t="e">
            <v>#N/A</v>
          </cell>
          <cell r="KQ35" t="e">
            <v>#N/A</v>
          </cell>
          <cell r="KR35" t="e">
            <v>#N/A</v>
          </cell>
          <cell r="KS35" t="e">
            <v>#N/A</v>
          </cell>
          <cell r="KT35" t="e">
            <v>#N/A</v>
          </cell>
          <cell r="KU35" t="e">
            <v>#N/A</v>
          </cell>
          <cell r="KV35" t="e">
            <v>#N/A</v>
          </cell>
          <cell r="KW35" t="e">
            <v>#N/A</v>
          </cell>
          <cell r="KX35" t="e">
            <v>#N/A</v>
          </cell>
          <cell r="KY35" t="e">
            <v>#N/A</v>
          </cell>
          <cell r="KZ35" t="e">
            <v>#N/A</v>
          </cell>
          <cell r="LA35" t="e">
            <v>#N/A</v>
          </cell>
          <cell r="LB35" t="e">
            <v>#N/A</v>
          </cell>
          <cell r="LC35" t="e">
            <v>#N/A</v>
          </cell>
          <cell r="LD35" t="e">
            <v>#N/A</v>
          </cell>
          <cell r="LE35" t="e">
            <v>#N/A</v>
          </cell>
          <cell r="LF35" t="e">
            <v>#N/A</v>
          </cell>
          <cell r="LG35" t="e">
            <v>#N/A</v>
          </cell>
          <cell r="LH35" t="e">
            <v>#N/A</v>
          </cell>
          <cell r="LI35" t="e">
            <v>#N/A</v>
          </cell>
          <cell r="LJ35" t="e">
            <v>#N/A</v>
          </cell>
          <cell r="LK35" t="e">
            <v>#N/A</v>
          </cell>
          <cell r="LL35" t="e">
            <v>#N/A</v>
          </cell>
          <cell r="LM35" t="e">
            <v>#N/A</v>
          </cell>
          <cell r="LN35" t="e">
            <v>#N/A</v>
          </cell>
          <cell r="LO35" t="e">
            <v>#N/A</v>
          </cell>
          <cell r="LP35" t="e">
            <v>#N/A</v>
          </cell>
          <cell r="LQ35" t="e">
            <v>#N/A</v>
          </cell>
          <cell r="LR35" t="e">
            <v>#N/A</v>
          </cell>
          <cell r="LS35" t="e">
            <v>#N/A</v>
          </cell>
          <cell r="LT35" t="e">
            <v>#N/A</v>
          </cell>
          <cell r="LU35" t="e">
            <v>#N/A</v>
          </cell>
          <cell r="LV35" t="e">
            <v>#N/A</v>
          </cell>
          <cell r="LW35" t="e">
            <v>#N/A</v>
          </cell>
          <cell r="LX35" t="e">
            <v>#N/A</v>
          </cell>
          <cell r="LY35" t="e">
            <v>#N/A</v>
          </cell>
          <cell r="LZ35" t="e">
            <v>#N/A</v>
          </cell>
          <cell r="MA35" t="e">
            <v>#N/A</v>
          </cell>
          <cell r="MB35" t="e">
            <v>#N/A</v>
          </cell>
          <cell r="MC35" t="e">
            <v>#N/A</v>
          </cell>
          <cell r="MD35" t="e">
            <v>#N/A</v>
          </cell>
          <cell r="ME35" t="e">
            <v>#N/A</v>
          </cell>
          <cell r="MF35" t="e">
            <v>#N/A</v>
          </cell>
          <cell r="MG35" t="e">
            <v>#N/A</v>
          </cell>
          <cell r="MH35" t="e">
            <v>#N/A</v>
          </cell>
          <cell r="MI35" t="e">
            <v>#N/A</v>
          </cell>
          <cell r="MJ35" t="e">
            <v>#N/A</v>
          </cell>
          <cell r="MK35" t="e">
            <v>#N/A</v>
          </cell>
          <cell r="ML35" t="e">
            <v>#N/A</v>
          </cell>
          <cell r="MM35" t="e">
            <v>#N/A</v>
          </cell>
          <cell r="MN35" t="e">
            <v>#N/A</v>
          </cell>
          <cell r="MO35" t="e">
            <v>#N/A</v>
          </cell>
          <cell r="MP35" t="e">
            <v>#N/A</v>
          </cell>
          <cell r="MQ35" t="e">
            <v>#N/A</v>
          </cell>
          <cell r="MR35" t="e">
            <v>#N/A</v>
          </cell>
          <cell r="MS35" t="e">
            <v>#N/A</v>
          </cell>
          <cell r="MT35" t="e">
            <v>#N/A</v>
          </cell>
          <cell r="MU35" t="e">
            <v>#N/A</v>
          </cell>
          <cell r="MV35" t="e">
            <v>#N/A</v>
          </cell>
          <cell r="MW35" t="e">
            <v>#N/A</v>
          </cell>
          <cell r="MX35" t="e">
            <v>#N/A</v>
          </cell>
          <cell r="MY35" t="e">
            <v>#N/A</v>
          </cell>
          <cell r="MZ35" t="e">
            <v>#N/A</v>
          </cell>
          <cell r="NA35" t="e">
            <v>#N/A</v>
          </cell>
          <cell r="NB35" t="e">
            <v>#N/A</v>
          </cell>
          <cell r="NC35" t="e">
            <v>#N/A</v>
          </cell>
          <cell r="ND35" t="e">
            <v>#N/A</v>
          </cell>
          <cell r="NE35" t="e">
            <v>#N/A</v>
          </cell>
          <cell r="NF35" t="e">
            <v>#N/A</v>
          </cell>
          <cell r="NG35" t="e">
            <v>#N/A</v>
          </cell>
          <cell r="NH35" t="e">
            <v>#N/A</v>
          </cell>
          <cell r="NI35" t="e">
            <v>#N/A</v>
          </cell>
          <cell r="NJ35" t="e">
            <v>#N/A</v>
          </cell>
          <cell r="NK35" t="e">
            <v>#N/A</v>
          </cell>
          <cell r="NL35" t="e">
            <v>#N/A</v>
          </cell>
          <cell r="NM35" t="e">
            <v>#N/A</v>
          </cell>
          <cell r="NN35" t="e">
            <v>#N/A</v>
          </cell>
          <cell r="NO35" t="e">
            <v>#N/A</v>
          </cell>
          <cell r="NP35" t="e">
            <v>#N/A</v>
          </cell>
          <cell r="NQ35" t="e">
            <v>#N/A</v>
          </cell>
          <cell r="NR35" t="e">
            <v>#N/A</v>
          </cell>
          <cell r="NS35" t="e">
            <v>#N/A</v>
          </cell>
          <cell r="NT35" t="e">
            <v>#N/A</v>
          </cell>
          <cell r="NU35" t="e">
            <v>#N/A</v>
          </cell>
          <cell r="NV35" t="e">
            <v>#N/A</v>
          </cell>
          <cell r="NW35" t="e">
            <v>#N/A</v>
          </cell>
          <cell r="NX35" t="e">
            <v>#N/A</v>
          </cell>
          <cell r="NY35" t="e">
            <v>#N/A</v>
          </cell>
          <cell r="NZ35" t="e">
            <v>#N/A</v>
          </cell>
          <cell r="OA35" t="e">
            <v>#N/A</v>
          </cell>
          <cell r="OB35" t="e">
            <v>#N/A</v>
          </cell>
          <cell r="OC35" t="e">
            <v>#N/A</v>
          </cell>
          <cell r="OD35" t="e">
            <v>#N/A</v>
          </cell>
          <cell r="OE35" t="e">
            <v>#N/A</v>
          </cell>
          <cell r="OF35" t="e">
            <v>#N/A</v>
          </cell>
          <cell r="OG35" t="e">
            <v>#N/A</v>
          </cell>
          <cell r="OH35" t="e">
            <v>#N/A</v>
          </cell>
          <cell r="OI35" t="e">
            <v>#N/A</v>
          </cell>
          <cell r="OJ35" t="e">
            <v>#N/A</v>
          </cell>
          <cell r="OK35" t="e">
            <v>#N/A</v>
          </cell>
          <cell r="OL35" t="e">
            <v>#N/A</v>
          </cell>
          <cell r="OM35" t="e">
            <v>#N/A</v>
          </cell>
          <cell r="ON35" t="e">
            <v>#N/A</v>
          </cell>
          <cell r="OO35" t="e">
            <v>#N/A</v>
          </cell>
          <cell r="OP35" t="e">
            <v>#N/A</v>
          </cell>
          <cell r="OQ35" t="e">
            <v>#N/A</v>
          </cell>
          <cell r="OR35" t="e">
            <v>#N/A</v>
          </cell>
          <cell r="OS35" t="e">
            <v>#N/A</v>
          </cell>
          <cell r="OT35" t="e">
            <v>#N/A</v>
          </cell>
          <cell r="OU35" t="e">
            <v>#N/A</v>
          </cell>
          <cell r="OV35" t="e">
            <v>#N/A</v>
          </cell>
          <cell r="OW35" t="e">
            <v>#N/A</v>
          </cell>
          <cell r="OX35" t="e">
            <v>#N/A</v>
          </cell>
          <cell r="OY35" t="e">
            <v>#N/A</v>
          </cell>
          <cell r="OZ35" t="e">
            <v>#N/A</v>
          </cell>
          <cell r="PA35" t="e">
            <v>#N/A</v>
          </cell>
          <cell r="PB35" t="e">
            <v>#N/A</v>
          </cell>
          <cell r="PC35" t="e">
            <v>#N/A</v>
          </cell>
          <cell r="PD35" t="e">
            <v>#N/A</v>
          </cell>
          <cell r="PE35" t="e">
            <v>#N/A</v>
          </cell>
          <cell r="PF35" t="e">
            <v>#N/A</v>
          </cell>
          <cell r="PG35" t="e">
            <v>#N/A</v>
          </cell>
          <cell r="PH35" t="e">
            <v>#N/A</v>
          </cell>
          <cell r="PI35" t="e">
            <v>#N/A</v>
          </cell>
          <cell r="PJ35" t="e">
            <v>#N/A</v>
          </cell>
          <cell r="PK35" t="e">
            <v>#N/A</v>
          </cell>
          <cell r="PL35" t="e">
            <v>#N/A</v>
          </cell>
          <cell r="PM35" t="e">
            <v>#N/A</v>
          </cell>
          <cell r="PN35" t="e">
            <v>#N/A</v>
          </cell>
          <cell r="PO35" t="e">
            <v>#N/A</v>
          </cell>
          <cell r="PP35" t="e">
            <v>#N/A</v>
          </cell>
          <cell r="PQ35" t="e">
            <v>#N/A</v>
          </cell>
          <cell r="PR35" t="e">
            <v>#N/A</v>
          </cell>
          <cell r="PS35" t="e">
            <v>#N/A</v>
          </cell>
          <cell r="PT35" t="e">
            <v>#N/A</v>
          </cell>
          <cell r="PU35" t="e">
            <v>#N/A</v>
          </cell>
          <cell r="PV35" t="e">
            <v>#N/A</v>
          </cell>
          <cell r="PW35" t="e">
            <v>#N/A</v>
          </cell>
          <cell r="PX35" t="e">
            <v>#N/A</v>
          </cell>
          <cell r="PY35" t="e">
            <v>#N/A</v>
          </cell>
          <cell r="PZ35" t="e">
            <v>#N/A</v>
          </cell>
          <cell r="QA35" t="e">
            <v>#N/A</v>
          </cell>
          <cell r="QB35" t="e">
            <v>#N/A</v>
          </cell>
          <cell r="QC35" t="e">
            <v>#N/A</v>
          </cell>
          <cell r="QD35" t="e">
            <v>#N/A</v>
          </cell>
          <cell r="QE35" t="e">
            <v>#N/A</v>
          </cell>
          <cell r="QF35" t="e">
            <v>#N/A</v>
          </cell>
          <cell r="QG35" t="e">
            <v>#N/A</v>
          </cell>
          <cell r="QH35" t="e">
            <v>#N/A</v>
          </cell>
          <cell r="QI35" t="e">
            <v>#N/A</v>
          </cell>
          <cell r="QJ35" t="e">
            <v>#N/A</v>
          </cell>
          <cell r="QK35" t="e">
            <v>#N/A</v>
          </cell>
          <cell r="QL35" t="e">
            <v>#N/A</v>
          </cell>
          <cell r="QM35" t="e">
            <v>#N/A</v>
          </cell>
          <cell r="QN35" t="e">
            <v>#N/A</v>
          </cell>
          <cell r="QO35" t="e">
            <v>#N/A</v>
          </cell>
          <cell r="QP35" t="e">
            <v>#N/A</v>
          </cell>
          <cell r="QQ35" t="e">
            <v>#N/A</v>
          </cell>
          <cell r="QR35" t="e">
            <v>#N/A</v>
          </cell>
          <cell r="QS35" t="e">
            <v>#N/A</v>
          </cell>
          <cell r="QT35" t="e">
            <v>#N/A</v>
          </cell>
          <cell r="QU35" t="e">
            <v>#N/A</v>
          </cell>
          <cell r="QV35" t="e">
            <v>#N/A</v>
          </cell>
          <cell r="QW35" t="e">
            <v>#N/A</v>
          </cell>
          <cell r="QX35" t="e">
            <v>#N/A</v>
          </cell>
          <cell r="QY35" t="e">
            <v>#N/A</v>
          </cell>
          <cell r="QZ35" t="e">
            <v>#N/A</v>
          </cell>
          <cell r="RA35" t="e">
            <v>#N/A</v>
          </cell>
          <cell r="RB35" t="str">
            <v>x</v>
          </cell>
        </row>
        <row r="36">
          <cell r="C36"/>
          <cell r="D36"/>
          <cell r="E36"/>
          <cell r="F36"/>
          <cell r="G36"/>
          <cell r="H36"/>
          <cell r="I36"/>
          <cell r="J36"/>
          <cell r="K36"/>
          <cell r="L36"/>
          <cell r="M36"/>
          <cell r="N36"/>
          <cell r="O36"/>
          <cell r="P36"/>
          <cell r="Q36"/>
          <cell r="R36"/>
          <cell r="S36"/>
          <cell r="T36"/>
          <cell r="U36"/>
          <cell r="V36"/>
          <cell r="W36"/>
          <cell r="X36"/>
          <cell r="Y36"/>
          <cell r="Z36"/>
          <cell r="AA36"/>
          <cell r="AB36"/>
          <cell r="AC36"/>
          <cell r="AD36"/>
          <cell r="AE36"/>
          <cell r="AF36"/>
          <cell r="AG36"/>
          <cell r="AH36"/>
          <cell r="AI36"/>
          <cell r="AJ36"/>
          <cell r="AK36"/>
          <cell r="AL36"/>
          <cell r="AM36"/>
          <cell r="AN36"/>
          <cell r="AO36"/>
          <cell r="AP36"/>
          <cell r="AQ36"/>
          <cell r="AR36"/>
          <cell r="AS36"/>
          <cell r="AT36"/>
          <cell r="AU36"/>
          <cell r="AV36"/>
          <cell r="AW36"/>
          <cell r="AX36"/>
          <cell r="AY36"/>
          <cell r="AZ36"/>
          <cell r="BA36"/>
          <cell r="BB36"/>
          <cell r="BC36"/>
          <cell r="BD36"/>
          <cell r="BE36"/>
          <cell r="BF36"/>
          <cell r="BG36"/>
          <cell r="BH36"/>
          <cell r="BI36"/>
          <cell r="BJ36"/>
          <cell r="BK36"/>
          <cell r="BL36"/>
          <cell r="BM36"/>
          <cell r="BN36"/>
          <cell r="BO36"/>
          <cell r="BP36"/>
          <cell r="BQ36"/>
          <cell r="BR36"/>
          <cell r="BS36"/>
          <cell r="BT36"/>
          <cell r="BU36"/>
          <cell r="BV36"/>
          <cell r="BW36"/>
          <cell r="BX36"/>
          <cell r="BY36"/>
          <cell r="BZ36"/>
          <cell r="CA36"/>
          <cell r="CB36"/>
          <cell r="CC36"/>
          <cell r="CD36"/>
          <cell r="CE36"/>
          <cell r="CF36"/>
          <cell r="CG36"/>
          <cell r="CH36"/>
          <cell r="CI36"/>
          <cell r="CJ36"/>
          <cell r="CK36"/>
          <cell r="CL36"/>
          <cell r="CM36"/>
          <cell r="CN36"/>
          <cell r="CO36"/>
          <cell r="CP36"/>
          <cell r="CQ36"/>
          <cell r="CR36"/>
          <cell r="CS36"/>
          <cell r="CT36"/>
          <cell r="CU36"/>
          <cell r="CV36"/>
          <cell r="CW36"/>
          <cell r="CX36"/>
          <cell r="CY36"/>
          <cell r="CZ36"/>
          <cell r="DA36"/>
          <cell r="DB36"/>
          <cell r="DC36"/>
          <cell r="DD36"/>
          <cell r="DE36"/>
          <cell r="DF36"/>
          <cell r="DG36"/>
          <cell r="DH36"/>
          <cell r="DI36"/>
          <cell r="DJ36"/>
          <cell r="DK36"/>
          <cell r="DL36"/>
          <cell r="DM36"/>
          <cell r="DN36"/>
          <cell r="DO36"/>
          <cell r="DP36"/>
          <cell r="DQ36"/>
          <cell r="DR36"/>
          <cell r="DS36"/>
          <cell r="DT36"/>
          <cell r="DU36"/>
          <cell r="DV36"/>
          <cell r="DW36"/>
          <cell r="DX36"/>
          <cell r="DY36"/>
          <cell r="DZ36"/>
          <cell r="EA36"/>
          <cell r="EB36"/>
          <cell r="EC36"/>
          <cell r="ED36"/>
          <cell r="EE36"/>
          <cell r="EF36"/>
          <cell r="EG36"/>
          <cell r="EH36"/>
          <cell r="EI36"/>
          <cell r="EJ36"/>
          <cell r="EK36"/>
          <cell r="EL36"/>
          <cell r="EM36"/>
          <cell r="EN36"/>
          <cell r="EO36"/>
          <cell r="EP36"/>
          <cell r="EQ36"/>
          <cell r="ER36"/>
          <cell r="ES36"/>
          <cell r="ET36"/>
          <cell r="EU36"/>
          <cell r="EV36"/>
          <cell r="EW36"/>
          <cell r="EX36"/>
          <cell r="EY36"/>
          <cell r="EZ36"/>
          <cell r="FA36"/>
          <cell r="FB36"/>
          <cell r="FC36"/>
          <cell r="FD36"/>
          <cell r="FE36"/>
          <cell r="FF36"/>
          <cell r="FG36"/>
          <cell r="FH36"/>
          <cell r="FI36"/>
          <cell r="FJ36"/>
          <cell r="FK36"/>
          <cell r="FL36"/>
          <cell r="FM36"/>
          <cell r="FN36"/>
          <cell r="FO36"/>
          <cell r="FP36"/>
          <cell r="FQ36"/>
          <cell r="FR36"/>
          <cell r="FS36"/>
          <cell r="FT36"/>
          <cell r="FU36"/>
          <cell r="FV36"/>
          <cell r="FW36"/>
          <cell r="FX36"/>
          <cell r="FY36"/>
          <cell r="FZ36"/>
          <cell r="GA36"/>
          <cell r="GB36"/>
          <cell r="GC36"/>
          <cell r="GD36"/>
          <cell r="GE36"/>
          <cell r="GF36"/>
          <cell r="GG36"/>
          <cell r="GH36"/>
          <cell r="GI36"/>
          <cell r="GJ36"/>
          <cell r="GK36"/>
          <cell r="GL36"/>
          <cell r="GM36"/>
          <cell r="GN36"/>
          <cell r="GO36"/>
          <cell r="GP36"/>
          <cell r="GQ36"/>
          <cell r="GR36"/>
          <cell r="GS36"/>
          <cell r="GT36"/>
          <cell r="GU36"/>
          <cell r="GV36"/>
          <cell r="GW36"/>
          <cell r="GX36"/>
          <cell r="GY36"/>
          <cell r="GZ36"/>
          <cell r="HA36"/>
          <cell r="HB36"/>
          <cell r="HC36"/>
          <cell r="HD36"/>
          <cell r="HE36"/>
          <cell r="HF36"/>
          <cell r="HG36"/>
          <cell r="HH36"/>
          <cell r="HI36"/>
          <cell r="HJ36"/>
          <cell r="HK36"/>
          <cell r="HL36"/>
          <cell r="HM36"/>
          <cell r="HN36"/>
          <cell r="HO36"/>
          <cell r="HP36"/>
          <cell r="HQ36"/>
          <cell r="HR36"/>
          <cell r="HS36"/>
          <cell r="HT36"/>
          <cell r="HU36"/>
          <cell r="HV36"/>
          <cell r="HW36"/>
          <cell r="HX36"/>
          <cell r="HY36"/>
          <cell r="HZ36"/>
          <cell r="IA36"/>
          <cell r="IB36"/>
          <cell r="IC36"/>
          <cell r="ID36"/>
          <cell r="IE36"/>
          <cell r="IF36"/>
          <cell r="IG36"/>
          <cell r="IH36"/>
          <cell r="II36"/>
          <cell r="IJ36"/>
          <cell r="IK36"/>
          <cell r="IL36"/>
          <cell r="IM36"/>
          <cell r="IN36"/>
          <cell r="IO36"/>
          <cell r="IP36"/>
          <cell r="IQ36"/>
          <cell r="IR36"/>
          <cell r="IS36"/>
          <cell r="IT36"/>
          <cell r="IU36"/>
          <cell r="IV36"/>
          <cell r="IW36"/>
          <cell r="IX36"/>
          <cell r="IY36"/>
          <cell r="IZ36"/>
          <cell r="JA36"/>
          <cell r="JB36"/>
          <cell r="JC36"/>
          <cell r="JD36"/>
          <cell r="JE36"/>
          <cell r="JF36"/>
          <cell r="JG36"/>
          <cell r="JH36"/>
          <cell r="JI36"/>
          <cell r="JJ36"/>
          <cell r="JK36"/>
          <cell r="JL36"/>
          <cell r="JM36"/>
          <cell r="JN36"/>
          <cell r="JO36"/>
          <cell r="JP36"/>
          <cell r="JQ36"/>
          <cell r="JR36"/>
          <cell r="JS36"/>
          <cell r="JT36"/>
          <cell r="JU36"/>
          <cell r="JV36"/>
          <cell r="JW36"/>
          <cell r="JX36"/>
          <cell r="JY36"/>
          <cell r="JZ36"/>
          <cell r="KA36"/>
          <cell r="KB36"/>
          <cell r="KC36"/>
          <cell r="KD36"/>
          <cell r="KE36"/>
          <cell r="KF36"/>
          <cell r="KG36"/>
          <cell r="KH36"/>
          <cell r="KI36"/>
          <cell r="KJ36"/>
          <cell r="KK36"/>
          <cell r="KL36"/>
          <cell r="KM36"/>
          <cell r="KN36"/>
          <cell r="KO36"/>
          <cell r="KP36"/>
          <cell r="KQ36"/>
          <cell r="KR36"/>
          <cell r="KS36"/>
          <cell r="KT36"/>
          <cell r="KU36"/>
          <cell r="KV36"/>
          <cell r="KW36"/>
          <cell r="KX36"/>
          <cell r="KY36"/>
          <cell r="KZ36"/>
          <cell r="LA36"/>
          <cell r="LB36"/>
          <cell r="LC36"/>
          <cell r="LD36"/>
          <cell r="LE36"/>
          <cell r="LF36"/>
          <cell r="LG36"/>
          <cell r="LH36"/>
          <cell r="LI36"/>
          <cell r="LJ36"/>
          <cell r="LK36"/>
          <cell r="LL36"/>
          <cell r="LM36"/>
          <cell r="LN36"/>
          <cell r="LO36"/>
          <cell r="LP36"/>
          <cell r="LQ36"/>
          <cell r="LR36"/>
          <cell r="LS36"/>
          <cell r="LT36"/>
          <cell r="LU36"/>
          <cell r="LV36"/>
          <cell r="LW36"/>
          <cell r="LX36"/>
          <cell r="LY36"/>
          <cell r="LZ36"/>
          <cell r="MA36"/>
          <cell r="MB36"/>
          <cell r="MC36"/>
          <cell r="MD36"/>
          <cell r="ME36"/>
          <cell r="MF36"/>
          <cell r="MG36"/>
          <cell r="MH36"/>
          <cell r="MI36"/>
          <cell r="MJ36"/>
          <cell r="MK36"/>
          <cell r="ML36"/>
          <cell r="MM36"/>
          <cell r="MN36"/>
          <cell r="MO36"/>
          <cell r="MP36"/>
          <cell r="MQ36"/>
          <cell r="MR36"/>
          <cell r="MS36"/>
          <cell r="MT36"/>
          <cell r="MU36"/>
          <cell r="MV36"/>
          <cell r="MW36"/>
          <cell r="MX36"/>
          <cell r="MY36"/>
          <cell r="MZ36"/>
          <cell r="NA36"/>
          <cell r="NB36"/>
          <cell r="NC36"/>
          <cell r="ND36"/>
          <cell r="NE36"/>
          <cell r="NF36"/>
          <cell r="NG36"/>
          <cell r="NH36"/>
          <cell r="NI36"/>
          <cell r="NJ36"/>
          <cell r="NK36"/>
          <cell r="NL36"/>
          <cell r="NM36"/>
          <cell r="NN36"/>
          <cell r="NO36"/>
          <cell r="NP36"/>
          <cell r="NQ36"/>
          <cell r="NR36"/>
          <cell r="NS36"/>
          <cell r="NT36"/>
          <cell r="NU36"/>
          <cell r="NV36"/>
          <cell r="NW36"/>
          <cell r="NX36"/>
          <cell r="NY36"/>
          <cell r="NZ36"/>
          <cell r="OA36"/>
          <cell r="OB36"/>
          <cell r="OC36"/>
          <cell r="OD36"/>
          <cell r="OE36"/>
          <cell r="OF36"/>
          <cell r="OG36"/>
          <cell r="OH36"/>
          <cell r="OI36"/>
          <cell r="OJ36"/>
          <cell r="OK36"/>
          <cell r="OL36"/>
          <cell r="OM36"/>
          <cell r="ON36"/>
          <cell r="OO36"/>
          <cell r="OP36"/>
          <cell r="OQ36"/>
          <cell r="OR36"/>
          <cell r="OS36"/>
          <cell r="OT36"/>
          <cell r="OU36"/>
          <cell r="OV36"/>
          <cell r="OW36"/>
          <cell r="OX36"/>
          <cell r="OY36"/>
          <cell r="OZ36"/>
          <cell r="PA36"/>
          <cell r="PB36"/>
          <cell r="PC36"/>
          <cell r="PD36"/>
          <cell r="PE36"/>
          <cell r="PF36"/>
          <cell r="PG36"/>
          <cell r="PH36"/>
          <cell r="PI36"/>
          <cell r="PJ36"/>
          <cell r="PK36"/>
          <cell r="PL36"/>
          <cell r="PM36"/>
          <cell r="PN36"/>
          <cell r="PO36"/>
          <cell r="PP36"/>
          <cell r="PQ36"/>
          <cell r="PR36"/>
          <cell r="PS36"/>
          <cell r="PT36"/>
          <cell r="PU36"/>
          <cell r="PV36"/>
          <cell r="PW36"/>
          <cell r="PX36"/>
          <cell r="PY36"/>
          <cell r="PZ36"/>
          <cell r="QA36"/>
          <cell r="QB36"/>
          <cell r="QC36"/>
          <cell r="QD36"/>
          <cell r="QE36"/>
          <cell r="QF36"/>
          <cell r="QG36"/>
          <cell r="QH36"/>
          <cell r="QI36"/>
          <cell r="QJ36"/>
          <cell r="QK36"/>
          <cell r="QL36"/>
          <cell r="QM36"/>
          <cell r="QN36"/>
          <cell r="QO36"/>
          <cell r="QP36"/>
          <cell r="QQ36"/>
          <cell r="QR36"/>
          <cell r="QS36"/>
          <cell r="QT36"/>
          <cell r="QU36"/>
          <cell r="QV36"/>
          <cell r="QW36"/>
          <cell r="QX36"/>
          <cell r="QY36"/>
          <cell r="QZ36"/>
          <cell r="RA36"/>
          <cell r="RB36" t="str">
            <v>x</v>
          </cell>
        </row>
        <row r="37">
          <cell r="A37">
            <v>35</v>
          </cell>
          <cell r="C37" t="str">
            <v>N/A</v>
          </cell>
          <cell r="D37" t="str">
            <v>N/A</v>
          </cell>
          <cell r="E37" t="str">
            <v>N/A</v>
          </cell>
          <cell r="F37" t="str">
            <v>N/A</v>
          </cell>
          <cell r="G37" t="str">
            <v>N/A</v>
          </cell>
          <cell r="H37" t="str">
            <v>N/A</v>
          </cell>
          <cell r="I37" t="str">
            <v>N/A</v>
          </cell>
          <cell r="J37" t="str">
            <v>N/A</v>
          </cell>
          <cell r="K37" t="str">
            <v>N/A</v>
          </cell>
          <cell r="L37" t="str">
            <v>N/A</v>
          </cell>
          <cell r="M37" t="str">
            <v>N/A</v>
          </cell>
          <cell r="N37" t="str">
            <v>N/A</v>
          </cell>
          <cell r="O37" t="str">
            <v>N/A</v>
          </cell>
          <cell r="P37" t="str">
            <v>N/A</v>
          </cell>
          <cell r="Q37" t="str">
            <v>N/A</v>
          </cell>
          <cell r="R37" t="str">
            <v>N/A</v>
          </cell>
          <cell r="S37" t="str">
            <v>N/A</v>
          </cell>
          <cell r="T37" t="str">
            <v>N/A</v>
          </cell>
          <cell r="U37" t="str">
            <v>N/A</v>
          </cell>
          <cell r="V37" t="str">
            <v>N/A</v>
          </cell>
          <cell r="W37" t="str">
            <v>N/A</v>
          </cell>
          <cell r="X37" t="str">
            <v>N/A</v>
          </cell>
          <cell r="Y37" t="str">
            <v>N/A</v>
          </cell>
          <cell r="Z37" t="str">
            <v>N/A</v>
          </cell>
          <cell r="AA37" t="str">
            <v>N/A</v>
          </cell>
          <cell r="AB37" t="str">
            <v>N/A</v>
          </cell>
          <cell r="AC37" t="str">
            <v>N/A</v>
          </cell>
          <cell r="AD37" t="str">
            <v>N/A</v>
          </cell>
          <cell r="AE37" t="str">
            <v>N/A</v>
          </cell>
          <cell r="AF37" t="str">
            <v>N/A</v>
          </cell>
          <cell r="AG37" t="str">
            <v>N/A</v>
          </cell>
          <cell r="AH37" t="str">
            <v>N/A</v>
          </cell>
          <cell r="AI37" t="str">
            <v>N/A</v>
          </cell>
          <cell r="AJ37" t="str">
            <v>N/A</v>
          </cell>
          <cell r="AK37" t="str">
            <v>N/A</v>
          </cell>
          <cell r="AL37" t="str">
            <v>N/A</v>
          </cell>
          <cell r="AM37" t="str">
            <v>N/A</v>
          </cell>
          <cell r="AN37" t="str">
            <v>N/A</v>
          </cell>
          <cell r="AO37" t="str">
            <v>N/A</v>
          </cell>
          <cell r="AP37" t="str">
            <v>N/A</v>
          </cell>
          <cell r="AQ37" t="str">
            <v>N/A</v>
          </cell>
          <cell r="AR37" t="str">
            <v>N/A</v>
          </cell>
          <cell r="AS37" t="str">
            <v>N/A</v>
          </cell>
          <cell r="AT37" t="str">
            <v>N/A</v>
          </cell>
          <cell r="AU37" t="str">
            <v>N/A</v>
          </cell>
          <cell r="AV37" t="str">
            <v>N/A</v>
          </cell>
          <cell r="AW37" t="str">
            <v>N/A</v>
          </cell>
          <cell r="AX37" t="str">
            <v>N/A</v>
          </cell>
          <cell r="AY37" t="str">
            <v>N/A</v>
          </cell>
          <cell r="AZ37" t="str">
            <v>N/A</v>
          </cell>
          <cell r="BA37" t="str">
            <v>N/A</v>
          </cell>
          <cell r="BB37" t="str">
            <v>N/A</v>
          </cell>
          <cell r="BC37" t="str">
            <v>N/A</v>
          </cell>
          <cell r="BD37" t="str">
            <v>N/A</v>
          </cell>
          <cell r="BE37" t="str">
            <v>N/A</v>
          </cell>
          <cell r="BF37" t="str">
            <v>N/A</v>
          </cell>
          <cell r="BG37" t="str">
            <v>N/A</v>
          </cell>
          <cell r="BH37" t="str">
            <v>N/A</v>
          </cell>
          <cell r="BI37" t="str">
            <v>N/A</v>
          </cell>
          <cell r="BJ37" t="str">
            <v>N/A</v>
          </cell>
          <cell r="BK37" t="str">
            <v>N/A</v>
          </cell>
          <cell r="BL37" t="str">
            <v>N/A</v>
          </cell>
          <cell r="BM37" t="str">
            <v>N/A</v>
          </cell>
          <cell r="BN37" t="str">
            <v>N/A</v>
          </cell>
          <cell r="BO37" t="str">
            <v>N/A</v>
          </cell>
          <cell r="BP37" t="str">
            <v>N/A</v>
          </cell>
          <cell r="BQ37" t="str">
            <v>N/A</v>
          </cell>
          <cell r="BR37" t="str">
            <v>N/A</v>
          </cell>
          <cell r="BS37" t="str">
            <v>N/A</v>
          </cell>
          <cell r="BT37" t="str">
            <v>N/A</v>
          </cell>
          <cell r="BU37" t="str">
            <v>N/A</v>
          </cell>
          <cell r="BV37" t="str">
            <v>N/A</v>
          </cell>
          <cell r="BW37" t="str">
            <v>N/A</v>
          </cell>
          <cell r="BX37" t="str">
            <v>N/A</v>
          </cell>
          <cell r="BY37" t="str">
            <v>N/A</v>
          </cell>
          <cell r="BZ37" t="str">
            <v>N/A</v>
          </cell>
          <cell r="CA37" t="str">
            <v>N/A</v>
          </cell>
          <cell r="CB37" t="str">
            <v>N/A</v>
          </cell>
          <cell r="CC37" t="str">
            <v>N/A</v>
          </cell>
          <cell r="CD37" t="str">
            <v>N/A</v>
          </cell>
          <cell r="CE37" t="str">
            <v>N/A</v>
          </cell>
          <cell r="CF37" t="str">
            <v>N/A</v>
          </cell>
          <cell r="CG37" t="str">
            <v>N/A</v>
          </cell>
          <cell r="CH37" t="str">
            <v>N/A</v>
          </cell>
          <cell r="CI37" t="str">
            <v>N/A</v>
          </cell>
          <cell r="CJ37" t="str">
            <v>N/A</v>
          </cell>
          <cell r="CK37" t="str">
            <v>N/A</v>
          </cell>
          <cell r="CL37" t="str">
            <v>N/A</v>
          </cell>
          <cell r="CM37" t="str">
            <v>N/A</v>
          </cell>
          <cell r="CN37" t="str">
            <v>N/A</v>
          </cell>
          <cell r="CO37" t="str">
            <v>N/A</v>
          </cell>
          <cell r="CP37" t="str">
            <v>N/A</v>
          </cell>
          <cell r="CQ37" t="str">
            <v>N/A</v>
          </cell>
          <cell r="CR37" t="str">
            <v>N/A</v>
          </cell>
          <cell r="CS37" t="str">
            <v>N/A</v>
          </cell>
          <cell r="CT37" t="str">
            <v>N/A</v>
          </cell>
          <cell r="CU37" t="str">
            <v>N/A</v>
          </cell>
          <cell r="CV37" t="str">
            <v>N/A</v>
          </cell>
          <cell r="CW37" t="str">
            <v>N/A</v>
          </cell>
          <cell r="CX37" t="str">
            <v>N/A</v>
          </cell>
          <cell r="CY37" t="str">
            <v>N/A</v>
          </cell>
          <cell r="CZ37" t="str">
            <v>N/A</v>
          </cell>
          <cell r="DA37" t="str">
            <v>N/A</v>
          </cell>
          <cell r="DB37" t="str">
            <v>N/A</v>
          </cell>
          <cell r="DC37" t="str">
            <v>N/A</v>
          </cell>
          <cell r="DD37" t="str">
            <v>N/A</v>
          </cell>
          <cell r="DE37" t="str">
            <v>N/A</v>
          </cell>
          <cell r="DF37" t="str">
            <v>N/A</v>
          </cell>
          <cell r="DG37" t="str">
            <v>N/A</v>
          </cell>
          <cell r="DH37" t="str">
            <v>N/A</v>
          </cell>
          <cell r="DI37" t="str">
            <v>N/A</v>
          </cell>
          <cell r="DJ37" t="str">
            <v>N/A</v>
          </cell>
          <cell r="DK37" t="str">
            <v>N/A</v>
          </cell>
          <cell r="DL37" t="str">
            <v>N/A</v>
          </cell>
          <cell r="DM37" t="str">
            <v>N/A</v>
          </cell>
          <cell r="DN37" t="str">
            <v>N/A</v>
          </cell>
          <cell r="DO37" t="str">
            <v>N/A</v>
          </cell>
          <cell r="DP37" t="str">
            <v>N/A</v>
          </cell>
          <cell r="DQ37" t="str">
            <v>N/A</v>
          </cell>
          <cell r="DR37" t="str">
            <v>N/A</v>
          </cell>
          <cell r="DS37" t="str">
            <v>N/A</v>
          </cell>
          <cell r="DT37" t="str">
            <v>N/A</v>
          </cell>
          <cell r="DU37" t="str">
            <v>N/A</v>
          </cell>
          <cell r="DV37" t="str">
            <v>N/A</v>
          </cell>
          <cell r="DW37" t="str">
            <v>N/A</v>
          </cell>
          <cell r="DX37" t="str">
            <v>N/A</v>
          </cell>
          <cell r="DY37" t="str">
            <v>N/A</v>
          </cell>
          <cell r="DZ37" t="str">
            <v>N/A</v>
          </cell>
          <cell r="EA37" t="str">
            <v>N/A</v>
          </cell>
          <cell r="EB37" t="str">
            <v>N/A</v>
          </cell>
          <cell r="EC37" t="str">
            <v>N/A</v>
          </cell>
          <cell r="ED37" t="str">
            <v>N/A</v>
          </cell>
          <cell r="EE37" t="str">
            <v>N/A</v>
          </cell>
          <cell r="EF37" t="str">
            <v>N/A</v>
          </cell>
          <cell r="EG37" t="str">
            <v>N/A</v>
          </cell>
          <cell r="EH37" t="str">
            <v>N/A</v>
          </cell>
          <cell r="EI37" t="str">
            <v>N/A</v>
          </cell>
          <cell r="EJ37" t="str">
            <v>N/A</v>
          </cell>
          <cell r="EK37" t="str">
            <v>N/A</v>
          </cell>
          <cell r="EL37" t="str">
            <v>N/A</v>
          </cell>
          <cell r="EM37" t="str">
            <v>N/A</v>
          </cell>
          <cell r="EN37" t="str">
            <v>N/A</v>
          </cell>
          <cell r="EO37" t="str">
            <v>N/A</v>
          </cell>
          <cell r="EP37" t="str">
            <v>N/A</v>
          </cell>
          <cell r="EQ37" t="str">
            <v>N/A</v>
          </cell>
          <cell r="ER37" t="str">
            <v>N/A</v>
          </cell>
          <cell r="ES37" t="str">
            <v>N/A</v>
          </cell>
          <cell r="ET37" t="str">
            <v>N/A</v>
          </cell>
          <cell r="EU37" t="str">
            <v>N/A</v>
          </cell>
          <cell r="EV37" t="str">
            <v>N/A</v>
          </cell>
          <cell r="EW37" t="str">
            <v>N/A</v>
          </cell>
          <cell r="EX37" t="str">
            <v>N/A</v>
          </cell>
          <cell r="EY37" t="str">
            <v>N/A</v>
          </cell>
          <cell r="EZ37" t="str">
            <v>N/A</v>
          </cell>
          <cell r="FA37" t="str">
            <v>N/A</v>
          </cell>
          <cell r="FB37" t="str">
            <v>N/A</v>
          </cell>
          <cell r="FC37" t="str">
            <v>N/A</v>
          </cell>
          <cell r="FD37" t="str">
            <v>N/A</v>
          </cell>
          <cell r="FE37" t="str">
            <v>N/A</v>
          </cell>
          <cell r="FF37" t="str">
            <v>N/A</v>
          </cell>
          <cell r="FG37" t="str">
            <v>N/A</v>
          </cell>
          <cell r="FH37" t="str">
            <v>N/A</v>
          </cell>
          <cell r="FI37" t="e">
            <v>#N/A</v>
          </cell>
          <cell r="FJ37" t="e">
            <v>#N/A</v>
          </cell>
          <cell r="FK37" t="e">
            <v>#N/A</v>
          </cell>
          <cell r="FL37" t="e">
            <v>#N/A</v>
          </cell>
          <cell r="FM37" t="e">
            <v>#N/A</v>
          </cell>
          <cell r="FN37" t="e">
            <v>#N/A</v>
          </cell>
          <cell r="FO37">
            <v>0.06</v>
          </cell>
          <cell r="FP37">
            <v>0.06</v>
          </cell>
          <cell r="FQ37">
            <v>0.06</v>
          </cell>
          <cell r="FR37">
            <v>0.06</v>
          </cell>
          <cell r="FS37">
            <v>0.06</v>
          </cell>
          <cell r="FT37">
            <v>0.06</v>
          </cell>
          <cell r="FU37" t="str">
            <v>N/A</v>
          </cell>
          <cell r="FV37" t="str">
            <v>N/A</v>
          </cell>
          <cell r="FW37" t="str">
            <v>N/A</v>
          </cell>
          <cell r="FX37" t="str">
            <v>N/A</v>
          </cell>
          <cell r="FY37" t="str">
            <v>N/A</v>
          </cell>
          <cell r="FZ37" t="str">
            <v>N/A</v>
          </cell>
          <cell r="GA37" t="str">
            <v>N/A</v>
          </cell>
          <cell r="GB37" t="str">
            <v>N/A</v>
          </cell>
          <cell r="GC37" t="str">
            <v>N/A</v>
          </cell>
          <cell r="GD37" t="str">
            <v>N/A</v>
          </cell>
          <cell r="GE37" t="str">
            <v>N/A</v>
          </cell>
          <cell r="GF37" t="str">
            <v>N/A</v>
          </cell>
          <cell r="GG37" t="str">
            <v>N/A</v>
          </cell>
          <cell r="GH37" t="str">
            <v>N/A</v>
          </cell>
          <cell r="GI37" t="str">
            <v>N/A</v>
          </cell>
          <cell r="GJ37" t="str">
            <v>N/A</v>
          </cell>
          <cell r="GK37" t="str">
            <v>N/A</v>
          </cell>
          <cell r="GL37" t="str">
            <v>N/A</v>
          </cell>
          <cell r="GM37" t="str">
            <v>N/A</v>
          </cell>
          <cell r="GN37" t="str">
            <v>N/A</v>
          </cell>
          <cell r="GO37" t="str">
            <v>N/A</v>
          </cell>
          <cell r="GP37" t="str">
            <v>N/A</v>
          </cell>
          <cell r="GQ37" t="str">
            <v>N/A</v>
          </cell>
          <cell r="GR37" t="str">
            <v>N/A</v>
          </cell>
          <cell r="GS37" t="str">
            <v>N/A</v>
          </cell>
          <cell r="GT37" t="str">
            <v>N/A</v>
          </cell>
          <cell r="GU37" t="str">
            <v>N/A</v>
          </cell>
          <cell r="GV37" t="str">
            <v>N/A</v>
          </cell>
          <cell r="GW37" t="str">
            <v>N/A</v>
          </cell>
          <cell r="GX37" t="str">
            <v>N/A</v>
          </cell>
          <cell r="GY37" t="str">
            <v>N/A</v>
          </cell>
          <cell r="GZ37" t="str">
            <v>N/A</v>
          </cell>
          <cell r="HA37" t="str">
            <v>N/A</v>
          </cell>
          <cell r="HB37" t="str">
            <v>N/A</v>
          </cell>
          <cell r="HC37" t="str">
            <v>N/A</v>
          </cell>
          <cell r="HD37" t="str">
            <v>N/A</v>
          </cell>
          <cell r="HE37" t="str">
            <v>N/A</v>
          </cell>
          <cell r="HF37" t="str">
            <v>N/A</v>
          </cell>
          <cell r="HG37" t="str">
            <v>N/A</v>
          </cell>
          <cell r="HH37" t="str">
            <v>N/A</v>
          </cell>
          <cell r="HI37" t="str">
            <v>N/A</v>
          </cell>
          <cell r="HJ37" t="str">
            <v>N/A</v>
          </cell>
          <cell r="HK37" t="str">
            <v>N/A</v>
          </cell>
          <cell r="HL37" t="str">
            <v>N/A</v>
          </cell>
          <cell r="HM37" t="str">
            <v>N/A</v>
          </cell>
          <cell r="HN37" t="str">
            <v>N/A</v>
          </cell>
          <cell r="HO37" t="str">
            <v>N/A</v>
          </cell>
          <cell r="HP37" t="str">
            <v>N/A</v>
          </cell>
          <cell r="HQ37" t="str">
            <v>N/A</v>
          </cell>
          <cell r="HR37" t="str">
            <v>N/A</v>
          </cell>
          <cell r="HS37" t="str">
            <v>N/A</v>
          </cell>
          <cell r="HT37" t="str">
            <v>N/A</v>
          </cell>
          <cell r="HU37" t="str">
            <v>N/A</v>
          </cell>
          <cell r="HV37" t="str">
            <v>N/A</v>
          </cell>
          <cell r="HW37" t="str">
            <v>N/A</v>
          </cell>
          <cell r="HX37" t="str">
            <v>N/A</v>
          </cell>
          <cell r="HY37" t="str">
            <v>N/A</v>
          </cell>
          <cell r="HZ37" t="str">
            <v>N/A</v>
          </cell>
          <cell r="IA37" t="str">
            <v>N/A</v>
          </cell>
          <cell r="IB37" t="str">
            <v>N/A</v>
          </cell>
          <cell r="IC37" t="str">
            <v>N/A</v>
          </cell>
          <cell r="ID37" t="str">
            <v>N/A</v>
          </cell>
          <cell r="IE37" t="str">
            <v>N/A</v>
          </cell>
          <cell r="IF37" t="str">
            <v>N/A</v>
          </cell>
          <cell r="IG37" t="str">
            <v>N/A</v>
          </cell>
          <cell r="IH37" t="str">
            <v>N/A</v>
          </cell>
          <cell r="II37" t="str">
            <v>N/A</v>
          </cell>
          <cell r="IJ37" t="str">
            <v>N/A</v>
          </cell>
          <cell r="IK37" t="str">
            <v>N/A</v>
          </cell>
          <cell r="IL37" t="str">
            <v>N/A</v>
          </cell>
          <cell r="IM37" t="str">
            <v>N/A</v>
          </cell>
          <cell r="IN37" t="str">
            <v>N/A</v>
          </cell>
          <cell r="IO37" t="str">
            <v>N/A</v>
          </cell>
          <cell r="IP37" t="str">
            <v>N/A</v>
          </cell>
          <cell r="IQ37" t="str">
            <v>N/A</v>
          </cell>
          <cell r="IR37" t="str">
            <v>N/A</v>
          </cell>
          <cell r="IS37" t="str">
            <v>N/A</v>
          </cell>
          <cell r="IT37" t="str">
            <v>N/A</v>
          </cell>
          <cell r="IU37" t="str">
            <v>N/A</v>
          </cell>
          <cell r="IV37" t="str">
            <v>N/A</v>
          </cell>
          <cell r="IW37" t="str">
            <v>N/A</v>
          </cell>
          <cell r="IX37" t="str">
            <v>N/A</v>
          </cell>
          <cell r="IY37" t="str">
            <v>N/A</v>
          </cell>
          <cell r="IZ37" t="str">
            <v>N/A</v>
          </cell>
          <cell r="JA37" t="str">
            <v>N/A</v>
          </cell>
          <cell r="JB37" t="str">
            <v>N/A</v>
          </cell>
          <cell r="JC37" t="str">
            <v>N/A</v>
          </cell>
          <cell r="JD37" t="str">
            <v>N/A</v>
          </cell>
          <cell r="JE37" t="str">
            <v>N/A</v>
          </cell>
          <cell r="JF37" t="str">
            <v>N/A</v>
          </cell>
          <cell r="JG37" t="str">
            <v>N/A</v>
          </cell>
          <cell r="JH37" t="str">
            <v>N/A</v>
          </cell>
          <cell r="JI37" t="str">
            <v>N/A</v>
          </cell>
          <cell r="JJ37" t="str">
            <v>N/A</v>
          </cell>
          <cell r="JK37" t="str">
            <v>N/A</v>
          </cell>
          <cell r="JL37" t="str">
            <v>N/A</v>
          </cell>
          <cell r="JM37" t="str">
            <v>N/A</v>
          </cell>
          <cell r="JN37" t="str">
            <v>N/A</v>
          </cell>
          <cell r="JO37" t="str">
            <v>N/A</v>
          </cell>
          <cell r="JP37" t="e">
            <v>#N/A</v>
          </cell>
          <cell r="JQ37" t="e">
            <v>#N/A</v>
          </cell>
          <cell r="JR37" t="e">
            <v>#N/A</v>
          </cell>
          <cell r="JS37" t="e">
            <v>#N/A</v>
          </cell>
          <cell r="JT37" t="e">
            <v>#N/A</v>
          </cell>
          <cell r="JU37" t="e">
            <v>#N/A</v>
          </cell>
          <cell r="JV37" t="str">
            <v>N/A</v>
          </cell>
          <cell r="JW37" t="str">
            <v>N/A</v>
          </cell>
          <cell r="JX37" t="str">
            <v>N/A</v>
          </cell>
          <cell r="JY37" t="str">
            <v>N/A</v>
          </cell>
          <cell r="JZ37" t="str">
            <v>N/A</v>
          </cell>
          <cell r="KA37" t="str">
            <v>N/A</v>
          </cell>
          <cell r="KB37" t="str">
            <v>N/A</v>
          </cell>
          <cell r="KC37" t="str">
            <v>N/A</v>
          </cell>
          <cell r="KD37" t="str">
            <v>N/A</v>
          </cell>
          <cell r="KE37" t="str">
            <v>N/A</v>
          </cell>
          <cell r="KF37" t="str">
            <v>N/A</v>
          </cell>
          <cell r="KG37" t="str">
            <v>N/A</v>
          </cell>
          <cell r="KH37" t="str">
            <v>N/A</v>
          </cell>
          <cell r="KI37" t="str">
            <v>N/A</v>
          </cell>
          <cell r="KJ37" t="str">
            <v>N/A</v>
          </cell>
          <cell r="KK37" t="str">
            <v>N/A</v>
          </cell>
          <cell r="KL37" t="str">
            <v>N/A</v>
          </cell>
          <cell r="KM37" t="str">
            <v>N/A</v>
          </cell>
          <cell r="KN37" t="str">
            <v>N/A</v>
          </cell>
          <cell r="KO37" t="str">
            <v>N/A</v>
          </cell>
          <cell r="KP37" t="str">
            <v>N/A</v>
          </cell>
          <cell r="KQ37" t="str">
            <v>N/A</v>
          </cell>
          <cell r="KR37" t="str">
            <v>N/A</v>
          </cell>
          <cell r="KS37" t="str">
            <v>N/A</v>
          </cell>
          <cell r="KT37" t="str">
            <v>N/A</v>
          </cell>
          <cell r="KU37" t="str">
            <v>N/A</v>
          </cell>
          <cell r="KV37" t="str">
            <v>N/A</v>
          </cell>
          <cell r="KW37" t="str">
            <v>N/A</v>
          </cell>
          <cell r="KX37" t="str">
            <v>N/A</v>
          </cell>
          <cell r="KY37" t="str">
            <v>N/A</v>
          </cell>
          <cell r="KZ37" t="str">
            <v>N/A</v>
          </cell>
          <cell r="LA37" t="str">
            <v>N/A</v>
          </cell>
          <cell r="LB37" t="str">
            <v>N/A</v>
          </cell>
          <cell r="LC37" t="str">
            <v>N/A</v>
          </cell>
          <cell r="LD37" t="str">
            <v>N/A</v>
          </cell>
          <cell r="LE37" t="str">
            <v>N/A</v>
          </cell>
          <cell r="LF37" t="str">
            <v>N/A</v>
          </cell>
          <cell r="LG37" t="str">
            <v>N/A</v>
          </cell>
          <cell r="LH37" t="str">
            <v>N/A</v>
          </cell>
          <cell r="LI37" t="str">
            <v>N/A</v>
          </cell>
          <cell r="LJ37" t="str">
            <v>N/A</v>
          </cell>
          <cell r="LK37" t="str">
            <v>N/A</v>
          </cell>
          <cell r="LL37" t="str">
            <v>N/A</v>
          </cell>
          <cell r="LM37" t="str">
            <v>N/A</v>
          </cell>
          <cell r="LN37" t="str">
            <v>N/A</v>
          </cell>
          <cell r="LO37" t="str">
            <v>N/A</v>
          </cell>
          <cell r="LP37" t="str">
            <v>N/A</v>
          </cell>
          <cell r="LQ37" t="str">
            <v>N/A</v>
          </cell>
          <cell r="LR37" t="str">
            <v>N/A</v>
          </cell>
          <cell r="LS37" t="str">
            <v>N/A</v>
          </cell>
          <cell r="LT37" t="str">
            <v>N/A</v>
          </cell>
          <cell r="LU37" t="str">
            <v>N/A</v>
          </cell>
          <cell r="LV37" t="str">
            <v>N/A</v>
          </cell>
          <cell r="LW37" t="str">
            <v>N/A</v>
          </cell>
          <cell r="LX37" t="str">
            <v>N/A</v>
          </cell>
          <cell r="LY37" t="str">
            <v>N/A</v>
          </cell>
          <cell r="LZ37" t="str">
            <v>N/A</v>
          </cell>
          <cell r="MA37" t="str">
            <v>N/A</v>
          </cell>
          <cell r="MB37" t="str">
            <v>N/A</v>
          </cell>
          <cell r="MC37" t="str">
            <v>N/A</v>
          </cell>
          <cell r="MD37" t="str">
            <v>N/A</v>
          </cell>
          <cell r="ME37" t="str">
            <v>N/A</v>
          </cell>
          <cell r="MF37" t="str">
            <v>N/A</v>
          </cell>
          <cell r="MG37" t="str">
            <v>N/A</v>
          </cell>
          <cell r="MH37" t="str">
            <v>N/A</v>
          </cell>
          <cell r="MI37" t="str">
            <v>N/A</v>
          </cell>
          <cell r="MJ37" t="str">
            <v>N/A</v>
          </cell>
          <cell r="MK37" t="str">
            <v>N/A</v>
          </cell>
          <cell r="ML37" t="str">
            <v>N/A</v>
          </cell>
          <cell r="MM37" t="str">
            <v>N/A</v>
          </cell>
          <cell r="MN37" t="str">
            <v>N/A</v>
          </cell>
          <cell r="MO37" t="str">
            <v>N/A</v>
          </cell>
          <cell r="MP37" t="str">
            <v>N/A</v>
          </cell>
          <cell r="MQ37" t="str">
            <v>N/A</v>
          </cell>
          <cell r="MR37" t="str">
            <v>N/A</v>
          </cell>
          <cell r="MS37" t="str">
            <v>N/A</v>
          </cell>
          <cell r="MT37" t="str">
            <v>N/A</v>
          </cell>
          <cell r="MU37" t="str">
            <v>N/A</v>
          </cell>
          <cell r="MV37" t="str">
            <v>N/A</v>
          </cell>
          <cell r="MW37" t="str">
            <v>N/A</v>
          </cell>
          <cell r="MX37" t="str">
            <v>N/A</v>
          </cell>
          <cell r="MY37" t="str">
            <v>N/A</v>
          </cell>
          <cell r="MZ37" t="str">
            <v>N/A</v>
          </cell>
          <cell r="NA37" t="str">
            <v>N/A</v>
          </cell>
          <cell r="NB37" t="str">
            <v>N/A</v>
          </cell>
          <cell r="NC37" t="str">
            <v>N/A</v>
          </cell>
          <cell r="ND37" t="str">
            <v>N/A</v>
          </cell>
          <cell r="NE37" t="str">
            <v>N/A</v>
          </cell>
          <cell r="NF37" t="str">
            <v>N/A</v>
          </cell>
          <cell r="NG37" t="str">
            <v>N/A</v>
          </cell>
          <cell r="NH37" t="str">
            <v>N/A</v>
          </cell>
          <cell r="NI37" t="str">
            <v>N/A</v>
          </cell>
          <cell r="NJ37" t="str">
            <v>N/A</v>
          </cell>
          <cell r="NK37" t="str">
            <v>N/A</v>
          </cell>
          <cell r="NL37" t="str">
            <v>N/A</v>
          </cell>
          <cell r="NM37" t="str">
            <v>N/A</v>
          </cell>
          <cell r="NN37" t="e">
            <v>#N/A</v>
          </cell>
          <cell r="NO37" t="e">
            <v>#N/A</v>
          </cell>
          <cell r="NP37" t="e">
            <v>#N/A</v>
          </cell>
          <cell r="NQ37" t="e">
            <v>#N/A</v>
          </cell>
          <cell r="NR37" t="e">
            <v>#N/A</v>
          </cell>
          <cell r="NS37" t="e">
            <v>#N/A</v>
          </cell>
          <cell r="NT37" t="str">
            <v>N/A</v>
          </cell>
          <cell r="NU37" t="str">
            <v>N/A</v>
          </cell>
          <cell r="NV37" t="str">
            <v>N/A</v>
          </cell>
          <cell r="NW37" t="str">
            <v>N/A</v>
          </cell>
          <cell r="NX37" t="str">
            <v>N/A</v>
          </cell>
          <cell r="NY37" t="str">
            <v>N/A</v>
          </cell>
          <cell r="NZ37" t="str">
            <v>N/A</v>
          </cell>
          <cell r="OA37" t="str">
            <v>N/A</v>
          </cell>
          <cell r="OB37" t="str">
            <v>N/A</v>
          </cell>
          <cell r="OC37" t="str">
            <v>N/A</v>
          </cell>
          <cell r="OD37" t="str">
            <v>N/A</v>
          </cell>
          <cell r="OE37" t="str">
            <v>N/A</v>
          </cell>
          <cell r="OF37" t="str">
            <v>N/A</v>
          </cell>
          <cell r="OG37" t="str">
            <v>N/A</v>
          </cell>
          <cell r="OH37" t="str">
            <v>N/A</v>
          </cell>
          <cell r="OI37" t="str">
            <v>N/A</v>
          </cell>
          <cell r="OJ37" t="str">
            <v>N/A</v>
          </cell>
          <cell r="OK37" t="str">
            <v>N/A</v>
          </cell>
          <cell r="OL37" t="str">
            <v>N/A</v>
          </cell>
          <cell r="OM37" t="str">
            <v>N/A</v>
          </cell>
          <cell r="ON37" t="str">
            <v>N/A</v>
          </cell>
          <cell r="OO37" t="str">
            <v>N/A</v>
          </cell>
          <cell r="OP37" t="str">
            <v>N/A</v>
          </cell>
          <cell r="OQ37" t="str">
            <v>N/A</v>
          </cell>
          <cell r="OR37" t="str">
            <v>N/A</v>
          </cell>
          <cell r="OS37" t="str">
            <v>N/A</v>
          </cell>
          <cell r="OT37" t="str">
            <v>N/A</v>
          </cell>
          <cell r="OU37" t="str">
            <v>N/A</v>
          </cell>
          <cell r="OV37" t="str">
            <v>N/A</v>
          </cell>
          <cell r="OW37" t="str">
            <v>N/A</v>
          </cell>
          <cell r="OX37" t="e">
            <v>#N/A</v>
          </cell>
          <cell r="OY37" t="e">
            <v>#N/A</v>
          </cell>
          <cell r="OZ37" t="e">
            <v>#N/A</v>
          </cell>
          <cell r="PA37" t="e">
            <v>#N/A</v>
          </cell>
          <cell r="PB37" t="e">
            <v>#N/A</v>
          </cell>
          <cell r="PC37" t="e">
            <v>#N/A</v>
          </cell>
          <cell r="PD37" t="str">
            <v>N/A</v>
          </cell>
          <cell r="PE37" t="str">
            <v>N/A</v>
          </cell>
          <cell r="PF37" t="str">
            <v>N/A</v>
          </cell>
          <cell r="PG37" t="str">
            <v>N/A</v>
          </cell>
          <cell r="PH37" t="str">
            <v>N/A</v>
          </cell>
          <cell r="PI37" t="str">
            <v>N/A</v>
          </cell>
          <cell r="PJ37" t="str">
            <v>N/A</v>
          </cell>
          <cell r="PK37" t="str">
            <v>N/A</v>
          </cell>
          <cell r="PL37" t="str">
            <v>N/A</v>
          </cell>
          <cell r="PM37" t="str">
            <v>N/A</v>
          </cell>
          <cell r="PN37" t="str">
            <v>N/A</v>
          </cell>
          <cell r="PO37" t="str">
            <v>N/A</v>
          </cell>
          <cell r="PP37" t="str">
            <v>N/A</v>
          </cell>
          <cell r="PQ37" t="str">
            <v>N/A</v>
          </cell>
          <cell r="PR37" t="str">
            <v>N/A</v>
          </cell>
          <cell r="PS37" t="str">
            <v>N/A</v>
          </cell>
          <cell r="PT37" t="str">
            <v>N/A</v>
          </cell>
          <cell r="PU37" t="str">
            <v>N/A</v>
          </cell>
          <cell r="PV37" t="str">
            <v>N/A</v>
          </cell>
          <cell r="PW37" t="str">
            <v>N/A</v>
          </cell>
          <cell r="PX37" t="str">
            <v>N/A</v>
          </cell>
          <cell r="PY37" t="str">
            <v>N/A</v>
          </cell>
          <cell r="PZ37" t="str">
            <v>N/A</v>
          </cell>
          <cell r="QA37" t="str">
            <v>N/A</v>
          </cell>
          <cell r="QB37" t="str">
            <v>N/A</v>
          </cell>
          <cell r="QC37" t="str">
            <v>N/A</v>
          </cell>
          <cell r="QD37" t="str">
            <v>N/A</v>
          </cell>
          <cell r="QE37" t="str">
            <v>N/A</v>
          </cell>
          <cell r="QF37" t="str">
            <v>N/A</v>
          </cell>
          <cell r="QG37" t="str">
            <v>N/A</v>
          </cell>
          <cell r="QH37" t="e">
            <v>#N/A</v>
          </cell>
          <cell r="QI37" t="e">
            <v>#N/A</v>
          </cell>
          <cell r="QJ37" t="e">
            <v>#N/A</v>
          </cell>
          <cell r="QK37" t="e">
            <v>#N/A</v>
          </cell>
          <cell r="QL37" t="e">
            <v>#N/A</v>
          </cell>
          <cell r="QM37" t="e">
            <v>#N/A</v>
          </cell>
          <cell r="QN37" t="str">
            <v>N/A</v>
          </cell>
          <cell r="QO37" t="str">
            <v>N/A</v>
          </cell>
          <cell r="QP37" t="str">
            <v>N/A</v>
          </cell>
          <cell r="QQ37" t="str">
            <v>N/A</v>
          </cell>
          <cell r="QR37" t="str">
            <v>N/A</v>
          </cell>
          <cell r="QS37" t="str">
            <v>N/A</v>
          </cell>
          <cell r="QT37" t="str">
            <v>N/A</v>
          </cell>
          <cell r="QU37" t="str">
            <v>N/A</v>
          </cell>
          <cell r="QV37" t="str">
            <v>N/A</v>
          </cell>
          <cell r="QW37" t="str">
            <v>N/A</v>
          </cell>
          <cell r="QX37" t="str">
            <v>N/A</v>
          </cell>
          <cell r="QY37" t="str">
            <v>N/A</v>
          </cell>
          <cell r="QZ37" t="str">
            <v>N/A</v>
          </cell>
          <cell r="RA37" t="str">
            <v>N/A</v>
          </cell>
          <cell r="RB37" t="str">
            <v>x</v>
          </cell>
        </row>
        <row r="38">
          <cell r="A38">
            <v>36</v>
          </cell>
          <cell r="C38" t="str">
            <v>N/A</v>
          </cell>
          <cell r="D38" t="str">
            <v>N/A</v>
          </cell>
          <cell r="E38" t="str">
            <v>N/A</v>
          </cell>
          <cell r="F38" t="str">
            <v>N/A</v>
          </cell>
          <cell r="G38" t="str">
            <v>N/A</v>
          </cell>
          <cell r="H38" t="str">
            <v>N/A</v>
          </cell>
          <cell r="I38" t="str">
            <v>N/A</v>
          </cell>
          <cell r="J38" t="str">
            <v>N/A</v>
          </cell>
          <cell r="K38" t="str">
            <v>N/A</v>
          </cell>
          <cell r="L38" t="str">
            <v>N/A</v>
          </cell>
          <cell r="M38" t="str">
            <v>N/A</v>
          </cell>
          <cell r="N38" t="str">
            <v>N/A</v>
          </cell>
          <cell r="O38" t="str">
            <v>N/A</v>
          </cell>
          <cell r="P38" t="str">
            <v>N/A</v>
          </cell>
          <cell r="Q38" t="str">
            <v>N/A</v>
          </cell>
          <cell r="R38" t="str">
            <v>N/A</v>
          </cell>
          <cell r="S38" t="str">
            <v>N/A</v>
          </cell>
          <cell r="T38" t="str">
            <v>N/A</v>
          </cell>
          <cell r="U38" t="str">
            <v>N/A</v>
          </cell>
          <cell r="V38" t="str">
            <v>N/A</v>
          </cell>
          <cell r="W38" t="str">
            <v>N/A</v>
          </cell>
          <cell r="X38" t="str">
            <v>N/A</v>
          </cell>
          <cell r="Y38" t="str">
            <v>N/A</v>
          </cell>
          <cell r="Z38" t="str">
            <v>N/A</v>
          </cell>
          <cell r="AA38" t="str">
            <v>N/A</v>
          </cell>
          <cell r="AB38" t="str">
            <v>N/A</v>
          </cell>
          <cell r="AC38" t="str">
            <v>N/A</v>
          </cell>
          <cell r="AD38" t="str">
            <v>N/A</v>
          </cell>
          <cell r="AE38" t="str">
            <v>N/A</v>
          </cell>
          <cell r="AF38" t="str">
            <v>N/A</v>
          </cell>
          <cell r="AG38" t="str">
            <v>N/A</v>
          </cell>
          <cell r="AH38" t="str">
            <v>N/A</v>
          </cell>
          <cell r="AI38" t="str">
            <v>N/A</v>
          </cell>
          <cell r="AJ38" t="str">
            <v>N/A</v>
          </cell>
          <cell r="AK38" t="str">
            <v>N/A</v>
          </cell>
          <cell r="AL38" t="str">
            <v>N/A</v>
          </cell>
          <cell r="AM38" t="str">
            <v>N/A</v>
          </cell>
          <cell r="AN38" t="str">
            <v>N/A</v>
          </cell>
          <cell r="AO38" t="str">
            <v>N/A</v>
          </cell>
          <cell r="AP38" t="str">
            <v>N/A</v>
          </cell>
          <cell r="AQ38" t="str">
            <v>N/A</v>
          </cell>
          <cell r="AR38" t="str">
            <v>N/A</v>
          </cell>
          <cell r="AS38" t="str">
            <v>N/A</v>
          </cell>
          <cell r="AT38" t="str">
            <v>N/A</v>
          </cell>
          <cell r="AU38" t="str">
            <v>N/A</v>
          </cell>
          <cell r="AV38" t="str">
            <v>N/A</v>
          </cell>
          <cell r="AW38" t="str">
            <v>N/A</v>
          </cell>
          <cell r="AX38" t="str">
            <v>N/A</v>
          </cell>
          <cell r="AY38" t="str">
            <v>N/A</v>
          </cell>
          <cell r="AZ38" t="str">
            <v>N/A</v>
          </cell>
          <cell r="BA38" t="str">
            <v>N/A</v>
          </cell>
          <cell r="BB38" t="str">
            <v>N/A</v>
          </cell>
          <cell r="BC38" t="str">
            <v>N/A</v>
          </cell>
          <cell r="BD38" t="str">
            <v>N/A</v>
          </cell>
          <cell r="BE38" t="str">
            <v>N/A</v>
          </cell>
          <cell r="BF38" t="str">
            <v>N/A</v>
          </cell>
          <cell r="BG38" t="str">
            <v>N/A</v>
          </cell>
          <cell r="BH38" t="str">
            <v>N/A</v>
          </cell>
          <cell r="BI38" t="str">
            <v>N/A</v>
          </cell>
          <cell r="BJ38" t="str">
            <v>N/A</v>
          </cell>
          <cell r="BK38" t="str">
            <v>N/A</v>
          </cell>
          <cell r="BL38" t="str">
            <v>N/A</v>
          </cell>
          <cell r="BM38" t="str">
            <v>N/A</v>
          </cell>
          <cell r="BN38" t="str">
            <v>N/A</v>
          </cell>
          <cell r="BO38" t="str">
            <v>N/A</v>
          </cell>
          <cell r="BP38" t="str">
            <v>N/A</v>
          </cell>
          <cell r="BQ38" t="str">
            <v>N/A</v>
          </cell>
          <cell r="BR38" t="str">
            <v>N/A</v>
          </cell>
          <cell r="BS38" t="str">
            <v>N/A</v>
          </cell>
          <cell r="BT38" t="str">
            <v>N/A</v>
          </cell>
          <cell r="BU38" t="str">
            <v>N/A</v>
          </cell>
          <cell r="BV38" t="str">
            <v>N/A</v>
          </cell>
          <cell r="BW38" t="str">
            <v>N/A</v>
          </cell>
          <cell r="BX38" t="str">
            <v>N/A</v>
          </cell>
          <cell r="BY38" t="str">
            <v>N/A</v>
          </cell>
          <cell r="BZ38" t="str">
            <v>N/A</v>
          </cell>
          <cell r="CA38" t="str">
            <v>N/A</v>
          </cell>
          <cell r="CB38" t="str">
            <v>N/A</v>
          </cell>
          <cell r="CC38" t="str">
            <v>N/A</v>
          </cell>
          <cell r="CD38" t="str">
            <v>N/A</v>
          </cell>
          <cell r="CE38" t="str">
            <v>N/A</v>
          </cell>
          <cell r="CF38" t="str">
            <v>N/A</v>
          </cell>
          <cell r="CG38" t="str">
            <v>N/A</v>
          </cell>
          <cell r="CH38" t="str">
            <v>N/A</v>
          </cell>
          <cell r="CI38" t="str">
            <v>N/A</v>
          </cell>
          <cell r="CJ38" t="str">
            <v>N/A</v>
          </cell>
          <cell r="CK38" t="str">
            <v>N/A</v>
          </cell>
          <cell r="CL38" t="str">
            <v>N/A</v>
          </cell>
          <cell r="CM38" t="str">
            <v>N/A</v>
          </cell>
          <cell r="CN38" t="str">
            <v>N/A</v>
          </cell>
          <cell r="CO38" t="str">
            <v>N/A</v>
          </cell>
          <cell r="CP38" t="str">
            <v>N/A</v>
          </cell>
          <cell r="CQ38" t="str">
            <v>N/A</v>
          </cell>
          <cell r="CR38" t="str">
            <v>N/A</v>
          </cell>
          <cell r="CS38" t="str">
            <v>N/A</v>
          </cell>
          <cell r="CT38" t="str">
            <v>N/A</v>
          </cell>
          <cell r="CU38" t="str">
            <v>N/A</v>
          </cell>
          <cell r="CV38" t="str">
            <v>N/A</v>
          </cell>
          <cell r="CW38" t="str">
            <v>N/A</v>
          </cell>
          <cell r="CX38" t="str">
            <v>N/A</v>
          </cell>
          <cell r="CY38" t="str">
            <v>N/A</v>
          </cell>
          <cell r="CZ38" t="str">
            <v>N/A</v>
          </cell>
          <cell r="DA38" t="str">
            <v>N/A</v>
          </cell>
          <cell r="DB38" t="str">
            <v>N/A</v>
          </cell>
          <cell r="DC38" t="str">
            <v>N/A</v>
          </cell>
          <cell r="DD38" t="str">
            <v>N/A</v>
          </cell>
          <cell r="DE38" t="str">
            <v>N/A</v>
          </cell>
          <cell r="DF38" t="str">
            <v>N/A</v>
          </cell>
          <cell r="DG38" t="str">
            <v>N/A</v>
          </cell>
          <cell r="DH38" t="str">
            <v>N/A</v>
          </cell>
          <cell r="DI38" t="str">
            <v>N/A</v>
          </cell>
          <cell r="DJ38" t="str">
            <v>N/A</v>
          </cell>
          <cell r="DK38" t="str">
            <v>N/A</v>
          </cell>
          <cell r="DL38" t="str">
            <v>N/A</v>
          </cell>
          <cell r="DM38" t="str">
            <v>N/A</v>
          </cell>
          <cell r="DN38" t="str">
            <v>N/A</v>
          </cell>
          <cell r="DO38" t="str">
            <v>N/A</v>
          </cell>
          <cell r="DP38" t="str">
            <v>N/A</v>
          </cell>
          <cell r="DQ38" t="str">
            <v>N/A</v>
          </cell>
          <cell r="DR38" t="str">
            <v>N/A</v>
          </cell>
          <cell r="DS38" t="str">
            <v>N/A</v>
          </cell>
          <cell r="DT38" t="str">
            <v>N/A</v>
          </cell>
          <cell r="DU38" t="str">
            <v>N/A</v>
          </cell>
          <cell r="DV38" t="str">
            <v>N/A</v>
          </cell>
          <cell r="DW38" t="str">
            <v>N/A</v>
          </cell>
          <cell r="DX38" t="str">
            <v>N/A</v>
          </cell>
          <cell r="DY38" t="str">
            <v>N/A</v>
          </cell>
          <cell r="DZ38" t="str">
            <v>N/A</v>
          </cell>
          <cell r="EA38" t="str">
            <v>N/A</v>
          </cell>
          <cell r="EB38" t="str">
            <v>N/A</v>
          </cell>
          <cell r="EC38" t="str">
            <v>N/A</v>
          </cell>
          <cell r="ED38" t="str">
            <v>N/A</v>
          </cell>
          <cell r="EE38" t="str">
            <v>N/A</v>
          </cell>
          <cell r="EF38" t="str">
            <v>N/A</v>
          </cell>
          <cell r="EG38" t="str">
            <v>N/A</v>
          </cell>
          <cell r="EH38" t="str">
            <v>N/A</v>
          </cell>
          <cell r="EI38" t="str">
            <v>N/A</v>
          </cell>
          <cell r="EJ38" t="str">
            <v>N/A</v>
          </cell>
          <cell r="EK38" t="str">
            <v>N/A</v>
          </cell>
          <cell r="EL38" t="str">
            <v>N/A</v>
          </cell>
          <cell r="EM38" t="str">
            <v>N/A</v>
          </cell>
          <cell r="EN38" t="str">
            <v>N/A</v>
          </cell>
          <cell r="EO38" t="str">
            <v>N/A</v>
          </cell>
          <cell r="EP38" t="str">
            <v>N/A</v>
          </cell>
          <cell r="EQ38" t="str">
            <v>N/A</v>
          </cell>
          <cell r="ER38" t="str">
            <v>N/A</v>
          </cell>
          <cell r="ES38" t="str">
            <v>N/A</v>
          </cell>
          <cell r="ET38" t="str">
            <v>N/A</v>
          </cell>
          <cell r="EU38" t="str">
            <v>N/A</v>
          </cell>
          <cell r="EV38" t="str">
            <v>N/A</v>
          </cell>
          <cell r="EW38" t="str">
            <v>N/A</v>
          </cell>
          <cell r="EX38" t="str">
            <v>N/A</v>
          </cell>
          <cell r="EY38" t="str">
            <v>N/A</v>
          </cell>
          <cell r="EZ38" t="str">
            <v>N/A</v>
          </cell>
          <cell r="FA38" t="str">
            <v>N/A</v>
          </cell>
          <cell r="FB38" t="str">
            <v>N/A</v>
          </cell>
          <cell r="FC38" t="str">
            <v>N/A</v>
          </cell>
          <cell r="FD38" t="str">
            <v>N/A</v>
          </cell>
          <cell r="FE38" t="str">
            <v>N/A</v>
          </cell>
          <cell r="FF38" t="str">
            <v>N/A</v>
          </cell>
          <cell r="FG38" t="str">
            <v>N/A</v>
          </cell>
          <cell r="FH38" t="str">
            <v>N/A</v>
          </cell>
          <cell r="FI38" t="e">
            <v>#N/A</v>
          </cell>
          <cell r="FJ38" t="e">
            <v>#N/A</v>
          </cell>
          <cell r="FK38" t="e">
            <v>#N/A</v>
          </cell>
          <cell r="FL38" t="e">
            <v>#N/A</v>
          </cell>
          <cell r="FM38" t="e">
            <v>#N/A</v>
          </cell>
          <cell r="FN38" t="e">
            <v>#N/A</v>
          </cell>
          <cell r="FO38" t="e">
            <v>#N/A</v>
          </cell>
          <cell r="FP38" t="e">
            <v>#N/A</v>
          </cell>
          <cell r="FQ38" t="e">
            <v>#N/A</v>
          </cell>
          <cell r="FR38" t="e">
            <v>#N/A</v>
          </cell>
          <cell r="FS38" t="e">
            <v>#N/A</v>
          </cell>
          <cell r="FT38" t="e">
            <v>#N/A</v>
          </cell>
          <cell r="FU38" t="str">
            <v>N/A</v>
          </cell>
          <cell r="FV38" t="str">
            <v>N/A</v>
          </cell>
          <cell r="FW38" t="str">
            <v>N/A</v>
          </cell>
          <cell r="FX38" t="str">
            <v>N/A</v>
          </cell>
          <cell r="FY38" t="str">
            <v>N/A</v>
          </cell>
          <cell r="FZ38" t="str">
            <v>N/A</v>
          </cell>
          <cell r="GA38" t="str">
            <v>N/A</v>
          </cell>
          <cell r="GB38" t="str">
            <v>N/A</v>
          </cell>
          <cell r="GC38" t="str">
            <v>N/A</v>
          </cell>
          <cell r="GD38" t="str">
            <v>N/A</v>
          </cell>
          <cell r="GE38" t="str">
            <v>N/A</v>
          </cell>
          <cell r="GF38" t="str">
            <v>N/A</v>
          </cell>
          <cell r="GG38" t="str">
            <v>N/A</v>
          </cell>
          <cell r="GH38" t="str">
            <v>N/A</v>
          </cell>
          <cell r="GI38" t="str">
            <v>N/A</v>
          </cell>
          <cell r="GJ38" t="str">
            <v>N/A</v>
          </cell>
          <cell r="GK38" t="str">
            <v>N/A</v>
          </cell>
          <cell r="GL38" t="str">
            <v>N/A</v>
          </cell>
          <cell r="GM38" t="str">
            <v>N/A</v>
          </cell>
          <cell r="GN38" t="str">
            <v>N/A</v>
          </cell>
          <cell r="GO38" t="str">
            <v>N/A</v>
          </cell>
          <cell r="GP38" t="str">
            <v>N/A</v>
          </cell>
          <cell r="GQ38" t="str">
            <v>N/A</v>
          </cell>
          <cell r="GR38" t="str">
            <v>N/A</v>
          </cell>
          <cell r="GS38" t="str">
            <v>N/A</v>
          </cell>
          <cell r="GT38" t="str">
            <v>N/A</v>
          </cell>
          <cell r="GU38" t="str">
            <v>N/A</v>
          </cell>
          <cell r="GV38" t="str">
            <v>N/A</v>
          </cell>
          <cell r="GW38" t="str">
            <v>N/A</v>
          </cell>
          <cell r="GX38" t="str">
            <v>N/A</v>
          </cell>
          <cell r="GY38" t="str">
            <v>N/A</v>
          </cell>
          <cell r="GZ38" t="str">
            <v>N/A</v>
          </cell>
          <cell r="HA38" t="str">
            <v>N/A</v>
          </cell>
          <cell r="HB38" t="str">
            <v>N/A</v>
          </cell>
          <cell r="HC38" t="str">
            <v>N/A</v>
          </cell>
          <cell r="HD38" t="str">
            <v>N/A</v>
          </cell>
          <cell r="HE38" t="str">
            <v>N/A</v>
          </cell>
          <cell r="HF38" t="str">
            <v>N/A</v>
          </cell>
          <cell r="HG38" t="str">
            <v>N/A</v>
          </cell>
          <cell r="HH38" t="str">
            <v>N/A</v>
          </cell>
          <cell r="HI38" t="str">
            <v>N/A</v>
          </cell>
          <cell r="HJ38" t="str">
            <v>N/A</v>
          </cell>
          <cell r="HK38" t="str">
            <v>N/A</v>
          </cell>
          <cell r="HL38" t="str">
            <v>N/A</v>
          </cell>
          <cell r="HM38" t="str">
            <v>N/A</v>
          </cell>
          <cell r="HN38" t="str">
            <v>N/A</v>
          </cell>
          <cell r="HO38" t="str">
            <v>N/A</v>
          </cell>
          <cell r="HP38" t="str">
            <v>N/A</v>
          </cell>
          <cell r="HQ38" t="str">
            <v>N/A</v>
          </cell>
          <cell r="HR38" t="str">
            <v>N/A</v>
          </cell>
          <cell r="HS38" t="str">
            <v>N/A</v>
          </cell>
          <cell r="HT38" t="str">
            <v>N/A</v>
          </cell>
          <cell r="HU38" t="str">
            <v>N/A</v>
          </cell>
          <cell r="HV38" t="str">
            <v>N/A</v>
          </cell>
          <cell r="HW38" t="str">
            <v>N/A</v>
          </cell>
          <cell r="HX38" t="str">
            <v>N/A</v>
          </cell>
          <cell r="HY38" t="str">
            <v>N/A</v>
          </cell>
          <cell r="HZ38" t="str">
            <v>N/A</v>
          </cell>
          <cell r="IA38" t="str">
            <v>N/A</v>
          </cell>
          <cell r="IB38" t="str">
            <v>N/A</v>
          </cell>
          <cell r="IC38" t="str">
            <v>N/A</v>
          </cell>
          <cell r="ID38" t="str">
            <v>N/A</v>
          </cell>
          <cell r="IE38" t="str">
            <v>N/A</v>
          </cell>
          <cell r="IF38" t="str">
            <v>N/A</v>
          </cell>
          <cell r="IG38" t="str">
            <v>N/A</v>
          </cell>
          <cell r="IH38" t="str">
            <v>N/A</v>
          </cell>
          <cell r="II38" t="str">
            <v>N/A</v>
          </cell>
          <cell r="IJ38" t="str">
            <v>N/A</v>
          </cell>
          <cell r="IK38" t="str">
            <v>N/A</v>
          </cell>
          <cell r="IL38" t="str">
            <v>N/A</v>
          </cell>
          <cell r="IM38" t="str">
            <v>N/A</v>
          </cell>
          <cell r="IN38" t="str">
            <v>N/A</v>
          </cell>
          <cell r="IO38" t="str">
            <v>N/A</v>
          </cell>
          <cell r="IP38" t="str">
            <v>N/A</v>
          </cell>
          <cell r="IQ38" t="str">
            <v>N/A</v>
          </cell>
          <cell r="IR38" t="str">
            <v>N/A</v>
          </cell>
          <cell r="IS38" t="str">
            <v>N/A</v>
          </cell>
          <cell r="IT38" t="str">
            <v>N/A</v>
          </cell>
          <cell r="IU38" t="str">
            <v>N/A</v>
          </cell>
          <cell r="IV38" t="str">
            <v>N/A</v>
          </cell>
          <cell r="IW38" t="str">
            <v>N/A</v>
          </cell>
          <cell r="IX38" t="str">
            <v>N/A</v>
          </cell>
          <cell r="IY38" t="str">
            <v>N/A</v>
          </cell>
          <cell r="IZ38" t="str">
            <v>N/A</v>
          </cell>
          <cell r="JA38" t="str">
            <v>N/A</v>
          </cell>
          <cell r="JB38" t="str">
            <v>N/A</v>
          </cell>
          <cell r="JC38" t="str">
            <v>N/A</v>
          </cell>
          <cell r="JD38" t="str">
            <v>N/A</v>
          </cell>
          <cell r="JE38" t="str">
            <v>N/A</v>
          </cell>
          <cell r="JF38" t="str">
            <v>N/A</v>
          </cell>
          <cell r="JG38" t="str">
            <v>N/A</v>
          </cell>
          <cell r="JH38" t="str">
            <v>N/A</v>
          </cell>
          <cell r="JI38" t="str">
            <v>N/A</v>
          </cell>
          <cell r="JJ38" t="str">
            <v>N/A</v>
          </cell>
          <cell r="JK38" t="str">
            <v>N/A</v>
          </cell>
          <cell r="JL38" t="str">
            <v>N/A</v>
          </cell>
          <cell r="JM38" t="str">
            <v>N/A</v>
          </cell>
          <cell r="JN38" t="str">
            <v>N/A</v>
          </cell>
          <cell r="JO38" t="str">
            <v>N/A</v>
          </cell>
          <cell r="JP38" t="e">
            <v>#N/A</v>
          </cell>
          <cell r="JQ38" t="e">
            <v>#N/A</v>
          </cell>
          <cell r="JR38" t="e">
            <v>#N/A</v>
          </cell>
          <cell r="JS38" t="e">
            <v>#N/A</v>
          </cell>
          <cell r="JT38" t="e">
            <v>#N/A</v>
          </cell>
          <cell r="JU38" t="e">
            <v>#N/A</v>
          </cell>
          <cell r="JV38" t="str">
            <v>N/A</v>
          </cell>
          <cell r="JW38" t="str">
            <v>N/A</v>
          </cell>
          <cell r="JX38" t="str">
            <v>N/A</v>
          </cell>
          <cell r="JY38" t="str">
            <v>N/A</v>
          </cell>
          <cell r="JZ38" t="str">
            <v>N/A</v>
          </cell>
          <cell r="KA38" t="str">
            <v>N/A</v>
          </cell>
          <cell r="KB38" t="str">
            <v>N/A</v>
          </cell>
          <cell r="KC38" t="str">
            <v>N/A</v>
          </cell>
          <cell r="KD38" t="str">
            <v>N/A</v>
          </cell>
          <cell r="KE38" t="str">
            <v>N/A</v>
          </cell>
          <cell r="KF38" t="str">
            <v>N/A</v>
          </cell>
          <cell r="KG38" t="str">
            <v>N/A</v>
          </cell>
          <cell r="KH38" t="str">
            <v>N/A</v>
          </cell>
          <cell r="KI38" t="str">
            <v>N/A</v>
          </cell>
          <cell r="KJ38" t="str">
            <v>N/A</v>
          </cell>
          <cell r="KK38" t="str">
            <v>N/A</v>
          </cell>
          <cell r="KL38" t="str">
            <v>N/A</v>
          </cell>
          <cell r="KM38" t="str">
            <v>N/A</v>
          </cell>
          <cell r="KN38" t="str">
            <v>N/A</v>
          </cell>
          <cell r="KO38" t="str">
            <v>N/A</v>
          </cell>
          <cell r="KP38" t="str">
            <v>N/A</v>
          </cell>
          <cell r="KQ38" t="str">
            <v>N/A</v>
          </cell>
          <cell r="KR38" t="str">
            <v>N/A</v>
          </cell>
          <cell r="KS38" t="str">
            <v>N/A</v>
          </cell>
          <cell r="KT38" t="str">
            <v>N/A</v>
          </cell>
          <cell r="KU38" t="str">
            <v>N/A</v>
          </cell>
          <cell r="KV38" t="str">
            <v>N/A</v>
          </cell>
          <cell r="KW38" t="str">
            <v>N/A</v>
          </cell>
          <cell r="KX38" t="str">
            <v>N/A</v>
          </cell>
          <cell r="KY38" t="str">
            <v>N/A</v>
          </cell>
          <cell r="KZ38" t="str">
            <v>N/A</v>
          </cell>
          <cell r="LA38" t="str">
            <v>N/A</v>
          </cell>
          <cell r="LB38" t="str">
            <v>N/A</v>
          </cell>
          <cell r="LC38" t="str">
            <v>N/A</v>
          </cell>
          <cell r="LD38" t="str">
            <v>N/A</v>
          </cell>
          <cell r="LE38" t="str">
            <v>N/A</v>
          </cell>
          <cell r="LF38" t="str">
            <v>N/A</v>
          </cell>
          <cell r="LG38" t="str">
            <v>N/A</v>
          </cell>
          <cell r="LH38" t="str">
            <v>N/A</v>
          </cell>
          <cell r="LI38" t="str">
            <v>N/A</v>
          </cell>
          <cell r="LJ38" t="str">
            <v>N/A</v>
          </cell>
          <cell r="LK38" t="str">
            <v>N/A</v>
          </cell>
          <cell r="LL38" t="str">
            <v>N/A</v>
          </cell>
          <cell r="LM38" t="str">
            <v>N/A</v>
          </cell>
          <cell r="LN38" t="str">
            <v>N/A</v>
          </cell>
          <cell r="LO38" t="str">
            <v>N/A</v>
          </cell>
          <cell r="LP38" t="str">
            <v>N/A</v>
          </cell>
          <cell r="LQ38" t="str">
            <v>N/A</v>
          </cell>
          <cell r="LR38" t="str">
            <v>N/A</v>
          </cell>
          <cell r="LS38" t="str">
            <v>N/A</v>
          </cell>
          <cell r="LT38" t="str">
            <v>N/A</v>
          </cell>
          <cell r="LU38" t="str">
            <v>N/A</v>
          </cell>
          <cell r="LV38" t="str">
            <v>N/A</v>
          </cell>
          <cell r="LW38" t="str">
            <v>N/A</v>
          </cell>
          <cell r="LX38" t="str">
            <v>N/A</v>
          </cell>
          <cell r="LY38" t="str">
            <v>N/A</v>
          </cell>
          <cell r="LZ38" t="str">
            <v>N/A</v>
          </cell>
          <cell r="MA38" t="str">
            <v>N/A</v>
          </cell>
          <cell r="MB38" t="str">
            <v>N/A</v>
          </cell>
          <cell r="MC38" t="str">
            <v>N/A</v>
          </cell>
          <cell r="MD38" t="str">
            <v>N/A</v>
          </cell>
          <cell r="ME38" t="str">
            <v>N/A</v>
          </cell>
          <cell r="MF38" t="str">
            <v>N/A</v>
          </cell>
          <cell r="MG38" t="str">
            <v>N/A</v>
          </cell>
          <cell r="MH38" t="str">
            <v>N/A</v>
          </cell>
          <cell r="MI38" t="str">
            <v>N/A</v>
          </cell>
          <cell r="MJ38" t="str">
            <v>N/A</v>
          </cell>
          <cell r="MK38" t="str">
            <v>N/A</v>
          </cell>
          <cell r="ML38" t="str">
            <v>N/A</v>
          </cell>
          <cell r="MM38" t="str">
            <v>N/A</v>
          </cell>
          <cell r="MN38" t="str">
            <v>N/A</v>
          </cell>
          <cell r="MO38" t="str">
            <v>N/A</v>
          </cell>
          <cell r="MP38" t="str">
            <v>N/A</v>
          </cell>
          <cell r="MQ38" t="str">
            <v>N/A</v>
          </cell>
          <cell r="MR38" t="str">
            <v>N/A</v>
          </cell>
          <cell r="MS38" t="str">
            <v>N/A</v>
          </cell>
          <cell r="MT38" t="str">
            <v>N/A</v>
          </cell>
          <cell r="MU38" t="str">
            <v>N/A</v>
          </cell>
          <cell r="MV38" t="str">
            <v>N/A</v>
          </cell>
          <cell r="MW38" t="str">
            <v>N/A</v>
          </cell>
          <cell r="MX38" t="str">
            <v>N/A</v>
          </cell>
          <cell r="MY38" t="str">
            <v>N/A</v>
          </cell>
          <cell r="MZ38" t="str">
            <v>N/A</v>
          </cell>
          <cell r="NA38" t="str">
            <v>N/A</v>
          </cell>
          <cell r="NB38" t="str">
            <v>N/A</v>
          </cell>
          <cell r="NC38" t="str">
            <v>N/A</v>
          </cell>
          <cell r="ND38" t="str">
            <v>N/A</v>
          </cell>
          <cell r="NE38" t="str">
            <v>N/A</v>
          </cell>
          <cell r="NF38" t="str">
            <v>N/A</v>
          </cell>
          <cell r="NG38" t="str">
            <v>N/A</v>
          </cell>
          <cell r="NH38" t="str">
            <v>N/A</v>
          </cell>
          <cell r="NI38" t="str">
            <v>N/A</v>
          </cell>
          <cell r="NJ38" t="str">
            <v>N/A</v>
          </cell>
          <cell r="NK38" t="str">
            <v>N/A</v>
          </cell>
          <cell r="NL38" t="str">
            <v>N/A</v>
          </cell>
          <cell r="NM38" t="str">
            <v>N/A</v>
          </cell>
          <cell r="NN38">
            <v>0</v>
          </cell>
          <cell r="NO38">
            <v>0</v>
          </cell>
          <cell r="NP38">
            <v>0</v>
          </cell>
          <cell r="NQ38">
            <v>0</v>
          </cell>
          <cell r="NR38">
            <v>0</v>
          </cell>
          <cell r="NS38">
            <v>0</v>
          </cell>
          <cell r="NT38" t="str">
            <v>N/A</v>
          </cell>
          <cell r="NU38" t="str">
            <v>N/A</v>
          </cell>
          <cell r="NV38" t="str">
            <v>N/A</v>
          </cell>
          <cell r="NW38" t="str">
            <v>N/A</v>
          </cell>
          <cell r="NX38" t="str">
            <v>N/A</v>
          </cell>
          <cell r="NY38" t="str">
            <v>N/A</v>
          </cell>
          <cell r="NZ38" t="str">
            <v>N/A</v>
          </cell>
          <cell r="OA38" t="str">
            <v>N/A</v>
          </cell>
          <cell r="OB38" t="str">
            <v>N/A</v>
          </cell>
          <cell r="OC38" t="str">
            <v>N/A</v>
          </cell>
          <cell r="OD38" t="str">
            <v>N/A</v>
          </cell>
          <cell r="OE38" t="str">
            <v>N/A</v>
          </cell>
          <cell r="OF38" t="str">
            <v>N/A</v>
          </cell>
          <cell r="OG38" t="str">
            <v>N/A</v>
          </cell>
          <cell r="OH38" t="str">
            <v>N/A</v>
          </cell>
          <cell r="OI38" t="str">
            <v>N/A</v>
          </cell>
          <cell r="OJ38" t="str">
            <v>N/A</v>
          </cell>
          <cell r="OK38" t="str">
            <v>N/A</v>
          </cell>
          <cell r="OL38" t="str">
            <v>N/A</v>
          </cell>
          <cell r="OM38" t="str">
            <v>N/A</v>
          </cell>
          <cell r="ON38" t="str">
            <v>N/A</v>
          </cell>
          <cell r="OO38" t="str">
            <v>N/A</v>
          </cell>
          <cell r="OP38" t="str">
            <v>N/A</v>
          </cell>
          <cell r="OQ38" t="str">
            <v>N/A</v>
          </cell>
          <cell r="OR38" t="str">
            <v>N/A</v>
          </cell>
          <cell r="OS38" t="str">
            <v>N/A</v>
          </cell>
          <cell r="OT38" t="str">
            <v>N/A</v>
          </cell>
          <cell r="OU38" t="str">
            <v>N/A</v>
          </cell>
          <cell r="OV38" t="str">
            <v>N/A</v>
          </cell>
          <cell r="OW38" t="str">
            <v>N/A</v>
          </cell>
          <cell r="OX38">
            <v>5.5E-2</v>
          </cell>
          <cell r="OY38">
            <v>5.5E-2</v>
          </cell>
          <cell r="OZ38">
            <v>5.5E-2</v>
          </cell>
          <cell r="PA38">
            <v>5.5E-2</v>
          </cell>
          <cell r="PB38">
            <v>5.5E-2</v>
          </cell>
          <cell r="PC38">
            <v>5.5E-2</v>
          </cell>
          <cell r="PD38" t="str">
            <v>N/A</v>
          </cell>
          <cell r="PE38" t="str">
            <v>N/A</v>
          </cell>
          <cell r="PF38" t="str">
            <v>N/A</v>
          </cell>
          <cell r="PG38" t="str">
            <v>N/A</v>
          </cell>
          <cell r="PH38" t="str">
            <v>N/A</v>
          </cell>
          <cell r="PI38" t="str">
            <v>N/A</v>
          </cell>
          <cell r="PJ38" t="str">
            <v>N/A</v>
          </cell>
          <cell r="PK38" t="str">
            <v>N/A</v>
          </cell>
          <cell r="PL38" t="str">
            <v>N/A</v>
          </cell>
          <cell r="PM38" t="str">
            <v>N/A</v>
          </cell>
          <cell r="PN38" t="str">
            <v>N/A</v>
          </cell>
          <cell r="PO38" t="str">
            <v>N/A</v>
          </cell>
          <cell r="PP38" t="str">
            <v>N/A</v>
          </cell>
          <cell r="PQ38" t="str">
            <v>N/A</v>
          </cell>
          <cell r="PR38" t="str">
            <v>N/A</v>
          </cell>
          <cell r="PS38" t="str">
            <v>N/A</v>
          </cell>
          <cell r="PT38" t="str">
            <v>N/A</v>
          </cell>
          <cell r="PU38" t="str">
            <v>N/A</v>
          </cell>
          <cell r="PV38" t="str">
            <v>N/A</v>
          </cell>
          <cell r="PW38" t="str">
            <v>N/A</v>
          </cell>
          <cell r="PX38" t="str">
            <v>N/A</v>
          </cell>
          <cell r="PY38" t="str">
            <v>N/A</v>
          </cell>
          <cell r="PZ38" t="str">
            <v>N/A</v>
          </cell>
          <cell r="QA38" t="str">
            <v>N/A</v>
          </cell>
          <cell r="QB38" t="str">
            <v>N/A</v>
          </cell>
          <cell r="QC38" t="str">
            <v>N/A</v>
          </cell>
          <cell r="QD38" t="str">
            <v>N/A</v>
          </cell>
          <cell r="QE38" t="str">
            <v>N/A</v>
          </cell>
          <cell r="QF38" t="str">
            <v>N/A</v>
          </cell>
          <cell r="QG38" t="str">
            <v>N/A</v>
          </cell>
          <cell r="QH38">
            <v>5.5E-2</v>
          </cell>
          <cell r="QI38">
            <v>5.5E-2</v>
          </cell>
          <cell r="QJ38">
            <v>5.5E-2</v>
          </cell>
          <cell r="QK38">
            <v>5.5E-2</v>
          </cell>
          <cell r="QL38">
            <v>5.5E-2</v>
          </cell>
          <cell r="QM38">
            <v>5.5E-2</v>
          </cell>
          <cell r="QN38" t="str">
            <v>N/A</v>
          </cell>
          <cell r="QO38" t="str">
            <v>N/A</v>
          </cell>
          <cell r="QP38" t="str">
            <v>N/A</v>
          </cell>
          <cell r="QQ38" t="str">
            <v>N/A</v>
          </cell>
          <cell r="QR38" t="str">
            <v>N/A</v>
          </cell>
          <cell r="QS38" t="str">
            <v>N/A</v>
          </cell>
          <cell r="QT38" t="str">
            <v>N/A</v>
          </cell>
          <cell r="QU38" t="str">
            <v>N/A</v>
          </cell>
          <cell r="QV38" t="str">
            <v>N/A</v>
          </cell>
          <cell r="QW38" t="str">
            <v>N/A</v>
          </cell>
          <cell r="QX38" t="str">
            <v>N/A</v>
          </cell>
          <cell r="QY38" t="str">
            <v>N/A</v>
          </cell>
          <cell r="QZ38" t="str">
            <v>N/A</v>
          </cell>
          <cell r="RA38" t="str">
            <v>N/A</v>
          </cell>
          <cell r="RB38" t="str">
            <v>x</v>
          </cell>
        </row>
        <row r="39">
          <cell r="A39">
            <v>37</v>
          </cell>
          <cell r="C39" t="str">
            <v>N/A</v>
          </cell>
          <cell r="D39" t="str">
            <v>N/A</v>
          </cell>
          <cell r="E39" t="str">
            <v>N/A</v>
          </cell>
          <cell r="F39" t="str">
            <v>N/A</v>
          </cell>
          <cell r="G39" t="str">
            <v>N/A</v>
          </cell>
          <cell r="H39" t="str">
            <v>N/A</v>
          </cell>
          <cell r="I39" t="str">
            <v>N/A</v>
          </cell>
          <cell r="J39" t="str">
            <v>N/A</v>
          </cell>
          <cell r="K39" t="str">
            <v>N/A</v>
          </cell>
          <cell r="L39" t="str">
            <v>N/A</v>
          </cell>
          <cell r="M39" t="str">
            <v>N/A</v>
          </cell>
          <cell r="N39" t="str">
            <v>N/A</v>
          </cell>
          <cell r="O39" t="str">
            <v>N/A</v>
          </cell>
          <cell r="P39" t="str">
            <v>N/A</v>
          </cell>
          <cell r="Q39" t="str">
            <v>N/A</v>
          </cell>
          <cell r="R39" t="str">
            <v>N/A</v>
          </cell>
          <cell r="S39" t="str">
            <v>N/A</v>
          </cell>
          <cell r="T39" t="str">
            <v>N/A</v>
          </cell>
          <cell r="U39" t="str">
            <v>N/A</v>
          </cell>
          <cell r="V39" t="str">
            <v>N/A</v>
          </cell>
          <cell r="W39" t="str">
            <v>N/A</v>
          </cell>
          <cell r="X39" t="str">
            <v>N/A</v>
          </cell>
          <cell r="Y39" t="str">
            <v>N/A</v>
          </cell>
          <cell r="Z39" t="str">
            <v>N/A</v>
          </cell>
          <cell r="AA39" t="str">
            <v>N/A</v>
          </cell>
          <cell r="AB39" t="str">
            <v>N/A</v>
          </cell>
          <cell r="AC39" t="str">
            <v>N/A</v>
          </cell>
          <cell r="AD39" t="str">
            <v>N/A</v>
          </cell>
          <cell r="AE39" t="str">
            <v>N/A</v>
          </cell>
          <cell r="AF39" t="str">
            <v>N/A</v>
          </cell>
          <cell r="AG39" t="str">
            <v>N/A</v>
          </cell>
          <cell r="AH39" t="str">
            <v>N/A</v>
          </cell>
          <cell r="AI39" t="str">
            <v>N/A</v>
          </cell>
          <cell r="AJ39" t="str">
            <v>N/A</v>
          </cell>
          <cell r="AK39" t="str">
            <v>N/A</v>
          </cell>
          <cell r="AL39" t="str">
            <v>N/A</v>
          </cell>
          <cell r="AM39" t="str">
            <v>N/A</v>
          </cell>
          <cell r="AN39" t="str">
            <v>N/A</v>
          </cell>
          <cell r="AO39" t="str">
            <v>N/A</v>
          </cell>
          <cell r="AP39" t="str">
            <v>N/A</v>
          </cell>
          <cell r="AQ39" t="str">
            <v>N/A</v>
          </cell>
          <cell r="AR39" t="str">
            <v>N/A</v>
          </cell>
          <cell r="AS39" t="str">
            <v>N/A</v>
          </cell>
          <cell r="AT39" t="str">
            <v>N/A</v>
          </cell>
          <cell r="AU39" t="str">
            <v>N/A</v>
          </cell>
          <cell r="AV39" t="str">
            <v>N/A</v>
          </cell>
          <cell r="AW39" t="str">
            <v>N/A</v>
          </cell>
          <cell r="AX39" t="str">
            <v>N/A</v>
          </cell>
          <cell r="AY39" t="str">
            <v>N/A</v>
          </cell>
          <cell r="AZ39" t="str">
            <v>N/A</v>
          </cell>
          <cell r="BA39" t="str">
            <v>N/A</v>
          </cell>
          <cell r="BB39" t="str">
            <v>N/A</v>
          </cell>
          <cell r="BC39" t="str">
            <v>N/A</v>
          </cell>
          <cell r="BD39" t="str">
            <v>N/A</v>
          </cell>
          <cell r="BE39" t="str">
            <v>N/A</v>
          </cell>
          <cell r="BF39" t="str">
            <v>N/A</v>
          </cell>
          <cell r="BG39" t="str">
            <v>N/A</v>
          </cell>
          <cell r="BH39" t="str">
            <v>N/A</v>
          </cell>
          <cell r="BI39" t="str">
            <v>N/A</v>
          </cell>
          <cell r="BJ39" t="str">
            <v>N/A</v>
          </cell>
          <cell r="BK39" t="str">
            <v>N/A</v>
          </cell>
          <cell r="BL39" t="str">
            <v>N/A</v>
          </cell>
          <cell r="BM39" t="str">
            <v>N/A</v>
          </cell>
          <cell r="BN39" t="str">
            <v>N/A</v>
          </cell>
          <cell r="BO39" t="str">
            <v>N/A</v>
          </cell>
          <cell r="BP39" t="str">
            <v>N/A</v>
          </cell>
          <cell r="BQ39" t="str">
            <v>N/A</v>
          </cell>
          <cell r="BR39" t="str">
            <v>N/A</v>
          </cell>
          <cell r="BS39" t="str">
            <v>N/A</v>
          </cell>
          <cell r="BT39" t="str">
            <v>N/A</v>
          </cell>
          <cell r="BU39" t="str">
            <v>N/A</v>
          </cell>
          <cell r="BV39" t="str">
            <v>N/A</v>
          </cell>
          <cell r="BW39" t="str">
            <v>N/A</v>
          </cell>
          <cell r="BX39" t="str">
            <v>N/A</v>
          </cell>
          <cell r="BY39" t="str">
            <v>N/A</v>
          </cell>
          <cell r="BZ39" t="str">
            <v>N/A</v>
          </cell>
          <cell r="CA39" t="str">
            <v>N/A</v>
          </cell>
          <cell r="CB39" t="str">
            <v>N/A</v>
          </cell>
          <cell r="CC39" t="str">
            <v>N/A</v>
          </cell>
          <cell r="CD39" t="str">
            <v>N/A</v>
          </cell>
          <cell r="CE39" t="str">
            <v>N/A</v>
          </cell>
          <cell r="CF39" t="str">
            <v>N/A</v>
          </cell>
          <cell r="CG39" t="str">
            <v>N/A</v>
          </cell>
          <cell r="CH39" t="str">
            <v>N/A</v>
          </cell>
          <cell r="CI39" t="str">
            <v>N/A</v>
          </cell>
          <cell r="CJ39" t="str">
            <v>N/A</v>
          </cell>
          <cell r="CK39" t="str">
            <v>N/A</v>
          </cell>
          <cell r="CL39" t="str">
            <v>N/A</v>
          </cell>
          <cell r="CM39" t="str">
            <v>N/A</v>
          </cell>
          <cell r="CN39" t="str">
            <v>N/A</v>
          </cell>
          <cell r="CO39" t="str">
            <v>N/A</v>
          </cell>
          <cell r="CP39" t="str">
            <v>N/A</v>
          </cell>
          <cell r="CQ39" t="str">
            <v>N/A</v>
          </cell>
          <cell r="CR39" t="str">
            <v>N/A</v>
          </cell>
          <cell r="CS39" t="str">
            <v>N/A</v>
          </cell>
          <cell r="CT39" t="str">
            <v>N/A</v>
          </cell>
          <cell r="CU39" t="str">
            <v>N/A</v>
          </cell>
          <cell r="CV39" t="str">
            <v>N/A</v>
          </cell>
          <cell r="CW39" t="str">
            <v>N/A</v>
          </cell>
          <cell r="CX39" t="str">
            <v>N/A</v>
          </cell>
          <cell r="CY39" t="str">
            <v>N/A</v>
          </cell>
          <cell r="CZ39" t="str">
            <v>N/A</v>
          </cell>
          <cell r="DA39" t="str">
            <v>N/A</v>
          </cell>
          <cell r="DB39" t="str">
            <v>N/A</v>
          </cell>
          <cell r="DC39" t="str">
            <v>N/A</v>
          </cell>
          <cell r="DD39" t="str">
            <v>N/A</v>
          </cell>
          <cell r="DE39" t="str">
            <v>N/A</v>
          </cell>
          <cell r="DF39" t="str">
            <v>N/A</v>
          </cell>
          <cell r="DG39" t="str">
            <v>N/A</v>
          </cell>
          <cell r="DH39" t="str">
            <v>N/A</v>
          </cell>
          <cell r="DI39" t="str">
            <v>N/A</v>
          </cell>
          <cell r="DJ39" t="str">
            <v>N/A</v>
          </cell>
          <cell r="DK39" t="str">
            <v>N/A</v>
          </cell>
          <cell r="DL39" t="str">
            <v>N/A</v>
          </cell>
          <cell r="DM39" t="str">
            <v>N/A</v>
          </cell>
          <cell r="DN39" t="str">
            <v>N/A</v>
          </cell>
          <cell r="DO39" t="str">
            <v>N/A</v>
          </cell>
          <cell r="DP39" t="str">
            <v>N/A</v>
          </cell>
          <cell r="DQ39" t="str">
            <v>N/A</v>
          </cell>
          <cell r="DR39" t="str">
            <v>N/A</v>
          </cell>
          <cell r="DS39" t="str">
            <v>N/A</v>
          </cell>
          <cell r="DT39" t="str">
            <v>N/A</v>
          </cell>
          <cell r="DU39" t="str">
            <v>N/A</v>
          </cell>
          <cell r="DV39" t="str">
            <v>N/A</v>
          </cell>
          <cell r="DW39" t="str">
            <v>N/A</v>
          </cell>
          <cell r="DX39" t="str">
            <v>N/A</v>
          </cell>
          <cell r="DY39" t="str">
            <v>N/A</v>
          </cell>
          <cell r="DZ39" t="str">
            <v>N/A</v>
          </cell>
          <cell r="EA39" t="str">
            <v>N/A</v>
          </cell>
          <cell r="EB39" t="str">
            <v>N/A</v>
          </cell>
          <cell r="EC39" t="str">
            <v>N/A</v>
          </cell>
          <cell r="ED39" t="str">
            <v>N/A</v>
          </cell>
          <cell r="EE39" t="str">
            <v>N/A</v>
          </cell>
          <cell r="EF39" t="str">
            <v>N/A</v>
          </cell>
          <cell r="EG39" t="str">
            <v>N/A</v>
          </cell>
          <cell r="EH39" t="str">
            <v>N/A</v>
          </cell>
          <cell r="EI39" t="str">
            <v>N/A</v>
          </cell>
          <cell r="EJ39" t="str">
            <v>N/A</v>
          </cell>
          <cell r="EK39" t="str">
            <v>N/A</v>
          </cell>
          <cell r="EL39" t="str">
            <v>N/A</v>
          </cell>
          <cell r="EM39" t="str">
            <v>N/A</v>
          </cell>
          <cell r="EN39" t="str">
            <v>N/A</v>
          </cell>
          <cell r="EO39" t="str">
            <v>N/A</v>
          </cell>
          <cell r="EP39" t="str">
            <v>N/A</v>
          </cell>
          <cell r="EQ39" t="str">
            <v>N/A</v>
          </cell>
          <cell r="ER39" t="str">
            <v>N/A</v>
          </cell>
          <cell r="ES39" t="str">
            <v>N/A</v>
          </cell>
          <cell r="ET39" t="str">
            <v>N/A</v>
          </cell>
          <cell r="EU39" t="str">
            <v>N/A</v>
          </cell>
          <cell r="EV39" t="str">
            <v>N/A</v>
          </cell>
          <cell r="EW39" t="str">
            <v>N/A</v>
          </cell>
          <cell r="EX39" t="str">
            <v>N/A</v>
          </cell>
          <cell r="EY39" t="str">
            <v>N/A</v>
          </cell>
          <cell r="EZ39" t="str">
            <v>N/A</v>
          </cell>
          <cell r="FA39" t="str">
            <v>N/A</v>
          </cell>
          <cell r="FB39" t="str">
            <v>N/A</v>
          </cell>
          <cell r="FC39" t="str">
            <v>N/A</v>
          </cell>
          <cell r="FD39" t="str">
            <v>N/A</v>
          </cell>
          <cell r="FE39" t="str">
            <v>N/A</v>
          </cell>
          <cell r="FF39" t="str">
            <v>N/A</v>
          </cell>
          <cell r="FG39" t="str">
            <v>N/A</v>
          </cell>
          <cell r="FH39" t="str">
            <v>N/A</v>
          </cell>
          <cell r="FI39" t="e">
            <v>#N/A</v>
          </cell>
          <cell r="FJ39" t="e">
            <v>#N/A</v>
          </cell>
          <cell r="FK39" t="e">
            <v>#N/A</v>
          </cell>
          <cell r="FL39" t="e">
            <v>#N/A</v>
          </cell>
          <cell r="FM39" t="e">
            <v>#N/A</v>
          </cell>
          <cell r="FN39" t="e">
            <v>#N/A</v>
          </cell>
          <cell r="FO39" t="e">
            <v>#N/A</v>
          </cell>
          <cell r="FP39" t="e">
            <v>#N/A</v>
          </cell>
          <cell r="FQ39" t="e">
            <v>#N/A</v>
          </cell>
          <cell r="FR39" t="e">
            <v>#N/A</v>
          </cell>
          <cell r="FS39" t="e">
            <v>#N/A</v>
          </cell>
          <cell r="FT39" t="e">
            <v>#N/A</v>
          </cell>
          <cell r="FU39" t="str">
            <v>N/A</v>
          </cell>
          <cell r="FV39" t="str">
            <v>N/A</v>
          </cell>
          <cell r="FW39" t="str">
            <v>N/A</v>
          </cell>
          <cell r="FX39" t="str">
            <v>N/A</v>
          </cell>
          <cell r="FY39" t="str">
            <v>N/A</v>
          </cell>
          <cell r="FZ39" t="str">
            <v>N/A</v>
          </cell>
          <cell r="GA39" t="str">
            <v>N/A</v>
          </cell>
          <cell r="GB39" t="str">
            <v>N/A</v>
          </cell>
          <cell r="GC39" t="str">
            <v>N/A</v>
          </cell>
          <cell r="GD39" t="str">
            <v>N/A</v>
          </cell>
          <cell r="GE39" t="str">
            <v>N/A</v>
          </cell>
          <cell r="GF39" t="str">
            <v>N/A</v>
          </cell>
          <cell r="GG39" t="str">
            <v>N/A</v>
          </cell>
          <cell r="GH39" t="str">
            <v>N/A</v>
          </cell>
          <cell r="GI39" t="str">
            <v>N/A</v>
          </cell>
          <cell r="GJ39" t="str">
            <v>N/A</v>
          </cell>
          <cell r="GK39" t="str">
            <v>N/A</v>
          </cell>
          <cell r="GL39" t="str">
            <v>N/A</v>
          </cell>
          <cell r="GM39" t="str">
            <v>N/A</v>
          </cell>
          <cell r="GN39" t="str">
            <v>N/A</v>
          </cell>
          <cell r="GO39" t="str">
            <v>N/A</v>
          </cell>
          <cell r="GP39" t="str">
            <v>N/A</v>
          </cell>
          <cell r="GQ39" t="str">
            <v>N/A</v>
          </cell>
          <cell r="GR39" t="str">
            <v>N/A</v>
          </cell>
          <cell r="GS39" t="str">
            <v>N/A</v>
          </cell>
          <cell r="GT39" t="str">
            <v>N/A</v>
          </cell>
          <cell r="GU39" t="str">
            <v>N/A</v>
          </cell>
          <cell r="GV39" t="str">
            <v>N/A</v>
          </cell>
          <cell r="GW39" t="str">
            <v>N/A</v>
          </cell>
          <cell r="GX39" t="str">
            <v>N/A</v>
          </cell>
          <cell r="GY39" t="str">
            <v>N/A</v>
          </cell>
          <cell r="GZ39" t="str">
            <v>N/A</v>
          </cell>
          <cell r="HA39" t="str">
            <v>N/A</v>
          </cell>
          <cell r="HB39" t="str">
            <v>N/A</v>
          </cell>
          <cell r="HC39" t="str">
            <v>N/A</v>
          </cell>
          <cell r="HD39" t="str">
            <v>N/A</v>
          </cell>
          <cell r="HE39" t="str">
            <v>N/A</v>
          </cell>
          <cell r="HF39" t="str">
            <v>N/A</v>
          </cell>
          <cell r="HG39" t="str">
            <v>N/A</v>
          </cell>
          <cell r="HH39" t="str">
            <v>N/A</v>
          </cell>
          <cell r="HI39" t="str">
            <v>N/A</v>
          </cell>
          <cell r="HJ39" t="str">
            <v>N/A</v>
          </cell>
          <cell r="HK39" t="str">
            <v>N/A</v>
          </cell>
          <cell r="HL39" t="str">
            <v>N/A</v>
          </cell>
          <cell r="HM39" t="str">
            <v>N/A</v>
          </cell>
          <cell r="HN39" t="str">
            <v>N/A</v>
          </cell>
          <cell r="HO39" t="str">
            <v>N/A</v>
          </cell>
          <cell r="HP39" t="str">
            <v>N/A</v>
          </cell>
          <cell r="HQ39" t="str">
            <v>N/A</v>
          </cell>
          <cell r="HR39" t="str">
            <v>N/A</v>
          </cell>
          <cell r="HS39" t="str">
            <v>N/A</v>
          </cell>
          <cell r="HT39" t="str">
            <v>N/A</v>
          </cell>
          <cell r="HU39" t="str">
            <v>N/A</v>
          </cell>
          <cell r="HV39" t="str">
            <v>N/A</v>
          </cell>
          <cell r="HW39" t="str">
            <v>N/A</v>
          </cell>
          <cell r="HX39" t="str">
            <v>N/A</v>
          </cell>
          <cell r="HY39" t="str">
            <v>N/A</v>
          </cell>
          <cell r="HZ39" t="str">
            <v>N/A</v>
          </cell>
          <cell r="IA39" t="str">
            <v>N/A</v>
          </cell>
          <cell r="IB39" t="str">
            <v>N/A</v>
          </cell>
          <cell r="IC39" t="str">
            <v>N/A</v>
          </cell>
          <cell r="ID39" t="str">
            <v>N/A</v>
          </cell>
          <cell r="IE39" t="str">
            <v>N/A</v>
          </cell>
          <cell r="IF39" t="str">
            <v>N/A</v>
          </cell>
          <cell r="IG39" t="str">
            <v>N/A</v>
          </cell>
          <cell r="IH39" t="str">
            <v>N/A</v>
          </cell>
          <cell r="II39" t="str">
            <v>N/A</v>
          </cell>
          <cell r="IJ39" t="str">
            <v>N/A</v>
          </cell>
          <cell r="IK39" t="str">
            <v>N/A</v>
          </cell>
          <cell r="IL39" t="str">
            <v>N/A</v>
          </cell>
          <cell r="IM39" t="str">
            <v>N/A</v>
          </cell>
          <cell r="IN39" t="str">
            <v>N/A</v>
          </cell>
          <cell r="IO39" t="str">
            <v>N/A</v>
          </cell>
          <cell r="IP39" t="str">
            <v>N/A</v>
          </cell>
          <cell r="IQ39" t="str">
            <v>N/A</v>
          </cell>
          <cell r="IR39" t="str">
            <v>N/A</v>
          </cell>
          <cell r="IS39" t="str">
            <v>N/A</v>
          </cell>
          <cell r="IT39" t="str">
            <v>N/A</v>
          </cell>
          <cell r="IU39" t="str">
            <v>N/A</v>
          </cell>
          <cell r="IV39" t="str">
            <v>N/A</v>
          </cell>
          <cell r="IW39" t="str">
            <v>N/A</v>
          </cell>
          <cell r="IX39" t="str">
            <v>N/A</v>
          </cell>
          <cell r="IY39" t="str">
            <v>N/A</v>
          </cell>
          <cell r="IZ39" t="str">
            <v>N/A</v>
          </cell>
          <cell r="JA39" t="str">
            <v>N/A</v>
          </cell>
          <cell r="JB39" t="str">
            <v>N/A</v>
          </cell>
          <cell r="JC39" t="str">
            <v>N/A</v>
          </cell>
          <cell r="JD39" t="str">
            <v>N/A</v>
          </cell>
          <cell r="JE39" t="str">
            <v>N/A</v>
          </cell>
          <cell r="JF39" t="str">
            <v>N/A</v>
          </cell>
          <cell r="JG39" t="str">
            <v>N/A</v>
          </cell>
          <cell r="JH39" t="str">
            <v>N/A</v>
          </cell>
          <cell r="JI39" t="str">
            <v>N/A</v>
          </cell>
          <cell r="JJ39" t="str">
            <v>N/A</v>
          </cell>
          <cell r="JK39" t="str">
            <v>N/A</v>
          </cell>
          <cell r="JL39" t="str">
            <v>N/A</v>
          </cell>
          <cell r="JM39" t="str">
            <v>N/A</v>
          </cell>
          <cell r="JN39" t="str">
            <v>N/A</v>
          </cell>
          <cell r="JO39" t="str">
            <v>N/A</v>
          </cell>
          <cell r="JP39" t="e">
            <v>#N/A</v>
          </cell>
          <cell r="JQ39" t="e">
            <v>#N/A</v>
          </cell>
          <cell r="JR39" t="e">
            <v>#N/A</v>
          </cell>
          <cell r="JS39" t="e">
            <v>#N/A</v>
          </cell>
          <cell r="JT39" t="e">
            <v>#N/A</v>
          </cell>
          <cell r="JU39" t="e">
            <v>#N/A</v>
          </cell>
          <cell r="JV39" t="str">
            <v>N/A</v>
          </cell>
          <cell r="JW39" t="str">
            <v>N/A</v>
          </cell>
          <cell r="JX39" t="str">
            <v>N/A</v>
          </cell>
          <cell r="JY39" t="str">
            <v>N/A</v>
          </cell>
          <cell r="JZ39" t="str">
            <v>N/A</v>
          </cell>
          <cell r="KA39" t="str">
            <v>N/A</v>
          </cell>
          <cell r="KB39" t="str">
            <v>N/A</v>
          </cell>
          <cell r="KC39" t="str">
            <v>N/A</v>
          </cell>
          <cell r="KD39" t="str">
            <v>N/A</v>
          </cell>
          <cell r="KE39" t="str">
            <v>N/A</v>
          </cell>
          <cell r="KF39" t="str">
            <v>N/A</v>
          </cell>
          <cell r="KG39" t="str">
            <v>N/A</v>
          </cell>
          <cell r="KH39" t="str">
            <v>N/A</v>
          </cell>
          <cell r="KI39" t="str">
            <v>N/A</v>
          </cell>
          <cell r="KJ39" t="str">
            <v>N/A</v>
          </cell>
          <cell r="KK39" t="str">
            <v>N/A</v>
          </cell>
          <cell r="KL39" t="str">
            <v>N/A</v>
          </cell>
          <cell r="KM39" t="str">
            <v>N/A</v>
          </cell>
          <cell r="KN39" t="str">
            <v>N/A</v>
          </cell>
          <cell r="KO39" t="str">
            <v>N/A</v>
          </cell>
          <cell r="KP39" t="str">
            <v>N/A</v>
          </cell>
          <cell r="KQ39" t="str">
            <v>N/A</v>
          </cell>
          <cell r="KR39" t="str">
            <v>N/A</v>
          </cell>
          <cell r="KS39" t="str">
            <v>N/A</v>
          </cell>
          <cell r="KT39" t="str">
            <v>N/A</v>
          </cell>
          <cell r="KU39" t="str">
            <v>N/A</v>
          </cell>
          <cell r="KV39" t="str">
            <v>N/A</v>
          </cell>
          <cell r="KW39" t="str">
            <v>N/A</v>
          </cell>
          <cell r="KX39" t="str">
            <v>N/A</v>
          </cell>
          <cell r="KY39" t="str">
            <v>N/A</v>
          </cell>
          <cell r="KZ39" t="str">
            <v>N/A</v>
          </cell>
          <cell r="LA39" t="str">
            <v>N/A</v>
          </cell>
          <cell r="LB39" t="str">
            <v>N/A</v>
          </cell>
          <cell r="LC39" t="str">
            <v>N/A</v>
          </cell>
          <cell r="LD39" t="str">
            <v>N/A</v>
          </cell>
          <cell r="LE39" t="str">
            <v>N/A</v>
          </cell>
          <cell r="LF39" t="str">
            <v>N/A</v>
          </cell>
          <cell r="LG39" t="str">
            <v>N/A</v>
          </cell>
          <cell r="LH39" t="str">
            <v>N/A</v>
          </cell>
          <cell r="LI39" t="str">
            <v>N/A</v>
          </cell>
          <cell r="LJ39" t="str">
            <v>N/A</v>
          </cell>
          <cell r="LK39" t="str">
            <v>N/A</v>
          </cell>
          <cell r="LL39" t="str">
            <v>N/A</v>
          </cell>
          <cell r="LM39" t="str">
            <v>N/A</v>
          </cell>
          <cell r="LN39" t="str">
            <v>N/A</v>
          </cell>
          <cell r="LO39" t="str">
            <v>N/A</v>
          </cell>
          <cell r="LP39" t="str">
            <v>N/A</v>
          </cell>
          <cell r="LQ39" t="str">
            <v>N/A</v>
          </cell>
          <cell r="LR39" t="str">
            <v>N/A</v>
          </cell>
          <cell r="LS39" t="str">
            <v>N/A</v>
          </cell>
          <cell r="LT39" t="str">
            <v>N/A</v>
          </cell>
          <cell r="LU39" t="str">
            <v>N/A</v>
          </cell>
          <cell r="LV39" t="str">
            <v>N/A</v>
          </cell>
          <cell r="LW39" t="str">
            <v>N/A</v>
          </cell>
          <cell r="LX39" t="str">
            <v>N/A</v>
          </cell>
          <cell r="LY39" t="str">
            <v>N/A</v>
          </cell>
          <cell r="LZ39" t="str">
            <v>N/A</v>
          </cell>
          <cell r="MA39" t="str">
            <v>N/A</v>
          </cell>
          <cell r="MB39" t="str">
            <v>N/A</v>
          </cell>
          <cell r="MC39" t="str">
            <v>N/A</v>
          </cell>
          <cell r="MD39" t="str">
            <v>N/A</v>
          </cell>
          <cell r="ME39" t="str">
            <v>N/A</v>
          </cell>
          <cell r="MF39" t="str">
            <v>N/A</v>
          </cell>
          <cell r="MG39" t="str">
            <v>N/A</v>
          </cell>
          <cell r="MH39" t="str">
            <v>N/A</v>
          </cell>
          <cell r="MI39" t="str">
            <v>N/A</v>
          </cell>
          <cell r="MJ39" t="str">
            <v>N/A</v>
          </cell>
          <cell r="MK39" t="str">
            <v>N/A</v>
          </cell>
          <cell r="ML39" t="str">
            <v>N/A</v>
          </cell>
          <cell r="MM39" t="str">
            <v>N/A</v>
          </cell>
          <cell r="MN39" t="str">
            <v>N/A</v>
          </cell>
          <cell r="MO39" t="str">
            <v>N/A</v>
          </cell>
          <cell r="MP39" t="str">
            <v>N/A</v>
          </cell>
          <cell r="MQ39" t="str">
            <v>N/A</v>
          </cell>
          <cell r="MR39" t="str">
            <v>N/A</v>
          </cell>
          <cell r="MS39" t="str">
            <v>N/A</v>
          </cell>
          <cell r="MT39" t="str">
            <v>N/A</v>
          </cell>
          <cell r="MU39" t="str">
            <v>N/A</v>
          </cell>
          <cell r="MV39" t="str">
            <v>N/A</v>
          </cell>
          <cell r="MW39" t="str">
            <v>N/A</v>
          </cell>
          <cell r="MX39" t="str">
            <v>N/A</v>
          </cell>
          <cell r="MY39" t="str">
            <v>N/A</v>
          </cell>
          <cell r="MZ39" t="str">
            <v>N/A</v>
          </cell>
          <cell r="NA39" t="str">
            <v>N/A</v>
          </cell>
          <cell r="NB39" t="str">
            <v>N/A</v>
          </cell>
          <cell r="NC39" t="str">
            <v>N/A</v>
          </cell>
          <cell r="ND39" t="str">
            <v>N/A</v>
          </cell>
          <cell r="NE39" t="str">
            <v>N/A</v>
          </cell>
          <cell r="NF39" t="str">
            <v>N/A</v>
          </cell>
          <cell r="NG39" t="str">
            <v>N/A</v>
          </cell>
          <cell r="NH39" t="str">
            <v>N/A</v>
          </cell>
          <cell r="NI39" t="str">
            <v>N/A</v>
          </cell>
          <cell r="NJ39" t="str">
            <v>N/A</v>
          </cell>
          <cell r="NK39" t="str">
            <v>N/A</v>
          </cell>
          <cell r="NL39" t="str">
            <v>N/A</v>
          </cell>
          <cell r="NM39" t="str">
            <v>N/A</v>
          </cell>
          <cell r="NN39">
            <v>3.3333333333333333E-2</v>
          </cell>
          <cell r="NO39">
            <v>3.3333333333333333E-2</v>
          </cell>
          <cell r="NP39">
            <v>3.3333333333333333E-2</v>
          </cell>
          <cell r="NQ39">
            <v>3.3333333333333333E-2</v>
          </cell>
          <cell r="NR39">
            <v>3.3333333333333333E-2</v>
          </cell>
          <cell r="NS39">
            <v>3.3333333333333333E-2</v>
          </cell>
          <cell r="NT39" t="str">
            <v>N/A</v>
          </cell>
          <cell r="NU39" t="str">
            <v>N/A</v>
          </cell>
          <cell r="NV39" t="str">
            <v>N/A</v>
          </cell>
          <cell r="NW39" t="str">
            <v>N/A</v>
          </cell>
          <cell r="NX39" t="str">
            <v>N/A</v>
          </cell>
          <cell r="NY39" t="str">
            <v>N/A</v>
          </cell>
          <cell r="NZ39" t="str">
            <v>N/A</v>
          </cell>
          <cell r="OA39" t="str">
            <v>N/A</v>
          </cell>
          <cell r="OB39" t="str">
            <v>N/A</v>
          </cell>
          <cell r="OC39" t="str">
            <v>N/A</v>
          </cell>
          <cell r="OD39" t="str">
            <v>N/A</v>
          </cell>
          <cell r="OE39" t="str">
            <v>N/A</v>
          </cell>
          <cell r="OF39" t="str">
            <v>N/A</v>
          </cell>
          <cell r="OG39" t="str">
            <v>N/A</v>
          </cell>
          <cell r="OH39" t="str">
            <v>N/A</v>
          </cell>
          <cell r="OI39" t="str">
            <v>N/A</v>
          </cell>
          <cell r="OJ39" t="str">
            <v>N/A</v>
          </cell>
          <cell r="OK39" t="str">
            <v>N/A</v>
          </cell>
          <cell r="OL39" t="str">
            <v>N/A</v>
          </cell>
          <cell r="OM39" t="str">
            <v>N/A</v>
          </cell>
          <cell r="ON39" t="str">
            <v>N/A</v>
          </cell>
          <cell r="OO39" t="str">
            <v>N/A</v>
          </cell>
          <cell r="OP39" t="str">
            <v>N/A</v>
          </cell>
          <cell r="OQ39" t="str">
            <v>N/A</v>
          </cell>
          <cell r="OR39" t="str">
            <v>N/A</v>
          </cell>
          <cell r="OS39" t="str">
            <v>N/A</v>
          </cell>
          <cell r="OT39" t="str">
            <v>N/A</v>
          </cell>
          <cell r="OU39" t="str">
            <v>N/A</v>
          </cell>
          <cell r="OV39" t="str">
            <v>N/A</v>
          </cell>
          <cell r="OW39" t="str">
            <v>N/A</v>
          </cell>
          <cell r="OX39">
            <v>6.8134680161640343E-2</v>
          </cell>
          <cell r="OY39">
            <v>6.8134680161640343E-2</v>
          </cell>
          <cell r="OZ39">
            <v>6.8134680161640343E-2</v>
          </cell>
          <cell r="PA39">
            <v>6.8134680161640343E-2</v>
          </cell>
          <cell r="PB39">
            <v>6.8134680161640343E-2</v>
          </cell>
          <cell r="PC39">
            <v>6.8134680161640343E-2</v>
          </cell>
          <cell r="PD39" t="str">
            <v>N/A</v>
          </cell>
          <cell r="PE39" t="str">
            <v>N/A</v>
          </cell>
          <cell r="PF39" t="str">
            <v>N/A</v>
          </cell>
          <cell r="PG39" t="str">
            <v>N/A</v>
          </cell>
          <cell r="PH39" t="str">
            <v>N/A</v>
          </cell>
          <cell r="PI39" t="str">
            <v>N/A</v>
          </cell>
          <cell r="PJ39" t="str">
            <v>N/A</v>
          </cell>
          <cell r="PK39" t="str">
            <v>N/A</v>
          </cell>
          <cell r="PL39" t="str">
            <v>N/A</v>
          </cell>
          <cell r="PM39" t="str">
            <v>N/A</v>
          </cell>
          <cell r="PN39" t="str">
            <v>N/A</v>
          </cell>
          <cell r="PO39" t="str">
            <v>N/A</v>
          </cell>
          <cell r="PP39" t="str">
            <v>N/A</v>
          </cell>
          <cell r="PQ39" t="str">
            <v>N/A</v>
          </cell>
          <cell r="PR39" t="str">
            <v>N/A</v>
          </cell>
          <cell r="PS39" t="str">
            <v>N/A</v>
          </cell>
          <cell r="PT39" t="str">
            <v>N/A</v>
          </cell>
          <cell r="PU39" t="str">
            <v>N/A</v>
          </cell>
          <cell r="PV39" t="str">
            <v>N/A</v>
          </cell>
          <cell r="PW39" t="str">
            <v>N/A</v>
          </cell>
          <cell r="PX39" t="str">
            <v>N/A</v>
          </cell>
          <cell r="PY39" t="str">
            <v>N/A</v>
          </cell>
          <cell r="PZ39" t="str">
            <v>N/A</v>
          </cell>
          <cell r="QA39" t="str">
            <v>N/A</v>
          </cell>
          <cell r="QB39" t="str">
            <v>N/A</v>
          </cell>
          <cell r="QC39" t="str">
            <v>N/A</v>
          </cell>
          <cell r="QD39" t="str">
            <v>N/A</v>
          </cell>
          <cell r="QE39" t="str">
            <v>N/A</v>
          </cell>
          <cell r="QF39" t="str">
            <v>N/A</v>
          </cell>
          <cell r="QG39" t="str">
            <v>N/A</v>
          </cell>
          <cell r="QH39">
            <v>6.8134680161640343E-2</v>
          </cell>
          <cell r="QI39">
            <v>6.8134680161640343E-2</v>
          </cell>
          <cell r="QJ39">
            <v>6.8134680161640343E-2</v>
          </cell>
          <cell r="QK39">
            <v>6.8134680161640343E-2</v>
          </cell>
          <cell r="QL39">
            <v>6.8134680161640343E-2</v>
          </cell>
          <cell r="QM39">
            <v>6.8134680161640343E-2</v>
          </cell>
          <cell r="QN39" t="str">
            <v>N/A</v>
          </cell>
          <cell r="QO39" t="str">
            <v>N/A</v>
          </cell>
          <cell r="QP39" t="str">
            <v>N/A</v>
          </cell>
          <cell r="QQ39" t="str">
            <v>N/A</v>
          </cell>
          <cell r="QR39" t="str">
            <v>N/A</v>
          </cell>
          <cell r="QS39" t="str">
            <v>N/A</v>
          </cell>
          <cell r="QT39" t="str">
            <v>N/A</v>
          </cell>
          <cell r="QU39" t="str">
            <v>N/A</v>
          </cell>
          <cell r="QV39" t="str">
            <v>N/A</v>
          </cell>
          <cell r="QW39" t="str">
            <v>N/A</v>
          </cell>
          <cell r="QX39" t="str">
            <v>N/A</v>
          </cell>
          <cell r="QY39" t="str">
            <v>N/A</v>
          </cell>
          <cell r="QZ39" t="str">
            <v>N/A</v>
          </cell>
          <cell r="RA39" t="str">
            <v>N/A</v>
          </cell>
          <cell r="RB39" t="str">
            <v>x</v>
          </cell>
        </row>
        <row r="40">
          <cell r="C40"/>
          <cell r="D40"/>
          <cell r="E40"/>
          <cell r="F40"/>
          <cell r="G40"/>
          <cell r="H40"/>
          <cell r="I40"/>
          <cell r="J40"/>
          <cell r="K40"/>
          <cell r="L40"/>
          <cell r="M40"/>
          <cell r="N40"/>
          <cell r="O40"/>
          <cell r="P40"/>
          <cell r="Q40"/>
          <cell r="R40"/>
          <cell r="S40"/>
          <cell r="T40"/>
          <cell r="U40"/>
          <cell r="V40"/>
          <cell r="W40"/>
          <cell r="X40"/>
          <cell r="Y40"/>
          <cell r="Z40"/>
          <cell r="AA40"/>
          <cell r="AB40"/>
          <cell r="AC40"/>
          <cell r="AD40"/>
          <cell r="AE40"/>
          <cell r="AF40"/>
          <cell r="AG40"/>
          <cell r="AH40"/>
          <cell r="AI40"/>
          <cell r="AJ40"/>
          <cell r="AK40"/>
          <cell r="AL40"/>
          <cell r="AM40"/>
          <cell r="AN40"/>
          <cell r="AO40"/>
          <cell r="AP40"/>
          <cell r="AQ40"/>
          <cell r="AR40"/>
          <cell r="AS40"/>
          <cell r="AT40"/>
          <cell r="AU40"/>
          <cell r="AV40"/>
          <cell r="AW40"/>
          <cell r="AX40"/>
          <cell r="AY40"/>
          <cell r="AZ40"/>
          <cell r="BA40"/>
          <cell r="BB40"/>
          <cell r="BC40"/>
          <cell r="BD40"/>
          <cell r="BE40"/>
          <cell r="BF40"/>
          <cell r="BG40"/>
          <cell r="BH40"/>
          <cell r="BI40"/>
          <cell r="BJ40"/>
          <cell r="BK40"/>
          <cell r="BL40"/>
          <cell r="BM40"/>
          <cell r="BN40"/>
          <cell r="BO40"/>
          <cell r="BP40"/>
          <cell r="BQ40"/>
          <cell r="BR40"/>
          <cell r="BS40"/>
          <cell r="BT40"/>
          <cell r="BU40"/>
          <cell r="BV40"/>
          <cell r="BW40"/>
          <cell r="BX40"/>
          <cell r="BY40"/>
          <cell r="BZ40"/>
          <cell r="CA40"/>
          <cell r="CB40"/>
          <cell r="CC40"/>
          <cell r="CD40"/>
          <cell r="CE40"/>
          <cell r="CF40"/>
          <cell r="CG40"/>
          <cell r="CH40"/>
          <cell r="CI40"/>
          <cell r="CJ40"/>
          <cell r="CK40"/>
          <cell r="CL40"/>
          <cell r="CM40"/>
          <cell r="CN40"/>
          <cell r="CO40"/>
          <cell r="CP40"/>
          <cell r="CQ40"/>
          <cell r="CR40"/>
          <cell r="CS40"/>
          <cell r="CT40"/>
          <cell r="CU40"/>
          <cell r="CV40"/>
          <cell r="CW40"/>
          <cell r="CX40"/>
          <cell r="CY40"/>
          <cell r="CZ40"/>
          <cell r="DA40"/>
          <cell r="DB40"/>
          <cell r="DC40"/>
          <cell r="DD40"/>
          <cell r="DE40"/>
          <cell r="DF40"/>
          <cell r="DG40"/>
          <cell r="DH40"/>
          <cell r="DI40"/>
          <cell r="DJ40"/>
          <cell r="DK40"/>
          <cell r="DL40"/>
          <cell r="DM40"/>
          <cell r="DN40"/>
          <cell r="DO40"/>
          <cell r="DP40"/>
          <cell r="DQ40"/>
          <cell r="DR40"/>
          <cell r="DS40"/>
          <cell r="DT40"/>
          <cell r="DU40"/>
          <cell r="DV40"/>
          <cell r="DW40"/>
          <cell r="DX40"/>
          <cell r="DY40"/>
          <cell r="DZ40"/>
          <cell r="EA40"/>
          <cell r="EB40"/>
          <cell r="EC40"/>
          <cell r="ED40"/>
          <cell r="EE40"/>
          <cell r="EF40"/>
          <cell r="EG40"/>
          <cell r="EH40"/>
          <cell r="EI40"/>
          <cell r="EJ40"/>
          <cell r="EK40"/>
          <cell r="EL40"/>
          <cell r="EM40"/>
          <cell r="EN40"/>
          <cell r="EO40"/>
          <cell r="EP40"/>
          <cell r="EQ40"/>
          <cell r="ER40"/>
          <cell r="ES40"/>
          <cell r="ET40"/>
          <cell r="EU40"/>
          <cell r="EV40"/>
          <cell r="EW40"/>
          <cell r="EX40"/>
          <cell r="EY40"/>
          <cell r="EZ40"/>
          <cell r="FA40"/>
          <cell r="FB40"/>
          <cell r="FC40"/>
          <cell r="FD40"/>
          <cell r="FE40"/>
          <cell r="FF40"/>
          <cell r="FG40"/>
          <cell r="FH40"/>
          <cell r="FI40"/>
          <cell r="FJ40"/>
          <cell r="FK40"/>
          <cell r="FL40"/>
          <cell r="FM40"/>
          <cell r="FN40"/>
          <cell r="FO40"/>
          <cell r="FP40"/>
          <cell r="FQ40"/>
          <cell r="FR40"/>
          <cell r="FS40"/>
          <cell r="FT40"/>
          <cell r="FU40"/>
          <cell r="FV40"/>
          <cell r="FW40"/>
          <cell r="FX40"/>
          <cell r="FY40"/>
          <cell r="FZ40"/>
          <cell r="GA40"/>
          <cell r="GB40"/>
          <cell r="GC40"/>
          <cell r="GD40"/>
          <cell r="GE40"/>
          <cell r="GF40"/>
          <cell r="GG40"/>
          <cell r="GH40"/>
          <cell r="GI40"/>
          <cell r="GJ40"/>
          <cell r="GK40"/>
          <cell r="GL40"/>
          <cell r="GM40"/>
          <cell r="GN40"/>
          <cell r="GO40"/>
          <cell r="GP40"/>
          <cell r="GQ40"/>
          <cell r="GR40"/>
          <cell r="GS40"/>
          <cell r="GT40"/>
          <cell r="GU40"/>
          <cell r="GV40"/>
          <cell r="GW40"/>
          <cell r="GX40"/>
          <cell r="GY40"/>
          <cell r="GZ40"/>
          <cell r="HA40"/>
          <cell r="HB40"/>
          <cell r="HC40"/>
          <cell r="HD40"/>
          <cell r="HE40"/>
          <cell r="HF40"/>
          <cell r="HG40"/>
          <cell r="HH40"/>
          <cell r="HI40"/>
          <cell r="HJ40"/>
          <cell r="HK40"/>
          <cell r="HL40"/>
          <cell r="HM40"/>
          <cell r="HN40"/>
          <cell r="HO40"/>
          <cell r="HP40"/>
          <cell r="HQ40"/>
          <cell r="HR40"/>
          <cell r="HS40"/>
          <cell r="HT40"/>
          <cell r="HU40"/>
          <cell r="HV40"/>
          <cell r="HW40"/>
          <cell r="HX40"/>
          <cell r="HY40"/>
          <cell r="HZ40"/>
          <cell r="IA40"/>
          <cell r="IB40"/>
          <cell r="IC40"/>
          <cell r="ID40"/>
          <cell r="IE40"/>
          <cell r="IF40"/>
          <cell r="IG40"/>
          <cell r="IH40"/>
          <cell r="II40"/>
          <cell r="IJ40"/>
          <cell r="IK40"/>
          <cell r="IL40"/>
          <cell r="IM40"/>
          <cell r="IN40"/>
          <cell r="IO40"/>
          <cell r="IP40"/>
          <cell r="IQ40"/>
          <cell r="IR40"/>
          <cell r="IS40"/>
          <cell r="IT40"/>
          <cell r="IU40"/>
          <cell r="IV40"/>
          <cell r="IW40"/>
          <cell r="IX40"/>
          <cell r="IY40"/>
          <cell r="IZ40"/>
          <cell r="JA40"/>
          <cell r="JB40"/>
          <cell r="JC40"/>
          <cell r="JD40"/>
          <cell r="JE40"/>
          <cell r="JF40"/>
          <cell r="JG40"/>
          <cell r="JH40"/>
          <cell r="JI40"/>
          <cell r="JJ40"/>
          <cell r="JK40"/>
          <cell r="JL40"/>
          <cell r="JM40"/>
          <cell r="JN40"/>
          <cell r="JO40"/>
          <cell r="JP40"/>
          <cell r="JQ40"/>
          <cell r="JR40"/>
          <cell r="JS40"/>
          <cell r="JT40"/>
          <cell r="JU40"/>
          <cell r="JV40"/>
          <cell r="JW40"/>
          <cell r="JX40"/>
          <cell r="JY40"/>
          <cell r="JZ40"/>
          <cell r="KA40"/>
          <cell r="KB40"/>
          <cell r="KC40"/>
          <cell r="KD40"/>
          <cell r="KE40"/>
          <cell r="KF40"/>
          <cell r="KG40"/>
          <cell r="KH40"/>
          <cell r="KI40"/>
          <cell r="KJ40"/>
          <cell r="KK40"/>
          <cell r="KL40"/>
          <cell r="KM40"/>
          <cell r="KN40"/>
          <cell r="KO40"/>
          <cell r="KP40"/>
          <cell r="KQ40"/>
          <cell r="KR40"/>
          <cell r="KS40"/>
          <cell r="KT40"/>
          <cell r="KU40"/>
          <cell r="KV40"/>
          <cell r="KW40"/>
          <cell r="KX40"/>
          <cell r="KY40"/>
          <cell r="KZ40"/>
          <cell r="LA40"/>
          <cell r="LB40"/>
          <cell r="LC40"/>
          <cell r="LD40"/>
          <cell r="LE40"/>
          <cell r="LF40"/>
          <cell r="LG40"/>
          <cell r="LH40"/>
          <cell r="LI40"/>
          <cell r="LJ40"/>
          <cell r="LK40"/>
          <cell r="LL40"/>
          <cell r="LM40"/>
          <cell r="LN40"/>
          <cell r="LO40"/>
          <cell r="LP40"/>
          <cell r="LQ40"/>
          <cell r="LR40"/>
          <cell r="LS40"/>
          <cell r="LT40"/>
          <cell r="LU40"/>
          <cell r="LV40"/>
          <cell r="LW40"/>
          <cell r="LX40"/>
          <cell r="LY40"/>
          <cell r="LZ40"/>
          <cell r="MA40"/>
          <cell r="MB40"/>
          <cell r="MC40"/>
          <cell r="MD40"/>
          <cell r="ME40"/>
          <cell r="MF40"/>
          <cell r="MG40"/>
          <cell r="MH40"/>
          <cell r="MI40"/>
          <cell r="MJ40"/>
          <cell r="MK40"/>
          <cell r="ML40"/>
          <cell r="MM40"/>
          <cell r="MN40"/>
          <cell r="MO40"/>
          <cell r="MP40"/>
          <cell r="MQ40"/>
          <cell r="MR40"/>
          <cell r="MS40"/>
          <cell r="MT40"/>
          <cell r="MU40"/>
          <cell r="MV40"/>
          <cell r="MW40"/>
          <cell r="MX40"/>
          <cell r="MY40"/>
          <cell r="MZ40"/>
          <cell r="NA40"/>
          <cell r="NB40"/>
          <cell r="NC40"/>
          <cell r="ND40"/>
          <cell r="NE40"/>
          <cell r="NF40"/>
          <cell r="NG40"/>
          <cell r="NH40"/>
          <cell r="NI40"/>
          <cell r="NJ40"/>
          <cell r="NK40"/>
          <cell r="NL40"/>
          <cell r="NM40"/>
          <cell r="NN40"/>
          <cell r="NO40"/>
          <cell r="NP40"/>
          <cell r="NQ40"/>
          <cell r="NR40"/>
          <cell r="NS40"/>
          <cell r="NT40"/>
          <cell r="NU40"/>
          <cell r="NV40"/>
          <cell r="NW40"/>
          <cell r="NX40"/>
          <cell r="NY40"/>
          <cell r="NZ40"/>
          <cell r="OA40"/>
          <cell r="OB40"/>
          <cell r="OC40"/>
          <cell r="OD40"/>
          <cell r="OE40"/>
          <cell r="OF40"/>
          <cell r="OG40"/>
          <cell r="OH40"/>
          <cell r="OI40"/>
          <cell r="OJ40"/>
          <cell r="OK40"/>
          <cell r="OL40"/>
          <cell r="OM40"/>
          <cell r="ON40"/>
          <cell r="OO40"/>
          <cell r="OP40"/>
          <cell r="OQ40"/>
          <cell r="OR40"/>
          <cell r="OS40"/>
          <cell r="OT40"/>
          <cell r="OU40"/>
          <cell r="OV40"/>
          <cell r="OW40"/>
          <cell r="OX40"/>
          <cell r="OY40"/>
          <cell r="OZ40"/>
          <cell r="PA40"/>
          <cell r="PB40"/>
          <cell r="PC40"/>
          <cell r="PD40"/>
          <cell r="PE40"/>
          <cell r="PF40"/>
          <cell r="PG40"/>
          <cell r="PH40"/>
          <cell r="PI40"/>
          <cell r="PJ40"/>
          <cell r="PK40"/>
          <cell r="PL40"/>
          <cell r="PM40"/>
          <cell r="PN40"/>
          <cell r="PO40"/>
          <cell r="PP40"/>
          <cell r="PQ40"/>
          <cell r="PR40"/>
          <cell r="PS40"/>
          <cell r="PT40"/>
          <cell r="PU40"/>
          <cell r="PV40"/>
          <cell r="PW40"/>
          <cell r="PX40"/>
          <cell r="PY40"/>
          <cell r="PZ40"/>
          <cell r="QA40"/>
          <cell r="QB40"/>
          <cell r="QC40"/>
          <cell r="QD40"/>
          <cell r="QE40"/>
          <cell r="QF40"/>
          <cell r="QG40"/>
          <cell r="QH40"/>
          <cell r="QI40"/>
          <cell r="QJ40"/>
          <cell r="QK40"/>
          <cell r="QL40"/>
          <cell r="QM40"/>
          <cell r="QN40"/>
          <cell r="QO40"/>
          <cell r="QP40"/>
          <cell r="QQ40"/>
          <cell r="QR40"/>
          <cell r="QS40"/>
          <cell r="QT40"/>
          <cell r="QU40"/>
          <cell r="QV40"/>
          <cell r="QW40"/>
          <cell r="QX40"/>
          <cell r="QY40"/>
          <cell r="QZ40"/>
          <cell r="RA40"/>
          <cell r="RB40" t="str">
            <v>x</v>
          </cell>
        </row>
        <row r="41">
          <cell r="A41">
            <v>39</v>
          </cell>
          <cell r="C41">
            <v>6.7500000000000004E-2</v>
          </cell>
          <cell r="D41">
            <v>6.7500000000000004E-2</v>
          </cell>
          <cell r="E41">
            <v>6.7500000000000004E-2</v>
          </cell>
          <cell r="F41" t="str">
            <v>N/A</v>
          </cell>
          <cell r="G41" t="str">
            <v>N/A</v>
          </cell>
          <cell r="H41" t="str">
            <v>N/A</v>
          </cell>
          <cell r="I41" t="str">
            <v>N/A</v>
          </cell>
          <cell r="J41" t="str">
            <v>N/A</v>
          </cell>
          <cell r="K41" t="str">
            <v>N/A</v>
          </cell>
          <cell r="L41">
            <v>6.7500000000000004E-2</v>
          </cell>
          <cell r="M41">
            <v>6.7500000000000004E-2</v>
          </cell>
          <cell r="N41">
            <v>6.7500000000000004E-2</v>
          </cell>
          <cell r="O41" t="str">
            <v>N/A</v>
          </cell>
          <cell r="P41" t="str">
            <v>N/A</v>
          </cell>
          <cell r="Q41" t="str">
            <v>N/A</v>
          </cell>
          <cell r="R41" t="str">
            <v>N/A</v>
          </cell>
          <cell r="S41" t="str">
            <v>N/A</v>
          </cell>
          <cell r="T41" t="str">
            <v>N/A</v>
          </cell>
          <cell r="U41">
            <v>6.7500000000000004E-2</v>
          </cell>
          <cell r="V41">
            <v>6.7500000000000004E-2</v>
          </cell>
          <cell r="W41">
            <v>6.7500000000000004E-2</v>
          </cell>
          <cell r="X41" t="str">
            <v>N/A</v>
          </cell>
          <cell r="Y41" t="str">
            <v>N/A</v>
          </cell>
          <cell r="Z41" t="str">
            <v>N/A</v>
          </cell>
          <cell r="AA41" t="str">
            <v>N/A</v>
          </cell>
          <cell r="AB41" t="str">
            <v>N/A</v>
          </cell>
          <cell r="AC41" t="str">
            <v>N/A</v>
          </cell>
          <cell r="AD41">
            <v>6.7500000000000004E-2</v>
          </cell>
          <cell r="AE41">
            <v>6.7500000000000004E-2</v>
          </cell>
          <cell r="AF41">
            <v>6.7500000000000004E-2</v>
          </cell>
          <cell r="AG41" t="str">
            <v>N/A</v>
          </cell>
          <cell r="AH41" t="str">
            <v>N/A</v>
          </cell>
          <cell r="AI41" t="str">
            <v>N/A</v>
          </cell>
          <cell r="AJ41" t="str">
            <v>N/A</v>
          </cell>
          <cell r="AK41" t="str">
            <v>N/A</v>
          </cell>
          <cell r="AL41" t="str">
            <v>N/A</v>
          </cell>
          <cell r="AM41">
            <v>6.7500000000000004E-2</v>
          </cell>
          <cell r="AN41">
            <v>6.7500000000000004E-2</v>
          </cell>
          <cell r="AO41">
            <v>6.7500000000000004E-2</v>
          </cell>
          <cell r="AP41" t="str">
            <v>N/A</v>
          </cell>
          <cell r="AQ41" t="str">
            <v>N/A</v>
          </cell>
          <cell r="AR41" t="str">
            <v>N/A</v>
          </cell>
          <cell r="AS41" t="str">
            <v>N/A</v>
          </cell>
          <cell r="AT41" t="str">
            <v>N/A</v>
          </cell>
          <cell r="AU41" t="str">
            <v>N/A</v>
          </cell>
          <cell r="AV41">
            <v>6.7500000000000004E-2</v>
          </cell>
          <cell r="AW41">
            <v>6.7500000000000004E-2</v>
          </cell>
          <cell r="AX41">
            <v>6.7500000000000004E-2</v>
          </cell>
          <cell r="AY41" t="str">
            <v>N/A</v>
          </cell>
          <cell r="AZ41" t="str">
            <v>N/A</v>
          </cell>
          <cell r="BA41" t="str">
            <v>N/A</v>
          </cell>
          <cell r="BB41" t="str">
            <v>N/A</v>
          </cell>
          <cell r="BC41" t="str">
            <v>N/A</v>
          </cell>
          <cell r="BD41" t="str">
            <v>N/A</v>
          </cell>
          <cell r="BE41">
            <v>6.7500000000000004E-2</v>
          </cell>
          <cell r="BF41">
            <v>6.7500000000000004E-2</v>
          </cell>
          <cell r="BG41">
            <v>6.7500000000000004E-2</v>
          </cell>
          <cell r="BH41" t="str">
            <v>N/A</v>
          </cell>
          <cell r="BI41" t="str">
            <v>N/A</v>
          </cell>
          <cell r="BJ41" t="str">
            <v>N/A</v>
          </cell>
          <cell r="BK41" t="str">
            <v>N/A</v>
          </cell>
          <cell r="BL41" t="str">
            <v>N/A</v>
          </cell>
          <cell r="BM41" t="str">
            <v>N/A</v>
          </cell>
          <cell r="BN41">
            <v>5.5E-2</v>
          </cell>
          <cell r="BO41">
            <v>5.5E-2</v>
          </cell>
          <cell r="BP41">
            <v>5.5E-2</v>
          </cell>
          <cell r="BQ41" t="str">
            <v>N/A</v>
          </cell>
          <cell r="BR41" t="str">
            <v>N/A</v>
          </cell>
          <cell r="BS41" t="str">
            <v>N/A</v>
          </cell>
          <cell r="BT41" t="str">
            <v>N/A</v>
          </cell>
          <cell r="BU41" t="str">
            <v>N/A</v>
          </cell>
          <cell r="BV41" t="str">
            <v>N/A</v>
          </cell>
          <cell r="BW41">
            <v>5.5E-2</v>
          </cell>
          <cell r="BX41">
            <v>5.5E-2</v>
          </cell>
          <cell r="BY41">
            <v>5.5E-2</v>
          </cell>
          <cell r="BZ41" t="str">
            <v>N/A</v>
          </cell>
          <cell r="CA41" t="str">
            <v>N/A</v>
          </cell>
          <cell r="CB41" t="str">
            <v>N/A</v>
          </cell>
          <cell r="CC41" t="str">
            <v>N/A</v>
          </cell>
          <cell r="CD41" t="str">
            <v>N/A</v>
          </cell>
          <cell r="CE41" t="str">
            <v>N/A</v>
          </cell>
          <cell r="CF41">
            <v>5.5E-2</v>
          </cell>
          <cell r="CG41">
            <v>5.5E-2</v>
          </cell>
          <cell r="CH41">
            <v>5.5E-2</v>
          </cell>
          <cell r="CI41" t="str">
            <v>N/A</v>
          </cell>
          <cell r="CJ41" t="str">
            <v>N/A</v>
          </cell>
          <cell r="CK41" t="str">
            <v>N/A</v>
          </cell>
          <cell r="CL41" t="str">
            <v>N/A</v>
          </cell>
          <cell r="CM41" t="str">
            <v>N/A</v>
          </cell>
          <cell r="CN41" t="str">
            <v>N/A</v>
          </cell>
          <cell r="CO41">
            <v>5.5E-2</v>
          </cell>
          <cell r="CP41">
            <v>5.5E-2</v>
          </cell>
          <cell r="CQ41">
            <v>5.5E-2</v>
          </cell>
          <cell r="CR41" t="str">
            <v>N/A</v>
          </cell>
          <cell r="CS41" t="str">
            <v>N/A</v>
          </cell>
          <cell r="CT41" t="str">
            <v>N/A</v>
          </cell>
          <cell r="CU41" t="str">
            <v>N/A</v>
          </cell>
          <cell r="CV41" t="str">
            <v>N/A</v>
          </cell>
          <cell r="CW41" t="str">
            <v>N/A</v>
          </cell>
          <cell r="CX41">
            <v>5.5E-2</v>
          </cell>
          <cell r="CY41">
            <v>5.5E-2</v>
          </cell>
          <cell r="CZ41">
            <v>5.5E-2</v>
          </cell>
          <cell r="DA41" t="str">
            <v>N/A</v>
          </cell>
          <cell r="DB41" t="str">
            <v>N/A</v>
          </cell>
          <cell r="DC41" t="str">
            <v>N/A</v>
          </cell>
          <cell r="DD41" t="str">
            <v>N/A</v>
          </cell>
          <cell r="DE41" t="str">
            <v>N/A</v>
          </cell>
          <cell r="DF41" t="str">
            <v>N/A</v>
          </cell>
          <cell r="DG41">
            <v>5.5E-2</v>
          </cell>
          <cell r="DH41">
            <v>5.5E-2</v>
          </cell>
          <cell r="DI41">
            <v>5.5E-2</v>
          </cell>
          <cell r="DJ41" t="str">
            <v>N/A</v>
          </cell>
          <cell r="DK41" t="str">
            <v>N/A</v>
          </cell>
          <cell r="DL41" t="str">
            <v>N/A</v>
          </cell>
          <cell r="DM41" t="str">
            <v>N/A</v>
          </cell>
          <cell r="DN41" t="str">
            <v>N/A</v>
          </cell>
          <cell r="DO41" t="str">
            <v>N/A</v>
          </cell>
          <cell r="DP41">
            <v>5.5E-2</v>
          </cell>
          <cell r="DQ41">
            <v>5.5E-2</v>
          </cell>
          <cell r="DR41">
            <v>5.5E-2</v>
          </cell>
          <cell r="DS41" t="str">
            <v>N/A</v>
          </cell>
          <cell r="DT41" t="str">
            <v>N/A</v>
          </cell>
          <cell r="DU41" t="str">
            <v>N/A</v>
          </cell>
          <cell r="DV41" t="str">
            <v>N/A</v>
          </cell>
          <cell r="DW41" t="str">
            <v>N/A</v>
          </cell>
          <cell r="DX41" t="str">
            <v>N/A</v>
          </cell>
          <cell r="DY41">
            <v>5.5E-2</v>
          </cell>
          <cell r="DZ41">
            <v>5.5E-2</v>
          </cell>
          <cell r="EA41">
            <v>5.5E-2</v>
          </cell>
          <cell r="EB41" t="str">
            <v>N/A</v>
          </cell>
          <cell r="EC41" t="str">
            <v>N/A</v>
          </cell>
          <cell r="ED41" t="str">
            <v>N/A</v>
          </cell>
          <cell r="EE41" t="str">
            <v>N/A</v>
          </cell>
          <cell r="EF41" t="str">
            <v>N/A</v>
          </cell>
          <cell r="EG41" t="str">
            <v>N/A</v>
          </cell>
          <cell r="EH41">
            <v>5.5E-2</v>
          </cell>
          <cell r="EI41">
            <v>5.5E-2</v>
          </cell>
          <cell r="EJ41">
            <v>5.5E-2</v>
          </cell>
          <cell r="EK41" t="str">
            <v>N/A</v>
          </cell>
          <cell r="EL41" t="str">
            <v>N/A</v>
          </cell>
          <cell r="EM41" t="str">
            <v>N/A</v>
          </cell>
          <cell r="EN41" t="str">
            <v>N/A</v>
          </cell>
          <cell r="EO41" t="str">
            <v>N/A</v>
          </cell>
          <cell r="EP41" t="str">
            <v>N/A</v>
          </cell>
          <cell r="EQ41">
            <v>5.5E-2</v>
          </cell>
          <cell r="ER41">
            <v>5.5E-2</v>
          </cell>
          <cell r="ES41">
            <v>5.5E-2</v>
          </cell>
          <cell r="ET41" t="str">
            <v>N/A</v>
          </cell>
          <cell r="EU41" t="str">
            <v>N/A</v>
          </cell>
          <cell r="EV41" t="str">
            <v>N/A</v>
          </cell>
          <cell r="EW41" t="str">
            <v>N/A</v>
          </cell>
          <cell r="EX41" t="str">
            <v>N/A</v>
          </cell>
          <cell r="EY41" t="str">
            <v>N/A</v>
          </cell>
          <cell r="EZ41">
            <v>5.5E-2</v>
          </cell>
          <cell r="FA41">
            <v>5.5E-2</v>
          </cell>
          <cell r="FB41">
            <v>5.5E-2</v>
          </cell>
          <cell r="FC41" t="str">
            <v>N/A</v>
          </cell>
          <cell r="FD41" t="str">
            <v>N/A</v>
          </cell>
          <cell r="FE41" t="str">
            <v>N/A</v>
          </cell>
          <cell r="FF41" t="str">
            <v>N/A</v>
          </cell>
          <cell r="FG41" t="str">
            <v>N/A</v>
          </cell>
          <cell r="FH41" t="str">
            <v>N/A</v>
          </cell>
          <cell r="FI41">
            <v>5.5E-2</v>
          </cell>
          <cell r="FJ41">
            <v>5.5E-2</v>
          </cell>
          <cell r="FK41" t="str">
            <v>N/A</v>
          </cell>
          <cell r="FL41" t="str">
            <v>N/A</v>
          </cell>
          <cell r="FM41" t="str">
            <v>N/A</v>
          </cell>
          <cell r="FN41" t="str">
            <v>N/A</v>
          </cell>
          <cell r="FO41" t="str">
            <v>N/A</v>
          </cell>
          <cell r="FP41" t="str">
            <v>N/A</v>
          </cell>
          <cell r="FQ41" t="str">
            <v>N/A</v>
          </cell>
          <cell r="FR41" t="str">
            <v>N/A</v>
          </cell>
          <cell r="FS41" t="str">
            <v>N/A</v>
          </cell>
          <cell r="FT41" t="str">
            <v>N/A</v>
          </cell>
          <cell r="FU41">
            <v>0.05</v>
          </cell>
          <cell r="FV41">
            <v>0.05</v>
          </cell>
          <cell r="FW41">
            <v>0.05</v>
          </cell>
          <cell r="FX41" t="str">
            <v>N/A</v>
          </cell>
          <cell r="FY41" t="str">
            <v>N/A</v>
          </cell>
          <cell r="FZ41" t="str">
            <v>N/A</v>
          </cell>
          <cell r="GA41" t="str">
            <v>N/A</v>
          </cell>
          <cell r="GB41" t="str">
            <v>N/A</v>
          </cell>
          <cell r="GC41" t="str">
            <v>N/A</v>
          </cell>
          <cell r="GD41">
            <v>0.05</v>
          </cell>
          <cell r="GE41">
            <v>0.05</v>
          </cell>
          <cell r="GF41">
            <v>0.05</v>
          </cell>
          <cell r="GG41" t="str">
            <v>N/A</v>
          </cell>
          <cell r="GH41" t="str">
            <v>N/A</v>
          </cell>
          <cell r="GI41" t="str">
            <v>N/A</v>
          </cell>
          <cell r="GJ41" t="str">
            <v>N/A</v>
          </cell>
          <cell r="GK41" t="str">
            <v>N/A</v>
          </cell>
          <cell r="GL41" t="str">
            <v>N/A</v>
          </cell>
          <cell r="GM41">
            <v>0.05</v>
          </cell>
          <cell r="GN41">
            <v>0.05</v>
          </cell>
          <cell r="GO41">
            <v>0.05</v>
          </cell>
          <cell r="GP41" t="str">
            <v>N/A</v>
          </cell>
          <cell r="GQ41" t="str">
            <v>N/A</v>
          </cell>
          <cell r="GR41" t="str">
            <v>N/A</v>
          </cell>
          <cell r="GS41" t="str">
            <v>N/A</v>
          </cell>
          <cell r="GT41" t="str">
            <v>N/A</v>
          </cell>
          <cell r="GU41" t="str">
            <v>N/A</v>
          </cell>
          <cell r="GV41">
            <v>0.05</v>
          </cell>
          <cell r="GW41">
            <v>0.05</v>
          </cell>
          <cell r="GX41">
            <v>0.05</v>
          </cell>
          <cell r="GY41" t="str">
            <v>N/A</v>
          </cell>
          <cell r="GZ41" t="str">
            <v>N/A</v>
          </cell>
          <cell r="HA41" t="str">
            <v>N/A</v>
          </cell>
          <cell r="HB41" t="str">
            <v>N/A</v>
          </cell>
          <cell r="HC41" t="str">
            <v>N/A</v>
          </cell>
          <cell r="HD41" t="str">
            <v>N/A</v>
          </cell>
          <cell r="HE41">
            <v>0.05</v>
          </cell>
          <cell r="HF41">
            <v>0.05</v>
          </cell>
          <cell r="HG41">
            <v>0.05</v>
          </cell>
          <cell r="HH41" t="str">
            <v>N/A</v>
          </cell>
          <cell r="HI41" t="str">
            <v>N/A</v>
          </cell>
          <cell r="HJ41" t="str">
            <v>N/A</v>
          </cell>
          <cell r="HK41" t="str">
            <v>N/A</v>
          </cell>
          <cell r="HL41" t="str">
            <v>N/A</v>
          </cell>
          <cell r="HM41" t="str">
            <v>N/A</v>
          </cell>
          <cell r="HN41">
            <v>0.05</v>
          </cell>
          <cell r="HO41">
            <v>0.05</v>
          </cell>
          <cell r="HP41">
            <v>0.05</v>
          </cell>
          <cell r="HQ41" t="str">
            <v>N/A</v>
          </cell>
          <cell r="HR41" t="str">
            <v>N/A</v>
          </cell>
          <cell r="HS41" t="str">
            <v>N/A</v>
          </cell>
          <cell r="HT41" t="str">
            <v>N/A</v>
          </cell>
          <cell r="HU41" t="str">
            <v>N/A</v>
          </cell>
          <cell r="HV41" t="str">
            <v>N/A</v>
          </cell>
          <cell r="HW41">
            <v>0.05</v>
          </cell>
          <cell r="HX41">
            <v>0.05</v>
          </cell>
          <cell r="HY41">
            <v>0.05</v>
          </cell>
          <cell r="HZ41" t="str">
            <v>N/A</v>
          </cell>
          <cell r="IA41" t="str">
            <v>N/A</v>
          </cell>
          <cell r="IB41" t="str">
            <v>N/A</v>
          </cell>
          <cell r="IC41" t="str">
            <v>N/A</v>
          </cell>
          <cell r="ID41" t="str">
            <v>N/A</v>
          </cell>
          <cell r="IE41" t="str">
            <v>N/A</v>
          </cell>
          <cell r="IF41">
            <v>0.05</v>
          </cell>
          <cell r="IG41">
            <v>0.05</v>
          </cell>
          <cell r="IH41">
            <v>0.05</v>
          </cell>
          <cell r="II41" t="str">
            <v>N/A</v>
          </cell>
          <cell r="IJ41" t="str">
            <v>N/A</v>
          </cell>
          <cell r="IK41" t="str">
            <v>N/A</v>
          </cell>
          <cell r="IL41" t="str">
            <v>N/A</v>
          </cell>
          <cell r="IM41" t="str">
            <v>N/A</v>
          </cell>
          <cell r="IN41" t="str">
            <v>N/A</v>
          </cell>
          <cell r="IO41">
            <v>0.05</v>
          </cell>
          <cell r="IP41">
            <v>0.05</v>
          </cell>
          <cell r="IQ41">
            <v>0.05</v>
          </cell>
          <cell r="IR41" t="str">
            <v>N/A</v>
          </cell>
          <cell r="IS41" t="str">
            <v>N/A</v>
          </cell>
          <cell r="IT41" t="str">
            <v>N/A</v>
          </cell>
          <cell r="IU41" t="str">
            <v>N/A</v>
          </cell>
          <cell r="IV41" t="str">
            <v>N/A</v>
          </cell>
          <cell r="IW41" t="str">
            <v>N/A</v>
          </cell>
          <cell r="IX41">
            <v>0.05</v>
          </cell>
          <cell r="IY41">
            <v>0.05</v>
          </cell>
          <cell r="IZ41">
            <v>0.05</v>
          </cell>
          <cell r="JA41" t="str">
            <v>N/A</v>
          </cell>
          <cell r="JB41" t="str">
            <v>N/A</v>
          </cell>
          <cell r="JC41" t="str">
            <v>N/A</v>
          </cell>
          <cell r="JD41" t="str">
            <v>N/A</v>
          </cell>
          <cell r="JE41" t="str">
            <v>N/A</v>
          </cell>
          <cell r="JF41" t="str">
            <v>N/A</v>
          </cell>
          <cell r="JG41">
            <v>0.05</v>
          </cell>
          <cell r="JH41">
            <v>0.05</v>
          </cell>
          <cell r="JI41">
            <v>0.05</v>
          </cell>
          <cell r="JJ41" t="str">
            <v>N/A</v>
          </cell>
          <cell r="JK41" t="str">
            <v>N/A</v>
          </cell>
          <cell r="JL41" t="str">
            <v>N/A</v>
          </cell>
          <cell r="JM41" t="str">
            <v>N/A</v>
          </cell>
          <cell r="JN41" t="str">
            <v>N/A</v>
          </cell>
          <cell r="JO41" t="str">
            <v>N/A</v>
          </cell>
          <cell r="JP41" t="e">
            <v>#N/A</v>
          </cell>
          <cell r="JQ41" t="e">
            <v>#N/A</v>
          </cell>
          <cell r="JR41" t="str">
            <v>N/A</v>
          </cell>
          <cell r="JS41" t="str">
            <v>N/A</v>
          </cell>
          <cell r="JT41" t="str">
            <v>N/A</v>
          </cell>
          <cell r="JU41" t="str">
            <v>N/A</v>
          </cell>
          <cell r="JV41" t="str">
            <v>N/A</v>
          </cell>
          <cell r="JW41" t="str">
            <v>N/A</v>
          </cell>
          <cell r="JX41" t="str">
            <v>N/A</v>
          </cell>
          <cell r="JY41" t="str">
            <v>N/A</v>
          </cell>
          <cell r="JZ41" t="str">
            <v>N/A</v>
          </cell>
          <cell r="KA41" t="str">
            <v>N/A</v>
          </cell>
          <cell r="KB41" t="str">
            <v>N/A</v>
          </cell>
          <cell r="KC41" t="str">
            <v>N/A</v>
          </cell>
          <cell r="KD41" t="str">
            <v>N/A</v>
          </cell>
          <cell r="KE41" t="str">
            <v>N/A</v>
          </cell>
          <cell r="KF41" t="str">
            <v>N/A</v>
          </cell>
          <cell r="KG41" t="str">
            <v>N/A</v>
          </cell>
          <cell r="KH41" t="str">
            <v>N/A</v>
          </cell>
          <cell r="KI41" t="str">
            <v>N/A</v>
          </cell>
          <cell r="KJ41" t="str">
            <v>N/A</v>
          </cell>
          <cell r="KK41" t="str">
            <v>N/A</v>
          </cell>
          <cell r="KL41" t="str">
            <v>N/A</v>
          </cell>
          <cell r="KM41" t="str">
            <v>N/A</v>
          </cell>
          <cell r="KN41" t="str">
            <v>N/A</v>
          </cell>
          <cell r="KO41" t="str">
            <v>N/A</v>
          </cell>
          <cell r="KP41" t="str">
            <v>N/A</v>
          </cell>
          <cell r="KQ41" t="str">
            <v>N/A</v>
          </cell>
          <cell r="KR41" t="str">
            <v>N/A</v>
          </cell>
          <cell r="KS41" t="str">
            <v>N/A</v>
          </cell>
          <cell r="KT41" t="str">
            <v>N/A</v>
          </cell>
          <cell r="KU41" t="str">
            <v>N/A</v>
          </cell>
          <cell r="KV41" t="str">
            <v>N/A</v>
          </cell>
          <cell r="KW41" t="str">
            <v>N/A</v>
          </cell>
          <cell r="KX41" t="str">
            <v>N/A</v>
          </cell>
          <cell r="KY41" t="str">
            <v>N/A</v>
          </cell>
          <cell r="KZ41" t="str">
            <v>N/A</v>
          </cell>
          <cell r="LA41" t="str">
            <v>N/A</v>
          </cell>
          <cell r="LB41" t="str">
            <v>N/A</v>
          </cell>
          <cell r="LC41" t="str">
            <v>N/A</v>
          </cell>
          <cell r="LD41" t="str">
            <v>N/A</v>
          </cell>
          <cell r="LE41" t="str">
            <v>N/A</v>
          </cell>
          <cell r="LF41" t="str">
            <v>N/A</v>
          </cell>
          <cell r="LG41" t="str">
            <v>N/A</v>
          </cell>
          <cell r="LH41" t="str">
            <v>N/A</v>
          </cell>
          <cell r="LI41" t="str">
            <v>N/A</v>
          </cell>
          <cell r="LJ41" t="str">
            <v>N/A</v>
          </cell>
          <cell r="LK41" t="str">
            <v>N/A</v>
          </cell>
          <cell r="LL41" t="str">
            <v>N/A</v>
          </cell>
          <cell r="LM41" t="str">
            <v>N/A</v>
          </cell>
          <cell r="LN41" t="str">
            <v>N/A</v>
          </cell>
          <cell r="LO41" t="str">
            <v>N/A</v>
          </cell>
          <cell r="LP41" t="str">
            <v>N/A</v>
          </cell>
          <cell r="LQ41" t="str">
            <v>N/A</v>
          </cell>
          <cell r="LR41" t="str">
            <v>N/A</v>
          </cell>
          <cell r="LS41" t="str">
            <v>N/A</v>
          </cell>
          <cell r="LT41" t="str">
            <v>N/A</v>
          </cell>
          <cell r="LU41" t="str">
            <v>N/A</v>
          </cell>
          <cell r="LV41" t="str">
            <v>N/A</v>
          </cell>
          <cell r="LW41" t="str">
            <v>N/A</v>
          </cell>
          <cell r="LX41" t="str">
            <v>N/A</v>
          </cell>
          <cell r="LY41" t="str">
            <v>N/A</v>
          </cell>
          <cell r="LZ41" t="str">
            <v>N/A</v>
          </cell>
          <cell r="MA41" t="str">
            <v>N/A</v>
          </cell>
          <cell r="MB41" t="str">
            <v>N/A</v>
          </cell>
          <cell r="MC41" t="str">
            <v>N/A</v>
          </cell>
          <cell r="MD41" t="str">
            <v>N/A</v>
          </cell>
          <cell r="ME41" t="str">
            <v>N/A</v>
          </cell>
          <cell r="MF41" t="str">
            <v>N/A</v>
          </cell>
          <cell r="MG41" t="str">
            <v>N/A</v>
          </cell>
          <cell r="MH41" t="str">
            <v>N/A</v>
          </cell>
          <cell r="MI41" t="str">
            <v>N/A</v>
          </cell>
          <cell r="MJ41" t="str">
            <v>N/A</v>
          </cell>
          <cell r="MK41" t="str">
            <v>N/A</v>
          </cell>
          <cell r="ML41" t="str">
            <v>N/A</v>
          </cell>
          <cell r="MM41" t="str">
            <v>N/A</v>
          </cell>
          <cell r="MN41" t="str">
            <v>N/A</v>
          </cell>
          <cell r="MO41" t="str">
            <v>N/A</v>
          </cell>
          <cell r="MP41" t="str">
            <v>N/A</v>
          </cell>
          <cell r="MQ41" t="str">
            <v>N/A</v>
          </cell>
          <cell r="MR41" t="str">
            <v>N/A</v>
          </cell>
          <cell r="MS41" t="str">
            <v>N/A</v>
          </cell>
          <cell r="MT41" t="str">
            <v>N/A</v>
          </cell>
          <cell r="MU41" t="str">
            <v>N/A</v>
          </cell>
          <cell r="MV41" t="str">
            <v>N/A</v>
          </cell>
          <cell r="MW41" t="str">
            <v>N/A</v>
          </cell>
          <cell r="MX41" t="str">
            <v>N/A</v>
          </cell>
          <cell r="MY41" t="str">
            <v>N/A</v>
          </cell>
          <cell r="MZ41" t="str">
            <v>N/A</v>
          </cell>
          <cell r="NA41" t="str">
            <v>N/A</v>
          </cell>
          <cell r="NB41" t="str">
            <v>N/A</v>
          </cell>
          <cell r="NC41" t="str">
            <v>N/A</v>
          </cell>
          <cell r="ND41" t="str">
            <v>N/A</v>
          </cell>
          <cell r="NE41" t="str">
            <v>N/A</v>
          </cell>
          <cell r="NF41" t="str">
            <v>N/A</v>
          </cell>
          <cell r="NG41" t="str">
            <v>N/A</v>
          </cell>
          <cell r="NH41" t="str">
            <v>N/A</v>
          </cell>
          <cell r="NI41" t="str">
            <v>N/A</v>
          </cell>
          <cell r="NJ41" t="str">
            <v>N/A</v>
          </cell>
          <cell r="NK41" t="str">
            <v>N/A</v>
          </cell>
          <cell r="NL41" t="str">
            <v>N/A</v>
          </cell>
          <cell r="NM41" t="str">
            <v>N/A</v>
          </cell>
          <cell r="NN41" t="str">
            <v>N/A</v>
          </cell>
          <cell r="NO41" t="str">
            <v>N/A</v>
          </cell>
          <cell r="NP41" t="str">
            <v>N/A</v>
          </cell>
          <cell r="NQ41" t="str">
            <v>N/A</v>
          </cell>
          <cell r="NR41" t="str">
            <v>N/A</v>
          </cell>
          <cell r="NS41" t="str">
            <v>N/A</v>
          </cell>
          <cell r="NT41" t="str">
            <v>N/A</v>
          </cell>
          <cell r="NU41" t="str">
            <v>N/A</v>
          </cell>
          <cell r="NV41" t="str">
            <v>N/A</v>
          </cell>
          <cell r="NW41" t="str">
            <v>N/A</v>
          </cell>
          <cell r="NX41" t="str">
            <v>N/A</v>
          </cell>
          <cell r="NY41" t="str">
            <v>N/A</v>
          </cell>
          <cell r="NZ41" t="str">
            <v>N/A</v>
          </cell>
          <cell r="OA41" t="str">
            <v>N/A</v>
          </cell>
          <cell r="OB41" t="str">
            <v>N/A</v>
          </cell>
          <cell r="OC41" t="str">
            <v>N/A</v>
          </cell>
          <cell r="OD41" t="str">
            <v>N/A</v>
          </cell>
          <cell r="OE41" t="str">
            <v>N/A</v>
          </cell>
          <cell r="OF41" t="str">
            <v>N/A</v>
          </cell>
          <cell r="OG41" t="str">
            <v>N/A</v>
          </cell>
          <cell r="OH41" t="str">
            <v>N/A</v>
          </cell>
          <cell r="OI41" t="str">
            <v>N/A</v>
          </cell>
          <cell r="OJ41" t="str">
            <v>N/A</v>
          </cell>
          <cell r="OK41" t="str">
            <v>N/A</v>
          </cell>
          <cell r="OL41" t="str">
            <v>N/A</v>
          </cell>
          <cell r="OM41" t="str">
            <v>N/A</v>
          </cell>
          <cell r="ON41" t="str">
            <v>N/A</v>
          </cell>
          <cell r="OO41" t="str">
            <v>N/A</v>
          </cell>
          <cell r="OP41" t="str">
            <v>N/A</v>
          </cell>
          <cell r="OQ41" t="str">
            <v>N/A</v>
          </cell>
          <cell r="OR41" t="str">
            <v>N/A</v>
          </cell>
          <cell r="OS41" t="str">
            <v>N/A</v>
          </cell>
          <cell r="OT41" t="str">
            <v>N/A</v>
          </cell>
          <cell r="OU41" t="str">
            <v>N/A</v>
          </cell>
          <cell r="OV41" t="str">
            <v>N/A</v>
          </cell>
          <cell r="OW41" t="str">
            <v>N/A</v>
          </cell>
          <cell r="OX41" t="str">
            <v>N/A</v>
          </cell>
          <cell r="OY41" t="str">
            <v>N/A</v>
          </cell>
          <cell r="OZ41" t="str">
            <v>N/A</v>
          </cell>
          <cell r="PA41" t="str">
            <v>N/A</v>
          </cell>
          <cell r="PB41" t="str">
            <v>N/A</v>
          </cell>
          <cell r="PC41" t="str">
            <v>N/A</v>
          </cell>
          <cell r="PD41" t="str">
            <v>N/A</v>
          </cell>
          <cell r="PE41" t="str">
            <v>N/A</v>
          </cell>
          <cell r="PF41" t="str">
            <v>N/A</v>
          </cell>
          <cell r="PG41" t="str">
            <v>N/A</v>
          </cell>
          <cell r="PH41" t="str">
            <v>N/A</v>
          </cell>
          <cell r="PI41" t="str">
            <v>N/A</v>
          </cell>
          <cell r="PJ41" t="str">
            <v>N/A</v>
          </cell>
          <cell r="PK41" t="str">
            <v>N/A</v>
          </cell>
          <cell r="PL41" t="str">
            <v>N/A</v>
          </cell>
          <cell r="PM41" t="str">
            <v>N/A</v>
          </cell>
          <cell r="PN41" t="str">
            <v>N/A</v>
          </cell>
          <cell r="PO41" t="str">
            <v>N/A</v>
          </cell>
          <cell r="PP41" t="str">
            <v>N/A</v>
          </cell>
          <cell r="PQ41" t="str">
            <v>N/A</v>
          </cell>
          <cell r="PR41" t="str">
            <v>N/A</v>
          </cell>
          <cell r="PS41" t="str">
            <v>N/A</v>
          </cell>
          <cell r="PT41" t="str">
            <v>N/A</v>
          </cell>
          <cell r="PU41" t="str">
            <v>N/A</v>
          </cell>
          <cell r="PV41" t="str">
            <v>N/A</v>
          </cell>
          <cell r="PW41" t="str">
            <v>N/A</v>
          </cell>
          <cell r="PX41" t="str">
            <v>N/A</v>
          </cell>
          <cell r="PY41" t="str">
            <v>N/A</v>
          </cell>
          <cell r="PZ41" t="str">
            <v>N/A</v>
          </cell>
          <cell r="QA41" t="str">
            <v>N/A</v>
          </cell>
          <cell r="QB41" t="str">
            <v>N/A</v>
          </cell>
          <cell r="QC41" t="str">
            <v>N/A</v>
          </cell>
          <cell r="QD41" t="str">
            <v>N/A</v>
          </cell>
          <cell r="QE41" t="str">
            <v>N/A</v>
          </cell>
          <cell r="QF41" t="str">
            <v>N/A</v>
          </cell>
          <cell r="QG41" t="str">
            <v>N/A</v>
          </cell>
          <cell r="QH41" t="str">
            <v>N/A</v>
          </cell>
          <cell r="QI41" t="str">
            <v>N/A</v>
          </cell>
          <cell r="QJ41" t="str">
            <v>N/A</v>
          </cell>
          <cell r="QK41" t="str">
            <v>N/A</v>
          </cell>
          <cell r="QL41" t="str">
            <v>N/A</v>
          </cell>
          <cell r="QM41" t="str">
            <v>N/A</v>
          </cell>
          <cell r="QN41" t="str">
            <v>N/A</v>
          </cell>
          <cell r="QO41" t="str">
            <v>N/A</v>
          </cell>
          <cell r="QP41" t="str">
            <v>N/A</v>
          </cell>
          <cell r="QQ41" t="str">
            <v>N/A</v>
          </cell>
          <cell r="QR41" t="str">
            <v>N/A</v>
          </cell>
          <cell r="QS41" t="str">
            <v>N/A</v>
          </cell>
          <cell r="QT41" t="str">
            <v>N/A</v>
          </cell>
          <cell r="QU41" t="str">
            <v>N/A</v>
          </cell>
          <cell r="QV41" t="str">
            <v>N/A</v>
          </cell>
          <cell r="QW41" t="str">
            <v>N/A</v>
          </cell>
          <cell r="QX41" t="str">
            <v>N/A</v>
          </cell>
          <cell r="QY41" t="str">
            <v>N/A</v>
          </cell>
          <cell r="QZ41" t="str">
            <v>N/A</v>
          </cell>
          <cell r="RA41" t="str">
            <v>N/A</v>
          </cell>
          <cell r="RB41" t="str">
            <v>x</v>
          </cell>
        </row>
        <row r="42">
          <cell r="C42" t="e">
            <v>#N/A</v>
          </cell>
          <cell r="D42" t="e">
            <v>#N/A</v>
          </cell>
          <cell r="E42" t="e">
            <v>#N/A</v>
          </cell>
          <cell r="F42" t="e">
            <v>#N/A</v>
          </cell>
          <cell r="G42" t="e">
            <v>#N/A</v>
          </cell>
          <cell r="H42" t="e">
            <v>#N/A</v>
          </cell>
          <cell r="I42" t="e">
            <v>#N/A</v>
          </cell>
          <cell r="J42" t="e">
            <v>#N/A</v>
          </cell>
          <cell r="K42" t="e">
            <v>#N/A</v>
          </cell>
          <cell r="L42" t="e">
            <v>#N/A</v>
          </cell>
          <cell r="M42" t="e">
            <v>#N/A</v>
          </cell>
          <cell r="N42" t="e">
            <v>#N/A</v>
          </cell>
          <cell r="O42" t="e">
            <v>#N/A</v>
          </cell>
          <cell r="P42" t="e">
            <v>#N/A</v>
          </cell>
          <cell r="Q42" t="e">
            <v>#N/A</v>
          </cell>
          <cell r="R42" t="e">
            <v>#N/A</v>
          </cell>
          <cell r="S42" t="e">
            <v>#N/A</v>
          </cell>
          <cell r="T42" t="e">
            <v>#N/A</v>
          </cell>
          <cell r="U42" t="e">
            <v>#N/A</v>
          </cell>
          <cell r="V42" t="e">
            <v>#N/A</v>
          </cell>
          <cell r="W42" t="e">
            <v>#N/A</v>
          </cell>
          <cell r="X42" t="e">
            <v>#N/A</v>
          </cell>
          <cell r="Y42" t="e">
            <v>#N/A</v>
          </cell>
          <cell r="Z42" t="e">
            <v>#N/A</v>
          </cell>
          <cell r="AA42" t="e">
            <v>#N/A</v>
          </cell>
          <cell r="AB42" t="e">
            <v>#N/A</v>
          </cell>
          <cell r="AC42" t="e">
            <v>#N/A</v>
          </cell>
          <cell r="AD42" t="e">
            <v>#N/A</v>
          </cell>
          <cell r="AE42" t="e">
            <v>#N/A</v>
          </cell>
          <cell r="AF42" t="e">
            <v>#N/A</v>
          </cell>
          <cell r="AG42" t="e">
            <v>#N/A</v>
          </cell>
          <cell r="AH42" t="e">
            <v>#N/A</v>
          </cell>
          <cell r="AI42" t="e">
            <v>#N/A</v>
          </cell>
          <cell r="AJ42" t="e">
            <v>#N/A</v>
          </cell>
          <cell r="AK42" t="e">
            <v>#N/A</v>
          </cell>
          <cell r="AL42" t="e">
            <v>#N/A</v>
          </cell>
          <cell r="AM42" t="e">
            <v>#N/A</v>
          </cell>
          <cell r="AN42" t="e">
            <v>#N/A</v>
          </cell>
          <cell r="AO42" t="e">
            <v>#N/A</v>
          </cell>
          <cell r="AP42" t="e">
            <v>#N/A</v>
          </cell>
          <cell r="AQ42" t="e">
            <v>#N/A</v>
          </cell>
          <cell r="AR42" t="e">
            <v>#N/A</v>
          </cell>
          <cell r="AS42" t="e">
            <v>#N/A</v>
          </cell>
          <cell r="AT42" t="e">
            <v>#N/A</v>
          </cell>
          <cell r="AU42" t="e">
            <v>#N/A</v>
          </cell>
          <cell r="AV42" t="e">
            <v>#N/A</v>
          </cell>
          <cell r="AW42" t="e">
            <v>#N/A</v>
          </cell>
          <cell r="AX42" t="e">
            <v>#N/A</v>
          </cell>
          <cell r="AY42" t="e">
            <v>#N/A</v>
          </cell>
          <cell r="AZ42" t="e">
            <v>#N/A</v>
          </cell>
          <cell r="BA42" t="e">
            <v>#N/A</v>
          </cell>
          <cell r="BB42" t="e">
            <v>#N/A</v>
          </cell>
          <cell r="BC42" t="e">
            <v>#N/A</v>
          </cell>
          <cell r="BD42" t="e">
            <v>#N/A</v>
          </cell>
          <cell r="BE42" t="e">
            <v>#N/A</v>
          </cell>
          <cell r="BF42" t="e">
            <v>#N/A</v>
          </cell>
          <cell r="BG42" t="e">
            <v>#N/A</v>
          </cell>
          <cell r="BH42" t="e">
            <v>#N/A</v>
          </cell>
          <cell r="BI42" t="e">
            <v>#N/A</v>
          </cell>
          <cell r="BJ42" t="e">
            <v>#N/A</v>
          </cell>
          <cell r="BK42" t="e">
            <v>#N/A</v>
          </cell>
          <cell r="BL42" t="e">
            <v>#N/A</v>
          </cell>
          <cell r="BM42" t="e">
            <v>#N/A</v>
          </cell>
          <cell r="BN42" t="e">
            <v>#N/A</v>
          </cell>
          <cell r="BO42" t="e">
            <v>#N/A</v>
          </cell>
          <cell r="BP42" t="e">
            <v>#N/A</v>
          </cell>
          <cell r="BQ42" t="e">
            <v>#N/A</v>
          </cell>
          <cell r="BR42" t="e">
            <v>#N/A</v>
          </cell>
          <cell r="BS42" t="e">
            <v>#N/A</v>
          </cell>
          <cell r="BT42" t="e">
            <v>#N/A</v>
          </cell>
          <cell r="BU42" t="e">
            <v>#N/A</v>
          </cell>
          <cell r="BV42" t="e">
            <v>#N/A</v>
          </cell>
          <cell r="BW42" t="e">
            <v>#N/A</v>
          </cell>
          <cell r="BX42" t="e">
            <v>#N/A</v>
          </cell>
          <cell r="BY42" t="e">
            <v>#N/A</v>
          </cell>
          <cell r="BZ42" t="e">
            <v>#N/A</v>
          </cell>
          <cell r="CA42" t="e">
            <v>#N/A</v>
          </cell>
          <cell r="CB42" t="e">
            <v>#N/A</v>
          </cell>
          <cell r="CC42" t="e">
            <v>#N/A</v>
          </cell>
          <cell r="CD42" t="e">
            <v>#N/A</v>
          </cell>
          <cell r="CE42" t="e">
            <v>#N/A</v>
          </cell>
          <cell r="CF42" t="e">
            <v>#N/A</v>
          </cell>
          <cell r="CG42" t="e">
            <v>#N/A</v>
          </cell>
          <cell r="CH42" t="e">
            <v>#N/A</v>
          </cell>
          <cell r="CI42" t="e">
            <v>#N/A</v>
          </cell>
          <cell r="CJ42" t="e">
            <v>#N/A</v>
          </cell>
          <cell r="CK42" t="e">
            <v>#N/A</v>
          </cell>
          <cell r="CL42" t="e">
            <v>#N/A</v>
          </cell>
          <cell r="CM42" t="e">
            <v>#N/A</v>
          </cell>
          <cell r="CN42" t="e">
            <v>#N/A</v>
          </cell>
          <cell r="CO42" t="e">
            <v>#N/A</v>
          </cell>
          <cell r="CP42" t="e">
            <v>#N/A</v>
          </cell>
          <cell r="CQ42" t="e">
            <v>#N/A</v>
          </cell>
          <cell r="CR42" t="e">
            <v>#N/A</v>
          </cell>
          <cell r="CS42" t="e">
            <v>#N/A</v>
          </cell>
          <cell r="CT42" t="e">
            <v>#N/A</v>
          </cell>
          <cell r="CU42" t="e">
            <v>#N/A</v>
          </cell>
          <cell r="CV42" t="e">
            <v>#N/A</v>
          </cell>
          <cell r="CW42" t="e">
            <v>#N/A</v>
          </cell>
          <cell r="CX42" t="e">
            <v>#N/A</v>
          </cell>
          <cell r="CY42" t="e">
            <v>#N/A</v>
          </cell>
          <cell r="CZ42" t="e">
            <v>#N/A</v>
          </cell>
          <cell r="DA42" t="e">
            <v>#N/A</v>
          </cell>
          <cell r="DB42" t="e">
            <v>#N/A</v>
          </cell>
          <cell r="DC42" t="e">
            <v>#N/A</v>
          </cell>
          <cell r="DD42" t="e">
            <v>#N/A</v>
          </cell>
          <cell r="DE42" t="e">
            <v>#N/A</v>
          </cell>
          <cell r="DF42" t="e">
            <v>#N/A</v>
          </cell>
          <cell r="DG42" t="e">
            <v>#N/A</v>
          </cell>
          <cell r="DH42" t="e">
            <v>#N/A</v>
          </cell>
          <cell r="DI42" t="e">
            <v>#N/A</v>
          </cell>
          <cell r="DJ42" t="e">
            <v>#N/A</v>
          </cell>
          <cell r="DK42" t="e">
            <v>#N/A</v>
          </cell>
          <cell r="DL42" t="e">
            <v>#N/A</v>
          </cell>
          <cell r="DM42" t="e">
            <v>#N/A</v>
          </cell>
          <cell r="DN42" t="e">
            <v>#N/A</v>
          </cell>
          <cell r="DO42" t="e">
            <v>#N/A</v>
          </cell>
          <cell r="DP42" t="e">
            <v>#N/A</v>
          </cell>
          <cell r="DQ42" t="e">
            <v>#N/A</v>
          </cell>
          <cell r="DR42" t="e">
            <v>#N/A</v>
          </cell>
          <cell r="DS42" t="e">
            <v>#N/A</v>
          </cell>
          <cell r="DT42" t="e">
            <v>#N/A</v>
          </cell>
          <cell r="DU42" t="e">
            <v>#N/A</v>
          </cell>
          <cell r="DV42" t="e">
            <v>#N/A</v>
          </cell>
          <cell r="DW42" t="e">
            <v>#N/A</v>
          </cell>
          <cell r="DX42" t="e">
            <v>#N/A</v>
          </cell>
          <cell r="DY42" t="e">
            <v>#N/A</v>
          </cell>
          <cell r="DZ42" t="e">
            <v>#N/A</v>
          </cell>
          <cell r="EA42" t="e">
            <v>#N/A</v>
          </cell>
          <cell r="EB42" t="e">
            <v>#N/A</v>
          </cell>
          <cell r="EC42" t="e">
            <v>#N/A</v>
          </cell>
          <cell r="ED42" t="e">
            <v>#N/A</v>
          </cell>
          <cell r="EE42" t="e">
            <v>#N/A</v>
          </cell>
          <cell r="EF42" t="e">
            <v>#N/A</v>
          </cell>
          <cell r="EG42" t="e">
            <v>#N/A</v>
          </cell>
          <cell r="EH42" t="e">
            <v>#N/A</v>
          </cell>
          <cell r="EI42" t="e">
            <v>#N/A</v>
          </cell>
          <cell r="EJ42" t="e">
            <v>#N/A</v>
          </cell>
          <cell r="EK42" t="e">
            <v>#N/A</v>
          </cell>
          <cell r="EL42" t="e">
            <v>#N/A</v>
          </cell>
          <cell r="EM42" t="e">
            <v>#N/A</v>
          </cell>
          <cell r="EN42" t="e">
            <v>#N/A</v>
          </cell>
          <cell r="EO42" t="e">
            <v>#N/A</v>
          </cell>
          <cell r="EP42" t="e">
            <v>#N/A</v>
          </cell>
          <cell r="EQ42" t="e">
            <v>#N/A</v>
          </cell>
          <cell r="ER42" t="e">
            <v>#N/A</v>
          </cell>
          <cell r="ES42" t="e">
            <v>#N/A</v>
          </cell>
          <cell r="ET42" t="e">
            <v>#N/A</v>
          </cell>
          <cell r="EU42" t="e">
            <v>#N/A</v>
          </cell>
          <cell r="EV42" t="e">
            <v>#N/A</v>
          </cell>
          <cell r="EW42" t="e">
            <v>#N/A</v>
          </cell>
          <cell r="EX42" t="e">
            <v>#N/A</v>
          </cell>
          <cell r="EY42" t="e">
            <v>#N/A</v>
          </cell>
          <cell r="EZ42" t="e">
            <v>#N/A</v>
          </cell>
          <cell r="FA42" t="e">
            <v>#N/A</v>
          </cell>
          <cell r="FB42" t="e">
            <v>#N/A</v>
          </cell>
          <cell r="FC42" t="e">
            <v>#N/A</v>
          </cell>
          <cell r="FD42" t="e">
            <v>#N/A</v>
          </cell>
          <cell r="FE42" t="e">
            <v>#N/A</v>
          </cell>
          <cell r="FF42" t="e">
            <v>#N/A</v>
          </cell>
          <cell r="FG42" t="e">
            <v>#N/A</v>
          </cell>
          <cell r="FH42" t="e">
            <v>#N/A</v>
          </cell>
          <cell r="FI42" t="e">
            <v>#N/A</v>
          </cell>
          <cell r="FJ42" t="e">
            <v>#N/A</v>
          </cell>
          <cell r="FK42" t="e">
            <v>#N/A</v>
          </cell>
          <cell r="FL42" t="e">
            <v>#N/A</v>
          </cell>
          <cell r="FM42" t="e">
            <v>#N/A</v>
          </cell>
          <cell r="FN42" t="e">
            <v>#N/A</v>
          </cell>
          <cell r="FO42" t="e">
            <v>#N/A</v>
          </cell>
          <cell r="FP42" t="e">
            <v>#N/A</v>
          </cell>
          <cell r="FQ42" t="e">
            <v>#N/A</v>
          </cell>
          <cell r="FR42" t="e">
            <v>#N/A</v>
          </cell>
          <cell r="FS42" t="e">
            <v>#N/A</v>
          </cell>
          <cell r="FT42" t="e">
            <v>#N/A</v>
          </cell>
          <cell r="FU42" t="e">
            <v>#N/A</v>
          </cell>
          <cell r="FV42" t="e">
            <v>#N/A</v>
          </cell>
          <cell r="FW42" t="e">
            <v>#N/A</v>
          </cell>
          <cell r="FX42" t="e">
            <v>#N/A</v>
          </cell>
          <cell r="FY42" t="e">
            <v>#N/A</v>
          </cell>
          <cell r="FZ42" t="e">
            <v>#N/A</v>
          </cell>
          <cell r="GA42" t="e">
            <v>#N/A</v>
          </cell>
          <cell r="GB42" t="e">
            <v>#N/A</v>
          </cell>
          <cell r="GC42" t="e">
            <v>#N/A</v>
          </cell>
          <cell r="GD42" t="e">
            <v>#N/A</v>
          </cell>
          <cell r="GE42" t="e">
            <v>#N/A</v>
          </cell>
          <cell r="GF42" t="e">
            <v>#N/A</v>
          </cell>
          <cell r="GG42" t="e">
            <v>#N/A</v>
          </cell>
          <cell r="GH42" t="e">
            <v>#N/A</v>
          </cell>
          <cell r="GI42" t="e">
            <v>#N/A</v>
          </cell>
          <cell r="GJ42" t="e">
            <v>#N/A</v>
          </cell>
          <cell r="GK42" t="e">
            <v>#N/A</v>
          </cell>
          <cell r="GL42" t="e">
            <v>#N/A</v>
          </cell>
          <cell r="GM42" t="e">
            <v>#N/A</v>
          </cell>
          <cell r="GN42" t="e">
            <v>#N/A</v>
          </cell>
          <cell r="GO42" t="e">
            <v>#N/A</v>
          </cell>
          <cell r="GP42" t="e">
            <v>#N/A</v>
          </cell>
          <cell r="GQ42" t="e">
            <v>#N/A</v>
          </cell>
          <cell r="GR42" t="e">
            <v>#N/A</v>
          </cell>
          <cell r="GS42" t="e">
            <v>#N/A</v>
          </cell>
          <cell r="GT42" t="e">
            <v>#N/A</v>
          </cell>
          <cell r="GU42" t="e">
            <v>#N/A</v>
          </cell>
          <cell r="GV42" t="e">
            <v>#N/A</v>
          </cell>
          <cell r="GW42" t="e">
            <v>#N/A</v>
          </cell>
          <cell r="GX42" t="e">
            <v>#N/A</v>
          </cell>
          <cell r="GY42" t="e">
            <v>#N/A</v>
          </cell>
          <cell r="GZ42" t="e">
            <v>#N/A</v>
          </cell>
          <cell r="HA42" t="e">
            <v>#N/A</v>
          </cell>
          <cell r="HB42" t="e">
            <v>#N/A</v>
          </cell>
          <cell r="HC42" t="e">
            <v>#N/A</v>
          </cell>
          <cell r="HD42" t="e">
            <v>#N/A</v>
          </cell>
          <cell r="HE42" t="e">
            <v>#N/A</v>
          </cell>
          <cell r="HF42" t="e">
            <v>#N/A</v>
          </cell>
          <cell r="HG42" t="e">
            <v>#N/A</v>
          </cell>
          <cell r="HH42" t="e">
            <v>#N/A</v>
          </cell>
          <cell r="HI42" t="e">
            <v>#N/A</v>
          </cell>
          <cell r="HJ42" t="e">
            <v>#N/A</v>
          </cell>
          <cell r="HK42" t="e">
            <v>#N/A</v>
          </cell>
          <cell r="HL42" t="e">
            <v>#N/A</v>
          </cell>
          <cell r="HM42" t="e">
            <v>#N/A</v>
          </cell>
          <cell r="HN42" t="e">
            <v>#N/A</v>
          </cell>
          <cell r="HO42" t="e">
            <v>#N/A</v>
          </cell>
          <cell r="HP42" t="e">
            <v>#N/A</v>
          </cell>
          <cell r="HQ42" t="e">
            <v>#N/A</v>
          </cell>
          <cell r="HR42" t="e">
            <v>#N/A</v>
          </cell>
          <cell r="HS42" t="e">
            <v>#N/A</v>
          </cell>
          <cell r="HT42" t="e">
            <v>#N/A</v>
          </cell>
          <cell r="HU42" t="e">
            <v>#N/A</v>
          </cell>
          <cell r="HV42" t="e">
            <v>#N/A</v>
          </cell>
          <cell r="HW42" t="e">
            <v>#N/A</v>
          </cell>
          <cell r="HX42" t="e">
            <v>#N/A</v>
          </cell>
          <cell r="HY42" t="e">
            <v>#N/A</v>
          </cell>
          <cell r="HZ42" t="e">
            <v>#N/A</v>
          </cell>
          <cell r="IA42" t="e">
            <v>#N/A</v>
          </cell>
          <cell r="IB42" t="e">
            <v>#N/A</v>
          </cell>
          <cell r="IC42" t="e">
            <v>#N/A</v>
          </cell>
          <cell r="ID42" t="e">
            <v>#N/A</v>
          </cell>
          <cell r="IE42" t="e">
            <v>#N/A</v>
          </cell>
          <cell r="IF42" t="e">
            <v>#N/A</v>
          </cell>
          <cell r="IG42" t="e">
            <v>#N/A</v>
          </cell>
          <cell r="IH42" t="e">
            <v>#N/A</v>
          </cell>
          <cell r="II42" t="e">
            <v>#N/A</v>
          </cell>
          <cell r="IJ42" t="e">
            <v>#N/A</v>
          </cell>
          <cell r="IK42" t="e">
            <v>#N/A</v>
          </cell>
          <cell r="IL42" t="e">
            <v>#N/A</v>
          </cell>
          <cell r="IM42" t="e">
            <v>#N/A</v>
          </cell>
          <cell r="IN42" t="e">
            <v>#N/A</v>
          </cell>
          <cell r="IO42" t="e">
            <v>#N/A</v>
          </cell>
          <cell r="IP42" t="e">
            <v>#N/A</v>
          </cell>
          <cell r="IQ42" t="e">
            <v>#N/A</v>
          </cell>
          <cell r="IR42" t="e">
            <v>#N/A</v>
          </cell>
          <cell r="IS42" t="e">
            <v>#N/A</v>
          </cell>
          <cell r="IT42" t="e">
            <v>#N/A</v>
          </cell>
          <cell r="IU42" t="e">
            <v>#N/A</v>
          </cell>
          <cell r="IV42" t="e">
            <v>#N/A</v>
          </cell>
          <cell r="IW42" t="e">
            <v>#N/A</v>
          </cell>
          <cell r="IX42" t="e">
            <v>#N/A</v>
          </cell>
          <cell r="IY42" t="e">
            <v>#N/A</v>
          </cell>
          <cell r="IZ42" t="e">
            <v>#N/A</v>
          </cell>
          <cell r="JA42" t="e">
            <v>#N/A</v>
          </cell>
          <cell r="JB42" t="e">
            <v>#N/A</v>
          </cell>
          <cell r="JC42" t="e">
            <v>#N/A</v>
          </cell>
          <cell r="JD42" t="e">
            <v>#N/A</v>
          </cell>
          <cell r="JE42" t="e">
            <v>#N/A</v>
          </cell>
          <cell r="JF42" t="e">
            <v>#N/A</v>
          </cell>
          <cell r="JG42" t="e">
            <v>#N/A</v>
          </cell>
          <cell r="JH42" t="e">
            <v>#N/A</v>
          </cell>
          <cell r="JI42" t="e">
            <v>#N/A</v>
          </cell>
          <cell r="JJ42" t="e">
            <v>#N/A</v>
          </cell>
          <cell r="JK42" t="e">
            <v>#N/A</v>
          </cell>
          <cell r="JL42" t="e">
            <v>#N/A</v>
          </cell>
          <cell r="JM42" t="e">
            <v>#N/A</v>
          </cell>
          <cell r="JN42" t="e">
            <v>#N/A</v>
          </cell>
          <cell r="JO42" t="e">
            <v>#N/A</v>
          </cell>
          <cell r="JP42" t="e">
            <v>#N/A</v>
          </cell>
          <cell r="JQ42" t="e">
            <v>#N/A</v>
          </cell>
          <cell r="JR42" t="e">
            <v>#N/A</v>
          </cell>
          <cell r="JS42" t="e">
            <v>#N/A</v>
          </cell>
          <cell r="JT42" t="e">
            <v>#N/A</v>
          </cell>
          <cell r="JU42" t="e">
            <v>#N/A</v>
          </cell>
          <cell r="JV42" t="e">
            <v>#N/A</v>
          </cell>
          <cell r="JW42" t="e">
            <v>#N/A</v>
          </cell>
          <cell r="JX42" t="e">
            <v>#N/A</v>
          </cell>
          <cell r="JY42" t="e">
            <v>#N/A</v>
          </cell>
          <cell r="JZ42" t="e">
            <v>#N/A</v>
          </cell>
          <cell r="KA42" t="e">
            <v>#N/A</v>
          </cell>
          <cell r="KB42" t="e">
            <v>#N/A</v>
          </cell>
          <cell r="KC42" t="e">
            <v>#N/A</v>
          </cell>
          <cell r="KD42" t="e">
            <v>#N/A</v>
          </cell>
          <cell r="KE42" t="e">
            <v>#N/A</v>
          </cell>
          <cell r="KF42" t="e">
            <v>#N/A</v>
          </cell>
          <cell r="KG42" t="e">
            <v>#N/A</v>
          </cell>
          <cell r="KH42" t="e">
            <v>#N/A</v>
          </cell>
          <cell r="KI42" t="e">
            <v>#N/A</v>
          </cell>
          <cell r="KJ42" t="e">
            <v>#N/A</v>
          </cell>
          <cell r="KK42" t="e">
            <v>#N/A</v>
          </cell>
          <cell r="KL42" t="e">
            <v>#N/A</v>
          </cell>
          <cell r="KM42" t="e">
            <v>#N/A</v>
          </cell>
          <cell r="KN42" t="e">
            <v>#N/A</v>
          </cell>
          <cell r="KO42" t="e">
            <v>#N/A</v>
          </cell>
          <cell r="KP42" t="e">
            <v>#N/A</v>
          </cell>
          <cell r="KQ42" t="e">
            <v>#N/A</v>
          </cell>
          <cell r="KR42" t="e">
            <v>#N/A</v>
          </cell>
          <cell r="KS42" t="e">
            <v>#N/A</v>
          </cell>
          <cell r="KT42" t="e">
            <v>#N/A</v>
          </cell>
          <cell r="KU42" t="e">
            <v>#N/A</v>
          </cell>
          <cell r="KV42" t="e">
            <v>#N/A</v>
          </cell>
          <cell r="KW42" t="e">
            <v>#N/A</v>
          </cell>
          <cell r="KX42" t="e">
            <v>#N/A</v>
          </cell>
          <cell r="KY42" t="e">
            <v>#N/A</v>
          </cell>
          <cell r="KZ42" t="e">
            <v>#N/A</v>
          </cell>
          <cell r="LA42" t="e">
            <v>#N/A</v>
          </cell>
          <cell r="LB42" t="e">
            <v>#N/A</v>
          </cell>
          <cell r="LC42" t="e">
            <v>#N/A</v>
          </cell>
          <cell r="LD42" t="e">
            <v>#N/A</v>
          </cell>
          <cell r="LE42" t="e">
            <v>#N/A</v>
          </cell>
          <cell r="LF42" t="e">
            <v>#N/A</v>
          </cell>
          <cell r="LG42" t="e">
            <v>#N/A</v>
          </cell>
          <cell r="LH42" t="e">
            <v>#N/A</v>
          </cell>
          <cell r="LI42" t="e">
            <v>#N/A</v>
          </cell>
          <cell r="LJ42" t="e">
            <v>#N/A</v>
          </cell>
          <cell r="LK42" t="e">
            <v>#N/A</v>
          </cell>
          <cell r="LL42" t="e">
            <v>#N/A</v>
          </cell>
          <cell r="LM42" t="e">
            <v>#N/A</v>
          </cell>
          <cell r="LN42" t="e">
            <v>#N/A</v>
          </cell>
          <cell r="LO42" t="e">
            <v>#N/A</v>
          </cell>
          <cell r="LP42" t="e">
            <v>#N/A</v>
          </cell>
          <cell r="LQ42" t="e">
            <v>#N/A</v>
          </cell>
          <cell r="LR42" t="e">
            <v>#N/A</v>
          </cell>
          <cell r="LS42" t="e">
            <v>#N/A</v>
          </cell>
          <cell r="LT42" t="e">
            <v>#N/A</v>
          </cell>
          <cell r="LU42" t="e">
            <v>#N/A</v>
          </cell>
          <cell r="LV42" t="e">
            <v>#N/A</v>
          </cell>
          <cell r="LW42" t="e">
            <v>#N/A</v>
          </cell>
          <cell r="LX42" t="e">
            <v>#N/A</v>
          </cell>
          <cell r="LY42" t="e">
            <v>#N/A</v>
          </cell>
          <cell r="LZ42" t="e">
            <v>#N/A</v>
          </cell>
          <cell r="MA42" t="e">
            <v>#N/A</v>
          </cell>
          <cell r="MB42" t="e">
            <v>#N/A</v>
          </cell>
          <cell r="MC42" t="e">
            <v>#N/A</v>
          </cell>
          <cell r="MD42" t="e">
            <v>#N/A</v>
          </cell>
          <cell r="ME42" t="e">
            <v>#N/A</v>
          </cell>
          <cell r="MF42" t="e">
            <v>#N/A</v>
          </cell>
          <cell r="MG42" t="e">
            <v>#N/A</v>
          </cell>
          <cell r="MH42" t="e">
            <v>#N/A</v>
          </cell>
          <cell r="MI42" t="e">
            <v>#N/A</v>
          </cell>
          <cell r="MJ42" t="e">
            <v>#N/A</v>
          </cell>
          <cell r="MK42" t="e">
            <v>#N/A</v>
          </cell>
          <cell r="ML42" t="e">
            <v>#N/A</v>
          </cell>
          <cell r="MM42" t="e">
            <v>#N/A</v>
          </cell>
          <cell r="MN42" t="e">
            <v>#N/A</v>
          </cell>
          <cell r="MO42" t="e">
            <v>#N/A</v>
          </cell>
          <cell r="MP42" t="e">
            <v>#N/A</v>
          </cell>
          <cell r="MQ42" t="e">
            <v>#N/A</v>
          </cell>
          <cell r="MR42" t="e">
            <v>#N/A</v>
          </cell>
          <cell r="MS42" t="e">
            <v>#N/A</v>
          </cell>
          <cell r="MT42" t="e">
            <v>#N/A</v>
          </cell>
          <cell r="MU42" t="e">
            <v>#N/A</v>
          </cell>
          <cell r="MV42" t="e">
            <v>#N/A</v>
          </cell>
          <cell r="MW42" t="e">
            <v>#N/A</v>
          </cell>
          <cell r="MX42" t="e">
            <v>#N/A</v>
          </cell>
          <cell r="MY42" t="e">
            <v>#N/A</v>
          </cell>
          <cell r="MZ42" t="e">
            <v>#N/A</v>
          </cell>
          <cell r="NA42" t="e">
            <v>#N/A</v>
          </cell>
          <cell r="NB42" t="e">
            <v>#N/A</v>
          </cell>
          <cell r="NC42" t="e">
            <v>#N/A</v>
          </cell>
          <cell r="ND42" t="e">
            <v>#N/A</v>
          </cell>
          <cell r="NE42" t="e">
            <v>#N/A</v>
          </cell>
          <cell r="NF42" t="e">
            <v>#N/A</v>
          </cell>
          <cell r="NG42" t="e">
            <v>#N/A</v>
          </cell>
          <cell r="NH42" t="e">
            <v>#N/A</v>
          </cell>
          <cell r="NI42" t="e">
            <v>#N/A</v>
          </cell>
          <cell r="NJ42" t="e">
            <v>#N/A</v>
          </cell>
          <cell r="NK42" t="e">
            <v>#N/A</v>
          </cell>
          <cell r="NL42" t="e">
            <v>#N/A</v>
          </cell>
          <cell r="NM42" t="e">
            <v>#N/A</v>
          </cell>
          <cell r="NN42" t="e">
            <v>#N/A</v>
          </cell>
          <cell r="NO42" t="e">
            <v>#N/A</v>
          </cell>
          <cell r="NP42" t="e">
            <v>#N/A</v>
          </cell>
          <cell r="NQ42" t="e">
            <v>#N/A</v>
          </cell>
          <cell r="NR42" t="e">
            <v>#N/A</v>
          </cell>
          <cell r="NS42" t="e">
            <v>#N/A</v>
          </cell>
          <cell r="NT42" t="e">
            <v>#N/A</v>
          </cell>
          <cell r="NU42" t="e">
            <v>#N/A</v>
          </cell>
          <cell r="NV42" t="e">
            <v>#N/A</v>
          </cell>
          <cell r="NW42" t="e">
            <v>#N/A</v>
          </cell>
          <cell r="NX42" t="e">
            <v>#N/A</v>
          </cell>
          <cell r="NY42" t="e">
            <v>#N/A</v>
          </cell>
          <cell r="NZ42" t="e">
            <v>#N/A</v>
          </cell>
          <cell r="OA42" t="e">
            <v>#N/A</v>
          </cell>
          <cell r="OB42" t="e">
            <v>#N/A</v>
          </cell>
          <cell r="OC42" t="e">
            <v>#N/A</v>
          </cell>
          <cell r="OD42" t="e">
            <v>#N/A</v>
          </cell>
          <cell r="OE42" t="e">
            <v>#N/A</v>
          </cell>
          <cell r="OF42" t="e">
            <v>#N/A</v>
          </cell>
          <cell r="OG42" t="e">
            <v>#N/A</v>
          </cell>
          <cell r="OH42" t="e">
            <v>#N/A</v>
          </cell>
          <cell r="OI42" t="e">
            <v>#N/A</v>
          </cell>
          <cell r="OJ42" t="e">
            <v>#N/A</v>
          </cell>
          <cell r="OK42" t="e">
            <v>#N/A</v>
          </cell>
          <cell r="OL42" t="e">
            <v>#N/A</v>
          </cell>
          <cell r="OM42" t="e">
            <v>#N/A</v>
          </cell>
          <cell r="ON42" t="e">
            <v>#N/A</v>
          </cell>
          <cell r="OO42" t="e">
            <v>#N/A</v>
          </cell>
          <cell r="OP42" t="e">
            <v>#N/A</v>
          </cell>
          <cell r="OQ42" t="e">
            <v>#N/A</v>
          </cell>
          <cell r="OR42" t="e">
            <v>#N/A</v>
          </cell>
          <cell r="OS42" t="e">
            <v>#N/A</v>
          </cell>
          <cell r="OT42" t="e">
            <v>#N/A</v>
          </cell>
          <cell r="OU42" t="e">
            <v>#N/A</v>
          </cell>
          <cell r="OV42" t="e">
            <v>#N/A</v>
          </cell>
          <cell r="OW42" t="e">
            <v>#N/A</v>
          </cell>
          <cell r="OX42" t="e">
            <v>#N/A</v>
          </cell>
          <cell r="OY42" t="e">
            <v>#N/A</v>
          </cell>
          <cell r="OZ42" t="e">
            <v>#N/A</v>
          </cell>
          <cell r="PA42" t="e">
            <v>#N/A</v>
          </cell>
          <cell r="PB42" t="e">
            <v>#N/A</v>
          </cell>
          <cell r="PC42" t="e">
            <v>#N/A</v>
          </cell>
          <cell r="PD42" t="e">
            <v>#N/A</v>
          </cell>
          <cell r="PE42" t="e">
            <v>#N/A</v>
          </cell>
          <cell r="PF42" t="e">
            <v>#N/A</v>
          </cell>
          <cell r="PG42" t="e">
            <v>#N/A</v>
          </cell>
          <cell r="PH42" t="e">
            <v>#N/A</v>
          </cell>
          <cell r="PI42" t="e">
            <v>#N/A</v>
          </cell>
          <cell r="PJ42" t="e">
            <v>#N/A</v>
          </cell>
          <cell r="PK42" t="e">
            <v>#N/A</v>
          </cell>
          <cell r="PL42" t="e">
            <v>#N/A</v>
          </cell>
          <cell r="PM42" t="e">
            <v>#N/A</v>
          </cell>
          <cell r="PN42" t="e">
            <v>#N/A</v>
          </cell>
          <cell r="PO42" t="e">
            <v>#N/A</v>
          </cell>
          <cell r="PP42" t="e">
            <v>#N/A</v>
          </cell>
          <cell r="PQ42" t="e">
            <v>#N/A</v>
          </cell>
          <cell r="PR42" t="e">
            <v>#N/A</v>
          </cell>
          <cell r="PS42" t="e">
            <v>#N/A</v>
          </cell>
          <cell r="PT42" t="e">
            <v>#N/A</v>
          </cell>
          <cell r="PU42" t="e">
            <v>#N/A</v>
          </cell>
          <cell r="PV42" t="e">
            <v>#N/A</v>
          </cell>
          <cell r="PW42" t="e">
            <v>#N/A</v>
          </cell>
          <cell r="PX42" t="e">
            <v>#N/A</v>
          </cell>
          <cell r="PY42" t="e">
            <v>#N/A</v>
          </cell>
          <cell r="PZ42" t="e">
            <v>#N/A</v>
          </cell>
          <cell r="QA42" t="e">
            <v>#N/A</v>
          </cell>
          <cell r="QB42" t="e">
            <v>#N/A</v>
          </cell>
          <cell r="QC42" t="e">
            <v>#N/A</v>
          </cell>
          <cell r="QD42" t="e">
            <v>#N/A</v>
          </cell>
          <cell r="QE42" t="e">
            <v>#N/A</v>
          </cell>
          <cell r="QF42" t="e">
            <v>#N/A</v>
          </cell>
          <cell r="QG42" t="e">
            <v>#N/A</v>
          </cell>
          <cell r="QH42" t="e">
            <v>#N/A</v>
          </cell>
          <cell r="QI42" t="e">
            <v>#N/A</v>
          </cell>
          <cell r="QJ42" t="e">
            <v>#N/A</v>
          </cell>
          <cell r="QK42" t="e">
            <v>#N/A</v>
          </cell>
          <cell r="QL42" t="e">
            <v>#N/A</v>
          </cell>
          <cell r="QM42" t="e">
            <v>#N/A</v>
          </cell>
          <cell r="QN42" t="e">
            <v>#N/A</v>
          </cell>
          <cell r="QO42" t="e">
            <v>#N/A</v>
          </cell>
          <cell r="QP42" t="e">
            <v>#N/A</v>
          </cell>
          <cell r="QQ42" t="e">
            <v>#N/A</v>
          </cell>
          <cell r="QR42" t="e">
            <v>#N/A</v>
          </cell>
          <cell r="QS42" t="e">
            <v>#N/A</v>
          </cell>
          <cell r="QT42" t="e">
            <v>#N/A</v>
          </cell>
          <cell r="QU42" t="e">
            <v>#N/A</v>
          </cell>
          <cell r="QV42" t="e">
            <v>#N/A</v>
          </cell>
          <cell r="QW42" t="e">
            <v>#N/A</v>
          </cell>
          <cell r="QX42" t="e">
            <v>#N/A</v>
          </cell>
          <cell r="QY42" t="e">
            <v>#N/A</v>
          </cell>
          <cell r="QZ42" t="e">
            <v>#N/A</v>
          </cell>
          <cell r="RA42" t="e">
            <v>#N/A</v>
          </cell>
          <cell r="RB42" t="str">
            <v>x</v>
          </cell>
        </row>
        <row r="43">
          <cell r="C43"/>
          <cell r="D43"/>
          <cell r="E43"/>
          <cell r="F43"/>
          <cell r="G43"/>
          <cell r="H43"/>
          <cell r="I43"/>
          <cell r="J43"/>
          <cell r="K43"/>
          <cell r="L43"/>
          <cell r="M43"/>
          <cell r="N43"/>
          <cell r="O43"/>
          <cell r="P43"/>
          <cell r="Q43"/>
          <cell r="R43"/>
          <cell r="S43"/>
          <cell r="T43"/>
          <cell r="U43"/>
          <cell r="V43"/>
          <cell r="W43"/>
          <cell r="X43"/>
          <cell r="Y43"/>
          <cell r="Z43"/>
          <cell r="AA43"/>
          <cell r="AB43"/>
          <cell r="AC43"/>
          <cell r="AD43"/>
          <cell r="AE43"/>
          <cell r="AF43"/>
          <cell r="AG43"/>
          <cell r="AH43"/>
          <cell r="AI43"/>
          <cell r="AJ43"/>
          <cell r="AK43"/>
          <cell r="AL43"/>
          <cell r="AM43"/>
          <cell r="AN43"/>
          <cell r="AO43"/>
          <cell r="AP43"/>
          <cell r="AQ43"/>
          <cell r="AR43"/>
          <cell r="AS43"/>
          <cell r="AT43"/>
          <cell r="AU43"/>
          <cell r="AV43"/>
          <cell r="AW43"/>
          <cell r="AX43"/>
          <cell r="AY43"/>
          <cell r="AZ43"/>
          <cell r="BA43"/>
          <cell r="BB43"/>
          <cell r="BC43"/>
          <cell r="BD43"/>
          <cell r="BE43"/>
          <cell r="BF43"/>
          <cell r="BG43"/>
          <cell r="BH43"/>
          <cell r="BI43"/>
          <cell r="BJ43"/>
          <cell r="BK43"/>
          <cell r="BL43"/>
          <cell r="BM43"/>
          <cell r="BN43"/>
          <cell r="BO43"/>
          <cell r="BP43"/>
          <cell r="BQ43"/>
          <cell r="BR43"/>
          <cell r="BS43"/>
          <cell r="BT43"/>
          <cell r="BU43"/>
          <cell r="BV43"/>
          <cell r="BW43"/>
          <cell r="BX43"/>
          <cell r="BY43"/>
          <cell r="BZ43"/>
          <cell r="CA43"/>
          <cell r="CB43"/>
          <cell r="CC43"/>
          <cell r="CD43"/>
          <cell r="CE43"/>
          <cell r="CF43"/>
          <cell r="CG43"/>
          <cell r="CH43"/>
          <cell r="CI43"/>
          <cell r="CJ43"/>
          <cell r="CK43"/>
          <cell r="CL43"/>
          <cell r="CM43"/>
          <cell r="CN43"/>
          <cell r="CO43"/>
          <cell r="CP43"/>
          <cell r="CQ43"/>
          <cell r="CR43"/>
          <cell r="CS43"/>
          <cell r="CT43"/>
          <cell r="CU43"/>
          <cell r="CV43"/>
          <cell r="CW43"/>
          <cell r="CX43"/>
          <cell r="CY43"/>
          <cell r="CZ43"/>
          <cell r="DA43"/>
          <cell r="DB43"/>
          <cell r="DC43"/>
          <cell r="DD43"/>
          <cell r="DE43"/>
          <cell r="DF43"/>
          <cell r="DG43"/>
          <cell r="DH43"/>
          <cell r="DI43"/>
          <cell r="DJ43"/>
          <cell r="DK43"/>
          <cell r="DL43"/>
          <cell r="DM43"/>
          <cell r="DN43"/>
          <cell r="DO43"/>
          <cell r="DP43"/>
          <cell r="DQ43"/>
          <cell r="DR43"/>
          <cell r="DS43"/>
          <cell r="DT43"/>
          <cell r="DU43"/>
          <cell r="DV43"/>
          <cell r="DW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cell r="HJ43"/>
          <cell r="HK43"/>
          <cell r="HL43"/>
          <cell r="HM43"/>
          <cell r="HN43"/>
          <cell r="HO43"/>
          <cell r="HP43"/>
          <cell r="HQ43"/>
          <cell r="HR43"/>
          <cell r="HS43"/>
          <cell r="HT43"/>
          <cell r="HU43"/>
          <cell r="HV43"/>
          <cell r="HW43"/>
          <cell r="HX43"/>
          <cell r="HY43"/>
          <cell r="HZ43"/>
          <cell r="IA43"/>
          <cell r="IB43"/>
          <cell r="IC43"/>
          <cell r="ID43"/>
          <cell r="IE43"/>
          <cell r="IF43"/>
          <cell r="IG43"/>
          <cell r="IH43"/>
          <cell r="II43"/>
          <cell r="IJ43"/>
          <cell r="IK43"/>
          <cell r="IL43"/>
          <cell r="IM43"/>
          <cell r="IN43"/>
          <cell r="IO43"/>
          <cell r="IP43"/>
          <cell r="IQ43"/>
          <cell r="IR43"/>
          <cell r="IS43"/>
          <cell r="IT43"/>
          <cell r="IU43"/>
          <cell r="IV43"/>
          <cell r="IW43"/>
          <cell r="IX43"/>
          <cell r="IY43"/>
          <cell r="IZ43"/>
          <cell r="JA43"/>
          <cell r="JB43"/>
          <cell r="JC43"/>
          <cell r="JD43"/>
          <cell r="JE43"/>
          <cell r="JF43"/>
          <cell r="JG43"/>
          <cell r="JH43"/>
          <cell r="JI43"/>
          <cell r="JJ43"/>
          <cell r="JK43"/>
          <cell r="JL43"/>
          <cell r="JM43"/>
          <cell r="JN43"/>
          <cell r="JO43"/>
          <cell r="JP43"/>
          <cell r="JQ43"/>
          <cell r="JR43"/>
          <cell r="JS43"/>
          <cell r="JT43"/>
          <cell r="JU43"/>
          <cell r="JV43"/>
          <cell r="JW43"/>
          <cell r="JX43"/>
          <cell r="JY43"/>
          <cell r="JZ43"/>
          <cell r="KA43"/>
          <cell r="KB43"/>
          <cell r="KC43"/>
          <cell r="KD43"/>
          <cell r="KE43"/>
          <cell r="KF43"/>
          <cell r="KG43"/>
          <cell r="KH43"/>
          <cell r="KI43"/>
          <cell r="KJ43"/>
          <cell r="KK43"/>
          <cell r="KL43"/>
          <cell r="KM43"/>
          <cell r="KN43"/>
          <cell r="KO43"/>
          <cell r="KP43"/>
          <cell r="KQ43"/>
          <cell r="KR43"/>
          <cell r="KS43"/>
          <cell r="KT43"/>
          <cell r="KU43"/>
          <cell r="KV43"/>
          <cell r="KW43"/>
          <cell r="KX43"/>
          <cell r="KY43"/>
          <cell r="KZ43"/>
          <cell r="LA43"/>
          <cell r="LB43"/>
          <cell r="LC43"/>
          <cell r="LD43"/>
          <cell r="LE43"/>
          <cell r="LF43"/>
          <cell r="LG43"/>
          <cell r="LH43"/>
          <cell r="LI43"/>
          <cell r="LJ43"/>
          <cell r="LK43"/>
          <cell r="LL43"/>
          <cell r="LM43"/>
          <cell r="LN43"/>
          <cell r="LO43"/>
          <cell r="LP43"/>
          <cell r="LQ43"/>
          <cell r="LR43"/>
          <cell r="LS43"/>
          <cell r="LT43"/>
          <cell r="LU43"/>
          <cell r="LV43"/>
          <cell r="LW43"/>
          <cell r="LX43"/>
          <cell r="LY43"/>
          <cell r="LZ43"/>
          <cell r="MA43"/>
          <cell r="MB43"/>
          <cell r="MC43"/>
          <cell r="MD43"/>
          <cell r="ME43"/>
          <cell r="MF43"/>
          <cell r="MG43"/>
          <cell r="MH43"/>
          <cell r="MI43"/>
          <cell r="MJ43"/>
          <cell r="MK43"/>
          <cell r="ML43"/>
          <cell r="MM43"/>
          <cell r="MN43"/>
          <cell r="MO43"/>
          <cell r="MP43"/>
          <cell r="MQ43"/>
          <cell r="MR43"/>
          <cell r="MS43"/>
          <cell r="MT43"/>
          <cell r="MU43"/>
          <cell r="MV43"/>
          <cell r="MW43"/>
          <cell r="MX43"/>
          <cell r="MY43"/>
          <cell r="MZ43"/>
          <cell r="NA43"/>
          <cell r="NB43"/>
          <cell r="NC43"/>
          <cell r="ND43"/>
          <cell r="NE43"/>
          <cell r="NF43"/>
          <cell r="NG43"/>
          <cell r="NH43"/>
          <cell r="NI43"/>
          <cell r="NJ43"/>
          <cell r="NK43"/>
          <cell r="NL43"/>
          <cell r="NM43"/>
          <cell r="NN43"/>
          <cell r="NO43"/>
          <cell r="NP43"/>
          <cell r="NQ43"/>
          <cell r="NR43"/>
          <cell r="NS43"/>
          <cell r="NT43"/>
          <cell r="NU43"/>
          <cell r="NV43"/>
          <cell r="NW43"/>
          <cell r="NX43"/>
          <cell r="NY43"/>
          <cell r="NZ43"/>
          <cell r="OA43"/>
          <cell r="OB43"/>
          <cell r="OC43"/>
          <cell r="OD43"/>
          <cell r="OE43"/>
          <cell r="OF43"/>
          <cell r="OG43"/>
          <cell r="OH43"/>
          <cell r="OI43"/>
          <cell r="OJ43"/>
          <cell r="OK43"/>
          <cell r="OL43"/>
          <cell r="OM43"/>
          <cell r="ON43"/>
          <cell r="OO43"/>
          <cell r="OP43"/>
          <cell r="OQ43"/>
          <cell r="OR43"/>
          <cell r="OS43"/>
          <cell r="OT43"/>
          <cell r="OU43"/>
          <cell r="OV43"/>
          <cell r="OW43"/>
          <cell r="OX43"/>
          <cell r="OY43"/>
          <cell r="OZ43"/>
          <cell r="PA43"/>
          <cell r="PB43"/>
          <cell r="PC43"/>
          <cell r="PD43"/>
          <cell r="PE43"/>
          <cell r="PF43"/>
          <cell r="PG43"/>
          <cell r="PH43"/>
          <cell r="PI43"/>
          <cell r="PJ43"/>
          <cell r="PK43"/>
          <cell r="PL43"/>
          <cell r="PM43"/>
          <cell r="PN43"/>
          <cell r="PO43"/>
          <cell r="PP43"/>
          <cell r="PQ43"/>
          <cell r="PR43"/>
          <cell r="PS43"/>
          <cell r="PT43"/>
          <cell r="PU43"/>
          <cell r="PV43"/>
          <cell r="PW43"/>
          <cell r="PX43"/>
          <cell r="PY43"/>
          <cell r="PZ43"/>
          <cell r="QA43"/>
          <cell r="QB43"/>
          <cell r="QC43"/>
          <cell r="QD43"/>
          <cell r="QE43"/>
          <cell r="QF43"/>
          <cell r="QG43"/>
          <cell r="QH43"/>
          <cell r="QI43"/>
          <cell r="QJ43"/>
          <cell r="QK43"/>
          <cell r="QL43"/>
          <cell r="QM43"/>
          <cell r="QN43"/>
          <cell r="QO43"/>
          <cell r="QP43"/>
          <cell r="QQ43"/>
          <cell r="QR43"/>
          <cell r="QS43"/>
          <cell r="QT43"/>
          <cell r="QU43"/>
          <cell r="QV43"/>
          <cell r="QW43"/>
          <cell r="QX43"/>
          <cell r="QY43"/>
          <cell r="QZ43"/>
          <cell r="RA43"/>
          <cell r="RB43" t="str">
            <v>x</v>
          </cell>
        </row>
        <row r="44">
          <cell r="A44">
            <v>42</v>
          </cell>
          <cell r="C44" t="str">
            <v>N/A</v>
          </cell>
          <cell r="D44" t="str">
            <v>N/A</v>
          </cell>
          <cell r="E44" t="str">
            <v>N/A</v>
          </cell>
          <cell r="F44" t="str">
            <v>N/A</v>
          </cell>
          <cell r="G44" t="str">
            <v>N/A</v>
          </cell>
          <cell r="H44" t="str">
            <v>N/A</v>
          </cell>
          <cell r="I44" t="str">
            <v>N/A</v>
          </cell>
          <cell r="J44" t="str">
            <v>N/A</v>
          </cell>
          <cell r="K44" t="str">
            <v>N/A</v>
          </cell>
          <cell r="L44" t="str">
            <v>N/A</v>
          </cell>
          <cell r="M44" t="str">
            <v>N/A</v>
          </cell>
          <cell r="N44" t="str">
            <v>N/A</v>
          </cell>
          <cell r="O44" t="str">
            <v>N/A</v>
          </cell>
          <cell r="P44" t="str">
            <v>N/A</v>
          </cell>
          <cell r="Q44" t="str">
            <v>N/A</v>
          </cell>
          <cell r="R44" t="str">
            <v>N/A</v>
          </cell>
          <cell r="S44" t="str">
            <v>N/A</v>
          </cell>
          <cell r="T44" t="str">
            <v>N/A</v>
          </cell>
          <cell r="U44" t="str">
            <v>N/A</v>
          </cell>
          <cell r="V44" t="str">
            <v>N/A</v>
          </cell>
          <cell r="W44" t="str">
            <v>N/A</v>
          </cell>
          <cell r="X44" t="str">
            <v>N/A</v>
          </cell>
          <cell r="Y44" t="str">
            <v>N/A</v>
          </cell>
          <cell r="Z44" t="str">
            <v>N/A</v>
          </cell>
          <cell r="AA44" t="str">
            <v>N/A</v>
          </cell>
          <cell r="AB44" t="str">
            <v>N/A</v>
          </cell>
          <cell r="AC44" t="str">
            <v>N/A</v>
          </cell>
          <cell r="AD44" t="str">
            <v>N/A</v>
          </cell>
          <cell r="AE44" t="str">
            <v>N/A</v>
          </cell>
          <cell r="AF44" t="str">
            <v>N/A</v>
          </cell>
          <cell r="AG44" t="str">
            <v>N/A</v>
          </cell>
          <cell r="AH44" t="str">
            <v>N/A</v>
          </cell>
          <cell r="AI44" t="str">
            <v>N/A</v>
          </cell>
          <cell r="AJ44" t="str">
            <v>N/A</v>
          </cell>
          <cell r="AK44" t="str">
            <v>N/A</v>
          </cell>
          <cell r="AL44" t="str">
            <v>N/A</v>
          </cell>
          <cell r="AM44" t="str">
            <v>N/A</v>
          </cell>
          <cell r="AN44" t="str">
            <v>N/A</v>
          </cell>
          <cell r="AO44" t="str">
            <v>N/A</v>
          </cell>
          <cell r="AP44" t="str">
            <v>N/A</v>
          </cell>
          <cell r="AQ44" t="str">
            <v>N/A</v>
          </cell>
          <cell r="AR44" t="str">
            <v>N/A</v>
          </cell>
          <cell r="AS44" t="str">
            <v>N/A</v>
          </cell>
          <cell r="AT44" t="str">
            <v>N/A</v>
          </cell>
          <cell r="AU44" t="str">
            <v>N/A</v>
          </cell>
          <cell r="AV44" t="str">
            <v>N/A</v>
          </cell>
          <cell r="AW44" t="str">
            <v>N/A</v>
          </cell>
          <cell r="AX44" t="str">
            <v>N/A</v>
          </cell>
          <cell r="AY44" t="str">
            <v>N/A</v>
          </cell>
          <cell r="AZ44" t="str">
            <v>N/A</v>
          </cell>
          <cell r="BA44" t="str">
            <v>N/A</v>
          </cell>
          <cell r="BB44" t="str">
            <v>N/A</v>
          </cell>
          <cell r="BC44" t="str">
            <v>N/A</v>
          </cell>
          <cell r="BD44" t="str">
            <v>N/A</v>
          </cell>
          <cell r="BE44" t="str">
            <v>N/A</v>
          </cell>
          <cell r="BF44" t="str">
            <v>N/A</v>
          </cell>
          <cell r="BG44" t="str">
            <v>N/A</v>
          </cell>
          <cell r="BH44" t="str">
            <v>N/A</v>
          </cell>
          <cell r="BI44" t="str">
            <v>N/A</v>
          </cell>
          <cell r="BJ44" t="str">
            <v>N/A</v>
          </cell>
          <cell r="BK44" t="str">
            <v>N/A</v>
          </cell>
          <cell r="BL44" t="str">
            <v>N/A</v>
          </cell>
          <cell r="BM44" t="str">
            <v>N/A</v>
          </cell>
          <cell r="BN44" t="str">
            <v>N/A</v>
          </cell>
          <cell r="BO44" t="str">
            <v>N/A</v>
          </cell>
          <cell r="BP44" t="str">
            <v>N/A</v>
          </cell>
          <cell r="BQ44" t="str">
            <v>N/A</v>
          </cell>
          <cell r="BR44" t="str">
            <v>N/A</v>
          </cell>
          <cell r="BS44" t="str">
            <v>N/A</v>
          </cell>
          <cell r="BT44" t="str">
            <v>N/A</v>
          </cell>
          <cell r="BU44" t="str">
            <v>N/A</v>
          </cell>
          <cell r="BV44" t="str">
            <v>N/A</v>
          </cell>
          <cell r="BW44" t="str">
            <v>N/A</v>
          </cell>
          <cell r="BX44" t="str">
            <v>N/A</v>
          </cell>
          <cell r="BY44" t="str">
            <v>N/A</v>
          </cell>
          <cell r="BZ44" t="str">
            <v>N/A</v>
          </cell>
          <cell r="CA44" t="str">
            <v>N/A</v>
          </cell>
          <cell r="CB44" t="str">
            <v>N/A</v>
          </cell>
          <cell r="CC44" t="str">
            <v>N/A</v>
          </cell>
          <cell r="CD44" t="str">
            <v>N/A</v>
          </cell>
          <cell r="CE44" t="str">
            <v>N/A</v>
          </cell>
          <cell r="CF44" t="str">
            <v>N/A</v>
          </cell>
          <cell r="CG44" t="str">
            <v>N/A</v>
          </cell>
          <cell r="CH44" t="str">
            <v>N/A</v>
          </cell>
          <cell r="CI44" t="str">
            <v>N/A</v>
          </cell>
          <cell r="CJ44" t="str">
            <v>N/A</v>
          </cell>
          <cell r="CK44" t="str">
            <v>N/A</v>
          </cell>
          <cell r="CL44" t="str">
            <v>N/A</v>
          </cell>
          <cell r="CM44" t="str">
            <v>N/A</v>
          </cell>
          <cell r="CN44" t="str">
            <v>N/A</v>
          </cell>
          <cell r="CO44" t="str">
            <v>N/A</v>
          </cell>
          <cell r="CP44" t="str">
            <v>N/A</v>
          </cell>
          <cell r="CQ44" t="str">
            <v>N/A</v>
          </cell>
          <cell r="CR44" t="str">
            <v>N/A</v>
          </cell>
          <cell r="CS44" t="str">
            <v>N/A</v>
          </cell>
          <cell r="CT44" t="str">
            <v>N/A</v>
          </cell>
          <cell r="CU44" t="str">
            <v>N/A</v>
          </cell>
          <cell r="CV44" t="str">
            <v>N/A</v>
          </cell>
          <cell r="CW44" t="str">
            <v>N/A</v>
          </cell>
          <cell r="CX44" t="str">
            <v>N/A</v>
          </cell>
          <cell r="CY44" t="str">
            <v>N/A</v>
          </cell>
          <cell r="CZ44" t="str">
            <v>N/A</v>
          </cell>
          <cell r="DA44" t="str">
            <v>N/A</v>
          </cell>
          <cell r="DB44" t="str">
            <v>N/A</v>
          </cell>
          <cell r="DC44" t="str">
            <v>N/A</v>
          </cell>
          <cell r="DD44" t="str">
            <v>N/A</v>
          </cell>
          <cell r="DE44" t="str">
            <v>N/A</v>
          </cell>
          <cell r="DF44" t="str">
            <v>N/A</v>
          </cell>
          <cell r="DG44" t="str">
            <v>N/A</v>
          </cell>
          <cell r="DH44" t="str">
            <v>N/A</v>
          </cell>
          <cell r="DI44" t="str">
            <v>N/A</v>
          </cell>
          <cell r="DJ44" t="str">
            <v>N/A</v>
          </cell>
          <cell r="DK44" t="str">
            <v>N/A</v>
          </cell>
          <cell r="DL44" t="str">
            <v>N/A</v>
          </cell>
          <cell r="DM44" t="str">
            <v>N/A</v>
          </cell>
          <cell r="DN44" t="str">
            <v>N/A</v>
          </cell>
          <cell r="DO44" t="str">
            <v>N/A</v>
          </cell>
          <cell r="DP44" t="str">
            <v>N/A</v>
          </cell>
          <cell r="DQ44" t="str">
            <v>N/A</v>
          </cell>
          <cell r="DR44" t="str">
            <v>N/A</v>
          </cell>
          <cell r="DS44" t="str">
            <v>N/A</v>
          </cell>
          <cell r="DT44" t="str">
            <v>N/A</v>
          </cell>
          <cell r="DU44" t="str">
            <v>N/A</v>
          </cell>
          <cell r="DV44" t="str">
            <v>N/A</v>
          </cell>
          <cell r="DW44" t="str">
            <v>N/A</v>
          </cell>
          <cell r="DX44" t="str">
            <v>N/A</v>
          </cell>
          <cell r="DY44" t="str">
            <v>N/A</v>
          </cell>
          <cell r="DZ44" t="str">
            <v>N/A</v>
          </cell>
          <cell r="EA44" t="str">
            <v>N/A</v>
          </cell>
          <cell r="EB44" t="str">
            <v>N/A</v>
          </cell>
          <cell r="EC44" t="str">
            <v>N/A</v>
          </cell>
          <cell r="ED44" t="str">
            <v>N/A</v>
          </cell>
          <cell r="EE44" t="str">
            <v>N/A</v>
          </cell>
          <cell r="EF44" t="str">
            <v>N/A</v>
          </cell>
          <cell r="EG44" t="str">
            <v>N/A</v>
          </cell>
          <cell r="EH44" t="str">
            <v>N/A</v>
          </cell>
          <cell r="EI44" t="str">
            <v>N/A</v>
          </cell>
          <cell r="EJ44" t="str">
            <v>N/A</v>
          </cell>
          <cell r="EK44" t="str">
            <v>N/A</v>
          </cell>
          <cell r="EL44" t="str">
            <v>N/A</v>
          </cell>
          <cell r="EM44" t="str">
            <v>N/A</v>
          </cell>
          <cell r="EN44" t="str">
            <v>N/A</v>
          </cell>
          <cell r="EO44" t="str">
            <v>N/A</v>
          </cell>
          <cell r="EP44" t="str">
            <v>N/A</v>
          </cell>
          <cell r="EQ44" t="str">
            <v>N/A</v>
          </cell>
          <cell r="ER44" t="str">
            <v>N/A</v>
          </cell>
          <cell r="ES44" t="str">
            <v>N/A</v>
          </cell>
          <cell r="ET44" t="str">
            <v>N/A</v>
          </cell>
          <cell r="EU44" t="str">
            <v>N/A</v>
          </cell>
          <cell r="EV44" t="str">
            <v>N/A</v>
          </cell>
          <cell r="EW44" t="str">
            <v>N/A</v>
          </cell>
          <cell r="EX44" t="str">
            <v>N/A</v>
          </cell>
          <cell r="EY44" t="str">
            <v>N/A</v>
          </cell>
          <cell r="EZ44" t="str">
            <v>N/A</v>
          </cell>
          <cell r="FA44" t="str">
            <v>N/A</v>
          </cell>
          <cell r="FB44" t="str">
            <v>N/A</v>
          </cell>
          <cell r="FC44" t="str">
            <v>N/A</v>
          </cell>
          <cell r="FD44" t="str">
            <v>N/A</v>
          </cell>
          <cell r="FE44" t="str">
            <v>N/A</v>
          </cell>
          <cell r="FF44" t="str">
            <v>N/A</v>
          </cell>
          <cell r="FG44" t="str">
            <v>N/A</v>
          </cell>
          <cell r="FH44" t="str">
            <v>N/A</v>
          </cell>
          <cell r="FI44">
            <v>1.25</v>
          </cell>
          <cell r="FJ44">
            <v>1.25</v>
          </cell>
          <cell r="FK44">
            <v>1.35</v>
          </cell>
          <cell r="FL44">
            <v>1.35</v>
          </cell>
          <cell r="FM44">
            <v>1.55</v>
          </cell>
          <cell r="FN44">
            <v>1.55</v>
          </cell>
          <cell r="FO44">
            <v>1.25</v>
          </cell>
          <cell r="FP44">
            <v>1.25</v>
          </cell>
          <cell r="FQ44">
            <v>1.35</v>
          </cell>
          <cell r="FR44">
            <v>1.35</v>
          </cell>
          <cell r="FS44">
            <v>1.55</v>
          </cell>
          <cell r="FT44">
            <v>1.55</v>
          </cell>
          <cell r="FU44" t="str">
            <v>N/A</v>
          </cell>
          <cell r="FV44" t="str">
            <v>N/A</v>
          </cell>
          <cell r="FW44" t="str">
            <v>N/A</v>
          </cell>
          <cell r="FX44" t="str">
            <v>N/A</v>
          </cell>
          <cell r="FY44" t="str">
            <v>N/A</v>
          </cell>
          <cell r="FZ44" t="str">
            <v>N/A</v>
          </cell>
          <cell r="GA44" t="str">
            <v>N/A</v>
          </cell>
          <cell r="GB44" t="str">
            <v>N/A</v>
          </cell>
          <cell r="GC44" t="str">
            <v>N/A</v>
          </cell>
          <cell r="GD44" t="str">
            <v>N/A</v>
          </cell>
          <cell r="GE44" t="str">
            <v>N/A</v>
          </cell>
          <cell r="GF44" t="str">
            <v>N/A</v>
          </cell>
          <cell r="GG44" t="str">
            <v>N/A</v>
          </cell>
          <cell r="GH44" t="str">
            <v>N/A</v>
          </cell>
          <cell r="GI44" t="str">
            <v>N/A</v>
          </cell>
          <cell r="GJ44" t="str">
            <v>N/A</v>
          </cell>
          <cell r="GK44" t="str">
            <v>N/A</v>
          </cell>
          <cell r="GL44" t="str">
            <v>N/A</v>
          </cell>
          <cell r="GM44" t="str">
            <v>N/A</v>
          </cell>
          <cell r="GN44" t="str">
            <v>N/A</v>
          </cell>
          <cell r="GO44" t="str">
            <v>N/A</v>
          </cell>
          <cell r="GP44" t="str">
            <v>N/A</v>
          </cell>
          <cell r="GQ44" t="str">
            <v>N/A</v>
          </cell>
          <cell r="GR44" t="str">
            <v>N/A</v>
          </cell>
          <cell r="GS44" t="str">
            <v>N/A</v>
          </cell>
          <cell r="GT44" t="str">
            <v>N/A</v>
          </cell>
          <cell r="GU44" t="str">
            <v>N/A</v>
          </cell>
          <cell r="GV44" t="str">
            <v>N/A</v>
          </cell>
          <cell r="GW44" t="str">
            <v>N/A</v>
          </cell>
          <cell r="GX44" t="str">
            <v>N/A</v>
          </cell>
          <cell r="GY44" t="str">
            <v>N/A</v>
          </cell>
          <cell r="GZ44" t="str">
            <v>N/A</v>
          </cell>
          <cell r="HA44" t="str">
            <v>N/A</v>
          </cell>
          <cell r="HB44" t="str">
            <v>N/A</v>
          </cell>
          <cell r="HC44" t="str">
            <v>N/A</v>
          </cell>
          <cell r="HD44" t="str">
            <v>N/A</v>
          </cell>
          <cell r="HE44" t="str">
            <v>N/A</v>
          </cell>
          <cell r="HF44" t="str">
            <v>N/A</v>
          </cell>
          <cell r="HG44" t="str">
            <v>N/A</v>
          </cell>
          <cell r="HH44" t="str">
            <v>N/A</v>
          </cell>
          <cell r="HI44" t="str">
            <v>N/A</v>
          </cell>
          <cell r="HJ44" t="str">
            <v>N/A</v>
          </cell>
          <cell r="HK44" t="str">
            <v>N/A</v>
          </cell>
          <cell r="HL44" t="str">
            <v>N/A</v>
          </cell>
          <cell r="HM44" t="str">
            <v>N/A</v>
          </cell>
          <cell r="HN44" t="str">
            <v>N/A</v>
          </cell>
          <cell r="HO44" t="str">
            <v>N/A</v>
          </cell>
          <cell r="HP44" t="str">
            <v>N/A</v>
          </cell>
          <cell r="HQ44" t="str">
            <v>N/A</v>
          </cell>
          <cell r="HR44" t="str">
            <v>N/A</v>
          </cell>
          <cell r="HS44" t="str">
            <v>N/A</v>
          </cell>
          <cell r="HT44" t="str">
            <v>N/A</v>
          </cell>
          <cell r="HU44" t="str">
            <v>N/A</v>
          </cell>
          <cell r="HV44" t="str">
            <v>N/A</v>
          </cell>
          <cell r="HW44" t="str">
            <v>N/A</v>
          </cell>
          <cell r="HX44" t="str">
            <v>N/A</v>
          </cell>
          <cell r="HY44" t="str">
            <v>N/A</v>
          </cell>
          <cell r="HZ44" t="str">
            <v>N/A</v>
          </cell>
          <cell r="IA44" t="str">
            <v>N/A</v>
          </cell>
          <cell r="IB44" t="str">
            <v>N/A</v>
          </cell>
          <cell r="IC44" t="str">
            <v>N/A</v>
          </cell>
          <cell r="ID44" t="str">
            <v>N/A</v>
          </cell>
          <cell r="IE44" t="str">
            <v>N/A</v>
          </cell>
          <cell r="IF44" t="str">
            <v>N/A</v>
          </cell>
          <cell r="IG44" t="str">
            <v>N/A</v>
          </cell>
          <cell r="IH44" t="str">
            <v>N/A</v>
          </cell>
          <cell r="II44" t="str">
            <v>N/A</v>
          </cell>
          <cell r="IJ44" t="str">
            <v>N/A</v>
          </cell>
          <cell r="IK44" t="str">
            <v>N/A</v>
          </cell>
          <cell r="IL44" t="str">
            <v>N/A</v>
          </cell>
          <cell r="IM44" t="str">
            <v>N/A</v>
          </cell>
          <cell r="IN44" t="str">
            <v>N/A</v>
          </cell>
          <cell r="IO44" t="str">
            <v>N/A</v>
          </cell>
          <cell r="IP44" t="str">
            <v>N/A</v>
          </cell>
          <cell r="IQ44" t="str">
            <v>N/A</v>
          </cell>
          <cell r="IR44" t="str">
            <v>N/A</v>
          </cell>
          <cell r="IS44" t="str">
            <v>N/A</v>
          </cell>
          <cell r="IT44" t="str">
            <v>N/A</v>
          </cell>
          <cell r="IU44" t="str">
            <v>N/A</v>
          </cell>
          <cell r="IV44" t="str">
            <v>N/A</v>
          </cell>
          <cell r="IW44" t="str">
            <v>N/A</v>
          </cell>
          <cell r="IX44" t="str">
            <v>N/A</v>
          </cell>
          <cell r="IY44" t="str">
            <v>N/A</v>
          </cell>
          <cell r="IZ44" t="str">
            <v>N/A</v>
          </cell>
          <cell r="JA44" t="str">
            <v>N/A</v>
          </cell>
          <cell r="JB44" t="str">
            <v>N/A</v>
          </cell>
          <cell r="JC44" t="str">
            <v>N/A</v>
          </cell>
          <cell r="JD44" t="str">
            <v>N/A</v>
          </cell>
          <cell r="JE44" t="str">
            <v>N/A</v>
          </cell>
          <cell r="JF44" t="str">
            <v>N/A</v>
          </cell>
          <cell r="JG44" t="str">
            <v>N/A</v>
          </cell>
          <cell r="JH44" t="str">
            <v>N/A</v>
          </cell>
          <cell r="JI44" t="str">
            <v>N/A</v>
          </cell>
          <cell r="JJ44" t="str">
            <v>N/A</v>
          </cell>
          <cell r="JK44" t="str">
            <v>N/A</v>
          </cell>
          <cell r="JL44" t="str">
            <v>N/A</v>
          </cell>
          <cell r="JM44" t="str">
            <v>N/A</v>
          </cell>
          <cell r="JN44" t="str">
            <v>N/A</v>
          </cell>
          <cell r="JO44" t="str">
            <v>N/A</v>
          </cell>
          <cell r="JP44">
            <v>1.25</v>
          </cell>
          <cell r="JQ44">
            <v>1.25</v>
          </cell>
          <cell r="JR44">
            <v>1.35</v>
          </cell>
          <cell r="JS44">
            <v>1.35</v>
          </cell>
          <cell r="JT44">
            <v>1.55</v>
          </cell>
          <cell r="JU44">
            <v>1.55</v>
          </cell>
          <cell r="JV44" t="str">
            <v>N/A</v>
          </cell>
          <cell r="JW44" t="str">
            <v>N/A</v>
          </cell>
          <cell r="JX44" t="str">
            <v>N/A</v>
          </cell>
          <cell r="JY44" t="str">
            <v>N/A</v>
          </cell>
          <cell r="JZ44" t="str">
            <v>N/A</v>
          </cell>
          <cell r="KA44" t="str">
            <v>N/A</v>
          </cell>
          <cell r="KB44" t="str">
            <v>N/A</v>
          </cell>
          <cell r="KC44" t="str">
            <v>N/A</v>
          </cell>
          <cell r="KD44" t="str">
            <v>N/A</v>
          </cell>
          <cell r="KE44" t="str">
            <v>N/A</v>
          </cell>
          <cell r="KF44" t="str">
            <v>N/A</v>
          </cell>
          <cell r="KG44" t="str">
            <v>N/A</v>
          </cell>
          <cell r="KH44" t="str">
            <v>N/A</v>
          </cell>
          <cell r="KI44" t="str">
            <v>N/A</v>
          </cell>
          <cell r="KJ44" t="str">
            <v>N/A</v>
          </cell>
          <cell r="KK44" t="str">
            <v>N/A</v>
          </cell>
          <cell r="KL44" t="str">
            <v>N/A</v>
          </cell>
          <cell r="KM44" t="str">
            <v>N/A</v>
          </cell>
          <cell r="KN44" t="str">
            <v>N/A</v>
          </cell>
          <cell r="KO44" t="str">
            <v>N/A</v>
          </cell>
          <cell r="KP44" t="str">
            <v>N/A</v>
          </cell>
          <cell r="KQ44" t="str">
            <v>N/A</v>
          </cell>
          <cell r="KR44" t="str">
            <v>N/A</v>
          </cell>
          <cell r="KS44" t="str">
            <v>N/A</v>
          </cell>
          <cell r="KT44" t="str">
            <v>N/A</v>
          </cell>
          <cell r="KU44" t="str">
            <v>N/A</v>
          </cell>
          <cell r="KV44" t="str">
            <v>N/A</v>
          </cell>
          <cell r="KW44" t="str">
            <v>N/A</v>
          </cell>
          <cell r="KX44" t="str">
            <v>N/A</v>
          </cell>
          <cell r="KY44" t="str">
            <v>N/A</v>
          </cell>
          <cell r="KZ44" t="str">
            <v>N/A</v>
          </cell>
          <cell r="LA44" t="str">
            <v>N/A</v>
          </cell>
          <cell r="LB44" t="str">
            <v>N/A</v>
          </cell>
          <cell r="LC44" t="str">
            <v>N/A</v>
          </cell>
          <cell r="LD44" t="str">
            <v>N/A</v>
          </cell>
          <cell r="LE44" t="str">
            <v>N/A</v>
          </cell>
          <cell r="LF44" t="str">
            <v>N/A</v>
          </cell>
          <cell r="LG44" t="str">
            <v>N/A</v>
          </cell>
          <cell r="LH44" t="str">
            <v>N/A</v>
          </cell>
          <cell r="LI44" t="str">
            <v>N/A</v>
          </cell>
          <cell r="LJ44" t="str">
            <v>N/A</v>
          </cell>
          <cell r="LK44" t="str">
            <v>N/A</v>
          </cell>
          <cell r="LL44" t="str">
            <v>N/A</v>
          </cell>
          <cell r="LM44" t="str">
            <v>N/A</v>
          </cell>
          <cell r="LN44" t="str">
            <v>N/A</v>
          </cell>
          <cell r="LO44" t="str">
            <v>N/A</v>
          </cell>
          <cell r="LP44" t="str">
            <v>N/A</v>
          </cell>
          <cell r="LQ44" t="str">
            <v>N/A</v>
          </cell>
          <cell r="LR44" t="str">
            <v>N/A</v>
          </cell>
          <cell r="LS44" t="str">
            <v>N/A</v>
          </cell>
          <cell r="LT44" t="str">
            <v>N/A</v>
          </cell>
          <cell r="LU44" t="str">
            <v>N/A</v>
          </cell>
          <cell r="LV44" t="str">
            <v>N/A</v>
          </cell>
          <cell r="LW44" t="str">
            <v>N/A</v>
          </cell>
          <cell r="LX44" t="str">
            <v>N/A</v>
          </cell>
          <cell r="LY44" t="str">
            <v>N/A</v>
          </cell>
          <cell r="LZ44" t="str">
            <v>N/A</v>
          </cell>
          <cell r="MA44" t="str">
            <v>N/A</v>
          </cell>
          <cell r="MB44" t="str">
            <v>N/A</v>
          </cell>
          <cell r="MC44" t="str">
            <v>N/A</v>
          </cell>
          <cell r="MD44" t="str">
            <v>N/A</v>
          </cell>
          <cell r="ME44" t="str">
            <v>N/A</v>
          </cell>
          <cell r="MF44" t="str">
            <v>N/A</v>
          </cell>
          <cell r="MG44" t="str">
            <v>N/A</v>
          </cell>
          <cell r="MH44" t="str">
            <v>N/A</v>
          </cell>
          <cell r="MI44" t="str">
            <v>N/A</v>
          </cell>
          <cell r="MJ44" t="str">
            <v>N/A</v>
          </cell>
          <cell r="MK44" t="str">
            <v>N/A</v>
          </cell>
          <cell r="ML44" t="str">
            <v>N/A</v>
          </cell>
          <cell r="MM44" t="str">
            <v>N/A</v>
          </cell>
          <cell r="MN44" t="str">
            <v>N/A</v>
          </cell>
          <cell r="MO44" t="str">
            <v>N/A</v>
          </cell>
          <cell r="MP44" t="str">
            <v>N/A</v>
          </cell>
          <cell r="MQ44" t="str">
            <v>N/A</v>
          </cell>
          <cell r="MR44" t="str">
            <v>N/A</v>
          </cell>
          <cell r="MS44" t="str">
            <v>N/A</v>
          </cell>
          <cell r="MT44" t="str">
            <v>N/A</v>
          </cell>
          <cell r="MU44" t="str">
            <v>N/A</v>
          </cell>
          <cell r="MV44" t="str">
            <v>N/A</v>
          </cell>
          <cell r="MW44" t="str">
            <v>N/A</v>
          </cell>
          <cell r="MX44" t="str">
            <v>N/A</v>
          </cell>
          <cell r="MY44" t="str">
            <v>N/A</v>
          </cell>
          <cell r="MZ44" t="str">
            <v>N/A</v>
          </cell>
          <cell r="NA44" t="str">
            <v>N/A</v>
          </cell>
          <cell r="NB44" t="str">
            <v>N/A</v>
          </cell>
          <cell r="NC44" t="str">
            <v>N/A</v>
          </cell>
          <cell r="ND44" t="str">
            <v>N/A</v>
          </cell>
          <cell r="NE44" t="str">
            <v>N/A</v>
          </cell>
          <cell r="NF44" t="str">
            <v>N/A</v>
          </cell>
          <cell r="NG44" t="str">
            <v>N/A</v>
          </cell>
          <cell r="NH44" t="str">
            <v>N/A</v>
          </cell>
          <cell r="NI44" t="str">
            <v>N/A</v>
          </cell>
          <cell r="NJ44" t="str">
            <v>N/A</v>
          </cell>
          <cell r="NK44" t="str">
            <v>N/A</v>
          </cell>
          <cell r="NL44" t="str">
            <v>N/A</v>
          </cell>
          <cell r="NM44" t="str">
            <v>N/A</v>
          </cell>
          <cell r="NN44" t="str">
            <v>N/A</v>
          </cell>
          <cell r="NO44" t="str">
            <v>N/A</v>
          </cell>
          <cell r="NP44" t="str">
            <v>N/A</v>
          </cell>
          <cell r="NQ44" t="str">
            <v>N/A</v>
          </cell>
          <cell r="NR44" t="str">
            <v>N/A</v>
          </cell>
          <cell r="NS44" t="str">
            <v>N/A</v>
          </cell>
          <cell r="NT44" t="str">
            <v>N/A</v>
          </cell>
          <cell r="NU44" t="str">
            <v>N/A</v>
          </cell>
          <cell r="NV44" t="str">
            <v>N/A</v>
          </cell>
          <cell r="NW44" t="str">
            <v>N/A</v>
          </cell>
          <cell r="NX44" t="str">
            <v>N/A</v>
          </cell>
          <cell r="NY44" t="str">
            <v>N/A</v>
          </cell>
          <cell r="NZ44" t="str">
            <v>N/A</v>
          </cell>
          <cell r="OA44" t="str">
            <v>N/A</v>
          </cell>
          <cell r="OB44" t="str">
            <v>N/A</v>
          </cell>
          <cell r="OC44" t="str">
            <v>N/A</v>
          </cell>
          <cell r="OD44" t="str">
            <v>N/A</v>
          </cell>
          <cell r="OE44" t="str">
            <v>N/A</v>
          </cell>
          <cell r="OF44" t="str">
            <v>N/A</v>
          </cell>
          <cell r="OG44" t="str">
            <v>N/A</v>
          </cell>
          <cell r="OH44" t="str">
            <v>N/A</v>
          </cell>
          <cell r="OI44" t="str">
            <v>N/A</v>
          </cell>
          <cell r="OJ44" t="str">
            <v>N/A</v>
          </cell>
          <cell r="OK44" t="str">
            <v>N/A</v>
          </cell>
          <cell r="OL44" t="str">
            <v>N/A</v>
          </cell>
          <cell r="OM44" t="str">
            <v>N/A</v>
          </cell>
          <cell r="ON44" t="str">
            <v>N/A</v>
          </cell>
          <cell r="OO44" t="str">
            <v>N/A</v>
          </cell>
          <cell r="OP44" t="str">
            <v>N/A</v>
          </cell>
          <cell r="OQ44" t="str">
            <v>N/A</v>
          </cell>
          <cell r="OR44" t="str">
            <v>N/A</v>
          </cell>
          <cell r="OS44" t="str">
            <v>N/A</v>
          </cell>
          <cell r="OT44" t="str">
            <v>N/A</v>
          </cell>
          <cell r="OU44" t="str">
            <v>N/A</v>
          </cell>
          <cell r="OV44" t="str">
            <v>N/A</v>
          </cell>
          <cell r="OW44" t="str">
            <v>N/A</v>
          </cell>
          <cell r="OX44" t="str">
            <v>N/A</v>
          </cell>
          <cell r="OY44" t="str">
            <v>N/A</v>
          </cell>
          <cell r="OZ44" t="str">
            <v>N/A</v>
          </cell>
          <cell r="PA44" t="str">
            <v>N/A</v>
          </cell>
          <cell r="PB44" t="str">
            <v>N/A</v>
          </cell>
          <cell r="PC44" t="str">
            <v>N/A</v>
          </cell>
          <cell r="PD44" t="str">
            <v>N/A</v>
          </cell>
          <cell r="PE44" t="str">
            <v>N/A</v>
          </cell>
          <cell r="PF44" t="str">
            <v>N/A</v>
          </cell>
          <cell r="PG44" t="str">
            <v>N/A</v>
          </cell>
          <cell r="PH44" t="str">
            <v>N/A</v>
          </cell>
          <cell r="PI44" t="str">
            <v>N/A</v>
          </cell>
          <cell r="PJ44" t="str">
            <v>N/A</v>
          </cell>
          <cell r="PK44" t="str">
            <v>N/A</v>
          </cell>
          <cell r="PL44" t="str">
            <v>N/A</v>
          </cell>
          <cell r="PM44" t="str">
            <v>N/A</v>
          </cell>
          <cell r="PN44" t="str">
            <v>N/A</v>
          </cell>
          <cell r="PO44" t="str">
            <v>N/A</v>
          </cell>
          <cell r="PP44" t="str">
            <v>N/A</v>
          </cell>
          <cell r="PQ44" t="str">
            <v>N/A</v>
          </cell>
          <cell r="PR44" t="str">
            <v>N/A</v>
          </cell>
          <cell r="PS44" t="str">
            <v>N/A</v>
          </cell>
          <cell r="PT44" t="str">
            <v>N/A</v>
          </cell>
          <cell r="PU44" t="str">
            <v>N/A</v>
          </cell>
          <cell r="PV44" t="str">
            <v>N/A</v>
          </cell>
          <cell r="PW44" t="str">
            <v>N/A</v>
          </cell>
          <cell r="PX44" t="str">
            <v>N/A</v>
          </cell>
          <cell r="PY44" t="str">
            <v>N/A</v>
          </cell>
          <cell r="PZ44" t="str">
            <v>N/A</v>
          </cell>
          <cell r="QA44" t="str">
            <v>N/A</v>
          </cell>
          <cell r="QB44" t="str">
            <v>N/A</v>
          </cell>
          <cell r="QC44" t="str">
            <v>N/A</v>
          </cell>
          <cell r="QD44" t="str">
            <v>N/A</v>
          </cell>
          <cell r="QE44" t="str">
            <v>N/A</v>
          </cell>
          <cell r="QF44" t="str">
            <v>N/A</v>
          </cell>
          <cell r="QG44" t="str">
            <v>N/A</v>
          </cell>
          <cell r="QH44" t="str">
            <v>N/A</v>
          </cell>
          <cell r="QI44" t="str">
            <v>N/A</v>
          </cell>
          <cell r="QJ44" t="str">
            <v>N/A</v>
          </cell>
          <cell r="QK44" t="str">
            <v>N/A</v>
          </cell>
          <cell r="QL44" t="str">
            <v>N/A</v>
          </cell>
          <cell r="QM44" t="str">
            <v>N/A</v>
          </cell>
          <cell r="QN44" t="str">
            <v>N/A</v>
          </cell>
          <cell r="QO44" t="str">
            <v>N/A</v>
          </cell>
          <cell r="QP44" t="str">
            <v>N/A</v>
          </cell>
          <cell r="QQ44" t="str">
            <v>N/A</v>
          </cell>
          <cell r="QR44" t="str">
            <v>N/A</v>
          </cell>
          <cell r="QS44" t="str">
            <v>N/A</v>
          </cell>
          <cell r="QT44" t="str">
            <v>N/A</v>
          </cell>
          <cell r="QU44" t="str">
            <v>N/A</v>
          </cell>
          <cell r="QV44" t="str">
            <v>N/A</v>
          </cell>
          <cell r="QW44" t="str">
            <v>N/A</v>
          </cell>
          <cell r="QX44" t="str">
            <v>N/A</v>
          </cell>
          <cell r="QY44" t="str">
            <v>N/A</v>
          </cell>
          <cell r="QZ44" t="str">
            <v>N/A</v>
          </cell>
          <cell r="RA44" t="str">
            <v>N/A</v>
          </cell>
          <cell r="RB44" t="str">
            <v>x</v>
          </cell>
        </row>
        <row r="45">
          <cell r="A45">
            <v>43</v>
          </cell>
          <cell r="C45" t="str">
            <v>N/A</v>
          </cell>
          <cell r="D45" t="str">
            <v>N/A</v>
          </cell>
          <cell r="E45" t="str">
            <v>N/A</v>
          </cell>
          <cell r="F45" t="str">
            <v>N/A</v>
          </cell>
          <cell r="G45" t="str">
            <v>N/A</v>
          </cell>
          <cell r="H45" t="str">
            <v>N/A</v>
          </cell>
          <cell r="I45" t="str">
            <v>N/A</v>
          </cell>
          <cell r="J45" t="str">
            <v>N/A</v>
          </cell>
          <cell r="K45" t="str">
            <v>N/A</v>
          </cell>
          <cell r="L45" t="str">
            <v>N/A</v>
          </cell>
          <cell r="M45" t="str">
            <v>N/A</v>
          </cell>
          <cell r="N45" t="str">
            <v>N/A</v>
          </cell>
          <cell r="O45" t="str">
            <v>N/A</v>
          </cell>
          <cell r="P45" t="str">
            <v>N/A</v>
          </cell>
          <cell r="Q45" t="str">
            <v>N/A</v>
          </cell>
          <cell r="R45" t="str">
            <v>N/A</v>
          </cell>
          <cell r="S45" t="str">
            <v>N/A</v>
          </cell>
          <cell r="T45" t="str">
            <v>N/A</v>
          </cell>
          <cell r="U45" t="str">
            <v>N/A</v>
          </cell>
          <cell r="V45" t="str">
            <v>N/A</v>
          </cell>
          <cell r="W45" t="str">
            <v>N/A</v>
          </cell>
          <cell r="X45" t="str">
            <v>N/A</v>
          </cell>
          <cell r="Y45" t="str">
            <v>N/A</v>
          </cell>
          <cell r="Z45" t="str">
            <v>N/A</v>
          </cell>
          <cell r="AA45" t="str">
            <v>N/A</v>
          </cell>
          <cell r="AB45" t="str">
            <v>N/A</v>
          </cell>
          <cell r="AC45" t="str">
            <v>N/A</v>
          </cell>
          <cell r="AD45" t="str">
            <v>N/A</v>
          </cell>
          <cell r="AE45" t="str">
            <v>N/A</v>
          </cell>
          <cell r="AF45" t="str">
            <v>N/A</v>
          </cell>
          <cell r="AG45" t="str">
            <v>N/A</v>
          </cell>
          <cell r="AH45" t="str">
            <v>N/A</v>
          </cell>
          <cell r="AI45" t="str">
            <v>N/A</v>
          </cell>
          <cell r="AJ45" t="str">
            <v>N/A</v>
          </cell>
          <cell r="AK45" t="str">
            <v>N/A</v>
          </cell>
          <cell r="AL45" t="str">
            <v>N/A</v>
          </cell>
          <cell r="AM45" t="str">
            <v>N/A</v>
          </cell>
          <cell r="AN45" t="str">
            <v>N/A</v>
          </cell>
          <cell r="AO45" t="str">
            <v>N/A</v>
          </cell>
          <cell r="AP45" t="str">
            <v>N/A</v>
          </cell>
          <cell r="AQ45" t="str">
            <v>N/A</v>
          </cell>
          <cell r="AR45" t="str">
            <v>N/A</v>
          </cell>
          <cell r="AS45" t="str">
            <v>N/A</v>
          </cell>
          <cell r="AT45" t="str">
            <v>N/A</v>
          </cell>
          <cell r="AU45" t="str">
            <v>N/A</v>
          </cell>
          <cell r="AV45" t="str">
            <v>N/A</v>
          </cell>
          <cell r="AW45" t="str">
            <v>N/A</v>
          </cell>
          <cell r="AX45" t="str">
            <v>N/A</v>
          </cell>
          <cell r="AY45" t="str">
            <v>N/A</v>
          </cell>
          <cell r="AZ45" t="str">
            <v>N/A</v>
          </cell>
          <cell r="BA45" t="str">
            <v>N/A</v>
          </cell>
          <cell r="BB45" t="str">
            <v>N/A</v>
          </cell>
          <cell r="BC45" t="str">
            <v>N/A</v>
          </cell>
          <cell r="BD45" t="str">
            <v>N/A</v>
          </cell>
          <cell r="BE45" t="str">
            <v>N/A</v>
          </cell>
          <cell r="BF45" t="str">
            <v>N/A</v>
          </cell>
          <cell r="BG45" t="str">
            <v>N/A</v>
          </cell>
          <cell r="BH45" t="str">
            <v>N/A</v>
          </cell>
          <cell r="BI45" t="str">
            <v>N/A</v>
          </cell>
          <cell r="BJ45" t="str">
            <v>N/A</v>
          </cell>
          <cell r="BK45" t="str">
            <v>N/A</v>
          </cell>
          <cell r="BL45" t="str">
            <v>N/A</v>
          </cell>
          <cell r="BM45" t="str">
            <v>N/A</v>
          </cell>
          <cell r="BN45" t="str">
            <v>N/A</v>
          </cell>
          <cell r="BO45" t="str">
            <v>N/A</v>
          </cell>
          <cell r="BP45" t="str">
            <v>N/A</v>
          </cell>
          <cell r="BQ45" t="str">
            <v>N/A</v>
          </cell>
          <cell r="BR45" t="str">
            <v>N/A</v>
          </cell>
          <cell r="BS45" t="str">
            <v>N/A</v>
          </cell>
          <cell r="BT45" t="str">
            <v>N/A</v>
          </cell>
          <cell r="BU45" t="str">
            <v>N/A</v>
          </cell>
          <cell r="BV45" t="str">
            <v>N/A</v>
          </cell>
          <cell r="BW45" t="str">
            <v>N/A</v>
          </cell>
          <cell r="BX45" t="str">
            <v>N/A</v>
          </cell>
          <cell r="BY45" t="str">
            <v>N/A</v>
          </cell>
          <cell r="BZ45" t="str">
            <v>N/A</v>
          </cell>
          <cell r="CA45" t="str">
            <v>N/A</v>
          </cell>
          <cell r="CB45" t="str">
            <v>N/A</v>
          </cell>
          <cell r="CC45" t="str">
            <v>N/A</v>
          </cell>
          <cell r="CD45" t="str">
            <v>N/A</v>
          </cell>
          <cell r="CE45" t="str">
            <v>N/A</v>
          </cell>
          <cell r="CF45" t="str">
            <v>N/A</v>
          </cell>
          <cell r="CG45" t="str">
            <v>N/A</v>
          </cell>
          <cell r="CH45" t="str">
            <v>N/A</v>
          </cell>
          <cell r="CI45" t="str">
            <v>N/A</v>
          </cell>
          <cell r="CJ45" t="str">
            <v>N/A</v>
          </cell>
          <cell r="CK45" t="str">
            <v>N/A</v>
          </cell>
          <cell r="CL45" t="str">
            <v>N/A</v>
          </cell>
          <cell r="CM45" t="str">
            <v>N/A</v>
          </cell>
          <cell r="CN45" t="str">
            <v>N/A</v>
          </cell>
          <cell r="CO45" t="str">
            <v>N/A</v>
          </cell>
          <cell r="CP45" t="str">
            <v>N/A</v>
          </cell>
          <cell r="CQ45" t="str">
            <v>N/A</v>
          </cell>
          <cell r="CR45" t="str">
            <v>N/A</v>
          </cell>
          <cell r="CS45" t="str">
            <v>N/A</v>
          </cell>
          <cell r="CT45" t="str">
            <v>N/A</v>
          </cell>
          <cell r="CU45" t="str">
            <v>N/A</v>
          </cell>
          <cell r="CV45" t="str">
            <v>N/A</v>
          </cell>
          <cell r="CW45" t="str">
            <v>N/A</v>
          </cell>
          <cell r="CX45" t="str">
            <v>N/A</v>
          </cell>
          <cell r="CY45" t="str">
            <v>N/A</v>
          </cell>
          <cell r="CZ45" t="str">
            <v>N/A</v>
          </cell>
          <cell r="DA45" t="str">
            <v>N/A</v>
          </cell>
          <cell r="DB45" t="str">
            <v>N/A</v>
          </cell>
          <cell r="DC45" t="str">
            <v>N/A</v>
          </cell>
          <cell r="DD45" t="str">
            <v>N/A</v>
          </cell>
          <cell r="DE45" t="str">
            <v>N/A</v>
          </cell>
          <cell r="DF45" t="str">
            <v>N/A</v>
          </cell>
          <cell r="DG45" t="str">
            <v>N/A</v>
          </cell>
          <cell r="DH45" t="str">
            <v>N/A</v>
          </cell>
          <cell r="DI45" t="str">
            <v>N/A</v>
          </cell>
          <cell r="DJ45" t="str">
            <v>N/A</v>
          </cell>
          <cell r="DK45" t="str">
            <v>N/A</v>
          </cell>
          <cell r="DL45" t="str">
            <v>N/A</v>
          </cell>
          <cell r="DM45" t="str">
            <v>N/A</v>
          </cell>
          <cell r="DN45" t="str">
            <v>N/A</v>
          </cell>
          <cell r="DO45" t="str">
            <v>N/A</v>
          </cell>
          <cell r="DP45" t="str">
            <v>N/A</v>
          </cell>
          <cell r="DQ45" t="str">
            <v>N/A</v>
          </cell>
          <cell r="DR45" t="str">
            <v>N/A</v>
          </cell>
          <cell r="DS45" t="str">
            <v>N/A</v>
          </cell>
          <cell r="DT45" t="str">
            <v>N/A</v>
          </cell>
          <cell r="DU45" t="str">
            <v>N/A</v>
          </cell>
          <cell r="DV45" t="str">
            <v>N/A</v>
          </cell>
          <cell r="DW45" t="str">
            <v>N/A</v>
          </cell>
          <cell r="DX45" t="str">
            <v>N/A</v>
          </cell>
          <cell r="DY45" t="str">
            <v>N/A</v>
          </cell>
          <cell r="DZ45" t="str">
            <v>N/A</v>
          </cell>
          <cell r="EA45" t="str">
            <v>N/A</v>
          </cell>
          <cell r="EB45" t="str">
            <v>N/A</v>
          </cell>
          <cell r="EC45" t="str">
            <v>N/A</v>
          </cell>
          <cell r="ED45" t="str">
            <v>N/A</v>
          </cell>
          <cell r="EE45" t="str">
            <v>N/A</v>
          </cell>
          <cell r="EF45" t="str">
            <v>N/A</v>
          </cell>
          <cell r="EG45" t="str">
            <v>N/A</v>
          </cell>
          <cell r="EH45" t="str">
            <v>N/A</v>
          </cell>
          <cell r="EI45" t="str">
            <v>N/A</v>
          </cell>
          <cell r="EJ45" t="str">
            <v>N/A</v>
          </cell>
          <cell r="EK45" t="str">
            <v>N/A</v>
          </cell>
          <cell r="EL45" t="str">
            <v>N/A</v>
          </cell>
          <cell r="EM45" t="str">
            <v>N/A</v>
          </cell>
          <cell r="EN45" t="str">
            <v>N/A</v>
          </cell>
          <cell r="EO45" t="str">
            <v>N/A</v>
          </cell>
          <cell r="EP45" t="str">
            <v>N/A</v>
          </cell>
          <cell r="EQ45" t="str">
            <v>N/A</v>
          </cell>
          <cell r="ER45" t="str">
            <v>N/A</v>
          </cell>
          <cell r="ES45" t="str">
            <v>N/A</v>
          </cell>
          <cell r="ET45" t="str">
            <v>N/A</v>
          </cell>
          <cell r="EU45" t="str">
            <v>N/A</v>
          </cell>
          <cell r="EV45" t="str">
            <v>N/A</v>
          </cell>
          <cell r="EW45" t="str">
            <v>N/A</v>
          </cell>
          <cell r="EX45" t="str">
            <v>N/A</v>
          </cell>
          <cell r="EY45" t="str">
            <v>N/A</v>
          </cell>
          <cell r="EZ45" t="str">
            <v>N/A</v>
          </cell>
          <cell r="FA45" t="str">
            <v>N/A</v>
          </cell>
          <cell r="FB45" t="str">
            <v>N/A</v>
          </cell>
          <cell r="FC45" t="str">
            <v>N/A</v>
          </cell>
          <cell r="FD45" t="str">
            <v>N/A</v>
          </cell>
          <cell r="FE45" t="str">
            <v>N/A</v>
          </cell>
          <cell r="FF45" t="str">
            <v>N/A</v>
          </cell>
          <cell r="FG45" t="str">
            <v>N/A</v>
          </cell>
          <cell r="FH45" t="str">
            <v>N/A</v>
          </cell>
          <cell r="FI45" t="e">
            <v>#N/A</v>
          </cell>
          <cell r="FJ45" t="e">
            <v>#N/A</v>
          </cell>
          <cell r="FK45" t="e">
            <v>#N/A</v>
          </cell>
          <cell r="FL45" t="e">
            <v>#N/A</v>
          </cell>
          <cell r="FM45" t="e">
            <v>#N/A</v>
          </cell>
          <cell r="FN45" t="e">
            <v>#N/A</v>
          </cell>
          <cell r="FO45" t="e">
            <v>#N/A</v>
          </cell>
          <cell r="FP45" t="e">
            <v>#N/A</v>
          </cell>
          <cell r="FQ45" t="e">
            <v>#N/A</v>
          </cell>
          <cell r="FR45" t="e">
            <v>#N/A</v>
          </cell>
          <cell r="FS45" t="e">
            <v>#N/A</v>
          </cell>
          <cell r="FT45" t="e">
            <v>#N/A</v>
          </cell>
          <cell r="FU45" t="str">
            <v>N/A</v>
          </cell>
          <cell r="FV45" t="str">
            <v>N/A</v>
          </cell>
          <cell r="FW45" t="str">
            <v>N/A</v>
          </cell>
          <cell r="FX45" t="str">
            <v>N/A</v>
          </cell>
          <cell r="FY45" t="str">
            <v>N/A</v>
          </cell>
          <cell r="FZ45" t="str">
            <v>N/A</v>
          </cell>
          <cell r="GA45" t="str">
            <v>N/A</v>
          </cell>
          <cell r="GB45" t="str">
            <v>N/A</v>
          </cell>
          <cell r="GC45" t="str">
            <v>N/A</v>
          </cell>
          <cell r="GD45" t="str">
            <v>N/A</v>
          </cell>
          <cell r="GE45" t="str">
            <v>N/A</v>
          </cell>
          <cell r="GF45" t="str">
            <v>N/A</v>
          </cell>
          <cell r="GG45" t="str">
            <v>N/A</v>
          </cell>
          <cell r="GH45" t="str">
            <v>N/A</v>
          </cell>
          <cell r="GI45" t="str">
            <v>N/A</v>
          </cell>
          <cell r="GJ45" t="str">
            <v>N/A</v>
          </cell>
          <cell r="GK45" t="str">
            <v>N/A</v>
          </cell>
          <cell r="GL45" t="str">
            <v>N/A</v>
          </cell>
          <cell r="GM45" t="str">
            <v>N/A</v>
          </cell>
          <cell r="GN45" t="str">
            <v>N/A</v>
          </cell>
          <cell r="GO45" t="str">
            <v>N/A</v>
          </cell>
          <cell r="GP45" t="str">
            <v>N/A</v>
          </cell>
          <cell r="GQ45" t="str">
            <v>N/A</v>
          </cell>
          <cell r="GR45" t="str">
            <v>N/A</v>
          </cell>
          <cell r="GS45" t="str">
            <v>N/A</v>
          </cell>
          <cell r="GT45" t="str">
            <v>N/A</v>
          </cell>
          <cell r="GU45" t="str">
            <v>N/A</v>
          </cell>
          <cell r="GV45" t="str">
            <v>N/A</v>
          </cell>
          <cell r="GW45" t="str">
            <v>N/A</v>
          </cell>
          <cell r="GX45" t="str">
            <v>N/A</v>
          </cell>
          <cell r="GY45" t="str">
            <v>N/A</v>
          </cell>
          <cell r="GZ45" t="str">
            <v>N/A</v>
          </cell>
          <cell r="HA45" t="str">
            <v>N/A</v>
          </cell>
          <cell r="HB45" t="str">
            <v>N/A</v>
          </cell>
          <cell r="HC45" t="str">
            <v>N/A</v>
          </cell>
          <cell r="HD45" t="str">
            <v>N/A</v>
          </cell>
          <cell r="HE45" t="str">
            <v>N/A</v>
          </cell>
          <cell r="HF45" t="str">
            <v>N/A</v>
          </cell>
          <cell r="HG45" t="str">
            <v>N/A</v>
          </cell>
          <cell r="HH45" t="str">
            <v>N/A</v>
          </cell>
          <cell r="HI45" t="str">
            <v>N/A</v>
          </cell>
          <cell r="HJ45" t="str">
            <v>N/A</v>
          </cell>
          <cell r="HK45" t="str">
            <v>N/A</v>
          </cell>
          <cell r="HL45" t="str">
            <v>N/A</v>
          </cell>
          <cell r="HM45" t="str">
            <v>N/A</v>
          </cell>
          <cell r="HN45" t="str">
            <v>N/A</v>
          </cell>
          <cell r="HO45" t="str">
            <v>N/A</v>
          </cell>
          <cell r="HP45" t="str">
            <v>N/A</v>
          </cell>
          <cell r="HQ45" t="str">
            <v>N/A</v>
          </cell>
          <cell r="HR45" t="str">
            <v>N/A</v>
          </cell>
          <cell r="HS45" t="str">
            <v>N/A</v>
          </cell>
          <cell r="HT45" t="str">
            <v>N/A</v>
          </cell>
          <cell r="HU45" t="str">
            <v>N/A</v>
          </cell>
          <cell r="HV45" t="str">
            <v>N/A</v>
          </cell>
          <cell r="HW45" t="str">
            <v>N/A</v>
          </cell>
          <cell r="HX45" t="str">
            <v>N/A</v>
          </cell>
          <cell r="HY45" t="str">
            <v>N/A</v>
          </cell>
          <cell r="HZ45" t="str">
            <v>N/A</v>
          </cell>
          <cell r="IA45" t="str">
            <v>N/A</v>
          </cell>
          <cell r="IB45" t="str">
            <v>N/A</v>
          </cell>
          <cell r="IC45" t="str">
            <v>N/A</v>
          </cell>
          <cell r="ID45" t="str">
            <v>N/A</v>
          </cell>
          <cell r="IE45" t="str">
            <v>N/A</v>
          </cell>
          <cell r="IF45" t="str">
            <v>N/A</v>
          </cell>
          <cell r="IG45" t="str">
            <v>N/A</v>
          </cell>
          <cell r="IH45" t="str">
            <v>N/A</v>
          </cell>
          <cell r="II45" t="str">
            <v>N/A</v>
          </cell>
          <cell r="IJ45" t="str">
            <v>N/A</v>
          </cell>
          <cell r="IK45" t="str">
            <v>N/A</v>
          </cell>
          <cell r="IL45" t="str">
            <v>N/A</v>
          </cell>
          <cell r="IM45" t="str">
            <v>N/A</v>
          </cell>
          <cell r="IN45" t="str">
            <v>N/A</v>
          </cell>
          <cell r="IO45" t="str">
            <v>N/A</v>
          </cell>
          <cell r="IP45" t="str">
            <v>N/A</v>
          </cell>
          <cell r="IQ45" t="str">
            <v>N/A</v>
          </cell>
          <cell r="IR45" t="str">
            <v>N/A</v>
          </cell>
          <cell r="IS45" t="str">
            <v>N/A</v>
          </cell>
          <cell r="IT45" t="str">
            <v>N/A</v>
          </cell>
          <cell r="IU45" t="str">
            <v>N/A</v>
          </cell>
          <cell r="IV45" t="str">
            <v>N/A</v>
          </cell>
          <cell r="IW45" t="str">
            <v>N/A</v>
          </cell>
          <cell r="IX45" t="str">
            <v>N/A</v>
          </cell>
          <cell r="IY45" t="str">
            <v>N/A</v>
          </cell>
          <cell r="IZ45" t="str">
            <v>N/A</v>
          </cell>
          <cell r="JA45" t="str">
            <v>N/A</v>
          </cell>
          <cell r="JB45" t="str">
            <v>N/A</v>
          </cell>
          <cell r="JC45" t="str">
            <v>N/A</v>
          </cell>
          <cell r="JD45" t="str">
            <v>N/A</v>
          </cell>
          <cell r="JE45" t="str">
            <v>N/A</v>
          </cell>
          <cell r="JF45" t="str">
            <v>N/A</v>
          </cell>
          <cell r="JG45" t="str">
            <v>N/A</v>
          </cell>
          <cell r="JH45" t="str">
            <v>N/A</v>
          </cell>
          <cell r="JI45" t="str">
            <v>N/A</v>
          </cell>
          <cell r="JJ45" t="str">
            <v>N/A</v>
          </cell>
          <cell r="JK45" t="str">
            <v>N/A</v>
          </cell>
          <cell r="JL45" t="str">
            <v>N/A</v>
          </cell>
          <cell r="JM45" t="str">
            <v>N/A</v>
          </cell>
          <cell r="JN45" t="str">
            <v>N/A</v>
          </cell>
          <cell r="JO45" t="str">
            <v>N/A</v>
          </cell>
          <cell r="JP45" t="e">
            <v>#N/A</v>
          </cell>
          <cell r="JQ45" t="e">
            <v>#N/A</v>
          </cell>
          <cell r="JR45" t="e">
            <v>#N/A</v>
          </cell>
          <cell r="JS45" t="e">
            <v>#N/A</v>
          </cell>
          <cell r="JT45" t="e">
            <v>#N/A</v>
          </cell>
          <cell r="JU45" t="e">
            <v>#N/A</v>
          </cell>
          <cell r="JV45" t="str">
            <v>N/A</v>
          </cell>
          <cell r="JW45" t="str">
            <v>N/A</v>
          </cell>
          <cell r="JX45" t="str">
            <v>N/A</v>
          </cell>
          <cell r="JY45" t="str">
            <v>N/A</v>
          </cell>
          <cell r="JZ45" t="str">
            <v>N/A</v>
          </cell>
          <cell r="KA45" t="str">
            <v>N/A</v>
          </cell>
          <cell r="KB45" t="str">
            <v>N/A</v>
          </cell>
          <cell r="KC45" t="str">
            <v>N/A</v>
          </cell>
          <cell r="KD45" t="str">
            <v>N/A</v>
          </cell>
          <cell r="KE45" t="str">
            <v>N/A</v>
          </cell>
          <cell r="KF45" t="str">
            <v>N/A</v>
          </cell>
          <cell r="KG45" t="str">
            <v>N/A</v>
          </cell>
          <cell r="KH45" t="str">
            <v>N/A</v>
          </cell>
          <cell r="KI45" t="str">
            <v>N/A</v>
          </cell>
          <cell r="KJ45" t="str">
            <v>N/A</v>
          </cell>
          <cell r="KK45" t="str">
            <v>N/A</v>
          </cell>
          <cell r="KL45" t="str">
            <v>N/A</v>
          </cell>
          <cell r="KM45" t="str">
            <v>N/A</v>
          </cell>
          <cell r="KN45" t="str">
            <v>N/A</v>
          </cell>
          <cell r="KO45" t="str">
            <v>N/A</v>
          </cell>
          <cell r="KP45" t="str">
            <v>N/A</v>
          </cell>
          <cell r="KQ45" t="str">
            <v>N/A</v>
          </cell>
          <cell r="KR45" t="str">
            <v>N/A</v>
          </cell>
          <cell r="KS45" t="str">
            <v>N/A</v>
          </cell>
          <cell r="KT45" t="str">
            <v>N/A</v>
          </cell>
          <cell r="KU45" t="str">
            <v>N/A</v>
          </cell>
          <cell r="KV45" t="str">
            <v>N/A</v>
          </cell>
          <cell r="KW45" t="str">
            <v>N/A</v>
          </cell>
          <cell r="KX45" t="str">
            <v>N/A</v>
          </cell>
          <cell r="KY45" t="str">
            <v>N/A</v>
          </cell>
          <cell r="KZ45" t="str">
            <v>N/A</v>
          </cell>
          <cell r="LA45" t="str">
            <v>N/A</v>
          </cell>
          <cell r="LB45" t="str">
            <v>N/A</v>
          </cell>
          <cell r="LC45" t="str">
            <v>N/A</v>
          </cell>
          <cell r="LD45" t="str">
            <v>N/A</v>
          </cell>
          <cell r="LE45" t="str">
            <v>N/A</v>
          </cell>
          <cell r="LF45" t="str">
            <v>N/A</v>
          </cell>
          <cell r="LG45" t="str">
            <v>N/A</v>
          </cell>
          <cell r="LH45" t="str">
            <v>N/A</v>
          </cell>
          <cell r="LI45" t="str">
            <v>N/A</v>
          </cell>
          <cell r="LJ45" t="str">
            <v>N/A</v>
          </cell>
          <cell r="LK45" t="str">
            <v>N/A</v>
          </cell>
          <cell r="LL45" t="str">
            <v>N/A</v>
          </cell>
          <cell r="LM45" t="str">
            <v>N/A</v>
          </cell>
          <cell r="LN45" t="str">
            <v>N/A</v>
          </cell>
          <cell r="LO45" t="str">
            <v>N/A</v>
          </cell>
          <cell r="LP45" t="str">
            <v>N/A</v>
          </cell>
          <cell r="LQ45" t="str">
            <v>N/A</v>
          </cell>
          <cell r="LR45" t="str">
            <v>N/A</v>
          </cell>
          <cell r="LS45" t="str">
            <v>N/A</v>
          </cell>
          <cell r="LT45" t="str">
            <v>N/A</v>
          </cell>
          <cell r="LU45" t="str">
            <v>N/A</v>
          </cell>
          <cell r="LV45" t="str">
            <v>N/A</v>
          </cell>
          <cell r="LW45" t="str">
            <v>N/A</v>
          </cell>
          <cell r="LX45" t="str">
            <v>N/A</v>
          </cell>
          <cell r="LY45" t="str">
            <v>N/A</v>
          </cell>
          <cell r="LZ45" t="str">
            <v>N/A</v>
          </cell>
          <cell r="MA45" t="str">
            <v>N/A</v>
          </cell>
          <cell r="MB45" t="str">
            <v>N/A</v>
          </cell>
          <cell r="MC45" t="str">
            <v>N/A</v>
          </cell>
          <cell r="MD45" t="str">
            <v>N/A</v>
          </cell>
          <cell r="ME45" t="str">
            <v>N/A</v>
          </cell>
          <cell r="MF45" t="str">
            <v>N/A</v>
          </cell>
          <cell r="MG45" t="str">
            <v>N/A</v>
          </cell>
          <cell r="MH45" t="str">
            <v>N/A</v>
          </cell>
          <cell r="MI45" t="str">
            <v>N/A</v>
          </cell>
          <cell r="MJ45" t="str">
            <v>N/A</v>
          </cell>
          <cell r="MK45" t="str">
            <v>N/A</v>
          </cell>
          <cell r="ML45" t="str">
            <v>N/A</v>
          </cell>
          <cell r="MM45" t="str">
            <v>N/A</v>
          </cell>
          <cell r="MN45" t="str">
            <v>N/A</v>
          </cell>
          <cell r="MO45" t="str">
            <v>N/A</v>
          </cell>
          <cell r="MP45" t="str">
            <v>N/A</v>
          </cell>
          <cell r="MQ45" t="str">
            <v>N/A</v>
          </cell>
          <cell r="MR45" t="str">
            <v>N/A</v>
          </cell>
          <cell r="MS45" t="str">
            <v>N/A</v>
          </cell>
          <cell r="MT45" t="str">
            <v>N/A</v>
          </cell>
          <cell r="MU45" t="str">
            <v>N/A</v>
          </cell>
          <cell r="MV45" t="str">
            <v>N/A</v>
          </cell>
          <cell r="MW45" t="str">
            <v>N/A</v>
          </cell>
          <cell r="MX45" t="str">
            <v>N/A</v>
          </cell>
          <cell r="MY45" t="str">
            <v>N/A</v>
          </cell>
          <cell r="MZ45" t="str">
            <v>N/A</v>
          </cell>
          <cell r="NA45" t="str">
            <v>N/A</v>
          </cell>
          <cell r="NB45" t="str">
            <v>N/A</v>
          </cell>
          <cell r="NC45" t="str">
            <v>N/A</v>
          </cell>
          <cell r="ND45" t="str">
            <v>N/A</v>
          </cell>
          <cell r="NE45" t="str">
            <v>N/A</v>
          </cell>
          <cell r="NF45" t="str">
            <v>N/A</v>
          </cell>
          <cell r="NG45" t="str">
            <v>N/A</v>
          </cell>
          <cell r="NH45" t="str">
            <v>N/A</v>
          </cell>
          <cell r="NI45" t="str">
            <v>N/A</v>
          </cell>
          <cell r="NJ45" t="str">
            <v>N/A</v>
          </cell>
          <cell r="NK45" t="str">
            <v>N/A</v>
          </cell>
          <cell r="NL45" t="str">
            <v>N/A</v>
          </cell>
          <cell r="NM45" t="str">
            <v>N/A</v>
          </cell>
          <cell r="NN45" t="str">
            <v>N/A</v>
          </cell>
          <cell r="NO45" t="str">
            <v>N/A</v>
          </cell>
          <cell r="NP45" t="str">
            <v>N/A</v>
          </cell>
          <cell r="NQ45" t="str">
            <v>N/A</v>
          </cell>
          <cell r="NR45" t="str">
            <v>N/A</v>
          </cell>
          <cell r="NS45" t="str">
            <v>N/A</v>
          </cell>
          <cell r="NT45" t="str">
            <v>N/A</v>
          </cell>
          <cell r="NU45" t="str">
            <v>N/A</v>
          </cell>
          <cell r="NV45" t="str">
            <v>N/A</v>
          </cell>
          <cell r="NW45" t="str">
            <v>N/A</v>
          </cell>
          <cell r="NX45" t="str">
            <v>N/A</v>
          </cell>
          <cell r="NY45" t="str">
            <v>N/A</v>
          </cell>
          <cell r="NZ45" t="str">
            <v>N/A</v>
          </cell>
          <cell r="OA45" t="str">
            <v>N/A</v>
          </cell>
          <cell r="OB45" t="str">
            <v>N/A</v>
          </cell>
          <cell r="OC45" t="str">
            <v>N/A</v>
          </cell>
          <cell r="OD45" t="str">
            <v>N/A</v>
          </cell>
          <cell r="OE45" t="str">
            <v>N/A</v>
          </cell>
          <cell r="OF45" t="str">
            <v>N/A</v>
          </cell>
          <cell r="OG45" t="str">
            <v>N/A</v>
          </cell>
          <cell r="OH45" t="str">
            <v>N/A</v>
          </cell>
          <cell r="OI45" t="str">
            <v>N/A</v>
          </cell>
          <cell r="OJ45" t="str">
            <v>N/A</v>
          </cell>
          <cell r="OK45" t="str">
            <v>N/A</v>
          </cell>
          <cell r="OL45" t="str">
            <v>N/A</v>
          </cell>
          <cell r="OM45" t="str">
            <v>N/A</v>
          </cell>
          <cell r="ON45" t="str">
            <v>N/A</v>
          </cell>
          <cell r="OO45" t="str">
            <v>N/A</v>
          </cell>
          <cell r="OP45" t="str">
            <v>N/A</v>
          </cell>
          <cell r="OQ45" t="str">
            <v>N/A</v>
          </cell>
          <cell r="OR45" t="str">
            <v>N/A</v>
          </cell>
          <cell r="OS45" t="str">
            <v>N/A</v>
          </cell>
          <cell r="OT45" t="str">
            <v>N/A</v>
          </cell>
          <cell r="OU45" t="str">
            <v>N/A</v>
          </cell>
          <cell r="OV45" t="str">
            <v>N/A</v>
          </cell>
          <cell r="OW45" t="str">
            <v>N/A</v>
          </cell>
          <cell r="OX45" t="str">
            <v>N/A</v>
          </cell>
          <cell r="OY45" t="str">
            <v>N/A</v>
          </cell>
          <cell r="OZ45" t="str">
            <v>N/A</v>
          </cell>
          <cell r="PA45" t="str">
            <v>N/A</v>
          </cell>
          <cell r="PB45" t="str">
            <v>N/A</v>
          </cell>
          <cell r="PC45" t="str">
            <v>N/A</v>
          </cell>
          <cell r="PD45" t="str">
            <v>N/A</v>
          </cell>
          <cell r="PE45" t="str">
            <v>N/A</v>
          </cell>
          <cell r="PF45" t="str">
            <v>N/A</v>
          </cell>
          <cell r="PG45" t="str">
            <v>N/A</v>
          </cell>
          <cell r="PH45" t="str">
            <v>N/A</v>
          </cell>
          <cell r="PI45" t="str">
            <v>N/A</v>
          </cell>
          <cell r="PJ45" t="str">
            <v>N/A</v>
          </cell>
          <cell r="PK45" t="str">
            <v>N/A</v>
          </cell>
          <cell r="PL45" t="str">
            <v>N/A</v>
          </cell>
          <cell r="PM45" t="str">
            <v>N/A</v>
          </cell>
          <cell r="PN45" t="str">
            <v>N/A</v>
          </cell>
          <cell r="PO45" t="str">
            <v>N/A</v>
          </cell>
          <cell r="PP45" t="str">
            <v>N/A</v>
          </cell>
          <cell r="PQ45" t="str">
            <v>N/A</v>
          </cell>
          <cell r="PR45" t="str">
            <v>N/A</v>
          </cell>
          <cell r="PS45" t="str">
            <v>N/A</v>
          </cell>
          <cell r="PT45" t="str">
            <v>N/A</v>
          </cell>
          <cell r="PU45" t="str">
            <v>N/A</v>
          </cell>
          <cell r="PV45" t="str">
            <v>N/A</v>
          </cell>
          <cell r="PW45" t="str">
            <v>N/A</v>
          </cell>
          <cell r="PX45" t="str">
            <v>N/A</v>
          </cell>
          <cell r="PY45" t="str">
            <v>N/A</v>
          </cell>
          <cell r="PZ45" t="str">
            <v>N/A</v>
          </cell>
          <cell r="QA45" t="str">
            <v>N/A</v>
          </cell>
          <cell r="QB45" t="str">
            <v>N/A</v>
          </cell>
          <cell r="QC45" t="str">
            <v>N/A</v>
          </cell>
          <cell r="QD45" t="str">
            <v>N/A</v>
          </cell>
          <cell r="QE45" t="str">
            <v>N/A</v>
          </cell>
          <cell r="QF45" t="str">
            <v>N/A</v>
          </cell>
          <cell r="QG45" t="str">
            <v>N/A</v>
          </cell>
          <cell r="QH45" t="str">
            <v>N/A</v>
          </cell>
          <cell r="QI45" t="str">
            <v>N/A</v>
          </cell>
          <cell r="QJ45" t="str">
            <v>N/A</v>
          </cell>
          <cell r="QK45" t="str">
            <v>N/A</v>
          </cell>
          <cell r="QL45" t="str">
            <v>N/A</v>
          </cell>
          <cell r="QM45" t="str">
            <v>N/A</v>
          </cell>
          <cell r="QN45" t="str">
            <v>N/A</v>
          </cell>
          <cell r="QO45" t="str">
            <v>N/A</v>
          </cell>
          <cell r="QP45" t="str">
            <v>N/A</v>
          </cell>
          <cell r="QQ45" t="str">
            <v>N/A</v>
          </cell>
          <cell r="QR45" t="str">
            <v>N/A</v>
          </cell>
          <cell r="QS45" t="str">
            <v>N/A</v>
          </cell>
          <cell r="QT45" t="str">
            <v>N/A</v>
          </cell>
          <cell r="QU45" t="str">
            <v>N/A</v>
          </cell>
          <cell r="QV45" t="str">
            <v>N/A</v>
          </cell>
          <cell r="QW45" t="str">
            <v>N/A</v>
          </cell>
          <cell r="QX45" t="str">
            <v>N/A</v>
          </cell>
          <cell r="QY45" t="str">
            <v>N/A</v>
          </cell>
          <cell r="QZ45" t="str">
            <v>N/A</v>
          </cell>
          <cell r="RA45" t="str">
            <v>N/A</v>
          </cell>
          <cell r="RB45" t="str">
            <v>x</v>
          </cell>
        </row>
        <row r="46">
          <cell r="A46">
            <v>44</v>
          </cell>
          <cell r="C46" t="str">
            <v>N/A</v>
          </cell>
          <cell r="D46" t="str">
            <v>N/A</v>
          </cell>
          <cell r="E46" t="str">
            <v>N/A</v>
          </cell>
          <cell r="F46" t="str">
            <v>N/A</v>
          </cell>
          <cell r="G46" t="str">
            <v>N/A</v>
          </cell>
          <cell r="H46" t="str">
            <v>N/A</v>
          </cell>
          <cell r="I46" t="str">
            <v>N/A</v>
          </cell>
          <cell r="J46" t="str">
            <v>N/A</v>
          </cell>
          <cell r="K46" t="str">
            <v>N/A</v>
          </cell>
          <cell r="L46" t="str">
            <v>N/A</v>
          </cell>
          <cell r="M46" t="str">
            <v>N/A</v>
          </cell>
          <cell r="N46" t="str">
            <v>N/A</v>
          </cell>
          <cell r="O46" t="str">
            <v>N/A</v>
          </cell>
          <cell r="P46" t="str">
            <v>N/A</v>
          </cell>
          <cell r="Q46" t="str">
            <v>N/A</v>
          </cell>
          <cell r="R46" t="str">
            <v>N/A</v>
          </cell>
          <cell r="S46" t="str">
            <v>N/A</v>
          </cell>
          <cell r="T46" t="str">
            <v>N/A</v>
          </cell>
          <cell r="U46" t="str">
            <v>N/A</v>
          </cell>
          <cell r="V46" t="str">
            <v>N/A</v>
          </cell>
          <cell r="W46" t="str">
            <v>N/A</v>
          </cell>
          <cell r="X46" t="str">
            <v>N/A</v>
          </cell>
          <cell r="Y46" t="str">
            <v>N/A</v>
          </cell>
          <cell r="Z46" t="str">
            <v>N/A</v>
          </cell>
          <cell r="AA46" t="str">
            <v>N/A</v>
          </cell>
          <cell r="AB46" t="str">
            <v>N/A</v>
          </cell>
          <cell r="AC46" t="str">
            <v>N/A</v>
          </cell>
          <cell r="AD46" t="str">
            <v>N/A</v>
          </cell>
          <cell r="AE46" t="str">
            <v>N/A</v>
          </cell>
          <cell r="AF46" t="str">
            <v>N/A</v>
          </cell>
          <cell r="AG46" t="str">
            <v>N/A</v>
          </cell>
          <cell r="AH46" t="str">
            <v>N/A</v>
          </cell>
          <cell r="AI46" t="str">
            <v>N/A</v>
          </cell>
          <cell r="AJ46" t="str">
            <v>N/A</v>
          </cell>
          <cell r="AK46" t="str">
            <v>N/A</v>
          </cell>
          <cell r="AL46" t="str">
            <v>N/A</v>
          </cell>
          <cell r="AM46" t="str">
            <v>N/A</v>
          </cell>
          <cell r="AN46" t="str">
            <v>N/A</v>
          </cell>
          <cell r="AO46" t="str">
            <v>N/A</v>
          </cell>
          <cell r="AP46" t="str">
            <v>N/A</v>
          </cell>
          <cell r="AQ46" t="str">
            <v>N/A</v>
          </cell>
          <cell r="AR46" t="str">
            <v>N/A</v>
          </cell>
          <cell r="AS46" t="str">
            <v>N/A</v>
          </cell>
          <cell r="AT46" t="str">
            <v>N/A</v>
          </cell>
          <cell r="AU46" t="str">
            <v>N/A</v>
          </cell>
          <cell r="AV46" t="str">
            <v>N/A</v>
          </cell>
          <cell r="AW46" t="str">
            <v>N/A</v>
          </cell>
          <cell r="AX46" t="str">
            <v>N/A</v>
          </cell>
          <cell r="AY46" t="str">
            <v>N/A</v>
          </cell>
          <cell r="AZ46" t="str">
            <v>N/A</v>
          </cell>
          <cell r="BA46" t="str">
            <v>N/A</v>
          </cell>
          <cell r="BB46" t="str">
            <v>N/A</v>
          </cell>
          <cell r="BC46" t="str">
            <v>N/A</v>
          </cell>
          <cell r="BD46" t="str">
            <v>N/A</v>
          </cell>
          <cell r="BE46" t="str">
            <v>N/A</v>
          </cell>
          <cell r="BF46" t="str">
            <v>N/A</v>
          </cell>
          <cell r="BG46" t="str">
            <v>N/A</v>
          </cell>
          <cell r="BH46" t="str">
            <v>N/A</v>
          </cell>
          <cell r="BI46" t="str">
            <v>N/A</v>
          </cell>
          <cell r="BJ46" t="str">
            <v>N/A</v>
          </cell>
          <cell r="BK46" t="str">
            <v>N/A</v>
          </cell>
          <cell r="BL46" t="str">
            <v>N/A</v>
          </cell>
          <cell r="BM46" t="str">
            <v>N/A</v>
          </cell>
          <cell r="BN46" t="str">
            <v>N/A</v>
          </cell>
          <cell r="BO46" t="str">
            <v>N/A</v>
          </cell>
          <cell r="BP46" t="str">
            <v>N/A</v>
          </cell>
          <cell r="BQ46" t="str">
            <v>N/A</v>
          </cell>
          <cell r="BR46" t="str">
            <v>N/A</v>
          </cell>
          <cell r="BS46" t="str">
            <v>N/A</v>
          </cell>
          <cell r="BT46" t="str">
            <v>N/A</v>
          </cell>
          <cell r="BU46" t="str">
            <v>N/A</v>
          </cell>
          <cell r="BV46" t="str">
            <v>N/A</v>
          </cell>
          <cell r="BW46" t="str">
            <v>N/A</v>
          </cell>
          <cell r="BX46" t="str">
            <v>N/A</v>
          </cell>
          <cell r="BY46" t="str">
            <v>N/A</v>
          </cell>
          <cell r="BZ46" t="str">
            <v>N/A</v>
          </cell>
          <cell r="CA46" t="str">
            <v>N/A</v>
          </cell>
          <cell r="CB46" t="str">
            <v>N/A</v>
          </cell>
          <cell r="CC46" t="str">
            <v>N/A</v>
          </cell>
          <cell r="CD46" t="str">
            <v>N/A</v>
          </cell>
          <cell r="CE46" t="str">
            <v>N/A</v>
          </cell>
          <cell r="CF46" t="str">
            <v>N/A</v>
          </cell>
          <cell r="CG46" t="str">
            <v>N/A</v>
          </cell>
          <cell r="CH46" t="str">
            <v>N/A</v>
          </cell>
          <cell r="CI46" t="str">
            <v>N/A</v>
          </cell>
          <cell r="CJ46" t="str">
            <v>N/A</v>
          </cell>
          <cell r="CK46" t="str">
            <v>N/A</v>
          </cell>
          <cell r="CL46" t="str">
            <v>N/A</v>
          </cell>
          <cell r="CM46" t="str">
            <v>N/A</v>
          </cell>
          <cell r="CN46" t="str">
            <v>N/A</v>
          </cell>
          <cell r="CO46" t="str">
            <v>N/A</v>
          </cell>
          <cell r="CP46" t="str">
            <v>N/A</v>
          </cell>
          <cell r="CQ46" t="str">
            <v>N/A</v>
          </cell>
          <cell r="CR46" t="str">
            <v>N/A</v>
          </cell>
          <cell r="CS46" t="str">
            <v>N/A</v>
          </cell>
          <cell r="CT46" t="str">
            <v>N/A</v>
          </cell>
          <cell r="CU46" t="str">
            <v>N/A</v>
          </cell>
          <cell r="CV46" t="str">
            <v>N/A</v>
          </cell>
          <cell r="CW46" t="str">
            <v>N/A</v>
          </cell>
          <cell r="CX46" t="str">
            <v>N/A</v>
          </cell>
          <cell r="CY46" t="str">
            <v>N/A</v>
          </cell>
          <cell r="CZ46" t="str">
            <v>N/A</v>
          </cell>
          <cell r="DA46" t="str">
            <v>N/A</v>
          </cell>
          <cell r="DB46" t="str">
            <v>N/A</v>
          </cell>
          <cell r="DC46" t="str">
            <v>N/A</v>
          </cell>
          <cell r="DD46" t="str">
            <v>N/A</v>
          </cell>
          <cell r="DE46" t="str">
            <v>N/A</v>
          </cell>
          <cell r="DF46" t="str">
            <v>N/A</v>
          </cell>
          <cell r="DG46" t="str">
            <v>N/A</v>
          </cell>
          <cell r="DH46" t="str">
            <v>N/A</v>
          </cell>
          <cell r="DI46" t="str">
            <v>N/A</v>
          </cell>
          <cell r="DJ46" t="str">
            <v>N/A</v>
          </cell>
          <cell r="DK46" t="str">
            <v>N/A</v>
          </cell>
          <cell r="DL46" t="str">
            <v>N/A</v>
          </cell>
          <cell r="DM46" t="str">
            <v>N/A</v>
          </cell>
          <cell r="DN46" t="str">
            <v>N/A</v>
          </cell>
          <cell r="DO46" t="str">
            <v>N/A</v>
          </cell>
          <cell r="DP46" t="str">
            <v>N/A</v>
          </cell>
          <cell r="DQ46" t="str">
            <v>N/A</v>
          </cell>
          <cell r="DR46" t="str">
            <v>N/A</v>
          </cell>
          <cell r="DS46" t="str">
            <v>N/A</v>
          </cell>
          <cell r="DT46" t="str">
            <v>N/A</v>
          </cell>
          <cell r="DU46" t="str">
            <v>N/A</v>
          </cell>
          <cell r="DV46" t="str">
            <v>N/A</v>
          </cell>
          <cell r="DW46" t="str">
            <v>N/A</v>
          </cell>
          <cell r="DX46" t="str">
            <v>N/A</v>
          </cell>
          <cell r="DY46" t="str">
            <v>N/A</v>
          </cell>
          <cell r="DZ46" t="str">
            <v>N/A</v>
          </cell>
          <cell r="EA46" t="str">
            <v>N/A</v>
          </cell>
          <cell r="EB46" t="str">
            <v>N/A</v>
          </cell>
          <cell r="EC46" t="str">
            <v>N/A</v>
          </cell>
          <cell r="ED46" t="str">
            <v>N/A</v>
          </cell>
          <cell r="EE46" t="str">
            <v>N/A</v>
          </cell>
          <cell r="EF46" t="str">
            <v>N/A</v>
          </cell>
          <cell r="EG46" t="str">
            <v>N/A</v>
          </cell>
          <cell r="EH46" t="str">
            <v>N/A</v>
          </cell>
          <cell r="EI46" t="str">
            <v>N/A</v>
          </cell>
          <cell r="EJ46" t="str">
            <v>N/A</v>
          </cell>
          <cell r="EK46" t="str">
            <v>N/A</v>
          </cell>
          <cell r="EL46" t="str">
            <v>N/A</v>
          </cell>
          <cell r="EM46" t="str">
            <v>N/A</v>
          </cell>
          <cell r="EN46" t="str">
            <v>N/A</v>
          </cell>
          <cell r="EO46" t="str">
            <v>N/A</v>
          </cell>
          <cell r="EP46" t="str">
            <v>N/A</v>
          </cell>
          <cell r="EQ46" t="str">
            <v>N/A</v>
          </cell>
          <cell r="ER46" t="str">
            <v>N/A</v>
          </cell>
          <cell r="ES46" t="str">
            <v>N/A</v>
          </cell>
          <cell r="ET46" t="str">
            <v>N/A</v>
          </cell>
          <cell r="EU46" t="str">
            <v>N/A</v>
          </cell>
          <cell r="EV46" t="str">
            <v>N/A</v>
          </cell>
          <cell r="EW46" t="str">
            <v>N/A</v>
          </cell>
          <cell r="EX46" t="str">
            <v>N/A</v>
          </cell>
          <cell r="EY46" t="str">
            <v>N/A</v>
          </cell>
          <cell r="EZ46" t="str">
            <v>N/A</v>
          </cell>
          <cell r="FA46" t="str">
            <v>N/A</v>
          </cell>
          <cell r="FB46" t="str">
            <v>N/A</v>
          </cell>
          <cell r="FC46" t="str">
            <v>N/A</v>
          </cell>
          <cell r="FD46" t="str">
            <v>N/A</v>
          </cell>
          <cell r="FE46" t="str">
            <v>N/A</v>
          </cell>
          <cell r="FF46" t="str">
            <v>N/A</v>
          </cell>
          <cell r="FG46" t="str">
            <v>N/A</v>
          </cell>
          <cell r="FH46" t="str">
            <v>N/A</v>
          </cell>
          <cell r="FI46" t="e">
            <v>#N/A</v>
          </cell>
          <cell r="FJ46" t="e">
            <v>#N/A</v>
          </cell>
          <cell r="FK46" t="e">
            <v>#N/A</v>
          </cell>
          <cell r="FL46" t="e">
            <v>#N/A</v>
          </cell>
          <cell r="FM46" t="e">
            <v>#N/A</v>
          </cell>
          <cell r="FN46" t="e">
            <v>#N/A</v>
          </cell>
          <cell r="FO46" t="e">
            <v>#N/A</v>
          </cell>
          <cell r="FP46" t="e">
            <v>#N/A</v>
          </cell>
          <cell r="FQ46" t="e">
            <v>#N/A</v>
          </cell>
          <cell r="FR46" t="e">
            <v>#N/A</v>
          </cell>
          <cell r="FS46" t="e">
            <v>#N/A</v>
          </cell>
          <cell r="FT46" t="e">
            <v>#N/A</v>
          </cell>
          <cell r="FU46" t="str">
            <v>N/A</v>
          </cell>
          <cell r="FV46" t="str">
            <v>N/A</v>
          </cell>
          <cell r="FW46" t="str">
            <v>N/A</v>
          </cell>
          <cell r="FX46" t="str">
            <v>N/A</v>
          </cell>
          <cell r="FY46" t="str">
            <v>N/A</v>
          </cell>
          <cell r="FZ46" t="str">
            <v>N/A</v>
          </cell>
          <cell r="GA46" t="str">
            <v>N/A</v>
          </cell>
          <cell r="GB46" t="str">
            <v>N/A</v>
          </cell>
          <cell r="GC46" t="str">
            <v>N/A</v>
          </cell>
          <cell r="GD46" t="str">
            <v>N/A</v>
          </cell>
          <cell r="GE46" t="str">
            <v>N/A</v>
          </cell>
          <cell r="GF46" t="str">
            <v>N/A</v>
          </cell>
          <cell r="GG46" t="str">
            <v>N/A</v>
          </cell>
          <cell r="GH46" t="str">
            <v>N/A</v>
          </cell>
          <cell r="GI46" t="str">
            <v>N/A</v>
          </cell>
          <cell r="GJ46" t="str">
            <v>N/A</v>
          </cell>
          <cell r="GK46" t="str">
            <v>N/A</v>
          </cell>
          <cell r="GL46" t="str">
            <v>N/A</v>
          </cell>
          <cell r="GM46" t="str">
            <v>N/A</v>
          </cell>
          <cell r="GN46" t="str">
            <v>N/A</v>
          </cell>
          <cell r="GO46" t="str">
            <v>N/A</v>
          </cell>
          <cell r="GP46" t="str">
            <v>N/A</v>
          </cell>
          <cell r="GQ46" t="str">
            <v>N/A</v>
          </cell>
          <cell r="GR46" t="str">
            <v>N/A</v>
          </cell>
          <cell r="GS46" t="str">
            <v>N/A</v>
          </cell>
          <cell r="GT46" t="str">
            <v>N/A</v>
          </cell>
          <cell r="GU46" t="str">
            <v>N/A</v>
          </cell>
          <cell r="GV46" t="str">
            <v>N/A</v>
          </cell>
          <cell r="GW46" t="str">
            <v>N/A</v>
          </cell>
          <cell r="GX46" t="str">
            <v>N/A</v>
          </cell>
          <cell r="GY46" t="str">
            <v>N/A</v>
          </cell>
          <cell r="GZ46" t="str">
            <v>N/A</v>
          </cell>
          <cell r="HA46" t="str">
            <v>N/A</v>
          </cell>
          <cell r="HB46" t="str">
            <v>N/A</v>
          </cell>
          <cell r="HC46" t="str">
            <v>N/A</v>
          </cell>
          <cell r="HD46" t="str">
            <v>N/A</v>
          </cell>
          <cell r="HE46" t="str">
            <v>N/A</v>
          </cell>
          <cell r="HF46" t="str">
            <v>N/A</v>
          </cell>
          <cell r="HG46" t="str">
            <v>N/A</v>
          </cell>
          <cell r="HH46" t="str">
            <v>N/A</v>
          </cell>
          <cell r="HI46" t="str">
            <v>N/A</v>
          </cell>
          <cell r="HJ46" t="str">
            <v>N/A</v>
          </cell>
          <cell r="HK46" t="str">
            <v>N/A</v>
          </cell>
          <cell r="HL46" t="str">
            <v>N/A</v>
          </cell>
          <cell r="HM46" t="str">
            <v>N/A</v>
          </cell>
          <cell r="HN46" t="str">
            <v>N/A</v>
          </cell>
          <cell r="HO46" t="str">
            <v>N/A</v>
          </cell>
          <cell r="HP46" t="str">
            <v>N/A</v>
          </cell>
          <cell r="HQ46" t="str">
            <v>N/A</v>
          </cell>
          <cell r="HR46" t="str">
            <v>N/A</v>
          </cell>
          <cell r="HS46" t="str">
            <v>N/A</v>
          </cell>
          <cell r="HT46" t="str">
            <v>N/A</v>
          </cell>
          <cell r="HU46" t="str">
            <v>N/A</v>
          </cell>
          <cell r="HV46" t="str">
            <v>N/A</v>
          </cell>
          <cell r="HW46" t="str">
            <v>N/A</v>
          </cell>
          <cell r="HX46" t="str">
            <v>N/A</v>
          </cell>
          <cell r="HY46" t="str">
            <v>N/A</v>
          </cell>
          <cell r="HZ46" t="str">
            <v>N/A</v>
          </cell>
          <cell r="IA46" t="str">
            <v>N/A</v>
          </cell>
          <cell r="IB46" t="str">
            <v>N/A</v>
          </cell>
          <cell r="IC46" t="str">
            <v>N/A</v>
          </cell>
          <cell r="ID46" t="str">
            <v>N/A</v>
          </cell>
          <cell r="IE46" t="str">
            <v>N/A</v>
          </cell>
          <cell r="IF46" t="str">
            <v>N/A</v>
          </cell>
          <cell r="IG46" t="str">
            <v>N/A</v>
          </cell>
          <cell r="IH46" t="str">
            <v>N/A</v>
          </cell>
          <cell r="II46" t="str">
            <v>N/A</v>
          </cell>
          <cell r="IJ46" t="str">
            <v>N/A</v>
          </cell>
          <cell r="IK46" t="str">
            <v>N/A</v>
          </cell>
          <cell r="IL46" t="str">
            <v>N/A</v>
          </cell>
          <cell r="IM46" t="str">
            <v>N/A</v>
          </cell>
          <cell r="IN46" t="str">
            <v>N/A</v>
          </cell>
          <cell r="IO46" t="str">
            <v>N/A</v>
          </cell>
          <cell r="IP46" t="str">
            <v>N/A</v>
          </cell>
          <cell r="IQ46" t="str">
            <v>N/A</v>
          </cell>
          <cell r="IR46" t="str">
            <v>N/A</v>
          </cell>
          <cell r="IS46" t="str">
            <v>N/A</v>
          </cell>
          <cell r="IT46" t="str">
            <v>N/A</v>
          </cell>
          <cell r="IU46" t="str">
            <v>N/A</v>
          </cell>
          <cell r="IV46" t="str">
            <v>N/A</v>
          </cell>
          <cell r="IW46" t="str">
            <v>N/A</v>
          </cell>
          <cell r="IX46" t="str">
            <v>N/A</v>
          </cell>
          <cell r="IY46" t="str">
            <v>N/A</v>
          </cell>
          <cell r="IZ46" t="str">
            <v>N/A</v>
          </cell>
          <cell r="JA46" t="str">
            <v>N/A</v>
          </cell>
          <cell r="JB46" t="str">
            <v>N/A</v>
          </cell>
          <cell r="JC46" t="str">
            <v>N/A</v>
          </cell>
          <cell r="JD46" t="str">
            <v>N/A</v>
          </cell>
          <cell r="JE46" t="str">
            <v>N/A</v>
          </cell>
          <cell r="JF46" t="str">
            <v>N/A</v>
          </cell>
          <cell r="JG46" t="str">
            <v>N/A</v>
          </cell>
          <cell r="JH46" t="str">
            <v>N/A</v>
          </cell>
          <cell r="JI46" t="str">
            <v>N/A</v>
          </cell>
          <cell r="JJ46" t="str">
            <v>N/A</v>
          </cell>
          <cell r="JK46" t="str">
            <v>N/A</v>
          </cell>
          <cell r="JL46" t="str">
            <v>N/A</v>
          </cell>
          <cell r="JM46" t="str">
            <v>N/A</v>
          </cell>
          <cell r="JN46" t="str">
            <v>N/A</v>
          </cell>
          <cell r="JO46" t="str">
            <v>N/A</v>
          </cell>
          <cell r="JP46" t="e">
            <v>#N/A</v>
          </cell>
          <cell r="JQ46" t="e">
            <v>#N/A</v>
          </cell>
          <cell r="JR46" t="e">
            <v>#N/A</v>
          </cell>
          <cell r="JS46" t="e">
            <v>#N/A</v>
          </cell>
          <cell r="JT46" t="e">
            <v>#N/A</v>
          </cell>
          <cell r="JU46" t="e">
            <v>#N/A</v>
          </cell>
          <cell r="JV46" t="str">
            <v>N/A</v>
          </cell>
          <cell r="JW46" t="str">
            <v>N/A</v>
          </cell>
          <cell r="JX46" t="str">
            <v>N/A</v>
          </cell>
          <cell r="JY46" t="str">
            <v>N/A</v>
          </cell>
          <cell r="JZ46" t="str">
            <v>N/A</v>
          </cell>
          <cell r="KA46" t="str">
            <v>N/A</v>
          </cell>
          <cell r="KB46" t="str">
            <v>N/A</v>
          </cell>
          <cell r="KC46" t="str">
            <v>N/A</v>
          </cell>
          <cell r="KD46" t="str">
            <v>N/A</v>
          </cell>
          <cell r="KE46" t="str">
            <v>N/A</v>
          </cell>
          <cell r="KF46" t="str">
            <v>N/A</v>
          </cell>
          <cell r="KG46" t="str">
            <v>N/A</v>
          </cell>
          <cell r="KH46" t="str">
            <v>N/A</v>
          </cell>
          <cell r="KI46" t="str">
            <v>N/A</v>
          </cell>
          <cell r="KJ46" t="str">
            <v>N/A</v>
          </cell>
          <cell r="KK46" t="str">
            <v>N/A</v>
          </cell>
          <cell r="KL46" t="str">
            <v>N/A</v>
          </cell>
          <cell r="KM46" t="str">
            <v>N/A</v>
          </cell>
          <cell r="KN46" t="str">
            <v>N/A</v>
          </cell>
          <cell r="KO46" t="str">
            <v>N/A</v>
          </cell>
          <cell r="KP46" t="str">
            <v>N/A</v>
          </cell>
          <cell r="KQ46" t="str">
            <v>N/A</v>
          </cell>
          <cell r="KR46" t="str">
            <v>N/A</v>
          </cell>
          <cell r="KS46" t="str">
            <v>N/A</v>
          </cell>
          <cell r="KT46" t="str">
            <v>N/A</v>
          </cell>
          <cell r="KU46" t="str">
            <v>N/A</v>
          </cell>
          <cell r="KV46" t="str">
            <v>N/A</v>
          </cell>
          <cell r="KW46" t="str">
            <v>N/A</v>
          </cell>
          <cell r="KX46" t="str">
            <v>N/A</v>
          </cell>
          <cell r="KY46" t="str">
            <v>N/A</v>
          </cell>
          <cell r="KZ46" t="str">
            <v>N/A</v>
          </cell>
          <cell r="LA46" t="str">
            <v>N/A</v>
          </cell>
          <cell r="LB46" t="str">
            <v>N/A</v>
          </cell>
          <cell r="LC46" t="str">
            <v>N/A</v>
          </cell>
          <cell r="LD46" t="str">
            <v>N/A</v>
          </cell>
          <cell r="LE46" t="str">
            <v>N/A</v>
          </cell>
          <cell r="LF46" t="str">
            <v>N/A</v>
          </cell>
          <cell r="LG46" t="str">
            <v>N/A</v>
          </cell>
          <cell r="LH46" t="str">
            <v>N/A</v>
          </cell>
          <cell r="LI46" t="str">
            <v>N/A</v>
          </cell>
          <cell r="LJ46" t="str">
            <v>N/A</v>
          </cell>
          <cell r="LK46" t="str">
            <v>N/A</v>
          </cell>
          <cell r="LL46" t="str">
            <v>N/A</v>
          </cell>
          <cell r="LM46" t="str">
            <v>N/A</v>
          </cell>
          <cell r="LN46" t="str">
            <v>N/A</v>
          </cell>
          <cell r="LO46" t="str">
            <v>N/A</v>
          </cell>
          <cell r="LP46" t="str">
            <v>N/A</v>
          </cell>
          <cell r="LQ46" t="str">
            <v>N/A</v>
          </cell>
          <cell r="LR46" t="str">
            <v>N/A</v>
          </cell>
          <cell r="LS46" t="str">
            <v>N/A</v>
          </cell>
          <cell r="LT46" t="str">
            <v>N/A</v>
          </cell>
          <cell r="LU46" t="str">
            <v>N/A</v>
          </cell>
          <cell r="LV46" t="str">
            <v>N/A</v>
          </cell>
          <cell r="LW46" t="str">
            <v>N/A</v>
          </cell>
          <cell r="LX46" t="str">
            <v>N/A</v>
          </cell>
          <cell r="LY46" t="str">
            <v>N/A</v>
          </cell>
          <cell r="LZ46" t="str">
            <v>N/A</v>
          </cell>
          <cell r="MA46" t="str">
            <v>N/A</v>
          </cell>
          <cell r="MB46" t="str">
            <v>N/A</v>
          </cell>
          <cell r="MC46" t="str">
            <v>N/A</v>
          </cell>
          <cell r="MD46" t="str">
            <v>N/A</v>
          </cell>
          <cell r="ME46" t="str">
            <v>N/A</v>
          </cell>
          <cell r="MF46" t="str">
            <v>N/A</v>
          </cell>
          <cell r="MG46" t="str">
            <v>N/A</v>
          </cell>
          <cell r="MH46" t="str">
            <v>N/A</v>
          </cell>
          <cell r="MI46" t="str">
            <v>N/A</v>
          </cell>
          <cell r="MJ46" t="str">
            <v>N/A</v>
          </cell>
          <cell r="MK46" t="str">
            <v>N/A</v>
          </cell>
          <cell r="ML46" t="str">
            <v>N/A</v>
          </cell>
          <cell r="MM46" t="str">
            <v>N/A</v>
          </cell>
          <cell r="MN46" t="str">
            <v>N/A</v>
          </cell>
          <cell r="MO46" t="str">
            <v>N/A</v>
          </cell>
          <cell r="MP46" t="str">
            <v>N/A</v>
          </cell>
          <cell r="MQ46" t="str">
            <v>N/A</v>
          </cell>
          <cell r="MR46" t="str">
            <v>N/A</v>
          </cell>
          <cell r="MS46" t="str">
            <v>N/A</v>
          </cell>
          <cell r="MT46" t="str">
            <v>N/A</v>
          </cell>
          <cell r="MU46" t="str">
            <v>N/A</v>
          </cell>
          <cell r="MV46" t="str">
            <v>N/A</v>
          </cell>
          <cell r="MW46" t="str">
            <v>N/A</v>
          </cell>
          <cell r="MX46" t="str">
            <v>N/A</v>
          </cell>
          <cell r="MY46" t="str">
            <v>N/A</v>
          </cell>
          <cell r="MZ46" t="str">
            <v>N/A</v>
          </cell>
          <cell r="NA46" t="str">
            <v>N/A</v>
          </cell>
          <cell r="NB46" t="str">
            <v>N/A</v>
          </cell>
          <cell r="NC46" t="str">
            <v>N/A</v>
          </cell>
          <cell r="ND46" t="str">
            <v>N/A</v>
          </cell>
          <cell r="NE46" t="str">
            <v>N/A</v>
          </cell>
          <cell r="NF46" t="str">
            <v>N/A</v>
          </cell>
          <cell r="NG46" t="str">
            <v>N/A</v>
          </cell>
          <cell r="NH46" t="str">
            <v>N/A</v>
          </cell>
          <cell r="NI46" t="str">
            <v>N/A</v>
          </cell>
          <cell r="NJ46" t="str">
            <v>N/A</v>
          </cell>
          <cell r="NK46" t="str">
            <v>N/A</v>
          </cell>
          <cell r="NL46" t="str">
            <v>N/A</v>
          </cell>
          <cell r="NM46" t="str">
            <v>N/A</v>
          </cell>
          <cell r="NN46" t="str">
            <v>N/A</v>
          </cell>
          <cell r="NO46" t="str">
            <v>N/A</v>
          </cell>
          <cell r="NP46" t="str">
            <v>N/A</v>
          </cell>
          <cell r="NQ46" t="str">
            <v>N/A</v>
          </cell>
          <cell r="NR46" t="str">
            <v>N/A</v>
          </cell>
          <cell r="NS46" t="str">
            <v>N/A</v>
          </cell>
          <cell r="NT46" t="str">
            <v>N/A</v>
          </cell>
          <cell r="NU46" t="str">
            <v>N/A</v>
          </cell>
          <cell r="NV46" t="str">
            <v>N/A</v>
          </cell>
          <cell r="NW46" t="str">
            <v>N/A</v>
          </cell>
          <cell r="NX46" t="str">
            <v>N/A</v>
          </cell>
          <cell r="NY46" t="str">
            <v>N/A</v>
          </cell>
          <cell r="NZ46" t="str">
            <v>N/A</v>
          </cell>
          <cell r="OA46" t="str">
            <v>N/A</v>
          </cell>
          <cell r="OB46" t="str">
            <v>N/A</v>
          </cell>
          <cell r="OC46" t="str">
            <v>N/A</v>
          </cell>
          <cell r="OD46" t="str">
            <v>N/A</v>
          </cell>
          <cell r="OE46" t="str">
            <v>N/A</v>
          </cell>
          <cell r="OF46" t="str">
            <v>N/A</v>
          </cell>
          <cell r="OG46" t="str">
            <v>N/A</v>
          </cell>
          <cell r="OH46" t="str">
            <v>N/A</v>
          </cell>
          <cell r="OI46" t="str">
            <v>N/A</v>
          </cell>
          <cell r="OJ46" t="str">
            <v>N/A</v>
          </cell>
          <cell r="OK46" t="str">
            <v>N/A</v>
          </cell>
          <cell r="OL46" t="str">
            <v>N/A</v>
          </cell>
          <cell r="OM46" t="str">
            <v>N/A</v>
          </cell>
          <cell r="ON46" t="str">
            <v>N/A</v>
          </cell>
          <cell r="OO46" t="str">
            <v>N/A</v>
          </cell>
          <cell r="OP46" t="str">
            <v>N/A</v>
          </cell>
          <cell r="OQ46" t="str">
            <v>N/A</v>
          </cell>
          <cell r="OR46" t="str">
            <v>N/A</v>
          </cell>
          <cell r="OS46" t="str">
            <v>N/A</v>
          </cell>
          <cell r="OT46" t="str">
            <v>N/A</v>
          </cell>
          <cell r="OU46" t="str">
            <v>N/A</v>
          </cell>
          <cell r="OV46" t="str">
            <v>N/A</v>
          </cell>
          <cell r="OW46" t="str">
            <v>N/A</v>
          </cell>
          <cell r="OX46" t="str">
            <v>N/A</v>
          </cell>
          <cell r="OY46" t="str">
            <v>N/A</v>
          </cell>
          <cell r="OZ46" t="str">
            <v>N/A</v>
          </cell>
          <cell r="PA46" t="str">
            <v>N/A</v>
          </cell>
          <cell r="PB46" t="str">
            <v>N/A</v>
          </cell>
          <cell r="PC46" t="str">
            <v>N/A</v>
          </cell>
          <cell r="PD46" t="str">
            <v>N/A</v>
          </cell>
          <cell r="PE46" t="str">
            <v>N/A</v>
          </cell>
          <cell r="PF46" t="str">
            <v>N/A</v>
          </cell>
          <cell r="PG46" t="str">
            <v>N/A</v>
          </cell>
          <cell r="PH46" t="str">
            <v>N/A</v>
          </cell>
          <cell r="PI46" t="str">
            <v>N/A</v>
          </cell>
          <cell r="PJ46" t="str">
            <v>N/A</v>
          </cell>
          <cell r="PK46" t="str">
            <v>N/A</v>
          </cell>
          <cell r="PL46" t="str">
            <v>N/A</v>
          </cell>
          <cell r="PM46" t="str">
            <v>N/A</v>
          </cell>
          <cell r="PN46" t="str">
            <v>N/A</v>
          </cell>
          <cell r="PO46" t="str">
            <v>N/A</v>
          </cell>
          <cell r="PP46" t="str">
            <v>N/A</v>
          </cell>
          <cell r="PQ46" t="str">
            <v>N/A</v>
          </cell>
          <cell r="PR46" t="str">
            <v>N/A</v>
          </cell>
          <cell r="PS46" t="str">
            <v>N/A</v>
          </cell>
          <cell r="PT46" t="str">
            <v>N/A</v>
          </cell>
          <cell r="PU46" t="str">
            <v>N/A</v>
          </cell>
          <cell r="PV46" t="str">
            <v>N/A</v>
          </cell>
          <cell r="PW46" t="str">
            <v>N/A</v>
          </cell>
          <cell r="PX46" t="str">
            <v>N/A</v>
          </cell>
          <cell r="PY46" t="str">
            <v>N/A</v>
          </cell>
          <cell r="PZ46" t="str">
            <v>N/A</v>
          </cell>
          <cell r="QA46" t="str">
            <v>N/A</v>
          </cell>
          <cell r="QB46" t="str">
            <v>N/A</v>
          </cell>
          <cell r="QC46" t="str">
            <v>N/A</v>
          </cell>
          <cell r="QD46" t="str">
            <v>N/A</v>
          </cell>
          <cell r="QE46" t="str">
            <v>N/A</v>
          </cell>
          <cell r="QF46" t="str">
            <v>N/A</v>
          </cell>
          <cell r="QG46" t="str">
            <v>N/A</v>
          </cell>
          <cell r="QH46" t="str">
            <v>N/A</v>
          </cell>
          <cell r="QI46" t="str">
            <v>N/A</v>
          </cell>
          <cell r="QJ46" t="str">
            <v>N/A</v>
          </cell>
          <cell r="QK46" t="str">
            <v>N/A</v>
          </cell>
          <cell r="QL46" t="str">
            <v>N/A</v>
          </cell>
          <cell r="QM46" t="str">
            <v>N/A</v>
          </cell>
          <cell r="QN46" t="str">
            <v>N/A</v>
          </cell>
          <cell r="QO46" t="str">
            <v>N/A</v>
          </cell>
          <cell r="QP46" t="str">
            <v>N/A</v>
          </cell>
          <cell r="QQ46" t="str">
            <v>N/A</v>
          </cell>
          <cell r="QR46" t="str">
            <v>N/A</v>
          </cell>
          <cell r="QS46" t="str">
            <v>N/A</v>
          </cell>
          <cell r="QT46" t="str">
            <v>N/A</v>
          </cell>
          <cell r="QU46" t="str">
            <v>N/A</v>
          </cell>
          <cell r="QV46" t="str">
            <v>N/A</v>
          </cell>
          <cell r="QW46" t="str">
            <v>N/A</v>
          </cell>
          <cell r="QX46" t="str">
            <v>N/A</v>
          </cell>
          <cell r="QY46" t="str">
            <v>N/A</v>
          </cell>
          <cell r="QZ46" t="str">
            <v>N/A</v>
          </cell>
          <cell r="RA46" t="str">
            <v>N/A</v>
          </cell>
          <cell r="RB46" t="str">
            <v>x</v>
          </cell>
        </row>
        <row r="47">
          <cell r="C47"/>
          <cell r="D47"/>
          <cell r="E47"/>
          <cell r="F47"/>
          <cell r="G47"/>
          <cell r="H47"/>
          <cell r="I47"/>
          <cell r="J47"/>
          <cell r="K47"/>
          <cell r="L47"/>
          <cell r="M47"/>
          <cell r="N47"/>
          <cell r="O47"/>
          <cell r="P47"/>
          <cell r="Q47"/>
          <cell r="R47"/>
          <cell r="S47"/>
          <cell r="T47"/>
          <cell r="U47"/>
          <cell r="V47"/>
          <cell r="W47"/>
          <cell r="X47"/>
          <cell r="Y47"/>
          <cell r="Z47"/>
          <cell r="AA47"/>
          <cell r="AB47"/>
          <cell r="AC47"/>
          <cell r="AD47"/>
          <cell r="AE47"/>
          <cell r="AF47"/>
          <cell r="AG47"/>
          <cell r="AH47"/>
          <cell r="AI47"/>
          <cell r="AJ47"/>
          <cell r="AK47"/>
          <cell r="AL47"/>
          <cell r="AM47"/>
          <cell r="AN47"/>
          <cell r="AO47"/>
          <cell r="AP47"/>
          <cell r="AQ47"/>
          <cell r="AR47"/>
          <cell r="AS47"/>
          <cell r="AT47"/>
          <cell r="AU47"/>
          <cell r="AV47"/>
          <cell r="AW47"/>
          <cell r="AX47"/>
          <cell r="AY47"/>
          <cell r="AZ47"/>
          <cell r="BA47"/>
          <cell r="BB47"/>
          <cell r="BC47"/>
          <cell r="BD47"/>
          <cell r="BE47"/>
          <cell r="BF47"/>
          <cell r="BG47"/>
          <cell r="BH47"/>
          <cell r="BI47"/>
          <cell r="BJ47"/>
          <cell r="BK47"/>
          <cell r="BL47"/>
          <cell r="BM47"/>
          <cell r="BN47"/>
          <cell r="BO47"/>
          <cell r="BP47"/>
          <cell r="BQ47"/>
          <cell r="BR47"/>
          <cell r="BS47"/>
          <cell r="BT47"/>
          <cell r="BU47"/>
          <cell r="BV47"/>
          <cell r="BW47"/>
          <cell r="BX47"/>
          <cell r="BY47"/>
          <cell r="BZ47"/>
          <cell r="CA47"/>
          <cell r="CB47"/>
          <cell r="CC47"/>
          <cell r="CD47"/>
          <cell r="CE47"/>
          <cell r="CF47"/>
          <cell r="CG47"/>
          <cell r="CH47"/>
          <cell r="CI47"/>
          <cell r="CJ47"/>
          <cell r="CK47"/>
          <cell r="CL47"/>
          <cell r="CM47"/>
          <cell r="CN47"/>
          <cell r="CO47"/>
          <cell r="CP47"/>
          <cell r="CQ47"/>
          <cell r="CR47"/>
          <cell r="CS47"/>
          <cell r="CT47"/>
          <cell r="CU47"/>
          <cell r="CV47"/>
          <cell r="CW47"/>
          <cell r="CX47"/>
          <cell r="CY47"/>
          <cell r="CZ47"/>
          <cell r="DA47"/>
          <cell r="DB47"/>
          <cell r="DC47"/>
          <cell r="DD47"/>
          <cell r="DE47"/>
          <cell r="DF47"/>
          <cell r="DG47"/>
          <cell r="DH47"/>
          <cell r="DI47"/>
          <cell r="DJ47"/>
          <cell r="DK47"/>
          <cell r="DL47"/>
          <cell r="DM47"/>
          <cell r="DN47"/>
          <cell r="DO47"/>
          <cell r="DP47"/>
          <cell r="DQ47"/>
          <cell r="DR47"/>
          <cell r="DS47"/>
          <cell r="DT47"/>
          <cell r="DU47"/>
          <cell r="DV47"/>
          <cell r="DW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cell r="HJ47"/>
          <cell r="HK47"/>
          <cell r="HL47"/>
          <cell r="HM47"/>
          <cell r="HN47"/>
          <cell r="HO47"/>
          <cell r="HP47"/>
          <cell r="HQ47"/>
          <cell r="HR47"/>
          <cell r="HS47"/>
          <cell r="HT47"/>
          <cell r="HU47"/>
          <cell r="HV47"/>
          <cell r="HW47"/>
          <cell r="HX47"/>
          <cell r="HY47"/>
          <cell r="HZ47"/>
          <cell r="IA47"/>
          <cell r="IB47"/>
          <cell r="IC47"/>
          <cell r="ID47"/>
          <cell r="IE47"/>
          <cell r="IF47"/>
          <cell r="IG47"/>
          <cell r="IH47"/>
          <cell r="II47"/>
          <cell r="IJ47"/>
          <cell r="IK47"/>
          <cell r="IL47"/>
          <cell r="IM47"/>
          <cell r="IN47"/>
          <cell r="IO47"/>
          <cell r="IP47"/>
          <cell r="IQ47"/>
          <cell r="IR47"/>
          <cell r="IS47"/>
          <cell r="IT47"/>
          <cell r="IU47"/>
          <cell r="IV47"/>
          <cell r="IW47"/>
          <cell r="IX47"/>
          <cell r="IY47"/>
          <cell r="IZ47"/>
          <cell r="JA47"/>
          <cell r="JB47"/>
          <cell r="JC47"/>
          <cell r="JD47"/>
          <cell r="JE47"/>
          <cell r="JF47"/>
          <cell r="JG47"/>
          <cell r="JH47"/>
          <cell r="JI47"/>
          <cell r="JJ47"/>
          <cell r="JK47"/>
          <cell r="JL47"/>
          <cell r="JM47"/>
          <cell r="JN47"/>
          <cell r="JO47"/>
          <cell r="JP47"/>
          <cell r="JQ47"/>
          <cell r="JR47"/>
          <cell r="JS47"/>
          <cell r="JT47"/>
          <cell r="JU47"/>
          <cell r="JV47"/>
          <cell r="JW47"/>
          <cell r="JX47"/>
          <cell r="JY47"/>
          <cell r="JZ47"/>
          <cell r="KA47"/>
          <cell r="KB47"/>
          <cell r="KC47"/>
          <cell r="KD47"/>
          <cell r="KE47"/>
          <cell r="KF47"/>
          <cell r="KG47"/>
          <cell r="KH47"/>
          <cell r="KI47"/>
          <cell r="KJ47"/>
          <cell r="KK47"/>
          <cell r="KL47"/>
          <cell r="KM47"/>
          <cell r="KN47"/>
          <cell r="KO47"/>
          <cell r="KP47"/>
          <cell r="KQ47"/>
          <cell r="KR47"/>
          <cell r="KS47"/>
          <cell r="KT47"/>
          <cell r="KU47"/>
          <cell r="KV47"/>
          <cell r="KW47"/>
          <cell r="KX47"/>
          <cell r="KY47"/>
          <cell r="KZ47"/>
          <cell r="LA47"/>
          <cell r="LB47"/>
          <cell r="LC47"/>
          <cell r="LD47"/>
          <cell r="LE47"/>
          <cell r="LF47"/>
          <cell r="LG47"/>
          <cell r="LH47"/>
          <cell r="LI47"/>
          <cell r="LJ47"/>
          <cell r="LK47"/>
          <cell r="LL47"/>
          <cell r="LM47"/>
          <cell r="LN47"/>
          <cell r="LO47"/>
          <cell r="LP47"/>
          <cell r="LQ47"/>
          <cell r="LR47"/>
          <cell r="LS47"/>
          <cell r="LT47"/>
          <cell r="LU47"/>
          <cell r="LV47"/>
          <cell r="LW47"/>
          <cell r="LX47"/>
          <cell r="LY47"/>
          <cell r="LZ47"/>
          <cell r="MA47"/>
          <cell r="MB47"/>
          <cell r="MC47"/>
          <cell r="MD47"/>
          <cell r="ME47"/>
          <cell r="MF47"/>
          <cell r="MG47"/>
          <cell r="MH47"/>
          <cell r="MI47"/>
          <cell r="MJ47"/>
          <cell r="MK47"/>
          <cell r="ML47"/>
          <cell r="MM47"/>
          <cell r="MN47"/>
          <cell r="MO47"/>
          <cell r="MP47"/>
          <cell r="MQ47"/>
          <cell r="MR47"/>
          <cell r="MS47"/>
          <cell r="MT47"/>
          <cell r="MU47"/>
          <cell r="MV47"/>
          <cell r="MW47"/>
          <cell r="MX47"/>
          <cell r="MY47"/>
          <cell r="MZ47"/>
          <cell r="NA47"/>
          <cell r="NB47"/>
          <cell r="NC47"/>
          <cell r="ND47"/>
          <cell r="NE47"/>
          <cell r="NF47"/>
          <cell r="NG47"/>
          <cell r="NH47"/>
          <cell r="NI47"/>
          <cell r="NJ47"/>
          <cell r="NK47"/>
          <cell r="NL47"/>
          <cell r="NM47"/>
          <cell r="NN47"/>
          <cell r="NO47"/>
          <cell r="NP47"/>
          <cell r="NQ47"/>
          <cell r="NR47"/>
          <cell r="NS47"/>
          <cell r="NT47"/>
          <cell r="NU47"/>
          <cell r="NV47"/>
          <cell r="NW47"/>
          <cell r="NX47"/>
          <cell r="NY47"/>
          <cell r="NZ47"/>
          <cell r="OA47"/>
          <cell r="OB47"/>
          <cell r="OC47"/>
          <cell r="OD47"/>
          <cell r="OE47"/>
          <cell r="OF47"/>
          <cell r="OG47"/>
          <cell r="OH47"/>
          <cell r="OI47"/>
          <cell r="OJ47"/>
          <cell r="OK47"/>
          <cell r="OL47"/>
          <cell r="OM47"/>
          <cell r="ON47"/>
          <cell r="OO47"/>
          <cell r="OP47"/>
          <cell r="OQ47"/>
          <cell r="OR47"/>
          <cell r="OS47"/>
          <cell r="OT47"/>
          <cell r="OU47"/>
          <cell r="OV47"/>
          <cell r="OW47"/>
          <cell r="OX47"/>
          <cell r="OY47"/>
          <cell r="OZ47"/>
          <cell r="PA47"/>
          <cell r="PB47"/>
          <cell r="PC47"/>
          <cell r="PD47"/>
          <cell r="PE47"/>
          <cell r="PF47"/>
          <cell r="PG47"/>
          <cell r="PH47"/>
          <cell r="PI47"/>
          <cell r="PJ47"/>
          <cell r="PK47"/>
          <cell r="PL47"/>
          <cell r="PM47"/>
          <cell r="PN47"/>
          <cell r="PO47"/>
          <cell r="PP47"/>
          <cell r="PQ47"/>
          <cell r="PR47"/>
          <cell r="PS47"/>
          <cell r="PT47"/>
          <cell r="PU47"/>
          <cell r="PV47"/>
          <cell r="PW47"/>
          <cell r="PX47"/>
          <cell r="PY47"/>
          <cell r="PZ47"/>
          <cell r="QA47"/>
          <cell r="QB47"/>
          <cell r="QC47"/>
          <cell r="QD47"/>
          <cell r="QE47"/>
          <cell r="QF47"/>
          <cell r="QG47"/>
          <cell r="QH47"/>
          <cell r="QI47"/>
          <cell r="QJ47"/>
          <cell r="QK47"/>
          <cell r="QL47"/>
          <cell r="QM47"/>
          <cell r="QN47"/>
          <cell r="QO47"/>
          <cell r="QP47"/>
          <cell r="QQ47"/>
          <cell r="QR47"/>
          <cell r="QS47"/>
          <cell r="QT47"/>
          <cell r="QU47"/>
          <cell r="QV47"/>
          <cell r="QW47"/>
          <cell r="QX47"/>
          <cell r="QY47"/>
          <cell r="QZ47"/>
          <cell r="RA47"/>
          <cell r="RB47" t="str">
            <v>x</v>
          </cell>
        </row>
        <row r="48">
          <cell r="A48">
            <v>46</v>
          </cell>
          <cell r="C48" t="e">
            <v>#N/A</v>
          </cell>
          <cell r="D48" t="e">
            <v>#N/A</v>
          </cell>
          <cell r="E48" t="e">
            <v>#N/A</v>
          </cell>
          <cell r="F48" t="e">
            <v>#N/A</v>
          </cell>
          <cell r="G48" t="e">
            <v>#N/A</v>
          </cell>
          <cell r="H48" t="e">
            <v>#N/A</v>
          </cell>
          <cell r="I48" t="e">
            <v>#N/A</v>
          </cell>
          <cell r="J48" t="e">
            <v>#N/A</v>
          </cell>
          <cell r="K48" t="e">
            <v>#N/A</v>
          </cell>
          <cell r="L48" t="e">
            <v>#N/A</v>
          </cell>
          <cell r="M48" t="e">
            <v>#N/A</v>
          </cell>
          <cell r="N48" t="e">
            <v>#N/A</v>
          </cell>
          <cell r="O48" t="e">
            <v>#N/A</v>
          </cell>
          <cell r="P48" t="e">
            <v>#N/A</v>
          </cell>
          <cell r="Q48" t="e">
            <v>#N/A</v>
          </cell>
          <cell r="R48" t="e">
            <v>#N/A</v>
          </cell>
          <cell r="S48" t="e">
            <v>#N/A</v>
          </cell>
          <cell r="T48" t="e">
            <v>#N/A</v>
          </cell>
          <cell r="U48" t="e">
            <v>#N/A</v>
          </cell>
          <cell r="V48" t="e">
            <v>#N/A</v>
          </cell>
          <cell r="W48" t="e">
            <v>#N/A</v>
          </cell>
          <cell r="X48" t="e">
            <v>#N/A</v>
          </cell>
          <cell r="Y48" t="e">
            <v>#N/A</v>
          </cell>
          <cell r="Z48" t="e">
            <v>#N/A</v>
          </cell>
          <cell r="AA48" t="e">
            <v>#N/A</v>
          </cell>
          <cell r="AB48" t="e">
            <v>#N/A</v>
          </cell>
          <cell r="AC48" t="e">
            <v>#N/A</v>
          </cell>
          <cell r="AD48" t="e">
            <v>#N/A</v>
          </cell>
          <cell r="AE48" t="e">
            <v>#N/A</v>
          </cell>
          <cell r="AF48" t="e">
            <v>#N/A</v>
          </cell>
          <cell r="AG48" t="e">
            <v>#N/A</v>
          </cell>
          <cell r="AH48" t="e">
            <v>#N/A</v>
          </cell>
          <cell r="AI48" t="e">
            <v>#N/A</v>
          </cell>
          <cell r="AJ48" t="e">
            <v>#N/A</v>
          </cell>
          <cell r="AK48" t="e">
            <v>#N/A</v>
          </cell>
          <cell r="AL48" t="e">
            <v>#N/A</v>
          </cell>
          <cell r="AM48" t="e">
            <v>#N/A</v>
          </cell>
          <cell r="AN48" t="e">
            <v>#N/A</v>
          </cell>
          <cell r="AO48" t="e">
            <v>#N/A</v>
          </cell>
          <cell r="AP48" t="e">
            <v>#N/A</v>
          </cell>
          <cell r="AQ48" t="e">
            <v>#N/A</v>
          </cell>
          <cell r="AR48" t="e">
            <v>#N/A</v>
          </cell>
          <cell r="AS48" t="e">
            <v>#N/A</v>
          </cell>
          <cell r="AT48" t="e">
            <v>#N/A</v>
          </cell>
          <cell r="AU48" t="e">
            <v>#N/A</v>
          </cell>
          <cell r="AV48" t="e">
            <v>#N/A</v>
          </cell>
          <cell r="AW48" t="e">
            <v>#N/A</v>
          </cell>
          <cell r="AX48" t="e">
            <v>#N/A</v>
          </cell>
          <cell r="AY48" t="e">
            <v>#N/A</v>
          </cell>
          <cell r="AZ48" t="e">
            <v>#N/A</v>
          </cell>
          <cell r="BA48" t="e">
            <v>#N/A</v>
          </cell>
          <cell r="BB48" t="e">
            <v>#N/A</v>
          </cell>
          <cell r="BC48" t="e">
            <v>#N/A</v>
          </cell>
          <cell r="BD48" t="e">
            <v>#N/A</v>
          </cell>
          <cell r="BE48" t="e">
            <v>#N/A</v>
          </cell>
          <cell r="BF48" t="e">
            <v>#N/A</v>
          </cell>
          <cell r="BG48" t="e">
            <v>#N/A</v>
          </cell>
          <cell r="BH48" t="e">
            <v>#N/A</v>
          </cell>
          <cell r="BI48" t="e">
            <v>#N/A</v>
          </cell>
          <cell r="BJ48" t="e">
            <v>#N/A</v>
          </cell>
          <cell r="BK48" t="e">
            <v>#N/A</v>
          </cell>
          <cell r="BL48" t="e">
            <v>#N/A</v>
          </cell>
          <cell r="BM48" t="e">
            <v>#N/A</v>
          </cell>
          <cell r="BN48" t="e">
            <v>#N/A</v>
          </cell>
          <cell r="BO48" t="e">
            <v>#N/A</v>
          </cell>
          <cell r="BP48" t="e">
            <v>#N/A</v>
          </cell>
          <cell r="BQ48" t="e">
            <v>#N/A</v>
          </cell>
          <cell r="BR48" t="e">
            <v>#N/A</v>
          </cell>
          <cell r="BS48" t="e">
            <v>#N/A</v>
          </cell>
          <cell r="BT48" t="e">
            <v>#N/A</v>
          </cell>
          <cell r="BU48" t="e">
            <v>#N/A</v>
          </cell>
          <cell r="BV48" t="e">
            <v>#N/A</v>
          </cell>
          <cell r="BW48" t="e">
            <v>#N/A</v>
          </cell>
          <cell r="BX48" t="e">
            <v>#N/A</v>
          </cell>
          <cell r="BY48" t="e">
            <v>#N/A</v>
          </cell>
          <cell r="BZ48" t="e">
            <v>#N/A</v>
          </cell>
          <cell r="CA48" t="e">
            <v>#N/A</v>
          </cell>
          <cell r="CB48" t="e">
            <v>#N/A</v>
          </cell>
          <cell r="CC48" t="e">
            <v>#N/A</v>
          </cell>
          <cell r="CD48" t="e">
            <v>#N/A</v>
          </cell>
          <cell r="CE48" t="e">
            <v>#N/A</v>
          </cell>
          <cell r="CF48" t="e">
            <v>#N/A</v>
          </cell>
          <cell r="CG48" t="e">
            <v>#N/A</v>
          </cell>
          <cell r="CH48" t="e">
            <v>#N/A</v>
          </cell>
          <cell r="CI48" t="e">
            <v>#N/A</v>
          </cell>
          <cell r="CJ48" t="e">
            <v>#N/A</v>
          </cell>
          <cell r="CK48" t="e">
            <v>#N/A</v>
          </cell>
          <cell r="CL48" t="e">
            <v>#N/A</v>
          </cell>
          <cell r="CM48" t="e">
            <v>#N/A</v>
          </cell>
          <cell r="CN48" t="e">
            <v>#N/A</v>
          </cell>
          <cell r="CO48" t="e">
            <v>#N/A</v>
          </cell>
          <cell r="CP48" t="e">
            <v>#N/A</v>
          </cell>
          <cell r="CQ48" t="e">
            <v>#N/A</v>
          </cell>
          <cell r="CR48" t="e">
            <v>#N/A</v>
          </cell>
          <cell r="CS48" t="e">
            <v>#N/A</v>
          </cell>
          <cell r="CT48" t="e">
            <v>#N/A</v>
          </cell>
          <cell r="CU48" t="e">
            <v>#N/A</v>
          </cell>
          <cell r="CV48" t="e">
            <v>#N/A</v>
          </cell>
          <cell r="CW48" t="e">
            <v>#N/A</v>
          </cell>
          <cell r="CX48" t="e">
            <v>#N/A</v>
          </cell>
          <cell r="CY48" t="e">
            <v>#N/A</v>
          </cell>
          <cell r="CZ48" t="e">
            <v>#N/A</v>
          </cell>
          <cell r="DA48" t="e">
            <v>#N/A</v>
          </cell>
          <cell r="DB48" t="e">
            <v>#N/A</v>
          </cell>
          <cell r="DC48" t="e">
            <v>#N/A</v>
          </cell>
          <cell r="DD48" t="e">
            <v>#N/A</v>
          </cell>
          <cell r="DE48" t="e">
            <v>#N/A</v>
          </cell>
          <cell r="DF48" t="e">
            <v>#N/A</v>
          </cell>
          <cell r="DG48" t="e">
            <v>#N/A</v>
          </cell>
          <cell r="DH48" t="e">
            <v>#N/A</v>
          </cell>
          <cell r="DI48" t="e">
            <v>#N/A</v>
          </cell>
          <cell r="DJ48" t="e">
            <v>#N/A</v>
          </cell>
          <cell r="DK48" t="e">
            <v>#N/A</v>
          </cell>
          <cell r="DL48" t="e">
            <v>#N/A</v>
          </cell>
          <cell r="DM48" t="e">
            <v>#N/A</v>
          </cell>
          <cell r="DN48" t="e">
            <v>#N/A</v>
          </cell>
          <cell r="DO48" t="e">
            <v>#N/A</v>
          </cell>
          <cell r="DP48" t="e">
            <v>#N/A</v>
          </cell>
          <cell r="DQ48" t="e">
            <v>#N/A</v>
          </cell>
          <cell r="DR48" t="e">
            <v>#N/A</v>
          </cell>
          <cell r="DS48" t="e">
            <v>#N/A</v>
          </cell>
          <cell r="DT48" t="e">
            <v>#N/A</v>
          </cell>
          <cell r="DU48" t="e">
            <v>#N/A</v>
          </cell>
          <cell r="DV48" t="e">
            <v>#N/A</v>
          </cell>
          <cell r="DW48" t="e">
            <v>#N/A</v>
          </cell>
          <cell r="DX48" t="e">
            <v>#N/A</v>
          </cell>
          <cell r="DY48" t="e">
            <v>#N/A</v>
          </cell>
          <cell r="DZ48" t="e">
            <v>#N/A</v>
          </cell>
          <cell r="EA48" t="e">
            <v>#N/A</v>
          </cell>
          <cell r="EB48" t="e">
            <v>#N/A</v>
          </cell>
          <cell r="EC48" t="e">
            <v>#N/A</v>
          </cell>
          <cell r="ED48" t="e">
            <v>#N/A</v>
          </cell>
          <cell r="EE48" t="e">
            <v>#N/A</v>
          </cell>
          <cell r="EF48" t="e">
            <v>#N/A</v>
          </cell>
          <cell r="EG48" t="e">
            <v>#N/A</v>
          </cell>
          <cell r="EH48" t="e">
            <v>#N/A</v>
          </cell>
          <cell r="EI48" t="e">
            <v>#N/A</v>
          </cell>
          <cell r="EJ48" t="e">
            <v>#N/A</v>
          </cell>
          <cell r="EK48" t="e">
            <v>#N/A</v>
          </cell>
          <cell r="EL48" t="e">
            <v>#N/A</v>
          </cell>
          <cell r="EM48" t="e">
            <v>#N/A</v>
          </cell>
          <cell r="EN48" t="e">
            <v>#N/A</v>
          </cell>
          <cell r="EO48" t="e">
            <v>#N/A</v>
          </cell>
          <cell r="EP48" t="e">
            <v>#N/A</v>
          </cell>
          <cell r="EQ48" t="e">
            <v>#N/A</v>
          </cell>
          <cell r="ER48" t="e">
            <v>#N/A</v>
          </cell>
          <cell r="ES48" t="e">
            <v>#N/A</v>
          </cell>
          <cell r="ET48" t="e">
            <v>#N/A</v>
          </cell>
          <cell r="EU48" t="e">
            <v>#N/A</v>
          </cell>
          <cell r="EV48" t="e">
            <v>#N/A</v>
          </cell>
          <cell r="EW48" t="e">
            <v>#N/A</v>
          </cell>
          <cell r="EX48" t="e">
            <v>#N/A</v>
          </cell>
          <cell r="EY48" t="e">
            <v>#N/A</v>
          </cell>
          <cell r="EZ48" t="e">
            <v>#N/A</v>
          </cell>
          <cell r="FA48" t="e">
            <v>#N/A</v>
          </cell>
          <cell r="FB48" t="e">
            <v>#N/A</v>
          </cell>
          <cell r="FC48" t="e">
            <v>#N/A</v>
          </cell>
          <cell r="FD48" t="e">
            <v>#N/A</v>
          </cell>
          <cell r="FE48" t="e">
            <v>#N/A</v>
          </cell>
          <cell r="FF48" t="e">
            <v>#N/A</v>
          </cell>
          <cell r="FG48" t="e">
            <v>#N/A</v>
          </cell>
          <cell r="FH48" t="e">
            <v>#N/A</v>
          </cell>
          <cell r="FI48" t="e">
            <v>#N/A</v>
          </cell>
          <cell r="FJ48" t="e">
            <v>#N/A</v>
          </cell>
          <cell r="FK48" t="e">
            <v>#N/A</v>
          </cell>
          <cell r="FL48" t="e">
            <v>#N/A</v>
          </cell>
          <cell r="FM48" t="e">
            <v>#N/A</v>
          </cell>
          <cell r="FN48" t="e">
            <v>#N/A</v>
          </cell>
          <cell r="FO48" t="e">
            <v>#N/A</v>
          </cell>
          <cell r="FP48" t="e">
            <v>#N/A</v>
          </cell>
          <cell r="FQ48" t="e">
            <v>#N/A</v>
          </cell>
          <cell r="FR48" t="e">
            <v>#N/A</v>
          </cell>
          <cell r="FS48" t="e">
            <v>#N/A</v>
          </cell>
          <cell r="FT48" t="e">
            <v>#N/A</v>
          </cell>
          <cell r="FU48" t="e">
            <v>#N/A</v>
          </cell>
          <cell r="FV48" t="e">
            <v>#N/A</v>
          </cell>
          <cell r="FW48" t="e">
            <v>#N/A</v>
          </cell>
          <cell r="FX48" t="e">
            <v>#N/A</v>
          </cell>
          <cell r="FY48" t="e">
            <v>#N/A</v>
          </cell>
          <cell r="FZ48" t="e">
            <v>#N/A</v>
          </cell>
          <cell r="GA48" t="e">
            <v>#N/A</v>
          </cell>
          <cell r="GB48" t="e">
            <v>#N/A</v>
          </cell>
          <cell r="GC48" t="e">
            <v>#N/A</v>
          </cell>
          <cell r="GD48" t="e">
            <v>#N/A</v>
          </cell>
          <cell r="GE48" t="e">
            <v>#N/A</v>
          </cell>
          <cell r="GF48" t="e">
            <v>#N/A</v>
          </cell>
          <cell r="GG48" t="e">
            <v>#N/A</v>
          </cell>
          <cell r="GH48" t="e">
            <v>#N/A</v>
          </cell>
          <cell r="GI48" t="e">
            <v>#N/A</v>
          </cell>
          <cell r="GJ48" t="e">
            <v>#N/A</v>
          </cell>
          <cell r="GK48" t="e">
            <v>#N/A</v>
          </cell>
          <cell r="GL48" t="e">
            <v>#N/A</v>
          </cell>
          <cell r="GM48" t="e">
            <v>#N/A</v>
          </cell>
          <cell r="GN48" t="e">
            <v>#N/A</v>
          </cell>
          <cell r="GO48" t="e">
            <v>#N/A</v>
          </cell>
          <cell r="GP48" t="e">
            <v>#N/A</v>
          </cell>
          <cell r="GQ48" t="e">
            <v>#N/A</v>
          </cell>
          <cell r="GR48" t="e">
            <v>#N/A</v>
          </cell>
          <cell r="GS48" t="e">
            <v>#N/A</v>
          </cell>
          <cell r="GT48" t="e">
            <v>#N/A</v>
          </cell>
          <cell r="GU48" t="e">
            <v>#N/A</v>
          </cell>
          <cell r="GV48" t="e">
            <v>#N/A</v>
          </cell>
          <cell r="GW48" t="e">
            <v>#N/A</v>
          </cell>
          <cell r="GX48" t="e">
            <v>#N/A</v>
          </cell>
          <cell r="GY48" t="e">
            <v>#N/A</v>
          </cell>
          <cell r="GZ48" t="e">
            <v>#N/A</v>
          </cell>
          <cell r="HA48" t="e">
            <v>#N/A</v>
          </cell>
          <cell r="HB48" t="e">
            <v>#N/A</v>
          </cell>
          <cell r="HC48" t="e">
            <v>#N/A</v>
          </cell>
          <cell r="HD48" t="e">
            <v>#N/A</v>
          </cell>
          <cell r="HE48" t="e">
            <v>#N/A</v>
          </cell>
          <cell r="HF48" t="e">
            <v>#N/A</v>
          </cell>
          <cell r="HG48" t="e">
            <v>#N/A</v>
          </cell>
          <cell r="HH48" t="e">
            <v>#N/A</v>
          </cell>
          <cell r="HI48" t="e">
            <v>#N/A</v>
          </cell>
          <cell r="HJ48" t="e">
            <v>#N/A</v>
          </cell>
          <cell r="HK48" t="e">
            <v>#N/A</v>
          </cell>
          <cell r="HL48" t="e">
            <v>#N/A</v>
          </cell>
          <cell r="HM48" t="e">
            <v>#N/A</v>
          </cell>
          <cell r="HN48" t="e">
            <v>#N/A</v>
          </cell>
          <cell r="HO48" t="e">
            <v>#N/A</v>
          </cell>
          <cell r="HP48" t="e">
            <v>#N/A</v>
          </cell>
          <cell r="HQ48" t="e">
            <v>#N/A</v>
          </cell>
          <cell r="HR48" t="e">
            <v>#N/A</v>
          </cell>
          <cell r="HS48" t="e">
            <v>#N/A</v>
          </cell>
          <cell r="HT48" t="e">
            <v>#N/A</v>
          </cell>
          <cell r="HU48" t="e">
            <v>#N/A</v>
          </cell>
          <cell r="HV48" t="e">
            <v>#N/A</v>
          </cell>
          <cell r="HW48" t="e">
            <v>#N/A</v>
          </cell>
          <cell r="HX48" t="e">
            <v>#N/A</v>
          </cell>
          <cell r="HY48" t="e">
            <v>#N/A</v>
          </cell>
          <cell r="HZ48" t="e">
            <v>#N/A</v>
          </cell>
          <cell r="IA48" t="e">
            <v>#N/A</v>
          </cell>
          <cell r="IB48" t="e">
            <v>#N/A</v>
          </cell>
          <cell r="IC48" t="e">
            <v>#N/A</v>
          </cell>
          <cell r="ID48" t="e">
            <v>#N/A</v>
          </cell>
          <cell r="IE48" t="e">
            <v>#N/A</v>
          </cell>
          <cell r="IF48" t="e">
            <v>#N/A</v>
          </cell>
          <cell r="IG48" t="e">
            <v>#N/A</v>
          </cell>
          <cell r="IH48" t="e">
            <v>#N/A</v>
          </cell>
          <cell r="II48" t="e">
            <v>#N/A</v>
          </cell>
          <cell r="IJ48" t="e">
            <v>#N/A</v>
          </cell>
          <cell r="IK48" t="e">
            <v>#N/A</v>
          </cell>
          <cell r="IL48" t="e">
            <v>#N/A</v>
          </cell>
          <cell r="IM48" t="e">
            <v>#N/A</v>
          </cell>
          <cell r="IN48" t="e">
            <v>#N/A</v>
          </cell>
          <cell r="IO48" t="e">
            <v>#N/A</v>
          </cell>
          <cell r="IP48" t="e">
            <v>#N/A</v>
          </cell>
          <cell r="IQ48" t="e">
            <v>#N/A</v>
          </cell>
          <cell r="IR48" t="e">
            <v>#N/A</v>
          </cell>
          <cell r="IS48" t="e">
            <v>#N/A</v>
          </cell>
          <cell r="IT48" t="e">
            <v>#N/A</v>
          </cell>
          <cell r="IU48" t="e">
            <v>#N/A</v>
          </cell>
          <cell r="IV48" t="e">
            <v>#N/A</v>
          </cell>
          <cell r="IW48" t="e">
            <v>#N/A</v>
          </cell>
          <cell r="IX48" t="e">
            <v>#N/A</v>
          </cell>
          <cell r="IY48" t="e">
            <v>#N/A</v>
          </cell>
          <cell r="IZ48" t="e">
            <v>#N/A</v>
          </cell>
          <cell r="JA48" t="e">
            <v>#N/A</v>
          </cell>
          <cell r="JB48" t="e">
            <v>#N/A</v>
          </cell>
          <cell r="JC48" t="e">
            <v>#N/A</v>
          </cell>
          <cell r="JD48" t="e">
            <v>#N/A</v>
          </cell>
          <cell r="JE48" t="e">
            <v>#N/A</v>
          </cell>
          <cell r="JF48" t="e">
            <v>#N/A</v>
          </cell>
          <cell r="JG48" t="e">
            <v>#N/A</v>
          </cell>
          <cell r="JH48" t="e">
            <v>#N/A</v>
          </cell>
          <cell r="JI48" t="e">
            <v>#N/A</v>
          </cell>
          <cell r="JJ48" t="e">
            <v>#N/A</v>
          </cell>
          <cell r="JK48" t="e">
            <v>#N/A</v>
          </cell>
          <cell r="JL48" t="e">
            <v>#N/A</v>
          </cell>
          <cell r="JM48" t="e">
            <v>#N/A</v>
          </cell>
          <cell r="JN48" t="e">
            <v>#N/A</v>
          </cell>
          <cell r="JO48" t="e">
            <v>#N/A</v>
          </cell>
          <cell r="JP48" t="e">
            <v>#N/A</v>
          </cell>
          <cell r="JQ48" t="e">
            <v>#N/A</v>
          </cell>
          <cell r="JR48" t="e">
            <v>#N/A</v>
          </cell>
          <cell r="JS48" t="e">
            <v>#N/A</v>
          </cell>
          <cell r="JT48" t="e">
            <v>#N/A</v>
          </cell>
          <cell r="JU48" t="e">
            <v>#N/A</v>
          </cell>
          <cell r="JV48" t="e">
            <v>#N/A</v>
          </cell>
          <cell r="JW48" t="e">
            <v>#N/A</v>
          </cell>
          <cell r="JX48" t="e">
            <v>#N/A</v>
          </cell>
          <cell r="JY48" t="e">
            <v>#N/A</v>
          </cell>
          <cell r="JZ48" t="e">
            <v>#N/A</v>
          </cell>
          <cell r="KA48" t="e">
            <v>#N/A</v>
          </cell>
          <cell r="KB48" t="e">
            <v>#N/A</v>
          </cell>
          <cell r="KC48" t="e">
            <v>#N/A</v>
          </cell>
          <cell r="KD48" t="e">
            <v>#N/A</v>
          </cell>
          <cell r="KE48" t="e">
            <v>#N/A</v>
          </cell>
          <cell r="KF48" t="e">
            <v>#N/A</v>
          </cell>
          <cell r="KG48" t="e">
            <v>#N/A</v>
          </cell>
          <cell r="KH48" t="e">
            <v>#N/A</v>
          </cell>
          <cell r="KI48" t="e">
            <v>#N/A</v>
          </cell>
          <cell r="KJ48" t="e">
            <v>#N/A</v>
          </cell>
          <cell r="KK48" t="e">
            <v>#N/A</v>
          </cell>
          <cell r="KL48" t="e">
            <v>#N/A</v>
          </cell>
          <cell r="KM48" t="e">
            <v>#N/A</v>
          </cell>
          <cell r="KN48" t="e">
            <v>#N/A</v>
          </cell>
          <cell r="KO48" t="e">
            <v>#N/A</v>
          </cell>
          <cell r="KP48" t="e">
            <v>#N/A</v>
          </cell>
          <cell r="KQ48" t="e">
            <v>#N/A</v>
          </cell>
          <cell r="KR48" t="e">
            <v>#N/A</v>
          </cell>
          <cell r="KS48" t="e">
            <v>#N/A</v>
          </cell>
          <cell r="KT48" t="e">
            <v>#N/A</v>
          </cell>
          <cell r="KU48" t="e">
            <v>#N/A</v>
          </cell>
          <cell r="KV48" t="e">
            <v>#N/A</v>
          </cell>
          <cell r="KW48" t="e">
            <v>#N/A</v>
          </cell>
          <cell r="KX48" t="e">
            <v>#N/A</v>
          </cell>
          <cell r="KY48" t="e">
            <v>#N/A</v>
          </cell>
          <cell r="KZ48" t="e">
            <v>#N/A</v>
          </cell>
          <cell r="LA48" t="e">
            <v>#N/A</v>
          </cell>
          <cell r="LB48" t="e">
            <v>#N/A</v>
          </cell>
          <cell r="LC48" t="e">
            <v>#N/A</v>
          </cell>
          <cell r="LD48" t="e">
            <v>#N/A</v>
          </cell>
          <cell r="LE48" t="e">
            <v>#N/A</v>
          </cell>
          <cell r="LF48" t="e">
            <v>#N/A</v>
          </cell>
          <cell r="LG48" t="e">
            <v>#N/A</v>
          </cell>
          <cell r="LH48" t="e">
            <v>#N/A</v>
          </cell>
          <cell r="LI48" t="e">
            <v>#N/A</v>
          </cell>
          <cell r="LJ48" t="e">
            <v>#N/A</v>
          </cell>
          <cell r="LK48" t="e">
            <v>#N/A</v>
          </cell>
          <cell r="LL48" t="e">
            <v>#N/A</v>
          </cell>
          <cell r="LM48" t="e">
            <v>#N/A</v>
          </cell>
          <cell r="LN48" t="e">
            <v>#N/A</v>
          </cell>
          <cell r="LO48" t="e">
            <v>#N/A</v>
          </cell>
          <cell r="LP48" t="e">
            <v>#N/A</v>
          </cell>
          <cell r="LQ48" t="e">
            <v>#N/A</v>
          </cell>
          <cell r="LR48" t="e">
            <v>#N/A</v>
          </cell>
          <cell r="LS48" t="e">
            <v>#N/A</v>
          </cell>
          <cell r="LT48" t="e">
            <v>#N/A</v>
          </cell>
          <cell r="LU48" t="e">
            <v>#N/A</v>
          </cell>
          <cell r="LV48" t="e">
            <v>#N/A</v>
          </cell>
          <cell r="LW48" t="e">
            <v>#N/A</v>
          </cell>
          <cell r="LX48" t="e">
            <v>#N/A</v>
          </cell>
          <cell r="LY48" t="e">
            <v>#N/A</v>
          </cell>
          <cell r="LZ48" t="e">
            <v>#N/A</v>
          </cell>
          <cell r="MA48" t="e">
            <v>#N/A</v>
          </cell>
          <cell r="MB48" t="e">
            <v>#N/A</v>
          </cell>
          <cell r="MC48" t="e">
            <v>#N/A</v>
          </cell>
          <cell r="MD48" t="e">
            <v>#N/A</v>
          </cell>
          <cell r="ME48" t="e">
            <v>#N/A</v>
          </cell>
          <cell r="MF48" t="e">
            <v>#N/A</v>
          </cell>
          <cell r="MG48" t="e">
            <v>#N/A</v>
          </cell>
          <cell r="MH48" t="e">
            <v>#N/A</v>
          </cell>
          <cell r="MI48" t="e">
            <v>#N/A</v>
          </cell>
          <cell r="MJ48" t="e">
            <v>#N/A</v>
          </cell>
          <cell r="MK48" t="e">
            <v>#N/A</v>
          </cell>
          <cell r="ML48" t="e">
            <v>#N/A</v>
          </cell>
          <cell r="MM48" t="e">
            <v>#N/A</v>
          </cell>
          <cell r="MN48" t="e">
            <v>#N/A</v>
          </cell>
          <cell r="MO48" t="e">
            <v>#N/A</v>
          </cell>
          <cell r="MP48" t="e">
            <v>#N/A</v>
          </cell>
          <cell r="MQ48" t="e">
            <v>#N/A</v>
          </cell>
          <cell r="MR48" t="e">
            <v>#N/A</v>
          </cell>
          <cell r="MS48" t="e">
            <v>#N/A</v>
          </cell>
          <cell r="MT48" t="e">
            <v>#N/A</v>
          </cell>
          <cell r="MU48" t="e">
            <v>#N/A</v>
          </cell>
          <cell r="MV48" t="e">
            <v>#N/A</v>
          </cell>
          <cell r="MW48" t="e">
            <v>#N/A</v>
          </cell>
          <cell r="MX48" t="e">
            <v>#N/A</v>
          </cell>
          <cell r="MY48" t="e">
            <v>#N/A</v>
          </cell>
          <cell r="MZ48" t="e">
            <v>#N/A</v>
          </cell>
          <cell r="NA48" t="e">
            <v>#N/A</v>
          </cell>
          <cell r="NB48" t="e">
            <v>#N/A</v>
          </cell>
          <cell r="NC48" t="e">
            <v>#N/A</v>
          </cell>
          <cell r="ND48" t="e">
            <v>#N/A</v>
          </cell>
          <cell r="NE48" t="e">
            <v>#N/A</v>
          </cell>
          <cell r="NF48" t="e">
            <v>#N/A</v>
          </cell>
          <cell r="NG48" t="e">
            <v>#N/A</v>
          </cell>
          <cell r="NH48" t="e">
            <v>#N/A</v>
          </cell>
          <cell r="NI48" t="e">
            <v>#N/A</v>
          </cell>
          <cell r="NJ48" t="e">
            <v>#N/A</v>
          </cell>
          <cell r="NK48" t="e">
            <v>#N/A</v>
          </cell>
          <cell r="NL48" t="e">
            <v>#N/A</v>
          </cell>
          <cell r="NM48" t="e">
            <v>#N/A</v>
          </cell>
          <cell r="NN48" t="e">
            <v>#N/A</v>
          </cell>
          <cell r="NO48" t="e">
            <v>#N/A</v>
          </cell>
          <cell r="NP48" t="e">
            <v>#N/A</v>
          </cell>
          <cell r="NQ48" t="e">
            <v>#N/A</v>
          </cell>
          <cell r="NR48" t="e">
            <v>#N/A</v>
          </cell>
          <cell r="NS48" t="e">
            <v>#N/A</v>
          </cell>
          <cell r="NT48" t="e">
            <v>#N/A</v>
          </cell>
          <cell r="NU48" t="e">
            <v>#N/A</v>
          </cell>
          <cell r="NV48" t="e">
            <v>#N/A</v>
          </cell>
          <cell r="NW48" t="e">
            <v>#N/A</v>
          </cell>
          <cell r="NX48" t="e">
            <v>#N/A</v>
          </cell>
          <cell r="NY48" t="e">
            <v>#N/A</v>
          </cell>
          <cell r="NZ48" t="e">
            <v>#N/A</v>
          </cell>
          <cell r="OA48" t="e">
            <v>#N/A</v>
          </cell>
          <cell r="OB48" t="e">
            <v>#N/A</v>
          </cell>
          <cell r="OC48" t="e">
            <v>#N/A</v>
          </cell>
          <cell r="OD48" t="e">
            <v>#N/A</v>
          </cell>
          <cell r="OE48" t="e">
            <v>#N/A</v>
          </cell>
          <cell r="OF48" t="e">
            <v>#N/A</v>
          </cell>
          <cell r="OG48" t="e">
            <v>#N/A</v>
          </cell>
          <cell r="OH48" t="e">
            <v>#N/A</v>
          </cell>
          <cell r="OI48" t="e">
            <v>#N/A</v>
          </cell>
          <cell r="OJ48" t="e">
            <v>#N/A</v>
          </cell>
          <cell r="OK48" t="e">
            <v>#N/A</v>
          </cell>
          <cell r="OL48" t="e">
            <v>#N/A</v>
          </cell>
          <cell r="OM48" t="e">
            <v>#N/A</v>
          </cell>
          <cell r="ON48" t="e">
            <v>#N/A</v>
          </cell>
          <cell r="OO48" t="e">
            <v>#N/A</v>
          </cell>
          <cell r="OP48" t="e">
            <v>#N/A</v>
          </cell>
          <cell r="OQ48" t="e">
            <v>#N/A</v>
          </cell>
          <cell r="OR48" t="e">
            <v>#N/A</v>
          </cell>
          <cell r="OS48" t="e">
            <v>#N/A</v>
          </cell>
          <cell r="OT48" t="e">
            <v>#N/A</v>
          </cell>
          <cell r="OU48" t="e">
            <v>#N/A</v>
          </cell>
          <cell r="OV48" t="e">
            <v>#N/A</v>
          </cell>
          <cell r="OW48" t="e">
            <v>#N/A</v>
          </cell>
          <cell r="OX48" t="e">
            <v>#N/A</v>
          </cell>
          <cell r="OY48" t="e">
            <v>#N/A</v>
          </cell>
          <cell r="OZ48" t="e">
            <v>#N/A</v>
          </cell>
          <cell r="PA48" t="e">
            <v>#N/A</v>
          </cell>
          <cell r="PB48" t="e">
            <v>#N/A</v>
          </cell>
          <cell r="PC48" t="e">
            <v>#N/A</v>
          </cell>
          <cell r="PD48" t="e">
            <v>#N/A</v>
          </cell>
          <cell r="PE48" t="e">
            <v>#N/A</v>
          </cell>
          <cell r="PF48" t="e">
            <v>#N/A</v>
          </cell>
          <cell r="PG48" t="e">
            <v>#N/A</v>
          </cell>
          <cell r="PH48" t="e">
            <v>#N/A</v>
          </cell>
          <cell r="PI48" t="e">
            <v>#N/A</v>
          </cell>
          <cell r="PJ48" t="e">
            <v>#N/A</v>
          </cell>
          <cell r="PK48" t="e">
            <v>#N/A</v>
          </cell>
          <cell r="PL48" t="e">
            <v>#N/A</v>
          </cell>
          <cell r="PM48" t="e">
            <v>#N/A</v>
          </cell>
          <cell r="PN48" t="e">
            <v>#N/A</v>
          </cell>
          <cell r="PO48" t="e">
            <v>#N/A</v>
          </cell>
          <cell r="PP48" t="e">
            <v>#N/A</v>
          </cell>
          <cell r="PQ48" t="e">
            <v>#N/A</v>
          </cell>
          <cell r="PR48" t="e">
            <v>#N/A</v>
          </cell>
          <cell r="PS48" t="e">
            <v>#N/A</v>
          </cell>
          <cell r="PT48" t="e">
            <v>#N/A</v>
          </cell>
          <cell r="PU48" t="e">
            <v>#N/A</v>
          </cell>
          <cell r="PV48" t="e">
            <v>#N/A</v>
          </cell>
          <cell r="PW48" t="e">
            <v>#N/A</v>
          </cell>
          <cell r="PX48" t="e">
            <v>#N/A</v>
          </cell>
          <cell r="PY48" t="e">
            <v>#N/A</v>
          </cell>
          <cell r="PZ48" t="e">
            <v>#N/A</v>
          </cell>
          <cell r="QA48" t="e">
            <v>#N/A</v>
          </cell>
          <cell r="QB48" t="e">
            <v>#N/A</v>
          </cell>
          <cell r="QC48" t="e">
            <v>#N/A</v>
          </cell>
          <cell r="QD48" t="e">
            <v>#N/A</v>
          </cell>
          <cell r="QE48" t="e">
            <v>#N/A</v>
          </cell>
          <cell r="QF48" t="e">
            <v>#N/A</v>
          </cell>
          <cell r="QG48" t="e">
            <v>#N/A</v>
          </cell>
          <cell r="QH48" t="e">
            <v>#N/A</v>
          </cell>
          <cell r="QI48" t="e">
            <v>#N/A</v>
          </cell>
          <cell r="QJ48" t="e">
            <v>#N/A</v>
          </cell>
          <cell r="QK48" t="e">
            <v>#N/A</v>
          </cell>
          <cell r="QL48" t="e">
            <v>#N/A</v>
          </cell>
          <cell r="QM48" t="e">
            <v>#N/A</v>
          </cell>
          <cell r="QN48" t="e">
            <v>#N/A</v>
          </cell>
          <cell r="QO48" t="e">
            <v>#N/A</v>
          </cell>
          <cell r="QP48" t="e">
            <v>#N/A</v>
          </cell>
          <cell r="QQ48" t="e">
            <v>#N/A</v>
          </cell>
          <cell r="QR48" t="e">
            <v>#N/A</v>
          </cell>
          <cell r="QS48" t="e">
            <v>#N/A</v>
          </cell>
          <cell r="QT48" t="e">
            <v>#N/A</v>
          </cell>
          <cell r="QU48" t="e">
            <v>#N/A</v>
          </cell>
          <cell r="QV48" t="e">
            <v>#N/A</v>
          </cell>
          <cell r="QW48" t="e">
            <v>#N/A</v>
          </cell>
          <cell r="QX48" t="e">
            <v>#N/A</v>
          </cell>
          <cell r="QY48" t="e">
            <v>#N/A</v>
          </cell>
          <cell r="QZ48" t="e">
            <v>#N/A</v>
          </cell>
          <cell r="RA48" t="e">
            <v>#N/A</v>
          </cell>
          <cell r="RB48" t="str">
            <v>x</v>
          </cell>
        </row>
        <row r="49">
          <cell r="A49">
            <v>47</v>
          </cell>
          <cell r="C49" t="e">
            <v>#N/A</v>
          </cell>
          <cell r="D49" t="e">
            <v>#N/A</v>
          </cell>
          <cell r="E49" t="e">
            <v>#N/A</v>
          </cell>
          <cell r="F49" t="e">
            <v>#N/A</v>
          </cell>
          <cell r="G49" t="e">
            <v>#N/A</v>
          </cell>
          <cell r="H49" t="e">
            <v>#N/A</v>
          </cell>
          <cell r="I49" t="e">
            <v>#N/A</v>
          </cell>
          <cell r="J49" t="e">
            <v>#N/A</v>
          </cell>
          <cell r="K49" t="e">
            <v>#N/A</v>
          </cell>
          <cell r="L49" t="e">
            <v>#N/A</v>
          </cell>
          <cell r="M49" t="e">
            <v>#N/A</v>
          </cell>
          <cell r="N49" t="e">
            <v>#N/A</v>
          </cell>
          <cell r="O49" t="e">
            <v>#N/A</v>
          </cell>
          <cell r="P49" t="e">
            <v>#N/A</v>
          </cell>
          <cell r="Q49" t="e">
            <v>#N/A</v>
          </cell>
          <cell r="R49" t="e">
            <v>#N/A</v>
          </cell>
          <cell r="S49" t="e">
            <v>#N/A</v>
          </cell>
          <cell r="T49" t="e">
            <v>#N/A</v>
          </cell>
          <cell r="U49" t="e">
            <v>#N/A</v>
          </cell>
          <cell r="V49" t="e">
            <v>#N/A</v>
          </cell>
          <cell r="W49" t="e">
            <v>#N/A</v>
          </cell>
          <cell r="X49" t="e">
            <v>#N/A</v>
          </cell>
          <cell r="Y49" t="e">
            <v>#N/A</v>
          </cell>
          <cell r="Z49" t="e">
            <v>#N/A</v>
          </cell>
          <cell r="AA49" t="e">
            <v>#N/A</v>
          </cell>
          <cell r="AB49" t="e">
            <v>#N/A</v>
          </cell>
          <cell r="AC49" t="e">
            <v>#N/A</v>
          </cell>
          <cell r="AD49" t="e">
            <v>#N/A</v>
          </cell>
          <cell r="AE49" t="e">
            <v>#N/A</v>
          </cell>
          <cell r="AF49" t="e">
            <v>#N/A</v>
          </cell>
          <cell r="AG49" t="e">
            <v>#N/A</v>
          </cell>
          <cell r="AH49" t="e">
            <v>#N/A</v>
          </cell>
          <cell r="AI49" t="e">
            <v>#N/A</v>
          </cell>
          <cell r="AJ49" t="e">
            <v>#N/A</v>
          </cell>
          <cell r="AK49" t="e">
            <v>#N/A</v>
          </cell>
          <cell r="AL49" t="e">
            <v>#N/A</v>
          </cell>
          <cell r="AM49" t="e">
            <v>#N/A</v>
          </cell>
          <cell r="AN49" t="e">
            <v>#N/A</v>
          </cell>
          <cell r="AO49" t="e">
            <v>#N/A</v>
          </cell>
          <cell r="AP49" t="e">
            <v>#N/A</v>
          </cell>
          <cell r="AQ49" t="e">
            <v>#N/A</v>
          </cell>
          <cell r="AR49" t="e">
            <v>#N/A</v>
          </cell>
          <cell r="AS49" t="e">
            <v>#N/A</v>
          </cell>
          <cell r="AT49" t="e">
            <v>#N/A</v>
          </cell>
          <cell r="AU49" t="e">
            <v>#N/A</v>
          </cell>
          <cell r="AV49" t="e">
            <v>#N/A</v>
          </cell>
          <cell r="AW49" t="e">
            <v>#N/A</v>
          </cell>
          <cell r="AX49" t="e">
            <v>#N/A</v>
          </cell>
          <cell r="AY49" t="e">
            <v>#N/A</v>
          </cell>
          <cell r="AZ49" t="e">
            <v>#N/A</v>
          </cell>
          <cell r="BA49" t="e">
            <v>#N/A</v>
          </cell>
          <cell r="BB49" t="e">
            <v>#N/A</v>
          </cell>
          <cell r="BC49" t="e">
            <v>#N/A</v>
          </cell>
          <cell r="BD49" t="e">
            <v>#N/A</v>
          </cell>
          <cell r="BE49" t="e">
            <v>#N/A</v>
          </cell>
          <cell r="BF49" t="e">
            <v>#N/A</v>
          </cell>
          <cell r="BG49" t="e">
            <v>#N/A</v>
          </cell>
          <cell r="BH49" t="e">
            <v>#N/A</v>
          </cell>
          <cell r="BI49" t="e">
            <v>#N/A</v>
          </cell>
          <cell r="BJ49" t="e">
            <v>#N/A</v>
          </cell>
          <cell r="BK49" t="e">
            <v>#N/A</v>
          </cell>
          <cell r="BL49" t="e">
            <v>#N/A</v>
          </cell>
          <cell r="BM49" t="e">
            <v>#N/A</v>
          </cell>
          <cell r="BN49" t="e">
            <v>#N/A</v>
          </cell>
          <cell r="BO49" t="e">
            <v>#N/A</v>
          </cell>
          <cell r="BP49" t="e">
            <v>#N/A</v>
          </cell>
          <cell r="BQ49" t="e">
            <v>#N/A</v>
          </cell>
          <cell r="BR49" t="e">
            <v>#N/A</v>
          </cell>
          <cell r="BS49" t="e">
            <v>#N/A</v>
          </cell>
          <cell r="BT49" t="e">
            <v>#N/A</v>
          </cell>
          <cell r="BU49" t="e">
            <v>#N/A</v>
          </cell>
          <cell r="BV49" t="e">
            <v>#N/A</v>
          </cell>
          <cell r="BW49" t="e">
            <v>#N/A</v>
          </cell>
          <cell r="BX49" t="e">
            <v>#N/A</v>
          </cell>
          <cell r="BY49" t="e">
            <v>#N/A</v>
          </cell>
          <cell r="BZ49" t="e">
            <v>#N/A</v>
          </cell>
          <cell r="CA49" t="e">
            <v>#N/A</v>
          </cell>
          <cell r="CB49" t="e">
            <v>#N/A</v>
          </cell>
          <cell r="CC49" t="e">
            <v>#N/A</v>
          </cell>
          <cell r="CD49" t="e">
            <v>#N/A</v>
          </cell>
          <cell r="CE49" t="e">
            <v>#N/A</v>
          </cell>
          <cell r="CF49" t="e">
            <v>#N/A</v>
          </cell>
          <cell r="CG49" t="e">
            <v>#N/A</v>
          </cell>
          <cell r="CH49" t="e">
            <v>#N/A</v>
          </cell>
          <cell r="CI49" t="e">
            <v>#N/A</v>
          </cell>
          <cell r="CJ49" t="e">
            <v>#N/A</v>
          </cell>
          <cell r="CK49" t="e">
            <v>#N/A</v>
          </cell>
          <cell r="CL49" t="e">
            <v>#N/A</v>
          </cell>
          <cell r="CM49" t="e">
            <v>#N/A</v>
          </cell>
          <cell r="CN49" t="e">
            <v>#N/A</v>
          </cell>
          <cell r="CO49" t="e">
            <v>#N/A</v>
          </cell>
          <cell r="CP49" t="e">
            <v>#N/A</v>
          </cell>
          <cell r="CQ49" t="e">
            <v>#N/A</v>
          </cell>
          <cell r="CR49" t="e">
            <v>#N/A</v>
          </cell>
          <cell r="CS49" t="e">
            <v>#N/A</v>
          </cell>
          <cell r="CT49" t="e">
            <v>#N/A</v>
          </cell>
          <cell r="CU49" t="e">
            <v>#N/A</v>
          </cell>
          <cell r="CV49" t="e">
            <v>#N/A</v>
          </cell>
          <cell r="CW49" t="e">
            <v>#N/A</v>
          </cell>
          <cell r="CX49" t="e">
            <v>#N/A</v>
          </cell>
          <cell r="CY49" t="e">
            <v>#N/A</v>
          </cell>
          <cell r="CZ49" t="e">
            <v>#N/A</v>
          </cell>
          <cell r="DA49" t="e">
            <v>#N/A</v>
          </cell>
          <cell r="DB49" t="e">
            <v>#N/A</v>
          </cell>
          <cell r="DC49" t="e">
            <v>#N/A</v>
          </cell>
          <cell r="DD49" t="e">
            <v>#N/A</v>
          </cell>
          <cell r="DE49" t="e">
            <v>#N/A</v>
          </cell>
          <cell r="DF49" t="e">
            <v>#N/A</v>
          </cell>
          <cell r="DG49" t="e">
            <v>#N/A</v>
          </cell>
          <cell r="DH49" t="e">
            <v>#N/A</v>
          </cell>
          <cell r="DI49" t="e">
            <v>#N/A</v>
          </cell>
          <cell r="DJ49" t="e">
            <v>#N/A</v>
          </cell>
          <cell r="DK49" t="e">
            <v>#N/A</v>
          </cell>
          <cell r="DL49" t="e">
            <v>#N/A</v>
          </cell>
          <cell r="DM49" t="e">
            <v>#N/A</v>
          </cell>
          <cell r="DN49" t="e">
            <v>#N/A</v>
          </cell>
          <cell r="DO49" t="e">
            <v>#N/A</v>
          </cell>
          <cell r="DP49" t="e">
            <v>#N/A</v>
          </cell>
          <cell r="DQ49" t="e">
            <v>#N/A</v>
          </cell>
          <cell r="DR49" t="e">
            <v>#N/A</v>
          </cell>
          <cell r="DS49" t="e">
            <v>#N/A</v>
          </cell>
          <cell r="DT49" t="e">
            <v>#N/A</v>
          </cell>
          <cell r="DU49" t="e">
            <v>#N/A</v>
          </cell>
          <cell r="DV49" t="e">
            <v>#N/A</v>
          </cell>
          <cell r="DW49" t="e">
            <v>#N/A</v>
          </cell>
          <cell r="DX49" t="e">
            <v>#N/A</v>
          </cell>
          <cell r="DY49" t="e">
            <v>#N/A</v>
          </cell>
          <cell r="DZ49" t="e">
            <v>#N/A</v>
          </cell>
          <cell r="EA49" t="e">
            <v>#N/A</v>
          </cell>
          <cell r="EB49" t="e">
            <v>#N/A</v>
          </cell>
          <cell r="EC49" t="e">
            <v>#N/A</v>
          </cell>
          <cell r="ED49" t="e">
            <v>#N/A</v>
          </cell>
          <cell r="EE49" t="e">
            <v>#N/A</v>
          </cell>
          <cell r="EF49" t="e">
            <v>#N/A</v>
          </cell>
          <cell r="EG49" t="e">
            <v>#N/A</v>
          </cell>
          <cell r="EH49" t="e">
            <v>#N/A</v>
          </cell>
          <cell r="EI49" t="e">
            <v>#N/A</v>
          </cell>
          <cell r="EJ49" t="e">
            <v>#N/A</v>
          </cell>
          <cell r="EK49" t="e">
            <v>#N/A</v>
          </cell>
          <cell r="EL49" t="e">
            <v>#N/A</v>
          </cell>
          <cell r="EM49" t="e">
            <v>#N/A</v>
          </cell>
          <cell r="EN49" t="e">
            <v>#N/A</v>
          </cell>
          <cell r="EO49" t="e">
            <v>#N/A</v>
          </cell>
          <cell r="EP49" t="e">
            <v>#N/A</v>
          </cell>
          <cell r="EQ49" t="e">
            <v>#N/A</v>
          </cell>
          <cell r="ER49" t="e">
            <v>#N/A</v>
          </cell>
          <cell r="ES49" t="e">
            <v>#N/A</v>
          </cell>
          <cell r="ET49" t="e">
            <v>#N/A</v>
          </cell>
          <cell r="EU49" t="e">
            <v>#N/A</v>
          </cell>
          <cell r="EV49" t="e">
            <v>#N/A</v>
          </cell>
          <cell r="EW49" t="e">
            <v>#N/A</v>
          </cell>
          <cell r="EX49" t="e">
            <v>#N/A</v>
          </cell>
          <cell r="EY49" t="e">
            <v>#N/A</v>
          </cell>
          <cell r="EZ49" t="e">
            <v>#N/A</v>
          </cell>
          <cell r="FA49" t="e">
            <v>#N/A</v>
          </cell>
          <cell r="FB49" t="e">
            <v>#N/A</v>
          </cell>
          <cell r="FC49" t="e">
            <v>#N/A</v>
          </cell>
          <cell r="FD49" t="e">
            <v>#N/A</v>
          </cell>
          <cell r="FE49" t="e">
            <v>#N/A</v>
          </cell>
          <cell r="FF49" t="e">
            <v>#N/A</v>
          </cell>
          <cell r="FG49" t="e">
            <v>#N/A</v>
          </cell>
          <cell r="FH49" t="e">
            <v>#N/A</v>
          </cell>
          <cell r="FI49" t="e">
            <v>#N/A</v>
          </cell>
          <cell r="FJ49" t="e">
            <v>#N/A</v>
          </cell>
          <cell r="FK49" t="e">
            <v>#N/A</v>
          </cell>
          <cell r="FL49" t="e">
            <v>#N/A</v>
          </cell>
          <cell r="FM49" t="e">
            <v>#N/A</v>
          </cell>
          <cell r="FN49" t="e">
            <v>#N/A</v>
          </cell>
          <cell r="FO49" t="e">
            <v>#N/A</v>
          </cell>
          <cell r="FP49" t="e">
            <v>#N/A</v>
          </cell>
          <cell r="FQ49" t="e">
            <v>#N/A</v>
          </cell>
          <cell r="FR49" t="e">
            <v>#N/A</v>
          </cell>
          <cell r="FS49" t="e">
            <v>#N/A</v>
          </cell>
          <cell r="FT49" t="e">
            <v>#N/A</v>
          </cell>
          <cell r="FU49" t="e">
            <v>#N/A</v>
          </cell>
          <cell r="FV49" t="e">
            <v>#N/A</v>
          </cell>
          <cell r="FW49" t="e">
            <v>#N/A</v>
          </cell>
          <cell r="FX49" t="e">
            <v>#N/A</v>
          </cell>
          <cell r="FY49" t="e">
            <v>#N/A</v>
          </cell>
          <cell r="FZ49" t="e">
            <v>#N/A</v>
          </cell>
          <cell r="GA49" t="e">
            <v>#N/A</v>
          </cell>
          <cell r="GB49" t="e">
            <v>#N/A</v>
          </cell>
          <cell r="GC49" t="e">
            <v>#N/A</v>
          </cell>
          <cell r="GD49" t="e">
            <v>#N/A</v>
          </cell>
          <cell r="GE49" t="e">
            <v>#N/A</v>
          </cell>
          <cell r="GF49" t="e">
            <v>#N/A</v>
          </cell>
          <cell r="GG49" t="e">
            <v>#N/A</v>
          </cell>
          <cell r="GH49" t="e">
            <v>#N/A</v>
          </cell>
          <cell r="GI49" t="e">
            <v>#N/A</v>
          </cell>
          <cell r="GJ49" t="e">
            <v>#N/A</v>
          </cell>
          <cell r="GK49" t="e">
            <v>#N/A</v>
          </cell>
          <cell r="GL49" t="e">
            <v>#N/A</v>
          </cell>
          <cell r="GM49" t="e">
            <v>#N/A</v>
          </cell>
          <cell r="GN49" t="e">
            <v>#N/A</v>
          </cell>
          <cell r="GO49" t="e">
            <v>#N/A</v>
          </cell>
          <cell r="GP49" t="e">
            <v>#N/A</v>
          </cell>
          <cell r="GQ49" t="e">
            <v>#N/A</v>
          </cell>
          <cell r="GR49" t="e">
            <v>#N/A</v>
          </cell>
          <cell r="GS49" t="e">
            <v>#N/A</v>
          </cell>
          <cell r="GT49" t="e">
            <v>#N/A</v>
          </cell>
          <cell r="GU49" t="e">
            <v>#N/A</v>
          </cell>
          <cell r="GV49" t="e">
            <v>#N/A</v>
          </cell>
          <cell r="GW49" t="e">
            <v>#N/A</v>
          </cell>
          <cell r="GX49" t="e">
            <v>#N/A</v>
          </cell>
          <cell r="GY49" t="e">
            <v>#N/A</v>
          </cell>
          <cell r="GZ49" t="e">
            <v>#N/A</v>
          </cell>
          <cell r="HA49" t="e">
            <v>#N/A</v>
          </cell>
          <cell r="HB49" t="e">
            <v>#N/A</v>
          </cell>
          <cell r="HC49" t="e">
            <v>#N/A</v>
          </cell>
          <cell r="HD49" t="e">
            <v>#N/A</v>
          </cell>
          <cell r="HE49" t="e">
            <v>#N/A</v>
          </cell>
          <cell r="HF49" t="e">
            <v>#N/A</v>
          </cell>
          <cell r="HG49" t="e">
            <v>#N/A</v>
          </cell>
          <cell r="HH49" t="e">
            <v>#N/A</v>
          </cell>
          <cell r="HI49" t="e">
            <v>#N/A</v>
          </cell>
          <cell r="HJ49" t="e">
            <v>#N/A</v>
          </cell>
          <cell r="HK49" t="e">
            <v>#N/A</v>
          </cell>
          <cell r="HL49" t="e">
            <v>#N/A</v>
          </cell>
          <cell r="HM49" t="e">
            <v>#N/A</v>
          </cell>
          <cell r="HN49" t="e">
            <v>#N/A</v>
          </cell>
          <cell r="HO49" t="e">
            <v>#N/A</v>
          </cell>
          <cell r="HP49" t="e">
            <v>#N/A</v>
          </cell>
          <cell r="HQ49" t="e">
            <v>#N/A</v>
          </cell>
          <cell r="HR49" t="e">
            <v>#N/A</v>
          </cell>
          <cell r="HS49" t="e">
            <v>#N/A</v>
          </cell>
          <cell r="HT49" t="e">
            <v>#N/A</v>
          </cell>
          <cell r="HU49" t="e">
            <v>#N/A</v>
          </cell>
          <cell r="HV49" t="e">
            <v>#N/A</v>
          </cell>
          <cell r="HW49" t="e">
            <v>#N/A</v>
          </cell>
          <cell r="HX49" t="e">
            <v>#N/A</v>
          </cell>
          <cell r="HY49" t="e">
            <v>#N/A</v>
          </cell>
          <cell r="HZ49" t="e">
            <v>#N/A</v>
          </cell>
          <cell r="IA49" t="e">
            <v>#N/A</v>
          </cell>
          <cell r="IB49" t="e">
            <v>#N/A</v>
          </cell>
          <cell r="IC49" t="e">
            <v>#N/A</v>
          </cell>
          <cell r="ID49" t="e">
            <v>#N/A</v>
          </cell>
          <cell r="IE49" t="e">
            <v>#N/A</v>
          </cell>
          <cell r="IF49" t="e">
            <v>#N/A</v>
          </cell>
          <cell r="IG49" t="e">
            <v>#N/A</v>
          </cell>
          <cell r="IH49" t="e">
            <v>#N/A</v>
          </cell>
          <cell r="II49" t="e">
            <v>#N/A</v>
          </cell>
          <cell r="IJ49" t="e">
            <v>#N/A</v>
          </cell>
          <cell r="IK49" t="e">
            <v>#N/A</v>
          </cell>
          <cell r="IL49" t="e">
            <v>#N/A</v>
          </cell>
          <cell r="IM49" t="e">
            <v>#N/A</v>
          </cell>
          <cell r="IN49" t="e">
            <v>#N/A</v>
          </cell>
          <cell r="IO49" t="e">
            <v>#N/A</v>
          </cell>
          <cell r="IP49" t="e">
            <v>#N/A</v>
          </cell>
          <cell r="IQ49" t="e">
            <v>#N/A</v>
          </cell>
          <cell r="IR49" t="e">
            <v>#N/A</v>
          </cell>
          <cell r="IS49" t="e">
            <v>#N/A</v>
          </cell>
          <cell r="IT49" t="e">
            <v>#N/A</v>
          </cell>
          <cell r="IU49" t="e">
            <v>#N/A</v>
          </cell>
          <cell r="IV49" t="e">
            <v>#N/A</v>
          </cell>
          <cell r="IW49" t="e">
            <v>#N/A</v>
          </cell>
          <cell r="IX49" t="e">
            <v>#N/A</v>
          </cell>
          <cell r="IY49" t="e">
            <v>#N/A</v>
          </cell>
          <cell r="IZ49" t="e">
            <v>#N/A</v>
          </cell>
          <cell r="JA49" t="e">
            <v>#N/A</v>
          </cell>
          <cell r="JB49" t="e">
            <v>#N/A</v>
          </cell>
          <cell r="JC49" t="e">
            <v>#N/A</v>
          </cell>
          <cell r="JD49" t="e">
            <v>#N/A</v>
          </cell>
          <cell r="JE49" t="e">
            <v>#N/A</v>
          </cell>
          <cell r="JF49" t="e">
            <v>#N/A</v>
          </cell>
          <cell r="JG49" t="e">
            <v>#N/A</v>
          </cell>
          <cell r="JH49" t="e">
            <v>#N/A</v>
          </cell>
          <cell r="JI49" t="e">
            <v>#N/A</v>
          </cell>
          <cell r="JJ49" t="e">
            <v>#N/A</v>
          </cell>
          <cell r="JK49" t="e">
            <v>#N/A</v>
          </cell>
          <cell r="JL49" t="e">
            <v>#N/A</v>
          </cell>
          <cell r="JM49" t="e">
            <v>#N/A</v>
          </cell>
          <cell r="JN49" t="e">
            <v>#N/A</v>
          </cell>
          <cell r="JO49" t="e">
            <v>#N/A</v>
          </cell>
          <cell r="JP49" t="e">
            <v>#N/A</v>
          </cell>
          <cell r="JQ49" t="e">
            <v>#N/A</v>
          </cell>
          <cell r="JR49" t="e">
            <v>#N/A</v>
          </cell>
          <cell r="JS49" t="e">
            <v>#N/A</v>
          </cell>
          <cell r="JT49" t="e">
            <v>#N/A</v>
          </cell>
          <cell r="JU49" t="e">
            <v>#N/A</v>
          </cell>
          <cell r="JV49" t="e">
            <v>#N/A</v>
          </cell>
          <cell r="JW49" t="e">
            <v>#N/A</v>
          </cell>
          <cell r="JX49" t="e">
            <v>#N/A</v>
          </cell>
          <cell r="JY49" t="e">
            <v>#N/A</v>
          </cell>
          <cell r="JZ49" t="e">
            <v>#N/A</v>
          </cell>
          <cell r="KA49" t="e">
            <v>#N/A</v>
          </cell>
          <cell r="KB49" t="e">
            <v>#N/A</v>
          </cell>
          <cell r="KC49" t="e">
            <v>#N/A</v>
          </cell>
          <cell r="KD49" t="e">
            <v>#N/A</v>
          </cell>
          <cell r="KE49" t="e">
            <v>#N/A</v>
          </cell>
          <cell r="KF49" t="e">
            <v>#N/A</v>
          </cell>
          <cell r="KG49" t="e">
            <v>#N/A</v>
          </cell>
          <cell r="KH49" t="e">
            <v>#N/A</v>
          </cell>
          <cell r="KI49" t="e">
            <v>#N/A</v>
          </cell>
          <cell r="KJ49" t="e">
            <v>#N/A</v>
          </cell>
          <cell r="KK49" t="e">
            <v>#N/A</v>
          </cell>
          <cell r="KL49" t="e">
            <v>#N/A</v>
          </cell>
          <cell r="KM49" t="e">
            <v>#N/A</v>
          </cell>
          <cell r="KN49" t="e">
            <v>#N/A</v>
          </cell>
          <cell r="KO49" t="e">
            <v>#N/A</v>
          </cell>
          <cell r="KP49" t="e">
            <v>#N/A</v>
          </cell>
          <cell r="KQ49" t="e">
            <v>#N/A</v>
          </cell>
          <cell r="KR49" t="e">
            <v>#N/A</v>
          </cell>
          <cell r="KS49" t="e">
            <v>#N/A</v>
          </cell>
          <cell r="KT49" t="e">
            <v>#N/A</v>
          </cell>
          <cell r="KU49" t="e">
            <v>#N/A</v>
          </cell>
          <cell r="KV49" t="e">
            <v>#N/A</v>
          </cell>
          <cell r="KW49" t="e">
            <v>#N/A</v>
          </cell>
          <cell r="KX49" t="e">
            <v>#N/A</v>
          </cell>
          <cell r="KY49" t="e">
            <v>#N/A</v>
          </cell>
          <cell r="KZ49" t="e">
            <v>#N/A</v>
          </cell>
          <cell r="LA49" t="e">
            <v>#N/A</v>
          </cell>
          <cell r="LB49" t="e">
            <v>#N/A</v>
          </cell>
          <cell r="LC49" t="e">
            <v>#N/A</v>
          </cell>
          <cell r="LD49" t="e">
            <v>#N/A</v>
          </cell>
          <cell r="LE49" t="e">
            <v>#N/A</v>
          </cell>
          <cell r="LF49" t="e">
            <v>#N/A</v>
          </cell>
          <cell r="LG49" t="e">
            <v>#N/A</v>
          </cell>
          <cell r="LH49" t="e">
            <v>#N/A</v>
          </cell>
          <cell r="LI49" t="e">
            <v>#N/A</v>
          </cell>
          <cell r="LJ49" t="e">
            <v>#N/A</v>
          </cell>
          <cell r="LK49" t="e">
            <v>#N/A</v>
          </cell>
          <cell r="LL49" t="e">
            <v>#N/A</v>
          </cell>
          <cell r="LM49" t="e">
            <v>#N/A</v>
          </cell>
          <cell r="LN49" t="e">
            <v>#N/A</v>
          </cell>
          <cell r="LO49" t="e">
            <v>#N/A</v>
          </cell>
          <cell r="LP49" t="e">
            <v>#N/A</v>
          </cell>
          <cell r="LQ49" t="e">
            <v>#N/A</v>
          </cell>
          <cell r="LR49" t="e">
            <v>#N/A</v>
          </cell>
          <cell r="LS49" t="e">
            <v>#N/A</v>
          </cell>
          <cell r="LT49" t="e">
            <v>#N/A</v>
          </cell>
          <cell r="LU49" t="e">
            <v>#N/A</v>
          </cell>
          <cell r="LV49" t="e">
            <v>#N/A</v>
          </cell>
          <cell r="LW49" t="e">
            <v>#N/A</v>
          </cell>
          <cell r="LX49" t="e">
            <v>#N/A</v>
          </cell>
          <cell r="LY49" t="e">
            <v>#N/A</v>
          </cell>
          <cell r="LZ49" t="e">
            <v>#N/A</v>
          </cell>
          <cell r="MA49" t="e">
            <v>#N/A</v>
          </cell>
          <cell r="MB49" t="e">
            <v>#N/A</v>
          </cell>
          <cell r="MC49" t="e">
            <v>#N/A</v>
          </cell>
          <cell r="MD49" t="e">
            <v>#N/A</v>
          </cell>
          <cell r="ME49" t="e">
            <v>#N/A</v>
          </cell>
          <cell r="MF49" t="e">
            <v>#N/A</v>
          </cell>
          <cell r="MG49" t="e">
            <v>#N/A</v>
          </cell>
          <cell r="MH49" t="e">
            <v>#N/A</v>
          </cell>
          <cell r="MI49" t="e">
            <v>#N/A</v>
          </cell>
          <cell r="MJ49" t="e">
            <v>#N/A</v>
          </cell>
          <cell r="MK49" t="e">
            <v>#N/A</v>
          </cell>
          <cell r="ML49" t="e">
            <v>#N/A</v>
          </cell>
          <cell r="MM49" t="e">
            <v>#N/A</v>
          </cell>
          <cell r="MN49" t="e">
            <v>#N/A</v>
          </cell>
          <cell r="MO49" t="e">
            <v>#N/A</v>
          </cell>
          <cell r="MP49" t="e">
            <v>#N/A</v>
          </cell>
          <cell r="MQ49" t="e">
            <v>#N/A</v>
          </cell>
          <cell r="MR49" t="e">
            <v>#N/A</v>
          </cell>
          <cell r="MS49" t="e">
            <v>#N/A</v>
          </cell>
          <cell r="MT49" t="e">
            <v>#N/A</v>
          </cell>
          <cell r="MU49" t="e">
            <v>#N/A</v>
          </cell>
          <cell r="MV49" t="e">
            <v>#N/A</v>
          </cell>
          <cell r="MW49" t="e">
            <v>#N/A</v>
          </cell>
          <cell r="MX49" t="e">
            <v>#N/A</v>
          </cell>
          <cell r="MY49" t="e">
            <v>#N/A</v>
          </cell>
          <cell r="MZ49" t="e">
            <v>#N/A</v>
          </cell>
          <cell r="NA49" t="e">
            <v>#N/A</v>
          </cell>
          <cell r="NB49" t="e">
            <v>#N/A</v>
          </cell>
          <cell r="NC49" t="e">
            <v>#N/A</v>
          </cell>
          <cell r="ND49" t="e">
            <v>#N/A</v>
          </cell>
          <cell r="NE49" t="e">
            <v>#N/A</v>
          </cell>
          <cell r="NF49" t="e">
            <v>#N/A</v>
          </cell>
          <cell r="NG49" t="e">
            <v>#N/A</v>
          </cell>
          <cell r="NH49" t="e">
            <v>#N/A</v>
          </cell>
          <cell r="NI49" t="e">
            <v>#N/A</v>
          </cell>
          <cell r="NJ49" t="e">
            <v>#N/A</v>
          </cell>
          <cell r="NK49" t="e">
            <v>#N/A</v>
          </cell>
          <cell r="NL49" t="e">
            <v>#N/A</v>
          </cell>
          <cell r="NM49" t="e">
            <v>#N/A</v>
          </cell>
          <cell r="NN49" t="e">
            <v>#N/A</v>
          </cell>
          <cell r="NO49" t="e">
            <v>#N/A</v>
          </cell>
          <cell r="NP49" t="e">
            <v>#N/A</v>
          </cell>
          <cell r="NQ49" t="e">
            <v>#N/A</v>
          </cell>
          <cell r="NR49" t="e">
            <v>#N/A</v>
          </cell>
          <cell r="NS49" t="e">
            <v>#N/A</v>
          </cell>
          <cell r="NT49" t="e">
            <v>#N/A</v>
          </cell>
          <cell r="NU49" t="e">
            <v>#N/A</v>
          </cell>
          <cell r="NV49" t="e">
            <v>#N/A</v>
          </cell>
          <cell r="NW49" t="e">
            <v>#N/A</v>
          </cell>
          <cell r="NX49" t="e">
            <v>#N/A</v>
          </cell>
          <cell r="NY49" t="e">
            <v>#N/A</v>
          </cell>
          <cell r="NZ49" t="e">
            <v>#N/A</v>
          </cell>
          <cell r="OA49" t="e">
            <v>#N/A</v>
          </cell>
          <cell r="OB49" t="e">
            <v>#N/A</v>
          </cell>
          <cell r="OC49" t="e">
            <v>#N/A</v>
          </cell>
          <cell r="OD49" t="e">
            <v>#N/A</v>
          </cell>
          <cell r="OE49" t="e">
            <v>#N/A</v>
          </cell>
          <cell r="OF49" t="e">
            <v>#N/A</v>
          </cell>
          <cell r="OG49" t="e">
            <v>#N/A</v>
          </cell>
          <cell r="OH49" t="e">
            <v>#N/A</v>
          </cell>
          <cell r="OI49" t="e">
            <v>#N/A</v>
          </cell>
          <cell r="OJ49" t="e">
            <v>#N/A</v>
          </cell>
          <cell r="OK49" t="e">
            <v>#N/A</v>
          </cell>
          <cell r="OL49" t="e">
            <v>#N/A</v>
          </cell>
          <cell r="OM49" t="e">
            <v>#N/A</v>
          </cell>
          <cell r="ON49" t="e">
            <v>#N/A</v>
          </cell>
          <cell r="OO49" t="e">
            <v>#N/A</v>
          </cell>
          <cell r="OP49" t="e">
            <v>#N/A</v>
          </cell>
          <cell r="OQ49" t="e">
            <v>#N/A</v>
          </cell>
          <cell r="OR49" t="e">
            <v>#N/A</v>
          </cell>
          <cell r="OS49" t="e">
            <v>#N/A</v>
          </cell>
          <cell r="OT49" t="e">
            <v>#N/A</v>
          </cell>
          <cell r="OU49" t="e">
            <v>#N/A</v>
          </cell>
          <cell r="OV49" t="e">
            <v>#N/A</v>
          </cell>
          <cell r="OW49" t="e">
            <v>#N/A</v>
          </cell>
          <cell r="OX49" t="e">
            <v>#N/A</v>
          </cell>
          <cell r="OY49" t="e">
            <v>#N/A</v>
          </cell>
          <cell r="OZ49" t="e">
            <v>#N/A</v>
          </cell>
          <cell r="PA49" t="e">
            <v>#N/A</v>
          </cell>
          <cell r="PB49" t="e">
            <v>#N/A</v>
          </cell>
          <cell r="PC49" t="e">
            <v>#N/A</v>
          </cell>
          <cell r="PD49" t="e">
            <v>#N/A</v>
          </cell>
          <cell r="PE49" t="e">
            <v>#N/A</v>
          </cell>
          <cell r="PF49" t="e">
            <v>#N/A</v>
          </cell>
          <cell r="PG49" t="e">
            <v>#N/A</v>
          </cell>
          <cell r="PH49" t="e">
            <v>#N/A</v>
          </cell>
          <cell r="PI49" t="e">
            <v>#N/A</v>
          </cell>
          <cell r="PJ49" t="e">
            <v>#N/A</v>
          </cell>
          <cell r="PK49" t="e">
            <v>#N/A</v>
          </cell>
          <cell r="PL49" t="e">
            <v>#N/A</v>
          </cell>
          <cell r="PM49" t="e">
            <v>#N/A</v>
          </cell>
          <cell r="PN49" t="e">
            <v>#N/A</v>
          </cell>
          <cell r="PO49" t="e">
            <v>#N/A</v>
          </cell>
          <cell r="PP49" t="e">
            <v>#N/A</v>
          </cell>
          <cell r="PQ49" t="e">
            <v>#N/A</v>
          </cell>
          <cell r="PR49" t="e">
            <v>#N/A</v>
          </cell>
          <cell r="PS49" t="e">
            <v>#N/A</v>
          </cell>
          <cell r="PT49" t="e">
            <v>#N/A</v>
          </cell>
          <cell r="PU49" t="e">
            <v>#N/A</v>
          </cell>
          <cell r="PV49" t="e">
            <v>#N/A</v>
          </cell>
          <cell r="PW49" t="e">
            <v>#N/A</v>
          </cell>
          <cell r="PX49" t="e">
            <v>#N/A</v>
          </cell>
          <cell r="PY49" t="e">
            <v>#N/A</v>
          </cell>
          <cell r="PZ49" t="e">
            <v>#N/A</v>
          </cell>
          <cell r="QA49" t="e">
            <v>#N/A</v>
          </cell>
          <cell r="QB49" t="e">
            <v>#N/A</v>
          </cell>
          <cell r="QC49" t="e">
            <v>#N/A</v>
          </cell>
          <cell r="QD49" t="e">
            <v>#N/A</v>
          </cell>
          <cell r="QE49" t="e">
            <v>#N/A</v>
          </cell>
          <cell r="QF49" t="e">
            <v>#N/A</v>
          </cell>
          <cell r="QG49" t="e">
            <v>#N/A</v>
          </cell>
          <cell r="QH49" t="e">
            <v>#N/A</v>
          </cell>
          <cell r="QI49" t="e">
            <v>#N/A</v>
          </cell>
          <cell r="QJ49" t="e">
            <v>#N/A</v>
          </cell>
          <cell r="QK49" t="e">
            <v>#N/A</v>
          </cell>
          <cell r="QL49" t="e">
            <v>#N/A</v>
          </cell>
          <cell r="QM49" t="e">
            <v>#N/A</v>
          </cell>
          <cell r="QN49" t="e">
            <v>#N/A</v>
          </cell>
          <cell r="QO49" t="e">
            <v>#N/A</v>
          </cell>
          <cell r="QP49" t="e">
            <v>#N/A</v>
          </cell>
          <cell r="QQ49" t="e">
            <v>#N/A</v>
          </cell>
          <cell r="QR49" t="e">
            <v>#N/A</v>
          </cell>
          <cell r="QS49" t="e">
            <v>#N/A</v>
          </cell>
          <cell r="QT49" t="e">
            <v>#N/A</v>
          </cell>
          <cell r="QU49" t="e">
            <v>#N/A</v>
          </cell>
          <cell r="QV49" t="e">
            <v>#N/A</v>
          </cell>
          <cell r="QW49" t="e">
            <v>#N/A</v>
          </cell>
          <cell r="QX49" t="e">
            <v>#N/A</v>
          </cell>
          <cell r="QY49" t="e">
            <v>#N/A</v>
          </cell>
          <cell r="QZ49" t="e">
            <v>#N/A</v>
          </cell>
          <cell r="RA49" t="e">
            <v>#N/A</v>
          </cell>
          <cell r="RB49" t="str">
            <v>x</v>
          </cell>
        </row>
        <row r="50">
          <cell r="A50">
            <v>48</v>
          </cell>
          <cell r="C50" t="e">
            <v>#N/A</v>
          </cell>
          <cell r="D50" t="e">
            <v>#N/A</v>
          </cell>
          <cell r="E50" t="e">
            <v>#N/A</v>
          </cell>
          <cell r="F50" t="str">
            <v>N/A</v>
          </cell>
          <cell r="G50" t="str">
            <v>N/A</v>
          </cell>
          <cell r="H50" t="str">
            <v>N/A</v>
          </cell>
          <cell r="I50" t="str">
            <v>N/A</v>
          </cell>
          <cell r="J50" t="str">
            <v>N/A</v>
          </cell>
          <cell r="K50" t="str">
            <v>N/A</v>
          </cell>
          <cell r="L50" t="e">
            <v>#N/A</v>
          </cell>
          <cell r="M50" t="e">
            <v>#N/A</v>
          </cell>
          <cell r="N50" t="e">
            <v>#N/A</v>
          </cell>
          <cell r="O50" t="str">
            <v>N/A</v>
          </cell>
          <cell r="P50" t="str">
            <v>N/A</v>
          </cell>
          <cell r="Q50" t="str">
            <v>N/A</v>
          </cell>
          <cell r="R50" t="str">
            <v>N/A</v>
          </cell>
          <cell r="S50" t="str">
            <v>N/A</v>
          </cell>
          <cell r="T50" t="str">
            <v>N/A</v>
          </cell>
          <cell r="U50" t="e">
            <v>#N/A</v>
          </cell>
          <cell r="V50" t="e">
            <v>#N/A</v>
          </cell>
          <cell r="W50" t="e">
            <v>#N/A</v>
          </cell>
          <cell r="X50" t="str">
            <v>N/A</v>
          </cell>
          <cell r="Y50" t="str">
            <v>N/A</v>
          </cell>
          <cell r="Z50" t="str">
            <v>N/A</v>
          </cell>
          <cell r="AA50" t="str">
            <v>N/A</v>
          </cell>
          <cell r="AB50" t="str">
            <v>N/A</v>
          </cell>
          <cell r="AC50" t="str">
            <v>N/A</v>
          </cell>
          <cell r="AD50" t="e">
            <v>#N/A</v>
          </cell>
          <cell r="AE50" t="e">
            <v>#N/A</v>
          </cell>
          <cell r="AF50" t="e">
            <v>#N/A</v>
          </cell>
          <cell r="AG50" t="str">
            <v>N/A</v>
          </cell>
          <cell r="AH50" t="str">
            <v>N/A</v>
          </cell>
          <cell r="AI50" t="str">
            <v>N/A</v>
          </cell>
          <cell r="AJ50" t="str">
            <v>N/A</v>
          </cell>
          <cell r="AK50" t="str">
            <v>N/A</v>
          </cell>
          <cell r="AL50" t="str">
            <v>N/A</v>
          </cell>
          <cell r="AM50" t="e">
            <v>#N/A</v>
          </cell>
          <cell r="AN50" t="e">
            <v>#N/A</v>
          </cell>
          <cell r="AO50" t="e">
            <v>#N/A</v>
          </cell>
          <cell r="AP50" t="str">
            <v>N/A</v>
          </cell>
          <cell r="AQ50" t="str">
            <v>N/A</v>
          </cell>
          <cell r="AR50" t="str">
            <v>N/A</v>
          </cell>
          <cell r="AS50" t="str">
            <v>N/A</v>
          </cell>
          <cell r="AT50" t="str">
            <v>N/A</v>
          </cell>
          <cell r="AU50" t="str">
            <v>N/A</v>
          </cell>
          <cell r="AV50" t="e">
            <v>#N/A</v>
          </cell>
          <cell r="AW50" t="e">
            <v>#N/A</v>
          </cell>
          <cell r="AX50" t="e">
            <v>#N/A</v>
          </cell>
          <cell r="AY50" t="str">
            <v>N/A</v>
          </cell>
          <cell r="AZ50" t="str">
            <v>N/A</v>
          </cell>
          <cell r="BA50" t="str">
            <v>N/A</v>
          </cell>
          <cell r="BB50" t="str">
            <v>N/A</v>
          </cell>
          <cell r="BC50" t="str">
            <v>N/A</v>
          </cell>
          <cell r="BD50" t="str">
            <v>N/A</v>
          </cell>
          <cell r="BE50" t="e">
            <v>#N/A</v>
          </cell>
          <cell r="BF50" t="e">
            <v>#N/A</v>
          </cell>
          <cell r="BG50" t="e">
            <v>#N/A</v>
          </cell>
          <cell r="BH50" t="str">
            <v>N/A</v>
          </cell>
          <cell r="BI50" t="str">
            <v>N/A</v>
          </cell>
          <cell r="BJ50" t="str">
            <v>N/A</v>
          </cell>
          <cell r="BK50" t="str">
            <v>N/A</v>
          </cell>
          <cell r="BL50" t="str">
            <v>N/A</v>
          </cell>
          <cell r="BM50" t="str">
            <v>N/A</v>
          </cell>
          <cell r="BN50" t="e">
            <v>#N/A</v>
          </cell>
          <cell r="BO50" t="e">
            <v>#N/A</v>
          </cell>
          <cell r="BP50" t="e">
            <v>#N/A</v>
          </cell>
          <cell r="BQ50" t="str">
            <v>N/A</v>
          </cell>
          <cell r="BR50" t="str">
            <v>N/A</v>
          </cell>
          <cell r="BS50" t="str">
            <v>N/A</v>
          </cell>
          <cell r="BT50" t="str">
            <v>N/A</v>
          </cell>
          <cell r="BU50" t="str">
            <v>N/A</v>
          </cell>
          <cell r="BV50" t="str">
            <v>N/A</v>
          </cell>
          <cell r="BW50" t="e">
            <v>#N/A</v>
          </cell>
          <cell r="BX50" t="e">
            <v>#N/A</v>
          </cell>
          <cell r="BY50" t="e">
            <v>#N/A</v>
          </cell>
          <cell r="BZ50" t="str">
            <v>N/A</v>
          </cell>
          <cell r="CA50" t="str">
            <v>N/A</v>
          </cell>
          <cell r="CB50" t="str">
            <v>N/A</v>
          </cell>
          <cell r="CC50" t="str">
            <v>N/A</v>
          </cell>
          <cell r="CD50" t="str">
            <v>N/A</v>
          </cell>
          <cell r="CE50" t="str">
            <v>N/A</v>
          </cell>
          <cell r="CF50" t="e">
            <v>#N/A</v>
          </cell>
          <cell r="CG50" t="e">
            <v>#N/A</v>
          </cell>
          <cell r="CH50" t="e">
            <v>#N/A</v>
          </cell>
          <cell r="CI50" t="str">
            <v>N/A</v>
          </cell>
          <cell r="CJ50" t="str">
            <v>N/A</v>
          </cell>
          <cell r="CK50" t="str">
            <v>N/A</v>
          </cell>
          <cell r="CL50" t="str">
            <v>N/A</v>
          </cell>
          <cell r="CM50" t="str">
            <v>N/A</v>
          </cell>
          <cell r="CN50" t="str">
            <v>N/A</v>
          </cell>
          <cell r="CO50" t="e">
            <v>#N/A</v>
          </cell>
          <cell r="CP50" t="e">
            <v>#N/A</v>
          </cell>
          <cell r="CQ50" t="e">
            <v>#N/A</v>
          </cell>
          <cell r="CR50" t="str">
            <v>N/A</v>
          </cell>
          <cell r="CS50" t="str">
            <v>N/A</v>
          </cell>
          <cell r="CT50" t="str">
            <v>N/A</v>
          </cell>
          <cell r="CU50" t="str">
            <v>N/A</v>
          </cell>
          <cell r="CV50" t="str">
            <v>N/A</v>
          </cell>
          <cell r="CW50" t="str">
            <v>N/A</v>
          </cell>
          <cell r="CX50" t="e">
            <v>#N/A</v>
          </cell>
          <cell r="CY50" t="e">
            <v>#N/A</v>
          </cell>
          <cell r="CZ50" t="e">
            <v>#N/A</v>
          </cell>
          <cell r="DA50" t="str">
            <v>N/A</v>
          </cell>
          <cell r="DB50" t="str">
            <v>N/A</v>
          </cell>
          <cell r="DC50" t="str">
            <v>N/A</v>
          </cell>
          <cell r="DD50" t="str">
            <v>N/A</v>
          </cell>
          <cell r="DE50" t="str">
            <v>N/A</v>
          </cell>
          <cell r="DF50" t="str">
            <v>N/A</v>
          </cell>
          <cell r="DG50" t="e">
            <v>#N/A</v>
          </cell>
          <cell r="DH50" t="e">
            <v>#N/A</v>
          </cell>
          <cell r="DI50" t="e">
            <v>#N/A</v>
          </cell>
          <cell r="DJ50" t="str">
            <v>N/A</v>
          </cell>
          <cell r="DK50" t="str">
            <v>N/A</v>
          </cell>
          <cell r="DL50" t="str">
            <v>N/A</v>
          </cell>
          <cell r="DM50" t="str">
            <v>N/A</v>
          </cell>
          <cell r="DN50" t="str">
            <v>N/A</v>
          </cell>
          <cell r="DO50" t="str">
            <v>N/A</v>
          </cell>
          <cell r="DP50" t="e">
            <v>#N/A</v>
          </cell>
          <cell r="DQ50" t="e">
            <v>#N/A</v>
          </cell>
          <cell r="DR50" t="e">
            <v>#N/A</v>
          </cell>
          <cell r="DS50" t="str">
            <v>N/A</v>
          </cell>
          <cell r="DT50" t="str">
            <v>N/A</v>
          </cell>
          <cell r="DU50" t="str">
            <v>N/A</v>
          </cell>
          <cell r="DV50" t="str">
            <v>N/A</v>
          </cell>
          <cell r="DW50" t="str">
            <v>N/A</v>
          </cell>
          <cell r="DX50" t="str">
            <v>N/A</v>
          </cell>
          <cell r="DY50" t="e">
            <v>#N/A</v>
          </cell>
          <cell r="DZ50" t="e">
            <v>#N/A</v>
          </cell>
          <cell r="EA50" t="e">
            <v>#N/A</v>
          </cell>
          <cell r="EB50" t="str">
            <v>N/A</v>
          </cell>
          <cell r="EC50" t="str">
            <v>N/A</v>
          </cell>
          <cell r="ED50" t="str">
            <v>N/A</v>
          </cell>
          <cell r="EE50" t="str">
            <v>N/A</v>
          </cell>
          <cell r="EF50" t="str">
            <v>N/A</v>
          </cell>
          <cell r="EG50" t="str">
            <v>N/A</v>
          </cell>
          <cell r="EH50" t="e">
            <v>#N/A</v>
          </cell>
          <cell r="EI50" t="e">
            <v>#N/A</v>
          </cell>
          <cell r="EJ50" t="e">
            <v>#N/A</v>
          </cell>
          <cell r="EK50" t="str">
            <v>N/A</v>
          </cell>
          <cell r="EL50" t="str">
            <v>N/A</v>
          </cell>
          <cell r="EM50" t="str">
            <v>N/A</v>
          </cell>
          <cell r="EN50" t="str">
            <v>N/A</v>
          </cell>
          <cell r="EO50" t="str">
            <v>N/A</v>
          </cell>
          <cell r="EP50" t="str">
            <v>N/A</v>
          </cell>
          <cell r="EQ50" t="e">
            <v>#N/A</v>
          </cell>
          <cell r="ER50" t="e">
            <v>#N/A</v>
          </cell>
          <cell r="ES50" t="e">
            <v>#N/A</v>
          </cell>
          <cell r="ET50" t="str">
            <v>N/A</v>
          </cell>
          <cell r="EU50" t="str">
            <v>N/A</v>
          </cell>
          <cell r="EV50" t="str">
            <v>N/A</v>
          </cell>
          <cell r="EW50" t="str">
            <v>N/A</v>
          </cell>
          <cell r="EX50" t="str">
            <v>N/A</v>
          </cell>
          <cell r="EY50" t="str">
            <v>N/A</v>
          </cell>
          <cell r="EZ50" t="e">
            <v>#N/A</v>
          </cell>
          <cell r="FA50" t="e">
            <v>#N/A</v>
          </cell>
          <cell r="FB50" t="e">
            <v>#N/A</v>
          </cell>
          <cell r="FC50" t="str">
            <v>N/A</v>
          </cell>
          <cell r="FD50" t="str">
            <v>N/A</v>
          </cell>
          <cell r="FE50" t="str">
            <v>N/A</v>
          </cell>
          <cell r="FF50" t="str">
            <v>N/A</v>
          </cell>
          <cell r="FG50" t="str">
            <v>N/A</v>
          </cell>
          <cell r="FH50" t="str">
            <v>N/A</v>
          </cell>
          <cell r="FI50" t="e">
            <v>#N/A</v>
          </cell>
          <cell r="FJ50" t="e">
            <v>#N/A</v>
          </cell>
          <cell r="FK50" t="str">
            <v>N/A</v>
          </cell>
          <cell r="FL50" t="str">
            <v>N/A</v>
          </cell>
          <cell r="FM50" t="str">
            <v>N/A</v>
          </cell>
          <cell r="FN50" t="str">
            <v>N/A</v>
          </cell>
          <cell r="FO50" t="str">
            <v>N/A</v>
          </cell>
          <cell r="FP50" t="str">
            <v>N/A</v>
          </cell>
          <cell r="FQ50" t="str">
            <v>N/A</v>
          </cell>
          <cell r="FR50" t="str">
            <v>N/A</v>
          </cell>
          <cell r="FS50" t="str">
            <v>N/A</v>
          </cell>
          <cell r="FT50" t="str">
            <v>N/A</v>
          </cell>
          <cell r="FU50" t="e">
            <v>#N/A</v>
          </cell>
          <cell r="FV50" t="e">
            <v>#N/A</v>
          </cell>
          <cell r="FW50" t="e">
            <v>#N/A</v>
          </cell>
          <cell r="FX50" t="str">
            <v>N/A</v>
          </cell>
          <cell r="FY50" t="str">
            <v>N/A</v>
          </cell>
          <cell r="FZ50" t="str">
            <v>N/A</v>
          </cell>
          <cell r="GA50" t="str">
            <v>N/A</v>
          </cell>
          <cell r="GB50" t="str">
            <v>N/A</v>
          </cell>
          <cell r="GC50" t="str">
            <v>N/A</v>
          </cell>
          <cell r="GD50" t="e">
            <v>#N/A</v>
          </cell>
          <cell r="GE50" t="e">
            <v>#N/A</v>
          </cell>
          <cell r="GF50" t="e">
            <v>#N/A</v>
          </cell>
          <cell r="GG50" t="str">
            <v>N/A</v>
          </cell>
          <cell r="GH50" t="str">
            <v>N/A</v>
          </cell>
          <cell r="GI50" t="str">
            <v>N/A</v>
          </cell>
          <cell r="GJ50" t="str">
            <v>N/A</v>
          </cell>
          <cell r="GK50" t="str">
            <v>N/A</v>
          </cell>
          <cell r="GL50" t="str">
            <v>N/A</v>
          </cell>
          <cell r="GM50" t="e">
            <v>#N/A</v>
          </cell>
          <cell r="GN50" t="e">
            <v>#N/A</v>
          </cell>
          <cell r="GO50" t="e">
            <v>#N/A</v>
          </cell>
          <cell r="GP50" t="str">
            <v>N/A</v>
          </cell>
          <cell r="GQ50" t="str">
            <v>N/A</v>
          </cell>
          <cell r="GR50" t="str">
            <v>N/A</v>
          </cell>
          <cell r="GS50" t="str">
            <v>N/A</v>
          </cell>
          <cell r="GT50" t="str">
            <v>N/A</v>
          </cell>
          <cell r="GU50" t="str">
            <v>N/A</v>
          </cell>
          <cell r="GV50" t="e">
            <v>#N/A</v>
          </cell>
          <cell r="GW50" t="e">
            <v>#N/A</v>
          </cell>
          <cell r="GX50" t="e">
            <v>#N/A</v>
          </cell>
          <cell r="GY50" t="str">
            <v>N/A</v>
          </cell>
          <cell r="GZ50" t="str">
            <v>N/A</v>
          </cell>
          <cell r="HA50" t="str">
            <v>N/A</v>
          </cell>
          <cell r="HB50" t="str">
            <v>N/A</v>
          </cell>
          <cell r="HC50" t="str">
            <v>N/A</v>
          </cell>
          <cell r="HD50" t="str">
            <v>N/A</v>
          </cell>
          <cell r="HE50" t="e">
            <v>#N/A</v>
          </cell>
          <cell r="HF50" t="e">
            <v>#N/A</v>
          </cell>
          <cell r="HG50" t="e">
            <v>#N/A</v>
          </cell>
          <cell r="HH50" t="str">
            <v>N/A</v>
          </cell>
          <cell r="HI50" t="str">
            <v>N/A</v>
          </cell>
          <cell r="HJ50" t="str">
            <v>N/A</v>
          </cell>
          <cell r="HK50" t="str">
            <v>N/A</v>
          </cell>
          <cell r="HL50" t="str">
            <v>N/A</v>
          </cell>
          <cell r="HM50" t="str">
            <v>N/A</v>
          </cell>
          <cell r="HN50" t="e">
            <v>#N/A</v>
          </cell>
          <cell r="HO50" t="e">
            <v>#N/A</v>
          </cell>
          <cell r="HP50" t="e">
            <v>#N/A</v>
          </cell>
          <cell r="HQ50" t="str">
            <v>N/A</v>
          </cell>
          <cell r="HR50" t="str">
            <v>N/A</v>
          </cell>
          <cell r="HS50" t="str">
            <v>N/A</v>
          </cell>
          <cell r="HT50" t="str">
            <v>N/A</v>
          </cell>
          <cell r="HU50" t="str">
            <v>N/A</v>
          </cell>
          <cell r="HV50" t="str">
            <v>N/A</v>
          </cell>
          <cell r="HW50" t="e">
            <v>#N/A</v>
          </cell>
          <cell r="HX50" t="e">
            <v>#N/A</v>
          </cell>
          <cell r="HY50" t="e">
            <v>#N/A</v>
          </cell>
          <cell r="HZ50" t="str">
            <v>N/A</v>
          </cell>
          <cell r="IA50" t="str">
            <v>N/A</v>
          </cell>
          <cell r="IB50" t="str">
            <v>N/A</v>
          </cell>
          <cell r="IC50" t="str">
            <v>N/A</v>
          </cell>
          <cell r="ID50" t="str">
            <v>N/A</v>
          </cell>
          <cell r="IE50" t="str">
            <v>N/A</v>
          </cell>
          <cell r="IF50" t="e">
            <v>#N/A</v>
          </cell>
          <cell r="IG50" t="e">
            <v>#N/A</v>
          </cell>
          <cell r="IH50" t="e">
            <v>#N/A</v>
          </cell>
          <cell r="II50" t="str">
            <v>N/A</v>
          </cell>
          <cell r="IJ50" t="str">
            <v>N/A</v>
          </cell>
          <cell r="IK50" t="str">
            <v>N/A</v>
          </cell>
          <cell r="IL50" t="str">
            <v>N/A</v>
          </cell>
          <cell r="IM50" t="str">
            <v>N/A</v>
          </cell>
          <cell r="IN50" t="str">
            <v>N/A</v>
          </cell>
          <cell r="IO50" t="e">
            <v>#N/A</v>
          </cell>
          <cell r="IP50" t="e">
            <v>#N/A</v>
          </cell>
          <cell r="IQ50" t="e">
            <v>#N/A</v>
          </cell>
          <cell r="IR50" t="str">
            <v>N/A</v>
          </cell>
          <cell r="IS50" t="str">
            <v>N/A</v>
          </cell>
          <cell r="IT50" t="str">
            <v>N/A</v>
          </cell>
          <cell r="IU50" t="str">
            <v>N/A</v>
          </cell>
          <cell r="IV50" t="str">
            <v>N/A</v>
          </cell>
          <cell r="IW50" t="str">
            <v>N/A</v>
          </cell>
          <cell r="IX50" t="e">
            <v>#N/A</v>
          </cell>
          <cell r="IY50" t="e">
            <v>#N/A</v>
          </cell>
          <cell r="IZ50" t="e">
            <v>#N/A</v>
          </cell>
          <cell r="JA50" t="str">
            <v>N/A</v>
          </cell>
          <cell r="JB50" t="str">
            <v>N/A</v>
          </cell>
          <cell r="JC50" t="str">
            <v>N/A</v>
          </cell>
          <cell r="JD50" t="str">
            <v>N/A</v>
          </cell>
          <cell r="JE50" t="str">
            <v>N/A</v>
          </cell>
          <cell r="JF50" t="str">
            <v>N/A</v>
          </cell>
          <cell r="JG50" t="e">
            <v>#N/A</v>
          </cell>
          <cell r="JH50" t="e">
            <v>#N/A</v>
          </cell>
          <cell r="JI50" t="e">
            <v>#N/A</v>
          </cell>
          <cell r="JJ50" t="str">
            <v>N/A</v>
          </cell>
          <cell r="JK50" t="str">
            <v>N/A</v>
          </cell>
          <cell r="JL50" t="str">
            <v>N/A</v>
          </cell>
          <cell r="JM50" t="str">
            <v>N/A</v>
          </cell>
          <cell r="JN50" t="str">
            <v>N/A</v>
          </cell>
          <cell r="JO50" t="str">
            <v>N/A</v>
          </cell>
          <cell r="JP50" t="e">
            <v>#N/A</v>
          </cell>
          <cell r="JQ50" t="e">
            <v>#N/A</v>
          </cell>
          <cell r="JR50" t="str">
            <v>N/A</v>
          </cell>
          <cell r="JS50" t="str">
            <v>N/A</v>
          </cell>
          <cell r="JT50" t="str">
            <v>N/A</v>
          </cell>
          <cell r="JU50" t="str">
            <v>N/A</v>
          </cell>
          <cell r="JV50" t="str">
            <v>N/A</v>
          </cell>
          <cell r="JW50" t="str">
            <v>N/A</v>
          </cell>
          <cell r="JX50" t="str">
            <v>N/A</v>
          </cell>
          <cell r="JY50" t="str">
            <v>N/A</v>
          </cell>
          <cell r="JZ50" t="str">
            <v>N/A</v>
          </cell>
          <cell r="KA50" t="str">
            <v>N/A</v>
          </cell>
          <cell r="KB50" t="str">
            <v>N/A</v>
          </cell>
          <cell r="KC50" t="str">
            <v>N/A</v>
          </cell>
          <cell r="KD50" t="str">
            <v>N/A</v>
          </cell>
          <cell r="KE50" t="str">
            <v>N/A</v>
          </cell>
          <cell r="KF50" t="str">
            <v>N/A</v>
          </cell>
          <cell r="KG50" t="str">
            <v>N/A</v>
          </cell>
          <cell r="KH50" t="str">
            <v>N/A</v>
          </cell>
          <cell r="KI50" t="str">
            <v>N/A</v>
          </cell>
          <cell r="KJ50" t="str">
            <v>N/A</v>
          </cell>
          <cell r="KK50" t="str">
            <v>N/A</v>
          </cell>
          <cell r="KL50" t="str">
            <v>N/A</v>
          </cell>
          <cell r="KM50" t="str">
            <v>N/A</v>
          </cell>
          <cell r="KN50" t="str">
            <v>N/A</v>
          </cell>
          <cell r="KO50" t="str">
            <v>N/A</v>
          </cell>
          <cell r="KP50" t="str">
            <v>N/A</v>
          </cell>
          <cell r="KQ50" t="str">
            <v>N/A</v>
          </cell>
          <cell r="KR50" t="str">
            <v>N/A</v>
          </cell>
          <cell r="KS50" t="str">
            <v>N/A</v>
          </cell>
          <cell r="KT50" t="str">
            <v>N/A</v>
          </cell>
          <cell r="KU50" t="str">
            <v>N/A</v>
          </cell>
          <cell r="KV50" t="str">
            <v>N/A</v>
          </cell>
          <cell r="KW50" t="str">
            <v>N/A</v>
          </cell>
          <cell r="KX50" t="str">
            <v>N/A</v>
          </cell>
          <cell r="KY50" t="str">
            <v>N/A</v>
          </cell>
          <cell r="KZ50" t="str">
            <v>N/A</v>
          </cell>
          <cell r="LA50" t="str">
            <v>N/A</v>
          </cell>
          <cell r="LB50" t="str">
            <v>N/A</v>
          </cell>
          <cell r="LC50" t="str">
            <v>N/A</v>
          </cell>
          <cell r="LD50" t="str">
            <v>N/A</v>
          </cell>
          <cell r="LE50" t="str">
            <v>N/A</v>
          </cell>
          <cell r="LF50" t="str">
            <v>N/A</v>
          </cell>
          <cell r="LG50" t="str">
            <v>N/A</v>
          </cell>
          <cell r="LH50" t="str">
            <v>N/A</v>
          </cell>
          <cell r="LI50" t="str">
            <v>N/A</v>
          </cell>
          <cell r="LJ50" t="str">
            <v>N/A</v>
          </cell>
          <cell r="LK50" t="str">
            <v>N/A</v>
          </cell>
          <cell r="LL50" t="str">
            <v>N/A</v>
          </cell>
          <cell r="LM50" t="str">
            <v>N/A</v>
          </cell>
          <cell r="LN50" t="str">
            <v>N/A</v>
          </cell>
          <cell r="LO50" t="str">
            <v>N/A</v>
          </cell>
          <cell r="LP50" t="str">
            <v>N/A</v>
          </cell>
          <cell r="LQ50" t="str">
            <v>N/A</v>
          </cell>
          <cell r="LR50" t="str">
            <v>N/A</v>
          </cell>
          <cell r="LS50" t="str">
            <v>N/A</v>
          </cell>
          <cell r="LT50" t="str">
            <v>N/A</v>
          </cell>
          <cell r="LU50" t="str">
            <v>N/A</v>
          </cell>
          <cell r="LV50" t="str">
            <v>N/A</v>
          </cell>
          <cell r="LW50" t="str">
            <v>N/A</v>
          </cell>
          <cell r="LX50" t="str">
            <v>N/A</v>
          </cell>
          <cell r="LY50" t="str">
            <v>N/A</v>
          </cell>
          <cell r="LZ50" t="str">
            <v>N/A</v>
          </cell>
          <cell r="MA50" t="str">
            <v>N/A</v>
          </cell>
          <cell r="MB50" t="str">
            <v>N/A</v>
          </cell>
          <cell r="MC50" t="str">
            <v>N/A</v>
          </cell>
          <cell r="MD50" t="str">
            <v>N/A</v>
          </cell>
          <cell r="ME50" t="str">
            <v>N/A</v>
          </cell>
          <cell r="MF50" t="str">
            <v>N/A</v>
          </cell>
          <cell r="MG50" t="str">
            <v>N/A</v>
          </cell>
          <cell r="MH50" t="str">
            <v>N/A</v>
          </cell>
          <cell r="MI50" t="str">
            <v>N/A</v>
          </cell>
          <cell r="MJ50" t="str">
            <v>N/A</v>
          </cell>
          <cell r="MK50" t="str">
            <v>N/A</v>
          </cell>
          <cell r="ML50" t="str">
            <v>N/A</v>
          </cell>
          <cell r="MM50" t="str">
            <v>N/A</v>
          </cell>
          <cell r="MN50" t="str">
            <v>N/A</v>
          </cell>
          <cell r="MO50" t="str">
            <v>N/A</v>
          </cell>
          <cell r="MP50" t="str">
            <v>N/A</v>
          </cell>
          <cell r="MQ50" t="str">
            <v>N/A</v>
          </cell>
          <cell r="MR50" t="str">
            <v>N/A</v>
          </cell>
          <cell r="MS50" t="str">
            <v>N/A</v>
          </cell>
          <cell r="MT50" t="str">
            <v>N/A</v>
          </cell>
          <cell r="MU50" t="str">
            <v>N/A</v>
          </cell>
          <cell r="MV50" t="str">
            <v>N/A</v>
          </cell>
          <cell r="MW50" t="str">
            <v>N/A</v>
          </cell>
          <cell r="MX50" t="str">
            <v>N/A</v>
          </cell>
          <cell r="MY50" t="str">
            <v>N/A</v>
          </cell>
          <cell r="MZ50" t="str">
            <v>N/A</v>
          </cell>
          <cell r="NA50" t="str">
            <v>N/A</v>
          </cell>
          <cell r="NB50" t="str">
            <v>N/A</v>
          </cell>
          <cell r="NC50" t="str">
            <v>N/A</v>
          </cell>
          <cell r="ND50" t="str">
            <v>N/A</v>
          </cell>
          <cell r="NE50" t="str">
            <v>N/A</v>
          </cell>
          <cell r="NF50" t="str">
            <v>N/A</v>
          </cell>
          <cell r="NG50" t="str">
            <v>N/A</v>
          </cell>
          <cell r="NH50" t="str">
            <v>N/A</v>
          </cell>
          <cell r="NI50" t="str">
            <v>N/A</v>
          </cell>
          <cell r="NJ50" t="str">
            <v>N/A</v>
          </cell>
          <cell r="NK50" t="str">
            <v>N/A</v>
          </cell>
          <cell r="NL50" t="str">
            <v>N/A</v>
          </cell>
          <cell r="NM50" t="str">
            <v>N/A</v>
          </cell>
          <cell r="NN50" t="str">
            <v>N/A</v>
          </cell>
          <cell r="NO50" t="str">
            <v>N/A</v>
          </cell>
          <cell r="NP50" t="str">
            <v>N/A</v>
          </cell>
          <cell r="NQ50" t="str">
            <v>N/A</v>
          </cell>
          <cell r="NR50" t="str">
            <v>N/A</v>
          </cell>
          <cell r="NS50" t="str">
            <v>N/A</v>
          </cell>
          <cell r="NT50" t="str">
            <v>N/A</v>
          </cell>
          <cell r="NU50" t="str">
            <v>N/A</v>
          </cell>
          <cell r="NV50" t="str">
            <v>N/A</v>
          </cell>
          <cell r="NW50" t="str">
            <v>N/A</v>
          </cell>
          <cell r="NX50" t="str">
            <v>N/A</v>
          </cell>
          <cell r="NY50" t="str">
            <v>N/A</v>
          </cell>
          <cell r="NZ50" t="str">
            <v>N/A</v>
          </cell>
          <cell r="OA50" t="str">
            <v>N/A</v>
          </cell>
          <cell r="OB50" t="str">
            <v>N/A</v>
          </cell>
          <cell r="OC50" t="str">
            <v>N/A</v>
          </cell>
          <cell r="OD50" t="str">
            <v>N/A</v>
          </cell>
          <cell r="OE50" t="str">
            <v>N/A</v>
          </cell>
          <cell r="OF50" t="str">
            <v>N/A</v>
          </cell>
          <cell r="OG50" t="str">
            <v>N/A</v>
          </cell>
          <cell r="OH50" t="str">
            <v>N/A</v>
          </cell>
          <cell r="OI50" t="str">
            <v>N/A</v>
          </cell>
          <cell r="OJ50" t="str">
            <v>N/A</v>
          </cell>
          <cell r="OK50" t="str">
            <v>N/A</v>
          </cell>
          <cell r="OL50" t="str">
            <v>N/A</v>
          </cell>
          <cell r="OM50" t="str">
            <v>N/A</v>
          </cell>
          <cell r="ON50" t="str">
            <v>N/A</v>
          </cell>
          <cell r="OO50" t="str">
            <v>N/A</v>
          </cell>
          <cell r="OP50" t="str">
            <v>N/A</v>
          </cell>
          <cell r="OQ50" t="str">
            <v>N/A</v>
          </cell>
          <cell r="OR50" t="str">
            <v>N/A</v>
          </cell>
          <cell r="OS50" t="str">
            <v>N/A</v>
          </cell>
          <cell r="OT50" t="str">
            <v>N/A</v>
          </cell>
          <cell r="OU50" t="str">
            <v>N/A</v>
          </cell>
          <cell r="OV50" t="str">
            <v>N/A</v>
          </cell>
          <cell r="OW50" t="str">
            <v>N/A</v>
          </cell>
          <cell r="OX50" t="str">
            <v>N/A</v>
          </cell>
          <cell r="OY50" t="str">
            <v>N/A</v>
          </cell>
          <cell r="OZ50" t="str">
            <v>N/A</v>
          </cell>
          <cell r="PA50" t="str">
            <v>N/A</v>
          </cell>
          <cell r="PB50" t="str">
            <v>N/A</v>
          </cell>
          <cell r="PC50" t="str">
            <v>N/A</v>
          </cell>
          <cell r="PD50" t="str">
            <v>N/A</v>
          </cell>
          <cell r="PE50" t="str">
            <v>N/A</v>
          </cell>
          <cell r="PF50" t="str">
            <v>N/A</v>
          </cell>
          <cell r="PG50" t="str">
            <v>N/A</v>
          </cell>
          <cell r="PH50" t="str">
            <v>N/A</v>
          </cell>
          <cell r="PI50" t="str">
            <v>N/A</v>
          </cell>
          <cell r="PJ50" t="str">
            <v>N/A</v>
          </cell>
          <cell r="PK50" t="str">
            <v>N/A</v>
          </cell>
          <cell r="PL50" t="str">
            <v>N/A</v>
          </cell>
          <cell r="PM50" t="str">
            <v>N/A</v>
          </cell>
          <cell r="PN50" t="str">
            <v>N/A</v>
          </cell>
          <cell r="PO50" t="str">
            <v>N/A</v>
          </cell>
          <cell r="PP50" t="str">
            <v>N/A</v>
          </cell>
          <cell r="PQ50" t="str">
            <v>N/A</v>
          </cell>
          <cell r="PR50" t="str">
            <v>N/A</v>
          </cell>
          <cell r="PS50" t="str">
            <v>N/A</v>
          </cell>
          <cell r="PT50" t="str">
            <v>N/A</v>
          </cell>
          <cell r="PU50" t="str">
            <v>N/A</v>
          </cell>
          <cell r="PV50" t="str">
            <v>N/A</v>
          </cell>
          <cell r="PW50" t="str">
            <v>N/A</v>
          </cell>
          <cell r="PX50" t="str">
            <v>N/A</v>
          </cell>
          <cell r="PY50" t="str">
            <v>N/A</v>
          </cell>
          <cell r="PZ50" t="str">
            <v>N/A</v>
          </cell>
          <cell r="QA50" t="str">
            <v>N/A</v>
          </cell>
          <cell r="QB50" t="str">
            <v>N/A</v>
          </cell>
          <cell r="QC50" t="str">
            <v>N/A</v>
          </cell>
          <cell r="QD50" t="str">
            <v>N/A</v>
          </cell>
          <cell r="QE50" t="str">
            <v>N/A</v>
          </cell>
          <cell r="QF50" t="str">
            <v>N/A</v>
          </cell>
          <cell r="QG50" t="str">
            <v>N/A</v>
          </cell>
          <cell r="QH50" t="str">
            <v>N/A</v>
          </cell>
          <cell r="QI50" t="str">
            <v>N/A</v>
          </cell>
          <cell r="QJ50" t="str">
            <v>N/A</v>
          </cell>
          <cell r="QK50" t="str">
            <v>N/A</v>
          </cell>
          <cell r="QL50" t="str">
            <v>N/A</v>
          </cell>
          <cell r="QM50" t="str">
            <v>N/A</v>
          </cell>
          <cell r="QN50" t="str">
            <v>N/A</v>
          </cell>
          <cell r="QO50" t="str">
            <v>N/A</v>
          </cell>
          <cell r="QP50" t="str">
            <v>N/A</v>
          </cell>
          <cell r="QQ50" t="str">
            <v>N/A</v>
          </cell>
          <cell r="QR50" t="str">
            <v>N/A</v>
          </cell>
          <cell r="QS50" t="str">
            <v>N/A</v>
          </cell>
          <cell r="QT50" t="str">
            <v>N/A</v>
          </cell>
          <cell r="QU50" t="str">
            <v>N/A</v>
          </cell>
          <cell r="QV50" t="str">
            <v>N/A</v>
          </cell>
          <cell r="QW50" t="str">
            <v>N/A</v>
          </cell>
          <cell r="QX50" t="str">
            <v>N/A</v>
          </cell>
          <cell r="QY50" t="str">
            <v>N/A</v>
          </cell>
          <cell r="QZ50" t="str">
            <v>N/A</v>
          </cell>
          <cell r="RA50" t="str">
            <v>N/A</v>
          </cell>
          <cell r="RB50" t="str">
            <v>x</v>
          </cell>
        </row>
        <row r="51">
          <cell r="A51">
            <v>49</v>
          </cell>
          <cell r="C51" t="str">
            <v>N/A</v>
          </cell>
          <cell r="D51" t="str">
            <v>N/A</v>
          </cell>
          <cell r="E51" t="str">
            <v>N/A</v>
          </cell>
          <cell r="F51" t="str">
            <v>N/A</v>
          </cell>
          <cell r="G51" t="str">
            <v>N/A</v>
          </cell>
          <cell r="H51" t="str">
            <v>N/A</v>
          </cell>
          <cell r="I51" t="str">
            <v>N/A</v>
          </cell>
          <cell r="J51" t="str">
            <v>N/A</v>
          </cell>
          <cell r="K51" t="str">
            <v>N/A</v>
          </cell>
          <cell r="L51" t="str">
            <v>N/A</v>
          </cell>
          <cell r="M51" t="str">
            <v>N/A</v>
          </cell>
          <cell r="N51" t="str">
            <v>N/A</v>
          </cell>
          <cell r="O51" t="str">
            <v>N/A</v>
          </cell>
          <cell r="P51" t="str">
            <v>N/A</v>
          </cell>
          <cell r="Q51" t="str">
            <v>N/A</v>
          </cell>
          <cell r="R51" t="str">
            <v>N/A</v>
          </cell>
          <cell r="S51" t="str">
            <v>N/A</v>
          </cell>
          <cell r="T51" t="str">
            <v>N/A</v>
          </cell>
          <cell r="U51" t="str">
            <v>N/A</v>
          </cell>
          <cell r="V51" t="str">
            <v>N/A</v>
          </cell>
          <cell r="W51" t="str">
            <v>N/A</v>
          </cell>
          <cell r="X51" t="str">
            <v>N/A</v>
          </cell>
          <cell r="Y51" t="str">
            <v>N/A</v>
          </cell>
          <cell r="Z51" t="str">
            <v>N/A</v>
          </cell>
          <cell r="AA51" t="str">
            <v>N/A</v>
          </cell>
          <cell r="AB51" t="str">
            <v>N/A</v>
          </cell>
          <cell r="AC51" t="str">
            <v>N/A</v>
          </cell>
          <cell r="AD51" t="str">
            <v>N/A</v>
          </cell>
          <cell r="AE51" t="str">
            <v>N/A</v>
          </cell>
          <cell r="AF51" t="str">
            <v>N/A</v>
          </cell>
          <cell r="AG51" t="str">
            <v>N/A</v>
          </cell>
          <cell r="AH51" t="str">
            <v>N/A</v>
          </cell>
          <cell r="AI51" t="str">
            <v>N/A</v>
          </cell>
          <cell r="AJ51" t="str">
            <v>N/A</v>
          </cell>
          <cell r="AK51" t="str">
            <v>N/A</v>
          </cell>
          <cell r="AL51" t="str">
            <v>N/A</v>
          </cell>
          <cell r="AM51" t="str">
            <v>N/A</v>
          </cell>
          <cell r="AN51" t="str">
            <v>N/A</v>
          </cell>
          <cell r="AO51" t="str">
            <v>N/A</v>
          </cell>
          <cell r="AP51" t="str">
            <v>N/A</v>
          </cell>
          <cell r="AQ51" t="str">
            <v>N/A</v>
          </cell>
          <cell r="AR51" t="str">
            <v>N/A</v>
          </cell>
          <cell r="AS51" t="str">
            <v>N/A</v>
          </cell>
          <cell r="AT51" t="str">
            <v>N/A</v>
          </cell>
          <cell r="AU51" t="str">
            <v>N/A</v>
          </cell>
          <cell r="AV51" t="str">
            <v>N/A</v>
          </cell>
          <cell r="AW51" t="str">
            <v>N/A</v>
          </cell>
          <cell r="AX51" t="str">
            <v>N/A</v>
          </cell>
          <cell r="AY51" t="str">
            <v>N/A</v>
          </cell>
          <cell r="AZ51" t="str">
            <v>N/A</v>
          </cell>
          <cell r="BA51" t="str">
            <v>N/A</v>
          </cell>
          <cell r="BB51" t="str">
            <v>N/A</v>
          </cell>
          <cell r="BC51" t="str">
            <v>N/A</v>
          </cell>
          <cell r="BD51" t="str">
            <v>N/A</v>
          </cell>
          <cell r="BE51" t="str">
            <v>N/A</v>
          </cell>
          <cell r="BF51" t="str">
            <v>N/A</v>
          </cell>
          <cell r="BG51" t="str">
            <v>N/A</v>
          </cell>
          <cell r="BH51" t="str">
            <v>N/A</v>
          </cell>
          <cell r="BI51" t="str">
            <v>N/A</v>
          </cell>
          <cell r="BJ51" t="str">
            <v>N/A</v>
          </cell>
          <cell r="BK51" t="str">
            <v>N/A</v>
          </cell>
          <cell r="BL51" t="str">
            <v>N/A</v>
          </cell>
          <cell r="BM51" t="str">
            <v>N/A</v>
          </cell>
          <cell r="BN51" t="str">
            <v>N/A</v>
          </cell>
          <cell r="BO51" t="str">
            <v>N/A</v>
          </cell>
          <cell r="BP51" t="str">
            <v>N/A</v>
          </cell>
          <cell r="BQ51" t="str">
            <v>N/A</v>
          </cell>
          <cell r="BR51" t="str">
            <v>N/A</v>
          </cell>
          <cell r="BS51" t="str">
            <v>N/A</v>
          </cell>
          <cell r="BT51" t="str">
            <v>N/A</v>
          </cell>
          <cell r="BU51" t="str">
            <v>N/A</v>
          </cell>
          <cell r="BV51" t="str">
            <v>N/A</v>
          </cell>
          <cell r="BW51" t="str">
            <v>N/A</v>
          </cell>
          <cell r="BX51" t="str">
            <v>N/A</v>
          </cell>
          <cell r="BY51" t="str">
            <v>N/A</v>
          </cell>
          <cell r="BZ51" t="str">
            <v>N/A</v>
          </cell>
          <cell r="CA51" t="str">
            <v>N/A</v>
          </cell>
          <cell r="CB51" t="str">
            <v>N/A</v>
          </cell>
          <cell r="CC51" t="str">
            <v>N/A</v>
          </cell>
          <cell r="CD51" t="str">
            <v>N/A</v>
          </cell>
          <cell r="CE51" t="str">
            <v>N/A</v>
          </cell>
          <cell r="CF51" t="str">
            <v>N/A</v>
          </cell>
          <cell r="CG51" t="str">
            <v>N/A</v>
          </cell>
          <cell r="CH51" t="str">
            <v>N/A</v>
          </cell>
          <cell r="CI51" t="str">
            <v>N/A</v>
          </cell>
          <cell r="CJ51" t="str">
            <v>N/A</v>
          </cell>
          <cell r="CK51" t="str">
            <v>N/A</v>
          </cell>
          <cell r="CL51" t="str">
            <v>N/A</v>
          </cell>
          <cell r="CM51" t="str">
            <v>N/A</v>
          </cell>
          <cell r="CN51" t="str">
            <v>N/A</v>
          </cell>
          <cell r="CO51" t="str">
            <v>N/A</v>
          </cell>
          <cell r="CP51" t="str">
            <v>N/A</v>
          </cell>
          <cell r="CQ51" t="str">
            <v>N/A</v>
          </cell>
          <cell r="CR51" t="str">
            <v>N/A</v>
          </cell>
          <cell r="CS51" t="str">
            <v>N/A</v>
          </cell>
          <cell r="CT51" t="str">
            <v>N/A</v>
          </cell>
          <cell r="CU51" t="str">
            <v>N/A</v>
          </cell>
          <cell r="CV51" t="str">
            <v>N/A</v>
          </cell>
          <cell r="CW51" t="str">
            <v>N/A</v>
          </cell>
          <cell r="CX51" t="str">
            <v>N/A</v>
          </cell>
          <cell r="CY51" t="str">
            <v>N/A</v>
          </cell>
          <cell r="CZ51" t="str">
            <v>N/A</v>
          </cell>
          <cell r="DA51" t="str">
            <v>N/A</v>
          </cell>
          <cell r="DB51" t="str">
            <v>N/A</v>
          </cell>
          <cell r="DC51" t="str">
            <v>N/A</v>
          </cell>
          <cell r="DD51" t="str">
            <v>N/A</v>
          </cell>
          <cell r="DE51" t="str">
            <v>N/A</v>
          </cell>
          <cell r="DF51" t="str">
            <v>N/A</v>
          </cell>
          <cell r="DG51" t="str">
            <v>N/A</v>
          </cell>
          <cell r="DH51" t="str">
            <v>N/A</v>
          </cell>
          <cell r="DI51" t="str">
            <v>N/A</v>
          </cell>
          <cell r="DJ51" t="str">
            <v>N/A</v>
          </cell>
          <cell r="DK51" t="str">
            <v>N/A</v>
          </cell>
          <cell r="DL51" t="str">
            <v>N/A</v>
          </cell>
          <cell r="DM51" t="str">
            <v>N/A</v>
          </cell>
          <cell r="DN51" t="str">
            <v>N/A</v>
          </cell>
          <cell r="DO51" t="str">
            <v>N/A</v>
          </cell>
          <cell r="DP51" t="str">
            <v>N/A</v>
          </cell>
          <cell r="DQ51" t="str">
            <v>N/A</v>
          </cell>
          <cell r="DR51" t="str">
            <v>N/A</v>
          </cell>
          <cell r="DS51" t="str">
            <v>N/A</v>
          </cell>
          <cell r="DT51" t="str">
            <v>N/A</v>
          </cell>
          <cell r="DU51" t="str">
            <v>N/A</v>
          </cell>
          <cell r="DV51" t="str">
            <v>N/A</v>
          </cell>
          <cell r="DW51" t="str">
            <v>N/A</v>
          </cell>
          <cell r="DX51" t="str">
            <v>N/A</v>
          </cell>
          <cell r="DY51" t="str">
            <v>N/A</v>
          </cell>
          <cell r="DZ51" t="str">
            <v>N/A</v>
          </cell>
          <cell r="EA51" t="str">
            <v>N/A</v>
          </cell>
          <cell r="EB51" t="str">
            <v>N/A</v>
          </cell>
          <cell r="EC51" t="str">
            <v>N/A</v>
          </cell>
          <cell r="ED51" t="str">
            <v>N/A</v>
          </cell>
          <cell r="EE51" t="str">
            <v>N/A</v>
          </cell>
          <cell r="EF51" t="str">
            <v>N/A</v>
          </cell>
          <cell r="EG51" t="str">
            <v>N/A</v>
          </cell>
          <cell r="EH51" t="str">
            <v>N/A</v>
          </cell>
          <cell r="EI51" t="str">
            <v>N/A</v>
          </cell>
          <cell r="EJ51" t="str">
            <v>N/A</v>
          </cell>
          <cell r="EK51" t="str">
            <v>N/A</v>
          </cell>
          <cell r="EL51" t="str">
            <v>N/A</v>
          </cell>
          <cell r="EM51" t="str">
            <v>N/A</v>
          </cell>
          <cell r="EN51" t="str">
            <v>N/A</v>
          </cell>
          <cell r="EO51" t="str">
            <v>N/A</v>
          </cell>
          <cell r="EP51" t="str">
            <v>N/A</v>
          </cell>
          <cell r="EQ51" t="str">
            <v>N/A</v>
          </cell>
          <cell r="ER51" t="str">
            <v>N/A</v>
          </cell>
          <cell r="ES51" t="str">
            <v>N/A</v>
          </cell>
          <cell r="ET51" t="str">
            <v>N/A</v>
          </cell>
          <cell r="EU51" t="str">
            <v>N/A</v>
          </cell>
          <cell r="EV51" t="str">
            <v>N/A</v>
          </cell>
          <cell r="EW51" t="str">
            <v>N/A</v>
          </cell>
          <cell r="EX51" t="str">
            <v>N/A</v>
          </cell>
          <cell r="EY51" t="str">
            <v>N/A</v>
          </cell>
          <cell r="EZ51" t="str">
            <v>N/A</v>
          </cell>
          <cell r="FA51" t="str">
            <v>N/A</v>
          </cell>
          <cell r="FB51" t="str">
            <v>N/A</v>
          </cell>
          <cell r="FC51" t="str">
            <v>N/A</v>
          </cell>
          <cell r="FD51" t="str">
            <v>N/A</v>
          </cell>
          <cell r="FE51" t="str">
            <v>N/A</v>
          </cell>
          <cell r="FF51" t="str">
            <v>N/A</v>
          </cell>
          <cell r="FG51" t="str">
            <v>N/A</v>
          </cell>
          <cell r="FH51" t="str">
            <v>N/A</v>
          </cell>
          <cell r="FI51" t="e">
            <v>#REF!</v>
          </cell>
          <cell r="FJ51" t="e">
            <v>#REF!</v>
          </cell>
          <cell r="FK51" t="e">
            <v>#REF!</v>
          </cell>
          <cell r="FL51" t="e">
            <v>#REF!</v>
          </cell>
          <cell r="FM51" t="e">
            <v>#REF!</v>
          </cell>
          <cell r="FN51" t="e">
            <v>#REF!</v>
          </cell>
          <cell r="FO51" t="e">
            <v>#REF!</v>
          </cell>
          <cell r="FP51" t="e">
            <v>#REF!</v>
          </cell>
          <cell r="FQ51" t="e">
            <v>#REF!</v>
          </cell>
          <cell r="FR51" t="e">
            <v>#REF!</v>
          </cell>
          <cell r="FS51" t="e">
            <v>#REF!</v>
          </cell>
          <cell r="FT51" t="e">
            <v>#REF!</v>
          </cell>
          <cell r="FU51" t="str">
            <v>N/A</v>
          </cell>
          <cell r="FV51" t="str">
            <v>N/A</v>
          </cell>
          <cell r="FW51" t="str">
            <v>N/A</v>
          </cell>
          <cell r="FX51" t="str">
            <v>N/A</v>
          </cell>
          <cell r="FY51" t="str">
            <v>N/A</v>
          </cell>
          <cell r="FZ51" t="str">
            <v>N/A</v>
          </cell>
          <cell r="GA51" t="str">
            <v>N/A</v>
          </cell>
          <cell r="GB51" t="str">
            <v>N/A</v>
          </cell>
          <cell r="GC51" t="str">
            <v>N/A</v>
          </cell>
          <cell r="GD51" t="str">
            <v>N/A</v>
          </cell>
          <cell r="GE51" t="str">
            <v>N/A</v>
          </cell>
          <cell r="GF51" t="str">
            <v>N/A</v>
          </cell>
          <cell r="GG51" t="str">
            <v>N/A</v>
          </cell>
          <cell r="GH51" t="str">
            <v>N/A</v>
          </cell>
          <cell r="GI51" t="str">
            <v>N/A</v>
          </cell>
          <cell r="GJ51" t="str">
            <v>N/A</v>
          </cell>
          <cell r="GK51" t="str">
            <v>N/A</v>
          </cell>
          <cell r="GL51" t="str">
            <v>N/A</v>
          </cell>
          <cell r="GM51" t="str">
            <v>N/A</v>
          </cell>
          <cell r="GN51" t="str">
            <v>N/A</v>
          </cell>
          <cell r="GO51" t="str">
            <v>N/A</v>
          </cell>
          <cell r="GP51" t="str">
            <v>N/A</v>
          </cell>
          <cell r="GQ51" t="str">
            <v>N/A</v>
          </cell>
          <cell r="GR51" t="str">
            <v>N/A</v>
          </cell>
          <cell r="GS51" t="str">
            <v>N/A</v>
          </cell>
          <cell r="GT51" t="str">
            <v>N/A</v>
          </cell>
          <cell r="GU51" t="str">
            <v>N/A</v>
          </cell>
          <cell r="GV51" t="str">
            <v>N/A</v>
          </cell>
          <cell r="GW51" t="str">
            <v>N/A</v>
          </cell>
          <cell r="GX51" t="str">
            <v>N/A</v>
          </cell>
          <cell r="GY51" t="str">
            <v>N/A</v>
          </cell>
          <cell r="GZ51" t="str">
            <v>N/A</v>
          </cell>
          <cell r="HA51" t="str">
            <v>N/A</v>
          </cell>
          <cell r="HB51" t="str">
            <v>N/A</v>
          </cell>
          <cell r="HC51" t="str">
            <v>N/A</v>
          </cell>
          <cell r="HD51" t="str">
            <v>N/A</v>
          </cell>
          <cell r="HE51" t="str">
            <v>N/A</v>
          </cell>
          <cell r="HF51" t="str">
            <v>N/A</v>
          </cell>
          <cell r="HG51" t="str">
            <v>N/A</v>
          </cell>
          <cell r="HH51" t="str">
            <v>N/A</v>
          </cell>
          <cell r="HI51" t="str">
            <v>N/A</v>
          </cell>
          <cell r="HJ51" t="str">
            <v>N/A</v>
          </cell>
          <cell r="HK51" t="str">
            <v>N/A</v>
          </cell>
          <cell r="HL51" t="str">
            <v>N/A</v>
          </cell>
          <cell r="HM51" t="str">
            <v>N/A</v>
          </cell>
          <cell r="HN51" t="str">
            <v>N/A</v>
          </cell>
          <cell r="HO51" t="str">
            <v>N/A</v>
          </cell>
          <cell r="HP51" t="str">
            <v>N/A</v>
          </cell>
          <cell r="HQ51" t="str">
            <v>N/A</v>
          </cell>
          <cell r="HR51" t="str">
            <v>N/A</v>
          </cell>
          <cell r="HS51" t="str">
            <v>N/A</v>
          </cell>
          <cell r="HT51" t="str">
            <v>N/A</v>
          </cell>
          <cell r="HU51" t="str">
            <v>N/A</v>
          </cell>
          <cell r="HV51" t="str">
            <v>N/A</v>
          </cell>
          <cell r="HW51" t="str">
            <v>N/A</v>
          </cell>
          <cell r="HX51" t="str">
            <v>N/A</v>
          </cell>
          <cell r="HY51" t="str">
            <v>N/A</v>
          </cell>
          <cell r="HZ51" t="str">
            <v>N/A</v>
          </cell>
          <cell r="IA51" t="str">
            <v>N/A</v>
          </cell>
          <cell r="IB51" t="str">
            <v>N/A</v>
          </cell>
          <cell r="IC51" t="str">
            <v>N/A</v>
          </cell>
          <cell r="ID51" t="str">
            <v>N/A</v>
          </cell>
          <cell r="IE51" t="str">
            <v>N/A</v>
          </cell>
          <cell r="IF51" t="str">
            <v>N/A</v>
          </cell>
          <cell r="IG51" t="str">
            <v>N/A</v>
          </cell>
          <cell r="IH51" t="str">
            <v>N/A</v>
          </cell>
          <cell r="II51" t="str">
            <v>N/A</v>
          </cell>
          <cell r="IJ51" t="str">
            <v>N/A</v>
          </cell>
          <cell r="IK51" t="str">
            <v>N/A</v>
          </cell>
          <cell r="IL51" t="str">
            <v>N/A</v>
          </cell>
          <cell r="IM51" t="str">
            <v>N/A</v>
          </cell>
          <cell r="IN51" t="str">
            <v>N/A</v>
          </cell>
          <cell r="IO51" t="str">
            <v>N/A</v>
          </cell>
          <cell r="IP51" t="str">
            <v>N/A</v>
          </cell>
          <cell r="IQ51" t="str">
            <v>N/A</v>
          </cell>
          <cell r="IR51" t="str">
            <v>N/A</v>
          </cell>
          <cell r="IS51" t="str">
            <v>N/A</v>
          </cell>
          <cell r="IT51" t="str">
            <v>N/A</v>
          </cell>
          <cell r="IU51" t="str">
            <v>N/A</v>
          </cell>
          <cell r="IV51" t="str">
            <v>N/A</v>
          </cell>
          <cell r="IW51" t="str">
            <v>N/A</v>
          </cell>
          <cell r="IX51" t="str">
            <v>N/A</v>
          </cell>
          <cell r="IY51" t="str">
            <v>N/A</v>
          </cell>
          <cell r="IZ51" t="str">
            <v>N/A</v>
          </cell>
          <cell r="JA51" t="str">
            <v>N/A</v>
          </cell>
          <cell r="JB51" t="str">
            <v>N/A</v>
          </cell>
          <cell r="JC51" t="str">
            <v>N/A</v>
          </cell>
          <cell r="JD51" t="str">
            <v>N/A</v>
          </cell>
          <cell r="JE51" t="str">
            <v>N/A</v>
          </cell>
          <cell r="JF51" t="str">
            <v>N/A</v>
          </cell>
          <cell r="JG51" t="str">
            <v>N/A</v>
          </cell>
          <cell r="JH51" t="str">
            <v>N/A</v>
          </cell>
          <cell r="JI51" t="str">
            <v>N/A</v>
          </cell>
          <cell r="JJ51" t="str">
            <v>N/A</v>
          </cell>
          <cell r="JK51" t="str">
            <v>N/A</v>
          </cell>
          <cell r="JL51" t="str">
            <v>N/A</v>
          </cell>
          <cell r="JM51" t="str">
            <v>N/A</v>
          </cell>
          <cell r="JN51" t="str">
            <v>N/A</v>
          </cell>
          <cell r="JO51" t="str">
            <v>N/A</v>
          </cell>
          <cell r="JP51" t="e">
            <v>#REF!</v>
          </cell>
          <cell r="JQ51" t="e">
            <v>#REF!</v>
          </cell>
          <cell r="JR51" t="e">
            <v>#REF!</v>
          </cell>
          <cell r="JS51" t="e">
            <v>#REF!</v>
          </cell>
          <cell r="JT51" t="e">
            <v>#REF!</v>
          </cell>
          <cell r="JU51" t="e">
            <v>#REF!</v>
          </cell>
          <cell r="JV51" t="str">
            <v>N/A</v>
          </cell>
          <cell r="JW51" t="str">
            <v>N/A</v>
          </cell>
          <cell r="JX51" t="str">
            <v>N/A</v>
          </cell>
          <cell r="JY51" t="str">
            <v>N/A</v>
          </cell>
          <cell r="JZ51" t="str">
            <v>N/A</v>
          </cell>
          <cell r="KA51" t="str">
            <v>N/A</v>
          </cell>
          <cell r="KB51" t="str">
            <v>N/A</v>
          </cell>
          <cell r="KC51" t="str">
            <v>N/A</v>
          </cell>
          <cell r="KD51" t="str">
            <v>N/A</v>
          </cell>
          <cell r="KE51" t="str">
            <v>N/A</v>
          </cell>
          <cell r="KF51" t="str">
            <v>N/A</v>
          </cell>
          <cell r="KG51" t="str">
            <v>N/A</v>
          </cell>
          <cell r="KH51" t="str">
            <v>N/A</v>
          </cell>
          <cell r="KI51" t="str">
            <v>N/A</v>
          </cell>
          <cell r="KJ51" t="str">
            <v>N/A</v>
          </cell>
          <cell r="KK51" t="str">
            <v>N/A</v>
          </cell>
          <cell r="KL51" t="str">
            <v>N/A</v>
          </cell>
          <cell r="KM51" t="str">
            <v>N/A</v>
          </cell>
          <cell r="KN51" t="str">
            <v>N/A</v>
          </cell>
          <cell r="KO51" t="str">
            <v>N/A</v>
          </cell>
          <cell r="KP51" t="str">
            <v>N/A</v>
          </cell>
          <cell r="KQ51" t="str">
            <v>N/A</v>
          </cell>
          <cell r="KR51" t="str">
            <v>N/A</v>
          </cell>
          <cell r="KS51" t="str">
            <v>N/A</v>
          </cell>
          <cell r="KT51" t="str">
            <v>N/A</v>
          </cell>
          <cell r="KU51" t="str">
            <v>N/A</v>
          </cell>
          <cell r="KV51" t="str">
            <v>N/A</v>
          </cell>
          <cell r="KW51" t="str">
            <v>N/A</v>
          </cell>
          <cell r="KX51" t="str">
            <v>N/A</v>
          </cell>
          <cell r="KY51" t="str">
            <v>N/A</v>
          </cell>
          <cell r="KZ51" t="str">
            <v>N/A</v>
          </cell>
          <cell r="LA51" t="str">
            <v>N/A</v>
          </cell>
          <cell r="LB51" t="str">
            <v>N/A</v>
          </cell>
          <cell r="LC51" t="str">
            <v>N/A</v>
          </cell>
          <cell r="LD51" t="str">
            <v>N/A</v>
          </cell>
          <cell r="LE51" t="str">
            <v>N/A</v>
          </cell>
          <cell r="LF51" t="str">
            <v>N/A</v>
          </cell>
          <cell r="LG51" t="str">
            <v>N/A</v>
          </cell>
          <cell r="LH51" t="str">
            <v>N/A</v>
          </cell>
          <cell r="LI51" t="str">
            <v>N/A</v>
          </cell>
          <cell r="LJ51" t="str">
            <v>N/A</v>
          </cell>
          <cell r="LK51" t="str">
            <v>N/A</v>
          </cell>
          <cell r="LL51" t="str">
            <v>N/A</v>
          </cell>
          <cell r="LM51" t="str">
            <v>N/A</v>
          </cell>
          <cell r="LN51" t="str">
            <v>N/A</v>
          </cell>
          <cell r="LO51" t="str">
            <v>N/A</v>
          </cell>
          <cell r="LP51" t="str">
            <v>N/A</v>
          </cell>
          <cell r="LQ51" t="str">
            <v>N/A</v>
          </cell>
          <cell r="LR51" t="str">
            <v>N/A</v>
          </cell>
          <cell r="LS51" t="str">
            <v>N/A</v>
          </cell>
          <cell r="LT51" t="str">
            <v>N/A</v>
          </cell>
          <cell r="LU51" t="str">
            <v>N/A</v>
          </cell>
          <cell r="LV51" t="str">
            <v>N/A</v>
          </cell>
          <cell r="LW51" t="str">
            <v>N/A</v>
          </cell>
          <cell r="LX51" t="str">
            <v>N/A</v>
          </cell>
          <cell r="LY51" t="str">
            <v>N/A</v>
          </cell>
          <cell r="LZ51" t="str">
            <v>N/A</v>
          </cell>
          <cell r="MA51" t="str">
            <v>N/A</v>
          </cell>
          <cell r="MB51" t="str">
            <v>N/A</v>
          </cell>
          <cell r="MC51" t="str">
            <v>N/A</v>
          </cell>
          <cell r="MD51" t="str">
            <v>N/A</v>
          </cell>
          <cell r="ME51" t="str">
            <v>N/A</v>
          </cell>
          <cell r="MF51" t="str">
            <v>N/A</v>
          </cell>
          <cell r="MG51" t="str">
            <v>N/A</v>
          </cell>
          <cell r="MH51" t="str">
            <v>N/A</v>
          </cell>
          <cell r="MI51" t="str">
            <v>N/A</v>
          </cell>
          <cell r="MJ51" t="str">
            <v>N/A</v>
          </cell>
          <cell r="MK51" t="str">
            <v>N/A</v>
          </cell>
          <cell r="ML51" t="str">
            <v>N/A</v>
          </cell>
          <cell r="MM51" t="str">
            <v>N/A</v>
          </cell>
          <cell r="MN51" t="str">
            <v>N/A</v>
          </cell>
          <cell r="MO51" t="str">
            <v>N/A</v>
          </cell>
          <cell r="MP51" t="str">
            <v>N/A</v>
          </cell>
          <cell r="MQ51" t="str">
            <v>N/A</v>
          </cell>
          <cell r="MR51" t="str">
            <v>N/A</v>
          </cell>
          <cell r="MS51" t="str">
            <v>N/A</v>
          </cell>
          <cell r="MT51" t="str">
            <v>N/A</v>
          </cell>
          <cell r="MU51" t="str">
            <v>N/A</v>
          </cell>
          <cell r="MV51" t="str">
            <v>N/A</v>
          </cell>
          <cell r="MW51" t="str">
            <v>N/A</v>
          </cell>
          <cell r="MX51" t="str">
            <v>N/A</v>
          </cell>
          <cell r="MY51" t="str">
            <v>N/A</v>
          </cell>
          <cell r="MZ51" t="str">
            <v>N/A</v>
          </cell>
          <cell r="NA51" t="str">
            <v>N/A</v>
          </cell>
          <cell r="NB51" t="str">
            <v>N/A</v>
          </cell>
          <cell r="NC51" t="str">
            <v>N/A</v>
          </cell>
          <cell r="ND51" t="str">
            <v>N/A</v>
          </cell>
          <cell r="NE51" t="str">
            <v>N/A</v>
          </cell>
          <cell r="NF51" t="str">
            <v>N/A</v>
          </cell>
          <cell r="NG51" t="str">
            <v>N/A</v>
          </cell>
          <cell r="NH51" t="str">
            <v>N/A</v>
          </cell>
          <cell r="NI51" t="str">
            <v>N/A</v>
          </cell>
          <cell r="NJ51" t="str">
            <v>N/A</v>
          </cell>
          <cell r="NK51" t="str">
            <v>N/A</v>
          </cell>
          <cell r="NL51" t="str">
            <v>N/A</v>
          </cell>
          <cell r="NM51" t="str">
            <v>N/A</v>
          </cell>
          <cell r="NN51" t="e">
            <v>#REF!</v>
          </cell>
          <cell r="NO51" t="e">
            <v>#REF!</v>
          </cell>
          <cell r="NP51" t="e">
            <v>#REF!</v>
          </cell>
          <cell r="NQ51" t="e">
            <v>#REF!</v>
          </cell>
          <cell r="NR51" t="e">
            <v>#REF!</v>
          </cell>
          <cell r="NS51" t="e">
            <v>#REF!</v>
          </cell>
          <cell r="NT51" t="str">
            <v>N/A</v>
          </cell>
          <cell r="NU51" t="str">
            <v>N/A</v>
          </cell>
          <cell r="NV51" t="str">
            <v>N/A</v>
          </cell>
          <cell r="NW51" t="str">
            <v>N/A</v>
          </cell>
          <cell r="NX51" t="str">
            <v>N/A</v>
          </cell>
          <cell r="NY51" t="str">
            <v>N/A</v>
          </cell>
          <cell r="NZ51" t="str">
            <v>N/A</v>
          </cell>
          <cell r="OA51" t="str">
            <v>N/A</v>
          </cell>
          <cell r="OB51" t="str">
            <v>N/A</v>
          </cell>
          <cell r="OC51" t="str">
            <v>N/A</v>
          </cell>
          <cell r="OD51" t="str">
            <v>N/A</v>
          </cell>
          <cell r="OE51" t="str">
            <v>N/A</v>
          </cell>
          <cell r="OF51" t="str">
            <v>N/A</v>
          </cell>
          <cell r="OG51" t="str">
            <v>N/A</v>
          </cell>
          <cell r="OH51" t="str">
            <v>N/A</v>
          </cell>
          <cell r="OI51" t="str">
            <v>N/A</v>
          </cell>
          <cell r="OJ51" t="str">
            <v>N/A</v>
          </cell>
          <cell r="OK51" t="str">
            <v>N/A</v>
          </cell>
          <cell r="OL51" t="str">
            <v>N/A</v>
          </cell>
          <cell r="OM51" t="str">
            <v>N/A</v>
          </cell>
          <cell r="ON51" t="str">
            <v>N/A</v>
          </cell>
          <cell r="OO51" t="str">
            <v>N/A</v>
          </cell>
          <cell r="OP51" t="str">
            <v>N/A</v>
          </cell>
          <cell r="OQ51" t="str">
            <v>N/A</v>
          </cell>
          <cell r="OR51" t="str">
            <v>N/A</v>
          </cell>
          <cell r="OS51" t="str">
            <v>N/A</v>
          </cell>
          <cell r="OT51" t="str">
            <v>N/A</v>
          </cell>
          <cell r="OU51" t="str">
            <v>N/A</v>
          </cell>
          <cell r="OV51" t="str">
            <v>N/A</v>
          </cell>
          <cell r="OW51" t="str">
            <v>N/A</v>
          </cell>
          <cell r="OX51" t="e">
            <v>#REF!</v>
          </cell>
          <cell r="OY51" t="e">
            <v>#REF!</v>
          </cell>
          <cell r="OZ51" t="e">
            <v>#REF!</v>
          </cell>
          <cell r="PA51" t="e">
            <v>#REF!</v>
          </cell>
          <cell r="PB51" t="e">
            <v>#REF!</v>
          </cell>
          <cell r="PC51" t="e">
            <v>#REF!</v>
          </cell>
          <cell r="PD51" t="str">
            <v>N/A</v>
          </cell>
          <cell r="PE51" t="str">
            <v>N/A</v>
          </cell>
          <cell r="PF51" t="str">
            <v>N/A</v>
          </cell>
          <cell r="PG51" t="str">
            <v>N/A</v>
          </cell>
          <cell r="PH51" t="str">
            <v>N/A</v>
          </cell>
          <cell r="PI51" t="str">
            <v>N/A</v>
          </cell>
          <cell r="PJ51" t="str">
            <v>N/A</v>
          </cell>
          <cell r="PK51" t="str">
            <v>N/A</v>
          </cell>
          <cell r="PL51" t="str">
            <v>N/A</v>
          </cell>
          <cell r="PM51" t="str">
            <v>N/A</v>
          </cell>
          <cell r="PN51" t="str">
            <v>N/A</v>
          </cell>
          <cell r="PO51" t="str">
            <v>N/A</v>
          </cell>
          <cell r="PP51" t="str">
            <v>N/A</v>
          </cell>
          <cell r="PQ51" t="str">
            <v>N/A</v>
          </cell>
          <cell r="PR51" t="str">
            <v>N/A</v>
          </cell>
          <cell r="PS51" t="str">
            <v>N/A</v>
          </cell>
          <cell r="PT51" t="str">
            <v>N/A</v>
          </cell>
          <cell r="PU51" t="str">
            <v>N/A</v>
          </cell>
          <cell r="PV51" t="str">
            <v>N/A</v>
          </cell>
          <cell r="PW51" t="str">
            <v>N/A</v>
          </cell>
          <cell r="PX51" t="str">
            <v>N/A</v>
          </cell>
          <cell r="PY51" t="str">
            <v>N/A</v>
          </cell>
          <cell r="PZ51" t="str">
            <v>N/A</v>
          </cell>
          <cell r="QA51" t="str">
            <v>N/A</v>
          </cell>
          <cell r="QB51" t="str">
            <v>N/A</v>
          </cell>
          <cell r="QC51" t="str">
            <v>N/A</v>
          </cell>
          <cell r="QD51" t="str">
            <v>N/A</v>
          </cell>
          <cell r="QE51" t="str">
            <v>N/A</v>
          </cell>
          <cell r="QF51" t="str">
            <v>N/A</v>
          </cell>
          <cell r="QG51" t="str">
            <v>N/A</v>
          </cell>
          <cell r="QH51" t="e">
            <v>#REF!</v>
          </cell>
          <cell r="QI51" t="e">
            <v>#REF!</v>
          </cell>
          <cell r="QJ51" t="e">
            <v>#REF!</v>
          </cell>
          <cell r="QK51" t="e">
            <v>#REF!</v>
          </cell>
          <cell r="QL51" t="e">
            <v>#REF!</v>
          </cell>
          <cell r="QM51" t="e">
            <v>#REF!</v>
          </cell>
          <cell r="QN51" t="str">
            <v>N/A</v>
          </cell>
          <cell r="QO51" t="str">
            <v>N/A</v>
          </cell>
          <cell r="QP51" t="str">
            <v>N/A</v>
          </cell>
          <cell r="QQ51" t="str">
            <v>N/A</v>
          </cell>
          <cell r="QR51" t="str">
            <v>N/A</v>
          </cell>
          <cell r="QS51" t="str">
            <v>N/A</v>
          </cell>
          <cell r="QT51" t="str">
            <v>N/A</v>
          </cell>
          <cell r="QU51" t="str">
            <v>N/A</v>
          </cell>
          <cell r="QV51" t="str">
            <v>N/A</v>
          </cell>
          <cell r="QW51" t="str">
            <v>N/A</v>
          </cell>
          <cell r="QX51" t="str">
            <v>N/A</v>
          </cell>
          <cell r="QY51" t="str">
            <v>N/A</v>
          </cell>
          <cell r="QZ51" t="str">
            <v>N/A</v>
          </cell>
          <cell r="RA51" t="e">
            <v>#N/A</v>
          </cell>
          <cell r="RB51" t="str">
            <v>x</v>
          </cell>
        </row>
        <row r="52">
          <cell r="C52" t="str">
            <v>N/A</v>
          </cell>
          <cell r="D52" t="str">
            <v>N/A</v>
          </cell>
          <cell r="E52" t="str">
            <v>N/A</v>
          </cell>
          <cell r="F52" t="str">
            <v>N/A</v>
          </cell>
          <cell r="G52" t="str">
            <v>N/A</v>
          </cell>
          <cell r="H52" t="str">
            <v>N/A</v>
          </cell>
          <cell r="I52" t="str">
            <v>N/A</v>
          </cell>
          <cell r="J52" t="str">
            <v>N/A</v>
          </cell>
          <cell r="K52" t="str">
            <v>N/A</v>
          </cell>
          <cell r="L52" t="str">
            <v>N/A</v>
          </cell>
          <cell r="M52" t="str">
            <v>N/A</v>
          </cell>
          <cell r="N52" t="str">
            <v>N/A</v>
          </cell>
          <cell r="O52" t="str">
            <v>N/A</v>
          </cell>
          <cell r="P52" t="str">
            <v>N/A</v>
          </cell>
          <cell r="Q52" t="str">
            <v>N/A</v>
          </cell>
          <cell r="R52" t="str">
            <v>N/A</v>
          </cell>
          <cell r="S52" t="str">
            <v>N/A</v>
          </cell>
          <cell r="T52" t="str">
            <v>N/A</v>
          </cell>
          <cell r="U52" t="str">
            <v>N/A</v>
          </cell>
          <cell r="V52" t="str">
            <v>N/A</v>
          </cell>
          <cell r="W52" t="str">
            <v>N/A</v>
          </cell>
          <cell r="X52" t="str">
            <v>N/A</v>
          </cell>
          <cell r="Y52" t="str">
            <v>N/A</v>
          </cell>
          <cell r="Z52" t="str">
            <v>N/A</v>
          </cell>
          <cell r="AA52" t="str">
            <v>N/A</v>
          </cell>
          <cell r="AB52" t="str">
            <v>N/A</v>
          </cell>
          <cell r="AC52" t="str">
            <v>N/A</v>
          </cell>
          <cell r="AD52" t="str">
            <v>N/A</v>
          </cell>
          <cell r="AE52" t="str">
            <v>N/A</v>
          </cell>
          <cell r="AF52" t="str">
            <v>N/A</v>
          </cell>
          <cell r="AG52" t="str">
            <v>N/A</v>
          </cell>
          <cell r="AH52" t="str">
            <v>N/A</v>
          </cell>
          <cell r="AI52" t="str">
            <v>N/A</v>
          </cell>
          <cell r="AJ52" t="str">
            <v>N/A</v>
          </cell>
          <cell r="AK52" t="str">
            <v>N/A</v>
          </cell>
          <cell r="AL52" t="str">
            <v>N/A</v>
          </cell>
          <cell r="AM52" t="str">
            <v>N/A</v>
          </cell>
          <cell r="AN52" t="str">
            <v>N/A</v>
          </cell>
          <cell r="AO52" t="str">
            <v>N/A</v>
          </cell>
          <cell r="AP52" t="str">
            <v>N/A</v>
          </cell>
          <cell r="AQ52" t="str">
            <v>N/A</v>
          </cell>
          <cell r="AR52" t="str">
            <v>N/A</v>
          </cell>
          <cell r="AS52" t="str">
            <v>N/A</v>
          </cell>
          <cell r="AT52" t="str">
            <v>N/A</v>
          </cell>
          <cell r="AU52" t="str">
            <v>N/A</v>
          </cell>
          <cell r="AV52" t="str">
            <v>N/A</v>
          </cell>
          <cell r="AW52" t="str">
            <v>N/A</v>
          </cell>
          <cell r="AX52" t="str">
            <v>N/A</v>
          </cell>
          <cell r="AY52" t="str">
            <v>N/A</v>
          </cell>
          <cell r="AZ52" t="str">
            <v>N/A</v>
          </cell>
          <cell r="BA52" t="str">
            <v>N/A</v>
          </cell>
          <cell r="BB52" t="str">
            <v>N/A</v>
          </cell>
          <cell r="BC52" t="str">
            <v>N/A</v>
          </cell>
          <cell r="BD52" t="str">
            <v>N/A</v>
          </cell>
          <cell r="BE52" t="str">
            <v>N/A</v>
          </cell>
          <cell r="BF52" t="str">
            <v>N/A</v>
          </cell>
          <cell r="BG52" t="str">
            <v>N/A</v>
          </cell>
          <cell r="BH52" t="str">
            <v>N/A</v>
          </cell>
          <cell r="BI52" t="str">
            <v>N/A</v>
          </cell>
          <cell r="BJ52" t="str">
            <v>N/A</v>
          </cell>
          <cell r="BK52" t="str">
            <v>N/A</v>
          </cell>
          <cell r="BL52" t="str">
            <v>N/A</v>
          </cell>
          <cell r="BM52" t="str">
            <v>N/A</v>
          </cell>
          <cell r="BN52" t="str">
            <v>N/A</v>
          </cell>
          <cell r="BO52" t="str">
            <v>N/A</v>
          </cell>
          <cell r="BP52" t="str">
            <v>N/A</v>
          </cell>
          <cell r="BQ52" t="str">
            <v>N/A</v>
          </cell>
          <cell r="BR52" t="str">
            <v>N/A</v>
          </cell>
          <cell r="BS52" t="str">
            <v>N/A</v>
          </cell>
          <cell r="BT52" t="str">
            <v>N/A</v>
          </cell>
          <cell r="BU52" t="str">
            <v>N/A</v>
          </cell>
          <cell r="BV52" t="str">
            <v>N/A</v>
          </cell>
          <cell r="BW52" t="str">
            <v>N/A</v>
          </cell>
          <cell r="BX52" t="str">
            <v>N/A</v>
          </cell>
          <cell r="BY52" t="str">
            <v>N/A</v>
          </cell>
          <cell r="BZ52" t="str">
            <v>N/A</v>
          </cell>
          <cell r="CA52" t="str">
            <v>N/A</v>
          </cell>
          <cell r="CB52" t="str">
            <v>N/A</v>
          </cell>
          <cell r="CC52" t="str">
            <v>N/A</v>
          </cell>
          <cell r="CD52" t="str">
            <v>N/A</v>
          </cell>
          <cell r="CE52" t="str">
            <v>N/A</v>
          </cell>
          <cell r="CF52" t="str">
            <v>N/A</v>
          </cell>
          <cell r="CG52" t="str">
            <v>N/A</v>
          </cell>
          <cell r="CH52" t="str">
            <v>N/A</v>
          </cell>
          <cell r="CI52" t="str">
            <v>N/A</v>
          </cell>
          <cell r="CJ52" t="str">
            <v>N/A</v>
          </cell>
          <cell r="CK52" t="str">
            <v>N/A</v>
          </cell>
          <cell r="CL52" t="str">
            <v>N/A</v>
          </cell>
          <cell r="CM52" t="str">
            <v>N/A</v>
          </cell>
          <cell r="CN52" t="str">
            <v>N/A</v>
          </cell>
          <cell r="CO52" t="str">
            <v>N/A</v>
          </cell>
          <cell r="CP52" t="str">
            <v>N/A</v>
          </cell>
          <cell r="CQ52" t="str">
            <v>N/A</v>
          </cell>
          <cell r="CR52" t="str">
            <v>N/A</v>
          </cell>
          <cell r="CS52" t="str">
            <v>N/A</v>
          </cell>
          <cell r="CT52" t="str">
            <v>N/A</v>
          </cell>
          <cell r="CU52" t="str">
            <v>N/A</v>
          </cell>
          <cell r="CV52" t="str">
            <v>N/A</v>
          </cell>
          <cell r="CW52" t="str">
            <v>N/A</v>
          </cell>
          <cell r="CX52" t="str">
            <v>N/A</v>
          </cell>
          <cell r="CY52" t="str">
            <v>N/A</v>
          </cell>
          <cell r="CZ52" t="str">
            <v>N/A</v>
          </cell>
          <cell r="DA52" t="str">
            <v>N/A</v>
          </cell>
          <cell r="DB52" t="str">
            <v>N/A</v>
          </cell>
          <cell r="DC52" t="str">
            <v>N/A</v>
          </cell>
          <cell r="DD52" t="str">
            <v>N/A</v>
          </cell>
          <cell r="DE52" t="str">
            <v>N/A</v>
          </cell>
          <cell r="DF52" t="str">
            <v>N/A</v>
          </cell>
          <cell r="DG52" t="str">
            <v>N/A</v>
          </cell>
          <cell r="DH52" t="str">
            <v>N/A</v>
          </cell>
          <cell r="DI52" t="str">
            <v>N/A</v>
          </cell>
          <cell r="DJ52" t="str">
            <v>N/A</v>
          </cell>
          <cell r="DK52" t="str">
            <v>N/A</v>
          </cell>
          <cell r="DL52" t="str">
            <v>N/A</v>
          </cell>
          <cell r="DM52" t="str">
            <v>N/A</v>
          </cell>
          <cell r="DN52" t="str">
            <v>N/A</v>
          </cell>
          <cell r="DO52" t="str">
            <v>N/A</v>
          </cell>
          <cell r="DP52" t="str">
            <v>N/A</v>
          </cell>
          <cell r="DQ52" t="str">
            <v>N/A</v>
          </cell>
          <cell r="DR52" t="str">
            <v>N/A</v>
          </cell>
          <cell r="DS52" t="str">
            <v>N/A</v>
          </cell>
          <cell r="DT52" t="str">
            <v>N/A</v>
          </cell>
          <cell r="DU52" t="str">
            <v>N/A</v>
          </cell>
          <cell r="DV52" t="str">
            <v>N/A</v>
          </cell>
          <cell r="DW52" t="str">
            <v>N/A</v>
          </cell>
          <cell r="DX52" t="str">
            <v>N/A</v>
          </cell>
          <cell r="DY52" t="str">
            <v>N/A</v>
          </cell>
          <cell r="DZ52" t="str">
            <v>N/A</v>
          </cell>
          <cell r="EA52" t="str">
            <v>N/A</v>
          </cell>
          <cell r="EB52" t="str">
            <v>N/A</v>
          </cell>
          <cell r="EC52" t="str">
            <v>N/A</v>
          </cell>
          <cell r="ED52" t="str">
            <v>N/A</v>
          </cell>
          <cell r="EE52" t="str">
            <v>N/A</v>
          </cell>
          <cell r="EF52" t="str">
            <v>N/A</v>
          </cell>
          <cell r="EG52" t="str">
            <v>N/A</v>
          </cell>
          <cell r="EH52" t="str">
            <v>N/A</v>
          </cell>
          <cell r="EI52" t="str">
            <v>N/A</v>
          </cell>
          <cell r="EJ52" t="str">
            <v>N/A</v>
          </cell>
          <cell r="EK52" t="str">
            <v>N/A</v>
          </cell>
          <cell r="EL52" t="str">
            <v>N/A</v>
          </cell>
          <cell r="EM52" t="str">
            <v>N/A</v>
          </cell>
          <cell r="EN52" t="str">
            <v>N/A</v>
          </cell>
          <cell r="EO52" t="str">
            <v>N/A</v>
          </cell>
          <cell r="EP52" t="str">
            <v>N/A</v>
          </cell>
          <cell r="EQ52" t="str">
            <v>N/A</v>
          </cell>
          <cell r="ER52" t="str">
            <v>N/A</v>
          </cell>
          <cell r="ES52" t="str">
            <v>N/A</v>
          </cell>
          <cell r="ET52" t="str">
            <v>N/A</v>
          </cell>
          <cell r="EU52" t="str">
            <v>N/A</v>
          </cell>
          <cell r="EV52" t="str">
            <v>N/A</v>
          </cell>
          <cell r="EW52" t="str">
            <v>N/A</v>
          </cell>
          <cell r="EX52" t="str">
            <v>N/A</v>
          </cell>
          <cell r="EY52" t="str">
            <v>N/A</v>
          </cell>
          <cell r="EZ52" t="str">
            <v>N/A</v>
          </cell>
          <cell r="FA52" t="str">
            <v>N/A</v>
          </cell>
          <cell r="FB52" t="str">
            <v>N/A</v>
          </cell>
          <cell r="FC52" t="str">
            <v>N/A</v>
          </cell>
          <cell r="FD52" t="str">
            <v>N/A</v>
          </cell>
          <cell r="FE52" t="str">
            <v>N/A</v>
          </cell>
          <cell r="FF52" t="str">
            <v>N/A</v>
          </cell>
          <cell r="FG52" t="str">
            <v>N/A</v>
          </cell>
          <cell r="FH52" t="str">
            <v>N/A</v>
          </cell>
          <cell r="FI52" t="str">
            <v>N/A</v>
          </cell>
          <cell r="FJ52" t="str">
            <v>N/A</v>
          </cell>
          <cell r="FK52" t="str">
            <v>N/A</v>
          </cell>
          <cell r="FL52" t="str">
            <v>N/A</v>
          </cell>
          <cell r="FM52" t="str">
            <v>N/A</v>
          </cell>
          <cell r="FN52" t="str">
            <v>N/A</v>
          </cell>
          <cell r="FO52" t="str">
            <v>N/A</v>
          </cell>
          <cell r="FP52" t="str">
            <v>N/A</v>
          </cell>
          <cell r="FQ52" t="str">
            <v>N/A</v>
          </cell>
          <cell r="FR52" t="str">
            <v>N/A</v>
          </cell>
          <cell r="FS52" t="str">
            <v>N/A</v>
          </cell>
          <cell r="FT52" t="str">
            <v>N/A</v>
          </cell>
          <cell r="FU52" t="str">
            <v>N/A</v>
          </cell>
          <cell r="FV52" t="str">
            <v>N/A</v>
          </cell>
          <cell r="FW52" t="str">
            <v>N/A</v>
          </cell>
          <cell r="FX52" t="str">
            <v>N/A</v>
          </cell>
          <cell r="FY52" t="str">
            <v>N/A</v>
          </cell>
          <cell r="FZ52" t="str">
            <v>N/A</v>
          </cell>
          <cell r="GA52" t="str">
            <v>N/A</v>
          </cell>
          <cell r="GB52" t="str">
            <v>N/A</v>
          </cell>
          <cell r="GC52" t="str">
            <v>N/A</v>
          </cell>
          <cell r="GD52" t="str">
            <v>N/A</v>
          </cell>
          <cell r="GE52" t="str">
            <v>N/A</v>
          </cell>
          <cell r="GF52" t="str">
            <v>N/A</v>
          </cell>
          <cell r="GG52" t="str">
            <v>N/A</v>
          </cell>
          <cell r="GH52" t="str">
            <v>N/A</v>
          </cell>
          <cell r="GI52" t="str">
            <v>N/A</v>
          </cell>
          <cell r="GJ52" t="str">
            <v>N/A</v>
          </cell>
          <cell r="GK52" t="str">
            <v>N/A</v>
          </cell>
          <cell r="GL52" t="str">
            <v>N/A</v>
          </cell>
          <cell r="GM52" t="str">
            <v>N/A</v>
          </cell>
          <cell r="GN52" t="str">
            <v>N/A</v>
          </cell>
          <cell r="GO52" t="str">
            <v>N/A</v>
          </cell>
          <cell r="GP52" t="str">
            <v>N/A</v>
          </cell>
          <cell r="GQ52" t="str">
            <v>N/A</v>
          </cell>
          <cell r="GR52" t="str">
            <v>N/A</v>
          </cell>
          <cell r="GS52" t="str">
            <v>N/A</v>
          </cell>
          <cell r="GT52" t="str">
            <v>N/A</v>
          </cell>
          <cell r="GU52" t="str">
            <v>N/A</v>
          </cell>
          <cell r="GV52" t="str">
            <v>N/A</v>
          </cell>
          <cell r="GW52" t="str">
            <v>N/A</v>
          </cell>
          <cell r="GX52" t="str">
            <v>N/A</v>
          </cell>
          <cell r="GY52" t="str">
            <v>N/A</v>
          </cell>
          <cell r="GZ52" t="str">
            <v>N/A</v>
          </cell>
          <cell r="HA52" t="str">
            <v>N/A</v>
          </cell>
          <cell r="HB52" t="str">
            <v>N/A</v>
          </cell>
          <cell r="HC52" t="str">
            <v>N/A</v>
          </cell>
          <cell r="HD52" t="str">
            <v>N/A</v>
          </cell>
          <cell r="HE52" t="str">
            <v>N/A</v>
          </cell>
          <cell r="HF52" t="str">
            <v>N/A</v>
          </cell>
          <cell r="HG52" t="str">
            <v>N/A</v>
          </cell>
          <cell r="HH52" t="str">
            <v>N/A</v>
          </cell>
          <cell r="HI52" t="str">
            <v>N/A</v>
          </cell>
          <cell r="HJ52" t="str">
            <v>N/A</v>
          </cell>
          <cell r="HK52" t="str">
            <v>N/A</v>
          </cell>
          <cell r="HL52" t="str">
            <v>N/A</v>
          </cell>
          <cell r="HM52" t="str">
            <v>N/A</v>
          </cell>
          <cell r="HN52" t="str">
            <v>N/A</v>
          </cell>
          <cell r="HO52" t="str">
            <v>N/A</v>
          </cell>
          <cell r="HP52" t="str">
            <v>N/A</v>
          </cell>
          <cell r="HQ52" t="str">
            <v>N/A</v>
          </cell>
          <cell r="HR52" t="str">
            <v>N/A</v>
          </cell>
          <cell r="HS52" t="str">
            <v>N/A</v>
          </cell>
          <cell r="HT52" t="str">
            <v>N/A</v>
          </cell>
          <cell r="HU52" t="str">
            <v>N/A</v>
          </cell>
          <cell r="HV52" t="str">
            <v>N/A</v>
          </cell>
          <cell r="HW52" t="str">
            <v>N/A</v>
          </cell>
          <cell r="HX52" t="str">
            <v>N/A</v>
          </cell>
          <cell r="HY52" t="str">
            <v>N/A</v>
          </cell>
          <cell r="HZ52" t="str">
            <v>N/A</v>
          </cell>
          <cell r="IA52" t="str">
            <v>N/A</v>
          </cell>
          <cell r="IB52" t="str">
            <v>N/A</v>
          </cell>
          <cell r="IC52" t="str">
            <v>N/A</v>
          </cell>
          <cell r="ID52" t="str">
            <v>N/A</v>
          </cell>
          <cell r="IE52" t="str">
            <v>N/A</v>
          </cell>
          <cell r="IF52" t="str">
            <v>N/A</v>
          </cell>
          <cell r="IG52" t="str">
            <v>N/A</v>
          </cell>
          <cell r="IH52" t="str">
            <v>N/A</v>
          </cell>
          <cell r="II52" t="str">
            <v>N/A</v>
          </cell>
          <cell r="IJ52" t="str">
            <v>N/A</v>
          </cell>
          <cell r="IK52" t="str">
            <v>N/A</v>
          </cell>
          <cell r="IL52" t="str">
            <v>N/A</v>
          </cell>
          <cell r="IM52" t="str">
            <v>N/A</v>
          </cell>
          <cell r="IN52" t="str">
            <v>N/A</v>
          </cell>
          <cell r="IO52" t="str">
            <v>N/A</v>
          </cell>
          <cell r="IP52" t="str">
            <v>N/A</v>
          </cell>
          <cell r="IQ52" t="str">
            <v>N/A</v>
          </cell>
          <cell r="IR52" t="str">
            <v>N/A</v>
          </cell>
          <cell r="IS52" t="str">
            <v>N/A</v>
          </cell>
          <cell r="IT52" t="str">
            <v>N/A</v>
          </cell>
          <cell r="IU52" t="str">
            <v>N/A</v>
          </cell>
          <cell r="IV52" t="str">
            <v>N/A</v>
          </cell>
          <cell r="IW52" t="str">
            <v>N/A</v>
          </cell>
          <cell r="IX52" t="str">
            <v>N/A</v>
          </cell>
          <cell r="IY52" t="str">
            <v>N/A</v>
          </cell>
          <cell r="IZ52" t="str">
            <v>N/A</v>
          </cell>
          <cell r="JA52" t="str">
            <v>N/A</v>
          </cell>
          <cell r="JB52" t="str">
            <v>N/A</v>
          </cell>
          <cell r="JC52" t="str">
            <v>N/A</v>
          </cell>
          <cell r="JD52" t="str">
            <v>N/A</v>
          </cell>
          <cell r="JE52" t="str">
            <v>N/A</v>
          </cell>
          <cell r="JF52" t="str">
            <v>N/A</v>
          </cell>
          <cell r="JG52" t="str">
            <v>N/A</v>
          </cell>
          <cell r="JH52" t="str">
            <v>N/A</v>
          </cell>
          <cell r="JI52" t="str">
            <v>N/A</v>
          </cell>
          <cell r="JJ52" t="str">
            <v>N/A</v>
          </cell>
          <cell r="JK52" t="str">
            <v>N/A</v>
          </cell>
          <cell r="JL52" t="str">
            <v>N/A</v>
          </cell>
          <cell r="JM52" t="str">
            <v>N/A</v>
          </cell>
          <cell r="JN52" t="str">
            <v>N/A</v>
          </cell>
          <cell r="JO52" t="str">
            <v>N/A</v>
          </cell>
          <cell r="JP52" t="str">
            <v>N/A</v>
          </cell>
          <cell r="JQ52" t="str">
            <v>N/A</v>
          </cell>
          <cell r="JR52" t="str">
            <v>N/A</v>
          </cell>
          <cell r="JS52" t="str">
            <v>N/A</v>
          </cell>
          <cell r="JT52" t="str">
            <v>N/A</v>
          </cell>
          <cell r="JU52" t="str">
            <v>N/A</v>
          </cell>
          <cell r="JV52" t="str">
            <v>N/A</v>
          </cell>
          <cell r="JW52" t="str">
            <v>N/A</v>
          </cell>
          <cell r="JX52" t="str">
            <v>N/A</v>
          </cell>
          <cell r="JY52" t="str">
            <v>N/A</v>
          </cell>
          <cell r="JZ52" t="str">
            <v>N/A</v>
          </cell>
          <cell r="KA52" t="str">
            <v>N/A</v>
          </cell>
          <cell r="KB52" t="str">
            <v>N/A</v>
          </cell>
          <cell r="KC52" t="str">
            <v>N/A</v>
          </cell>
          <cell r="KD52" t="str">
            <v>N/A</v>
          </cell>
          <cell r="KE52" t="str">
            <v>N/A</v>
          </cell>
          <cell r="KF52" t="str">
            <v>N/A</v>
          </cell>
          <cell r="KG52" t="str">
            <v>N/A</v>
          </cell>
          <cell r="KH52" t="str">
            <v>N/A</v>
          </cell>
          <cell r="KI52" t="str">
            <v>N/A</v>
          </cell>
          <cell r="KJ52" t="str">
            <v>N/A</v>
          </cell>
          <cell r="KK52" t="str">
            <v>N/A</v>
          </cell>
          <cell r="KL52" t="str">
            <v>N/A</v>
          </cell>
          <cell r="KM52" t="str">
            <v>N/A</v>
          </cell>
          <cell r="KN52" t="str">
            <v>N/A</v>
          </cell>
          <cell r="KO52" t="str">
            <v>N/A</v>
          </cell>
          <cell r="KP52" t="str">
            <v>N/A</v>
          </cell>
          <cell r="KQ52" t="str">
            <v>N/A</v>
          </cell>
          <cell r="KR52" t="str">
            <v>N/A</v>
          </cell>
          <cell r="KS52" t="str">
            <v>N/A</v>
          </cell>
          <cell r="KT52" t="str">
            <v>N/A</v>
          </cell>
          <cell r="KU52" t="str">
            <v>N/A</v>
          </cell>
          <cell r="KV52" t="str">
            <v>N/A</v>
          </cell>
          <cell r="KW52" t="str">
            <v>N/A</v>
          </cell>
          <cell r="KX52" t="str">
            <v>N/A</v>
          </cell>
          <cell r="KY52" t="str">
            <v>N/A</v>
          </cell>
          <cell r="KZ52" t="str">
            <v>N/A</v>
          </cell>
          <cell r="LA52" t="str">
            <v>N/A</v>
          </cell>
          <cell r="LB52" t="str">
            <v>N/A</v>
          </cell>
          <cell r="LC52" t="str">
            <v>N/A</v>
          </cell>
          <cell r="LD52" t="str">
            <v>N/A</v>
          </cell>
          <cell r="LE52" t="str">
            <v>N/A</v>
          </cell>
          <cell r="LF52" t="str">
            <v>N/A</v>
          </cell>
          <cell r="LG52" t="str">
            <v>N/A</v>
          </cell>
          <cell r="LH52" t="str">
            <v>N/A</v>
          </cell>
          <cell r="LI52" t="str">
            <v>N/A</v>
          </cell>
          <cell r="LJ52" t="str">
            <v>N/A</v>
          </cell>
          <cell r="LK52" t="str">
            <v>N/A</v>
          </cell>
          <cell r="LL52" t="str">
            <v>N/A</v>
          </cell>
          <cell r="LM52" t="str">
            <v>N/A</v>
          </cell>
          <cell r="LN52" t="str">
            <v>N/A</v>
          </cell>
          <cell r="LO52" t="str">
            <v>N/A</v>
          </cell>
          <cell r="LP52" t="str">
            <v>N/A</v>
          </cell>
          <cell r="LQ52" t="str">
            <v>N/A</v>
          </cell>
          <cell r="LR52" t="str">
            <v>N/A</v>
          </cell>
          <cell r="LS52" t="str">
            <v>N/A</v>
          </cell>
          <cell r="LT52" t="str">
            <v>N/A</v>
          </cell>
          <cell r="LU52" t="str">
            <v>N/A</v>
          </cell>
          <cell r="LV52" t="str">
            <v>N/A</v>
          </cell>
          <cell r="LW52" t="str">
            <v>N/A</v>
          </cell>
          <cell r="LX52" t="str">
            <v>N/A</v>
          </cell>
          <cell r="LY52" t="str">
            <v>N/A</v>
          </cell>
          <cell r="LZ52" t="str">
            <v>N/A</v>
          </cell>
          <cell r="MA52" t="str">
            <v>N/A</v>
          </cell>
          <cell r="MB52" t="str">
            <v>N/A</v>
          </cell>
          <cell r="MC52" t="str">
            <v>N/A</v>
          </cell>
          <cell r="MD52" t="str">
            <v>N/A</v>
          </cell>
          <cell r="ME52" t="str">
            <v>N/A</v>
          </cell>
          <cell r="MF52" t="str">
            <v>N/A</v>
          </cell>
          <cell r="MG52" t="str">
            <v>N/A</v>
          </cell>
          <cell r="MH52" t="str">
            <v>N/A</v>
          </cell>
          <cell r="MI52" t="str">
            <v>N/A</v>
          </cell>
          <cell r="MJ52" t="str">
            <v>N/A</v>
          </cell>
          <cell r="MK52" t="str">
            <v>N/A</v>
          </cell>
          <cell r="ML52" t="str">
            <v>N/A</v>
          </cell>
          <cell r="MM52" t="str">
            <v>N/A</v>
          </cell>
          <cell r="MN52" t="str">
            <v>N/A</v>
          </cell>
          <cell r="MO52" t="str">
            <v>N/A</v>
          </cell>
          <cell r="MP52" t="str">
            <v>N/A</v>
          </cell>
          <cell r="MQ52" t="str">
            <v>N/A</v>
          </cell>
          <cell r="MR52" t="str">
            <v>N/A</v>
          </cell>
          <cell r="MS52" t="str">
            <v>N/A</v>
          </cell>
          <cell r="MT52" t="str">
            <v>N/A</v>
          </cell>
          <cell r="MU52" t="str">
            <v>N/A</v>
          </cell>
          <cell r="MV52" t="str">
            <v>N/A</v>
          </cell>
          <cell r="MW52" t="str">
            <v>N/A</v>
          </cell>
          <cell r="MX52" t="str">
            <v>N/A</v>
          </cell>
          <cell r="MY52" t="str">
            <v>N/A</v>
          </cell>
          <cell r="MZ52" t="str">
            <v>N/A</v>
          </cell>
          <cell r="NA52" t="str">
            <v>N/A</v>
          </cell>
          <cell r="NB52" t="str">
            <v>N/A</v>
          </cell>
          <cell r="NC52" t="str">
            <v>N/A</v>
          </cell>
          <cell r="ND52" t="str">
            <v>N/A</v>
          </cell>
          <cell r="NE52" t="str">
            <v>N/A</v>
          </cell>
          <cell r="NF52" t="str">
            <v>N/A</v>
          </cell>
          <cell r="NG52" t="str">
            <v>N/A</v>
          </cell>
          <cell r="NH52" t="str">
            <v>N/A</v>
          </cell>
          <cell r="NI52" t="str">
            <v>N/A</v>
          </cell>
          <cell r="NJ52" t="str">
            <v>N/A</v>
          </cell>
          <cell r="NK52" t="str">
            <v>N/A</v>
          </cell>
          <cell r="NL52" t="str">
            <v>N/A</v>
          </cell>
          <cell r="NM52" t="str">
            <v>N/A</v>
          </cell>
          <cell r="NN52" t="str">
            <v>N/A</v>
          </cell>
          <cell r="NO52" t="str">
            <v>N/A</v>
          </cell>
          <cell r="NP52" t="str">
            <v>N/A</v>
          </cell>
          <cell r="NQ52" t="str">
            <v>N/A</v>
          </cell>
          <cell r="NR52" t="str">
            <v>N/A</v>
          </cell>
          <cell r="NS52" t="str">
            <v>N/A</v>
          </cell>
          <cell r="NT52" t="str">
            <v>N/A</v>
          </cell>
          <cell r="NU52" t="str">
            <v>N/A</v>
          </cell>
          <cell r="NV52" t="str">
            <v>N/A</v>
          </cell>
          <cell r="NW52" t="str">
            <v>N/A</v>
          </cell>
          <cell r="NX52" t="str">
            <v>N/A</v>
          </cell>
          <cell r="NY52" t="str">
            <v>N/A</v>
          </cell>
          <cell r="NZ52" t="str">
            <v>N/A</v>
          </cell>
          <cell r="OA52" t="str">
            <v>N/A</v>
          </cell>
          <cell r="OB52" t="str">
            <v>N/A</v>
          </cell>
          <cell r="OC52" t="str">
            <v>N/A</v>
          </cell>
          <cell r="OD52" t="str">
            <v>N/A</v>
          </cell>
          <cell r="OE52" t="str">
            <v>N/A</v>
          </cell>
          <cell r="OF52" t="str">
            <v>N/A</v>
          </cell>
          <cell r="OG52" t="str">
            <v>N/A</v>
          </cell>
          <cell r="OH52" t="str">
            <v>N/A</v>
          </cell>
          <cell r="OI52" t="str">
            <v>N/A</v>
          </cell>
          <cell r="OJ52" t="str">
            <v>N/A</v>
          </cell>
          <cell r="OK52" t="str">
            <v>N/A</v>
          </cell>
          <cell r="OL52" t="str">
            <v>N/A</v>
          </cell>
          <cell r="OM52" t="str">
            <v>N/A</v>
          </cell>
          <cell r="ON52" t="str">
            <v>N/A</v>
          </cell>
          <cell r="OO52" t="str">
            <v>N/A</v>
          </cell>
          <cell r="OP52" t="str">
            <v>N/A</v>
          </cell>
          <cell r="OQ52" t="str">
            <v>N/A</v>
          </cell>
          <cell r="OR52" t="str">
            <v>N/A</v>
          </cell>
          <cell r="OS52" t="str">
            <v>N/A</v>
          </cell>
          <cell r="OT52" t="str">
            <v>N/A</v>
          </cell>
          <cell r="OU52" t="str">
            <v>N/A</v>
          </cell>
          <cell r="OV52" t="str">
            <v>N/A</v>
          </cell>
          <cell r="OW52" t="str">
            <v>N/A</v>
          </cell>
          <cell r="OX52" t="str">
            <v>N/A</v>
          </cell>
          <cell r="OY52" t="str">
            <v>N/A</v>
          </cell>
          <cell r="OZ52" t="str">
            <v>N/A</v>
          </cell>
          <cell r="PA52" t="str">
            <v>N/A</v>
          </cell>
          <cell r="PB52" t="str">
            <v>N/A</v>
          </cell>
          <cell r="PC52" t="str">
            <v>N/A</v>
          </cell>
          <cell r="PD52" t="str">
            <v>N/A</v>
          </cell>
          <cell r="PE52" t="str">
            <v>N/A</v>
          </cell>
          <cell r="PF52" t="str">
            <v>N/A</v>
          </cell>
          <cell r="PG52" t="str">
            <v>N/A</v>
          </cell>
          <cell r="PH52" t="str">
            <v>N/A</v>
          </cell>
          <cell r="PI52" t="str">
            <v>N/A</v>
          </cell>
          <cell r="PJ52" t="str">
            <v>N/A</v>
          </cell>
          <cell r="PK52" t="str">
            <v>N/A</v>
          </cell>
          <cell r="PL52" t="str">
            <v>N/A</v>
          </cell>
          <cell r="PM52" t="str">
            <v>N/A</v>
          </cell>
          <cell r="PN52" t="str">
            <v>N/A</v>
          </cell>
          <cell r="PO52" t="str">
            <v>N/A</v>
          </cell>
          <cell r="PP52" t="str">
            <v>N/A</v>
          </cell>
          <cell r="PQ52" t="str">
            <v>N/A</v>
          </cell>
          <cell r="PR52" t="str">
            <v>N/A</v>
          </cell>
          <cell r="PS52" t="str">
            <v>N/A</v>
          </cell>
          <cell r="PT52" t="str">
            <v>N/A</v>
          </cell>
          <cell r="PU52" t="str">
            <v>N/A</v>
          </cell>
          <cell r="PV52" t="str">
            <v>N/A</v>
          </cell>
          <cell r="PW52" t="str">
            <v>N/A</v>
          </cell>
          <cell r="PX52" t="str">
            <v>N/A</v>
          </cell>
          <cell r="PY52" t="str">
            <v>N/A</v>
          </cell>
          <cell r="PZ52" t="str">
            <v>N/A</v>
          </cell>
          <cell r="QA52" t="str">
            <v>N/A</v>
          </cell>
          <cell r="QB52" t="str">
            <v>N/A</v>
          </cell>
          <cell r="QC52" t="str">
            <v>N/A</v>
          </cell>
          <cell r="QD52" t="str">
            <v>N/A</v>
          </cell>
          <cell r="QE52" t="str">
            <v>N/A</v>
          </cell>
          <cell r="QF52" t="str">
            <v>N/A</v>
          </cell>
          <cell r="QG52" t="str">
            <v>N/A</v>
          </cell>
          <cell r="QH52" t="str">
            <v>N/A</v>
          </cell>
          <cell r="QI52" t="str">
            <v>N/A</v>
          </cell>
          <cell r="QJ52" t="str">
            <v>N/A</v>
          </cell>
          <cell r="QK52" t="str">
            <v>N/A</v>
          </cell>
          <cell r="QL52" t="str">
            <v>N/A</v>
          </cell>
          <cell r="QM52" t="str">
            <v>N/A</v>
          </cell>
          <cell r="QN52" t="str">
            <v>N/A</v>
          </cell>
          <cell r="QO52" t="str">
            <v>N/A</v>
          </cell>
          <cell r="QP52" t="str">
            <v>N/A</v>
          </cell>
          <cell r="QQ52" t="str">
            <v>N/A</v>
          </cell>
          <cell r="QR52" t="str">
            <v>N/A</v>
          </cell>
          <cell r="QS52" t="str">
            <v>N/A</v>
          </cell>
          <cell r="QT52" t="str">
            <v>N/A</v>
          </cell>
          <cell r="QU52" t="str">
            <v>N/A</v>
          </cell>
          <cell r="QV52" t="str">
            <v>N/A</v>
          </cell>
          <cell r="QW52" t="str">
            <v>N/A</v>
          </cell>
          <cell r="QX52" t="str">
            <v>N/A</v>
          </cell>
          <cell r="QY52" t="str">
            <v>N/A</v>
          </cell>
          <cell r="QZ52" t="str">
            <v>N/A</v>
          </cell>
          <cell r="RA52" t="str">
            <v>N/A</v>
          </cell>
          <cell r="RB52" t="str">
            <v>x</v>
          </cell>
        </row>
        <row r="53">
          <cell r="C53" t="e">
            <v>#N/A</v>
          </cell>
          <cell r="D53" t="e">
            <v>#N/A</v>
          </cell>
          <cell r="E53" t="e">
            <v>#N/A</v>
          </cell>
          <cell r="F53" t="e">
            <v>#N/A</v>
          </cell>
          <cell r="G53" t="e">
            <v>#N/A</v>
          </cell>
          <cell r="H53" t="e">
            <v>#N/A</v>
          </cell>
          <cell r="I53" t="e">
            <v>#N/A</v>
          </cell>
          <cell r="J53" t="e">
            <v>#N/A</v>
          </cell>
          <cell r="K53" t="e">
            <v>#N/A</v>
          </cell>
          <cell r="L53" t="e">
            <v>#N/A</v>
          </cell>
          <cell r="M53" t="e">
            <v>#N/A</v>
          </cell>
          <cell r="N53" t="e">
            <v>#N/A</v>
          </cell>
          <cell r="O53" t="e">
            <v>#N/A</v>
          </cell>
          <cell r="P53" t="e">
            <v>#N/A</v>
          </cell>
          <cell r="Q53" t="e">
            <v>#N/A</v>
          </cell>
          <cell r="R53" t="e">
            <v>#N/A</v>
          </cell>
          <cell r="S53" t="e">
            <v>#N/A</v>
          </cell>
          <cell r="T53" t="e">
            <v>#N/A</v>
          </cell>
          <cell r="U53" t="e">
            <v>#N/A</v>
          </cell>
          <cell r="V53" t="e">
            <v>#N/A</v>
          </cell>
          <cell r="W53" t="e">
            <v>#N/A</v>
          </cell>
          <cell r="X53" t="e">
            <v>#N/A</v>
          </cell>
          <cell r="Y53" t="e">
            <v>#N/A</v>
          </cell>
          <cell r="Z53" t="e">
            <v>#N/A</v>
          </cell>
          <cell r="AA53" t="e">
            <v>#N/A</v>
          </cell>
          <cell r="AB53" t="e">
            <v>#N/A</v>
          </cell>
          <cell r="AC53" t="e">
            <v>#N/A</v>
          </cell>
          <cell r="AD53" t="e">
            <v>#N/A</v>
          </cell>
          <cell r="AE53" t="e">
            <v>#N/A</v>
          </cell>
          <cell r="AF53" t="e">
            <v>#N/A</v>
          </cell>
          <cell r="AG53" t="e">
            <v>#N/A</v>
          </cell>
          <cell r="AH53" t="e">
            <v>#N/A</v>
          </cell>
          <cell r="AI53" t="e">
            <v>#N/A</v>
          </cell>
          <cell r="AJ53" t="e">
            <v>#N/A</v>
          </cell>
          <cell r="AK53" t="e">
            <v>#N/A</v>
          </cell>
          <cell r="AL53" t="e">
            <v>#N/A</v>
          </cell>
          <cell r="AM53" t="e">
            <v>#N/A</v>
          </cell>
          <cell r="AN53" t="e">
            <v>#N/A</v>
          </cell>
          <cell r="AO53" t="e">
            <v>#N/A</v>
          </cell>
          <cell r="AP53" t="e">
            <v>#N/A</v>
          </cell>
          <cell r="AQ53" t="e">
            <v>#N/A</v>
          </cell>
          <cell r="AR53" t="e">
            <v>#N/A</v>
          </cell>
          <cell r="AS53" t="e">
            <v>#N/A</v>
          </cell>
          <cell r="AT53" t="e">
            <v>#N/A</v>
          </cell>
          <cell r="AU53" t="e">
            <v>#N/A</v>
          </cell>
          <cell r="AV53" t="e">
            <v>#N/A</v>
          </cell>
          <cell r="AW53" t="e">
            <v>#N/A</v>
          </cell>
          <cell r="AX53" t="e">
            <v>#N/A</v>
          </cell>
          <cell r="AY53" t="e">
            <v>#N/A</v>
          </cell>
          <cell r="AZ53" t="e">
            <v>#N/A</v>
          </cell>
          <cell r="BA53" t="e">
            <v>#N/A</v>
          </cell>
          <cell r="BB53" t="e">
            <v>#N/A</v>
          </cell>
          <cell r="BC53" t="e">
            <v>#N/A</v>
          </cell>
          <cell r="BD53" t="e">
            <v>#N/A</v>
          </cell>
          <cell r="BE53" t="e">
            <v>#N/A</v>
          </cell>
          <cell r="BF53" t="e">
            <v>#N/A</v>
          </cell>
          <cell r="BG53" t="e">
            <v>#N/A</v>
          </cell>
          <cell r="BH53" t="e">
            <v>#N/A</v>
          </cell>
          <cell r="BI53" t="e">
            <v>#N/A</v>
          </cell>
          <cell r="BJ53" t="e">
            <v>#N/A</v>
          </cell>
          <cell r="BK53" t="e">
            <v>#N/A</v>
          </cell>
          <cell r="BL53" t="e">
            <v>#N/A</v>
          </cell>
          <cell r="BM53" t="e">
            <v>#N/A</v>
          </cell>
          <cell r="BN53" t="e">
            <v>#N/A</v>
          </cell>
          <cell r="BO53" t="e">
            <v>#N/A</v>
          </cell>
          <cell r="BP53" t="e">
            <v>#N/A</v>
          </cell>
          <cell r="BQ53" t="e">
            <v>#N/A</v>
          </cell>
          <cell r="BR53" t="e">
            <v>#N/A</v>
          </cell>
          <cell r="BS53" t="e">
            <v>#N/A</v>
          </cell>
          <cell r="BT53" t="e">
            <v>#N/A</v>
          </cell>
          <cell r="BU53" t="e">
            <v>#N/A</v>
          </cell>
          <cell r="BV53" t="e">
            <v>#N/A</v>
          </cell>
          <cell r="BW53" t="e">
            <v>#N/A</v>
          </cell>
          <cell r="BX53" t="e">
            <v>#N/A</v>
          </cell>
          <cell r="BY53" t="e">
            <v>#N/A</v>
          </cell>
          <cell r="BZ53" t="e">
            <v>#N/A</v>
          </cell>
          <cell r="CA53" t="e">
            <v>#N/A</v>
          </cell>
          <cell r="CB53" t="e">
            <v>#N/A</v>
          </cell>
          <cell r="CC53" t="e">
            <v>#N/A</v>
          </cell>
          <cell r="CD53" t="e">
            <v>#N/A</v>
          </cell>
          <cell r="CE53" t="e">
            <v>#N/A</v>
          </cell>
          <cell r="CF53" t="e">
            <v>#N/A</v>
          </cell>
          <cell r="CG53" t="e">
            <v>#N/A</v>
          </cell>
          <cell r="CH53" t="e">
            <v>#N/A</v>
          </cell>
          <cell r="CI53" t="e">
            <v>#N/A</v>
          </cell>
          <cell r="CJ53" t="e">
            <v>#N/A</v>
          </cell>
          <cell r="CK53" t="e">
            <v>#N/A</v>
          </cell>
          <cell r="CL53" t="e">
            <v>#N/A</v>
          </cell>
          <cell r="CM53" t="e">
            <v>#N/A</v>
          </cell>
          <cell r="CN53" t="e">
            <v>#N/A</v>
          </cell>
          <cell r="CO53" t="e">
            <v>#N/A</v>
          </cell>
          <cell r="CP53" t="e">
            <v>#N/A</v>
          </cell>
          <cell r="CQ53" t="e">
            <v>#N/A</v>
          </cell>
          <cell r="CR53" t="e">
            <v>#N/A</v>
          </cell>
          <cell r="CS53" t="e">
            <v>#N/A</v>
          </cell>
          <cell r="CT53" t="e">
            <v>#N/A</v>
          </cell>
          <cell r="CU53" t="e">
            <v>#N/A</v>
          </cell>
          <cell r="CV53" t="e">
            <v>#N/A</v>
          </cell>
          <cell r="CW53" t="e">
            <v>#N/A</v>
          </cell>
          <cell r="CX53" t="e">
            <v>#N/A</v>
          </cell>
          <cell r="CY53" t="e">
            <v>#N/A</v>
          </cell>
          <cell r="CZ53" t="e">
            <v>#N/A</v>
          </cell>
          <cell r="DA53" t="e">
            <v>#N/A</v>
          </cell>
          <cell r="DB53" t="e">
            <v>#N/A</v>
          </cell>
          <cell r="DC53" t="e">
            <v>#N/A</v>
          </cell>
          <cell r="DD53" t="e">
            <v>#N/A</v>
          </cell>
          <cell r="DE53" t="e">
            <v>#N/A</v>
          </cell>
          <cell r="DF53" t="e">
            <v>#N/A</v>
          </cell>
          <cell r="DG53" t="e">
            <v>#N/A</v>
          </cell>
          <cell r="DH53" t="e">
            <v>#N/A</v>
          </cell>
          <cell r="DI53" t="e">
            <v>#N/A</v>
          </cell>
          <cell r="DJ53" t="e">
            <v>#N/A</v>
          </cell>
          <cell r="DK53" t="e">
            <v>#N/A</v>
          </cell>
          <cell r="DL53" t="e">
            <v>#N/A</v>
          </cell>
          <cell r="DM53" t="e">
            <v>#N/A</v>
          </cell>
          <cell r="DN53" t="e">
            <v>#N/A</v>
          </cell>
          <cell r="DO53" t="e">
            <v>#N/A</v>
          </cell>
          <cell r="DP53" t="e">
            <v>#N/A</v>
          </cell>
          <cell r="DQ53" t="e">
            <v>#N/A</v>
          </cell>
          <cell r="DR53" t="e">
            <v>#N/A</v>
          </cell>
          <cell r="DS53" t="e">
            <v>#N/A</v>
          </cell>
          <cell r="DT53" t="e">
            <v>#N/A</v>
          </cell>
          <cell r="DU53" t="e">
            <v>#N/A</v>
          </cell>
          <cell r="DV53" t="e">
            <v>#N/A</v>
          </cell>
          <cell r="DW53" t="e">
            <v>#N/A</v>
          </cell>
          <cell r="DX53" t="e">
            <v>#N/A</v>
          </cell>
          <cell r="DY53" t="e">
            <v>#N/A</v>
          </cell>
          <cell r="DZ53" t="e">
            <v>#N/A</v>
          </cell>
          <cell r="EA53" t="e">
            <v>#N/A</v>
          </cell>
          <cell r="EB53" t="e">
            <v>#N/A</v>
          </cell>
          <cell r="EC53" t="e">
            <v>#N/A</v>
          </cell>
          <cell r="ED53" t="e">
            <v>#N/A</v>
          </cell>
          <cell r="EE53" t="e">
            <v>#N/A</v>
          </cell>
          <cell r="EF53" t="e">
            <v>#N/A</v>
          </cell>
          <cell r="EG53" t="e">
            <v>#N/A</v>
          </cell>
          <cell r="EH53" t="e">
            <v>#N/A</v>
          </cell>
          <cell r="EI53" t="e">
            <v>#N/A</v>
          </cell>
          <cell r="EJ53" t="e">
            <v>#N/A</v>
          </cell>
          <cell r="EK53" t="e">
            <v>#N/A</v>
          </cell>
          <cell r="EL53" t="e">
            <v>#N/A</v>
          </cell>
          <cell r="EM53" t="e">
            <v>#N/A</v>
          </cell>
          <cell r="EN53" t="e">
            <v>#N/A</v>
          </cell>
          <cell r="EO53" t="e">
            <v>#N/A</v>
          </cell>
          <cell r="EP53" t="e">
            <v>#N/A</v>
          </cell>
          <cell r="EQ53" t="e">
            <v>#N/A</v>
          </cell>
          <cell r="ER53" t="e">
            <v>#N/A</v>
          </cell>
          <cell r="ES53" t="e">
            <v>#N/A</v>
          </cell>
          <cell r="ET53" t="e">
            <v>#N/A</v>
          </cell>
          <cell r="EU53" t="e">
            <v>#N/A</v>
          </cell>
          <cell r="EV53" t="e">
            <v>#N/A</v>
          </cell>
          <cell r="EW53" t="e">
            <v>#N/A</v>
          </cell>
          <cell r="EX53" t="e">
            <v>#N/A</v>
          </cell>
          <cell r="EY53" t="e">
            <v>#N/A</v>
          </cell>
          <cell r="EZ53" t="e">
            <v>#N/A</v>
          </cell>
          <cell r="FA53" t="e">
            <v>#N/A</v>
          </cell>
          <cell r="FB53" t="e">
            <v>#N/A</v>
          </cell>
          <cell r="FC53" t="e">
            <v>#N/A</v>
          </cell>
          <cell r="FD53" t="e">
            <v>#N/A</v>
          </cell>
          <cell r="FE53" t="e">
            <v>#N/A</v>
          </cell>
          <cell r="FF53" t="e">
            <v>#N/A</v>
          </cell>
          <cell r="FG53" t="e">
            <v>#N/A</v>
          </cell>
          <cell r="FH53" t="e">
            <v>#N/A</v>
          </cell>
          <cell r="FI53" t="e">
            <v>#N/A</v>
          </cell>
          <cell r="FJ53" t="e">
            <v>#N/A</v>
          </cell>
          <cell r="FK53" t="e">
            <v>#N/A</v>
          </cell>
          <cell r="FL53" t="e">
            <v>#N/A</v>
          </cell>
          <cell r="FM53" t="e">
            <v>#N/A</v>
          </cell>
          <cell r="FN53" t="e">
            <v>#N/A</v>
          </cell>
          <cell r="FO53" t="e">
            <v>#N/A</v>
          </cell>
          <cell r="FP53" t="e">
            <v>#N/A</v>
          </cell>
          <cell r="FQ53" t="e">
            <v>#N/A</v>
          </cell>
          <cell r="FR53" t="e">
            <v>#N/A</v>
          </cell>
          <cell r="FS53" t="e">
            <v>#N/A</v>
          </cell>
          <cell r="FT53" t="e">
            <v>#N/A</v>
          </cell>
          <cell r="FU53" t="e">
            <v>#N/A</v>
          </cell>
          <cell r="FV53" t="e">
            <v>#N/A</v>
          </cell>
          <cell r="FW53" t="e">
            <v>#N/A</v>
          </cell>
          <cell r="FX53" t="e">
            <v>#N/A</v>
          </cell>
          <cell r="FY53" t="e">
            <v>#N/A</v>
          </cell>
          <cell r="FZ53" t="e">
            <v>#N/A</v>
          </cell>
          <cell r="GA53" t="e">
            <v>#N/A</v>
          </cell>
          <cell r="GB53" t="e">
            <v>#N/A</v>
          </cell>
          <cell r="GC53" t="e">
            <v>#N/A</v>
          </cell>
          <cell r="GD53" t="e">
            <v>#N/A</v>
          </cell>
          <cell r="GE53" t="e">
            <v>#N/A</v>
          </cell>
          <cell r="GF53" t="e">
            <v>#N/A</v>
          </cell>
          <cell r="GG53" t="e">
            <v>#N/A</v>
          </cell>
          <cell r="GH53" t="e">
            <v>#N/A</v>
          </cell>
          <cell r="GI53" t="e">
            <v>#N/A</v>
          </cell>
          <cell r="GJ53" t="e">
            <v>#N/A</v>
          </cell>
          <cell r="GK53" t="e">
            <v>#N/A</v>
          </cell>
          <cell r="GL53" t="e">
            <v>#N/A</v>
          </cell>
          <cell r="GM53" t="e">
            <v>#N/A</v>
          </cell>
          <cell r="GN53" t="e">
            <v>#N/A</v>
          </cell>
          <cell r="GO53" t="e">
            <v>#N/A</v>
          </cell>
          <cell r="GP53" t="e">
            <v>#N/A</v>
          </cell>
          <cell r="GQ53" t="e">
            <v>#N/A</v>
          </cell>
          <cell r="GR53" t="e">
            <v>#N/A</v>
          </cell>
          <cell r="GS53" t="e">
            <v>#N/A</v>
          </cell>
          <cell r="GT53" t="e">
            <v>#N/A</v>
          </cell>
          <cell r="GU53" t="e">
            <v>#N/A</v>
          </cell>
          <cell r="GV53" t="e">
            <v>#N/A</v>
          </cell>
          <cell r="GW53" t="e">
            <v>#N/A</v>
          </cell>
          <cell r="GX53" t="e">
            <v>#N/A</v>
          </cell>
          <cell r="GY53" t="e">
            <v>#N/A</v>
          </cell>
          <cell r="GZ53" t="e">
            <v>#N/A</v>
          </cell>
          <cell r="HA53" t="e">
            <v>#N/A</v>
          </cell>
          <cell r="HB53" t="e">
            <v>#N/A</v>
          </cell>
          <cell r="HC53" t="e">
            <v>#N/A</v>
          </cell>
          <cell r="HD53" t="e">
            <v>#N/A</v>
          </cell>
          <cell r="HE53" t="e">
            <v>#N/A</v>
          </cell>
          <cell r="HF53" t="e">
            <v>#N/A</v>
          </cell>
          <cell r="HG53" t="e">
            <v>#N/A</v>
          </cell>
          <cell r="HH53" t="e">
            <v>#N/A</v>
          </cell>
          <cell r="HI53" t="e">
            <v>#N/A</v>
          </cell>
          <cell r="HJ53" t="e">
            <v>#N/A</v>
          </cell>
          <cell r="HK53" t="e">
            <v>#N/A</v>
          </cell>
          <cell r="HL53" t="e">
            <v>#N/A</v>
          </cell>
          <cell r="HM53" t="e">
            <v>#N/A</v>
          </cell>
          <cell r="HN53" t="e">
            <v>#N/A</v>
          </cell>
          <cell r="HO53" t="e">
            <v>#N/A</v>
          </cell>
          <cell r="HP53" t="e">
            <v>#N/A</v>
          </cell>
          <cell r="HQ53" t="e">
            <v>#N/A</v>
          </cell>
          <cell r="HR53" t="e">
            <v>#N/A</v>
          </cell>
          <cell r="HS53" t="e">
            <v>#N/A</v>
          </cell>
          <cell r="HT53" t="e">
            <v>#N/A</v>
          </cell>
          <cell r="HU53" t="e">
            <v>#N/A</v>
          </cell>
          <cell r="HV53" t="e">
            <v>#N/A</v>
          </cell>
          <cell r="HW53" t="e">
            <v>#N/A</v>
          </cell>
          <cell r="HX53" t="e">
            <v>#N/A</v>
          </cell>
          <cell r="HY53" t="e">
            <v>#N/A</v>
          </cell>
          <cell r="HZ53" t="e">
            <v>#N/A</v>
          </cell>
          <cell r="IA53" t="e">
            <v>#N/A</v>
          </cell>
          <cell r="IB53" t="e">
            <v>#N/A</v>
          </cell>
          <cell r="IC53" t="e">
            <v>#N/A</v>
          </cell>
          <cell r="ID53" t="e">
            <v>#N/A</v>
          </cell>
          <cell r="IE53" t="e">
            <v>#N/A</v>
          </cell>
          <cell r="IF53" t="e">
            <v>#N/A</v>
          </cell>
          <cell r="IG53" t="e">
            <v>#N/A</v>
          </cell>
          <cell r="IH53" t="e">
            <v>#N/A</v>
          </cell>
          <cell r="II53" t="e">
            <v>#N/A</v>
          </cell>
          <cell r="IJ53" t="e">
            <v>#N/A</v>
          </cell>
          <cell r="IK53" t="e">
            <v>#N/A</v>
          </cell>
          <cell r="IL53" t="e">
            <v>#N/A</v>
          </cell>
          <cell r="IM53" t="e">
            <v>#N/A</v>
          </cell>
          <cell r="IN53" t="e">
            <v>#N/A</v>
          </cell>
          <cell r="IO53" t="e">
            <v>#N/A</v>
          </cell>
          <cell r="IP53" t="e">
            <v>#N/A</v>
          </cell>
          <cell r="IQ53" t="e">
            <v>#N/A</v>
          </cell>
          <cell r="IR53" t="e">
            <v>#N/A</v>
          </cell>
          <cell r="IS53" t="e">
            <v>#N/A</v>
          </cell>
          <cell r="IT53" t="e">
            <v>#N/A</v>
          </cell>
          <cell r="IU53" t="e">
            <v>#N/A</v>
          </cell>
          <cell r="IV53" t="e">
            <v>#N/A</v>
          </cell>
          <cell r="IW53" t="e">
            <v>#N/A</v>
          </cell>
          <cell r="IX53" t="e">
            <v>#N/A</v>
          </cell>
          <cell r="IY53" t="e">
            <v>#N/A</v>
          </cell>
          <cell r="IZ53" t="e">
            <v>#N/A</v>
          </cell>
          <cell r="JA53" t="e">
            <v>#N/A</v>
          </cell>
          <cell r="JB53" t="e">
            <v>#N/A</v>
          </cell>
          <cell r="JC53" t="e">
            <v>#N/A</v>
          </cell>
          <cell r="JD53" t="e">
            <v>#N/A</v>
          </cell>
          <cell r="JE53" t="e">
            <v>#N/A</v>
          </cell>
          <cell r="JF53" t="e">
            <v>#N/A</v>
          </cell>
          <cell r="JG53" t="e">
            <v>#N/A</v>
          </cell>
          <cell r="JH53" t="e">
            <v>#N/A</v>
          </cell>
          <cell r="JI53" t="e">
            <v>#N/A</v>
          </cell>
          <cell r="JJ53" t="e">
            <v>#N/A</v>
          </cell>
          <cell r="JK53" t="e">
            <v>#N/A</v>
          </cell>
          <cell r="JL53" t="e">
            <v>#N/A</v>
          </cell>
          <cell r="JM53" t="e">
            <v>#N/A</v>
          </cell>
          <cell r="JN53" t="e">
            <v>#N/A</v>
          </cell>
          <cell r="JO53" t="e">
            <v>#N/A</v>
          </cell>
          <cell r="JP53" t="e">
            <v>#N/A</v>
          </cell>
          <cell r="JQ53" t="e">
            <v>#N/A</v>
          </cell>
          <cell r="JR53" t="e">
            <v>#N/A</v>
          </cell>
          <cell r="JS53" t="e">
            <v>#N/A</v>
          </cell>
          <cell r="JT53" t="e">
            <v>#N/A</v>
          </cell>
          <cell r="JU53" t="e">
            <v>#N/A</v>
          </cell>
          <cell r="JV53" t="e">
            <v>#N/A</v>
          </cell>
          <cell r="JW53" t="e">
            <v>#N/A</v>
          </cell>
          <cell r="JX53" t="e">
            <v>#N/A</v>
          </cell>
          <cell r="JY53" t="e">
            <v>#N/A</v>
          </cell>
          <cell r="JZ53" t="e">
            <v>#N/A</v>
          </cell>
          <cell r="KA53" t="e">
            <v>#N/A</v>
          </cell>
          <cell r="KB53" t="e">
            <v>#N/A</v>
          </cell>
          <cell r="KC53" t="e">
            <v>#N/A</v>
          </cell>
          <cell r="KD53" t="e">
            <v>#N/A</v>
          </cell>
          <cell r="KE53" t="e">
            <v>#N/A</v>
          </cell>
          <cell r="KF53" t="e">
            <v>#N/A</v>
          </cell>
          <cell r="KG53" t="e">
            <v>#N/A</v>
          </cell>
          <cell r="KH53" t="e">
            <v>#N/A</v>
          </cell>
          <cell r="KI53" t="e">
            <v>#N/A</v>
          </cell>
          <cell r="KJ53" t="e">
            <v>#N/A</v>
          </cell>
          <cell r="KK53" t="e">
            <v>#N/A</v>
          </cell>
          <cell r="KL53" t="e">
            <v>#N/A</v>
          </cell>
          <cell r="KM53" t="e">
            <v>#N/A</v>
          </cell>
          <cell r="KN53" t="e">
            <v>#N/A</v>
          </cell>
          <cell r="KO53" t="e">
            <v>#N/A</v>
          </cell>
          <cell r="KP53" t="e">
            <v>#N/A</v>
          </cell>
          <cell r="KQ53" t="e">
            <v>#N/A</v>
          </cell>
          <cell r="KR53" t="e">
            <v>#N/A</v>
          </cell>
          <cell r="KS53" t="e">
            <v>#N/A</v>
          </cell>
          <cell r="KT53" t="e">
            <v>#N/A</v>
          </cell>
          <cell r="KU53" t="e">
            <v>#N/A</v>
          </cell>
          <cell r="KV53" t="e">
            <v>#N/A</v>
          </cell>
          <cell r="KW53" t="e">
            <v>#N/A</v>
          </cell>
          <cell r="KX53" t="e">
            <v>#N/A</v>
          </cell>
          <cell r="KY53" t="e">
            <v>#N/A</v>
          </cell>
          <cell r="KZ53" t="e">
            <v>#N/A</v>
          </cell>
          <cell r="LA53" t="e">
            <v>#N/A</v>
          </cell>
          <cell r="LB53" t="e">
            <v>#N/A</v>
          </cell>
          <cell r="LC53" t="e">
            <v>#N/A</v>
          </cell>
          <cell r="LD53" t="e">
            <v>#N/A</v>
          </cell>
          <cell r="LE53" t="e">
            <v>#N/A</v>
          </cell>
          <cell r="LF53" t="e">
            <v>#N/A</v>
          </cell>
          <cell r="LG53" t="e">
            <v>#N/A</v>
          </cell>
          <cell r="LH53" t="e">
            <v>#N/A</v>
          </cell>
          <cell r="LI53" t="e">
            <v>#N/A</v>
          </cell>
          <cell r="LJ53" t="e">
            <v>#N/A</v>
          </cell>
          <cell r="LK53" t="e">
            <v>#N/A</v>
          </cell>
          <cell r="LL53" t="e">
            <v>#N/A</v>
          </cell>
          <cell r="LM53" t="e">
            <v>#N/A</v>
          </cell>
          <cell r="LN53" t="e">
            <v>#N/A</v>
          </cell>
          <cell r="LO53" t="e">
            <v>#N/A</v>
          </cell>
          <cell r="LP53" t="e">
            <v>#N/A</v>
          </cell>
          <cell r="LQ53" t="e">
            <v>#N/A</v>
          </cell>
          <cell r="LR53" t="e">
            <v>#N/A</v>
          </cell>
          <cell r="LS53" t="e">
            <v>#N/A</v>
          </cell>
          <cell r="LT53" t="e">
            <v>#N/A</v>
          </cell>
          <cell r="LU53" t="e">
            <v>#N/A</v>
          </cell>
          <cell r="LV53" t="e">
            <v>#N/A</v>
          </cell>
          <cell r="LW53" t="e">
            <v>#N/A</v>
          </cell>
          <cell r="LX53" t="e">
            <v>#N/A</v>
          </cell>
          <cell r="LY53" t="e">
            <v>#N/A</v>
          </cell>
          <cell r="LZ53" t="e">
            <v>#N/A</v>
          </cell>
          <cell r="MA53" t="e">
            <v>#N/A</v>
          </cell>
          <cell r="MB53" t="e">
            <v>#N/A</v>
          </cell>
          <cell r="MC53" t="e">
            <v>#N/A</v>
          </cell>
          <cell r="MD53" t="e">
            <v>#N/A</v>
          </cell>
          <cell r="ME53" t="e">
            <v>#N/A</v>
          </cell>
          <cell r="MF53" t="e">
            <v>#N/A</v>
          </cell>
          <cell r="MG53" t="e">
            <v>#N/A</v>
          </cell>
          <cell r="MH53" t="e">
            <v>#N/A</v>
          </cell>
          <cell r="MI53" t="e">
            <v>#N/A</v>
          </cell>
          <cell r="MJ53" t="e">
            <v>#N/A</v>
          </cell>
          <cell r="MK53" t="e">
            <v>#N/A</v>
          </cell>
          <cell r="ML53" t="e">
            <v>#N/A</v>
          </cell>
          <cell r="MM53" t="e">
            <v>#N/A</v>
          </cell>
          <cell r="MN53" t="e">
            <v>#N/A</v>
          </cell>
          <cell r="MO53" t="e">
            <v>#N/A</v>
          </cell>
          <cell r="MP53" t="e">
            <v>#N/A</v>
          </cell>
          <cell r="MQ53" t="e">
            <v>#N/A</v>
          </cell>
          <cell r="MR53" t="e">
            <v>#N/A</v>
          </cell>
          <cell r="MS53" t="e">
            <v>#N/A</v>
          </cell>
          <cell r="MT53" t="e">
            <v>#N/A</v>
          </cell>
          <cell r="MU53" t="e">
            <v>#N/A</v>
          </cell>
          <cell r="MV53" t="e">
            <v>#N/A</v>
          </cell>
          <cell r="MW53" t="e">
            <v>#N/A</v>
          </cell>
          <cell r="MX53" t="e">
            <v>#N/A</v>
          </cell>
          <cell r="MY53" t="e">
            <v>#N/A</v>
          </cell>
          <cell r="MZ53" t="e">
            <v>#N/A</v>
          </cell>
          <cell r="NA53" t="e">
            <v>#N/A</v>
          </cell>
          <cell r="NB53" t="e">
            <v>#N/A</v>
          </cell>
          <cell r="NC53" t="e">
            <v>#N/A</v>
          </cell>
          <cell r="ND53" t="e">
            <v>#N/A</v>
          </cell>
          <cell r="NE53" t="e">
            <v>#N/A</v>
          </cell>
          <cell r="NF53" t="e">
            <v>#N/A</v>
          </cell>
          <cell r="NG53" t="e">
            <v>#N/A</v>
          </cell>
          <cell r="NH53" t="e">
            <v>#N/A</v>
          </cell>
          <cell r="NI53" t="e">
            <v>#N/A</v>
          </cell>
          <cell r="NJ53" t="e">
            <v>#N/A</v>
          </cell>
          <cell r="NK53" t="e">
            <v>#N/A</v>
          </cell>
          <cell r="NL53" t="e">
            <v>#N/A</v>
          </cell>
          <cell r="NM53" t="e">
            <v>#N/A</v>
          </cell>
          <cell r="NN53" t="e">
            <v>#N/A</v>
          </cell>
          <cell r="NO53" t="e">
            <v>#N/A</v>
          </cell>
          <cell r="NP53" t="e">
            <v>#N/A</v>
          </cell>
          <cell r="NQ53" t="e">
            <v>#N/A</v>
          </cell>
          <cell r="NR53" t="e">
            <v>#N/A</v>
          </cell>
          <cell r="NS53" t="e">
            <v>#N/A</v>
          </cell>
          <cell r="NT53" t="e">
            <v>#N/A</v>
          </cell>
          <cell r="NU53" t="e">
            <v>#N/A</v>
          </cell>
          <cell r="NV53" t="e">
            <v>#N/A</v>
          </cell>
          <cell r="NW53" t="e">
            <v>#N/A</v>
          </cell>
          <cell r="NX53" t="e">
            <v>#N/A</v>
          </cell>
          <cell r="NY53" t="e">
            <v>#N/A</v>
          </cell>
          <cell r="NZ53" t="e">
            <v>#N/A</v>
          </cell>
          <cell r="OA53" t="e">
            <v>#N/A</v>
          </cell>
          <cell r="OB53" t="e">
            <v>#N/A</v>
          </cell>
          <cell r="OC53" t="e">
            <v>#N/A</v>
          </cell>
          <cell r="OD53" t="e">
            <v>#N/A</v>
          </cell>
          <cell r="OE53" t="e">
            <v>#N/A</v>
          </cell>
          <cell r="OF53" t="e">
            <v>#N/A</v>
          </cell>
          <cell r="OG53" t="e">
            <v>#N/A</v>
          </cell>
          <cell r="OH53" t="e">
            <v>#N/A</v>
          </cell>
          <cell r="OI53" t="e">
            <v>#N/A</v>
          </cell>
          <cell r="OJ53" t="e">
            <v>#N/A</v>
          </cell>
          <cell r="OK53" t="e">
            <v>#N/A</v>
          </cell>
          <cell r="OL53" t="e">
            <v>#N/A</v>
          </cell>
          <cell r="OM53" t="e">
            <v>#N/A</v>
          </cell>
          <cell r="ON53" t="e">
            <v>#N/A</v>
          </cell>
          <cell r="OO53" t="e">
            <v>#N/A</v>
          </cell>
          <cell r="OP53" t="e">
            <v>#N/A</v>
          </cell>
          <cell r="OQ53" t="e">
            <v>#N/A</v>
          </cell>
          <cell r="OR53" t="e">
            <v>#N/A</v>
          </cell>
          <cell r="OS53" t="e">
            <v>#N/A</v>
          </cell>
          <cell r="OT53" t="e">
            <v>#N/A</v>
          </cell>
          <cell r="OU53" t="e">
            <v>#N/A</v>
          </cell>
          <cell r="OV53" t="e">
            <v>#N/A</v>
          </cell>
          <cell r="OW53" t="e">
            <v>#N/A</v>
          </cell>
          <cell r="OX53" t="e">
            <v>#N/A</v>
          </cell>
          <cell r="OY53" t="e">
            <v>#N/A</v>
          </cell>
          <cell r="OZ53" t="e">
            <v>#N/A</v>
          </cell>
          <cell r="PA53" t="e">
            <v>#N/A</v>
          </cell>
          <cell r="PB53" t="e">
            <v>#N/A</v>
          </cell>
          <cell r="PC53" t="e">
            <v>#N/A</v>
          </cell>
          <cell r="PD53" t="e">
            <v>#N/A</v>
          </cell>
          <cell r="PE53" t="e">
            <v>#N/A</v>
          </cell>
          <cell r="PF53" t="e">
            <v>#N/A</v>
          </cell>
          <cell r="PG53" t="e">
            <v>#N/A</v>
          </cell>
          <cell r="PH53" t="e">
            <v>#N/A</v>
          </cell>
          <cell r="PI53" t="e">
            <v>#N/A</v>
          </cell>
          <cell r="PJ53" t="e">
            <v>#N/A</v>
          </cell>
          <cell r="PK53" t="e">
            <v>#N/A</v>
          </cell>
          <cell r="PL53" t="e">
            <v>#N/A</v>
          </cell>
          <cell r="PM53" t="e">
            <v>#N/A</v>
          </cell>
          <cell r="PN53" t="e">
            <v>#N/A</v>
          </cell>
          <cell r="PO53" t="e">
            <v>#N/A</v>
          </cell>
          <cell r="PP53" t="e">
            <v>#N/A</v>
          </cell>
          <cell r="PQ53" t="e">
            <v>#N/A</v>
          </cell>
          <cell r="PR53" t="e">
            <v>#N/A</v>
          </cell>
          <cell r="PS53" t="e">
            <v>#N/A</v>
          </cell>
          <cell r="PT53" t="e">
            <v>#N/A</v>
          </cell>
          <cell r="PU53" t="e">
            <v>#N/A</v>
          </cell>
          <cell r="PV53" t="e">
            <v>#N/A</v>
          </cell>
          <cell r="PW53" t="e">
            <v>#N/A</v>
          </cell>
          <cell r="PX53" t="e">
            <v>#N/A</v>
          </cell>
          <cell r="PY53" t="e">
            <v>#N/A</v>
          </cell>
          <cell r="PZ53" t="e">
            <v>#N/A</v>
          </cell>
          <cell r="QA53" t="e">
            <v>#N/A</v>
          </cell>
          <cell r="QB53" t="e">
            <v>#N/A</v>
          </cell>
          <cell r="QC53" t="e">
            <v>#N/A</v>
          </cell>
          <cell r="QD53" t="e">
            <v>#N/A</v>
          </cell>
          <cell r="QE53" t="e">
            <v>#N/A</v>
          </cell>
          <cell r="QF53" t="e">
            <v>#N/A</v>
          </cell>
          <cell r="QG53" t="e">
            <v>#N/A</v>
          </cell>
          <cell r="QH53" t="e">
            <v>#N/A</v>
          </cell>
          <cell r="QI53" t="e">
            <v>#N/A</v>
          </cell>
          <cell r="QJ53" t="e">
            <v>#N/A</v>
          </cell>
          <cell r="QK53" t="e">
            <v>#N/A</v>
          </cell>
          <cell r="QL53" t="e">
            <v>#N/A</v>
          </cell>
          <cell r="QM53" t="e">
            <v>#N/A</v>
          </cell>
          <cell r="QN53" t="e">
            <v>#N/A</v>
          </cell>
          <cell r="QO53" t="e">
            <v>#N/A</v>
          </cell>
          <cell r="QP53" t="e">
            <v>#N/A</v>
          </cell>
          <cell r="QQ53" t="e">
            <v>#N/A</v>
          </cell>
          <cell r="QR53" t="e">
            <v>#N/A</v>
          </cell>
          <cell r="QS53" t="e">
            <v>#N/A</v>
          </cell>
          <cell r="QT53" t="e">
            <v>#N/A</v>
          </cell>
          <cell r="QU53" t="e">
            <v>#N/A</v>
          </cell>
          <cell r="QV53" t="e">
            <v>#N/A</v>
          </cell>
          <cell r="QW53" t="e">
            <v>#N/A</v>
          </cell>
          <cell r="QX53" t="e">
            <v>#N/A</v>
          </cell>
          <cell r="QY53" t="e">
            <v>#N/A</v>
          </cell>
          <cell r="QZ53" t="e">
            <v>#N/A</v>
          </cell>
          <cell r="RA53" t="e">
            <v>#N/A</v>
          </cell>
          <cell r="RB53" t="str">
            <v>x</v>
          </cell>
        </row>
        <row r="54">
          <cell r="C54"/>
          <cell r="D54"/>
          <cell r="E54"/>
          <cell r="F54"/>
          <cell r="G54"/>
          <cell r="H54"/>
          <cell r="I54"/>
          <cell r="J54"/>
          <cell r="K54"/>
          <cell r="L54"/>
          <cell r="M54"/>
          <cell r="N54"/>
          <cell r="O54"/>
          <cell r="P54"/>
          <cell r="Q54"/>
          <cell r="R54"/>
          <cell r="S54"/>
          <cell r="T54"/>
          <cell r="U54"/>
          <cell r="V54"/>
          <cell r="W54"/>
          <cell r="X54"/>
          <cell r="Y54"/>
          <cell r="Z54"/>
          <cell r="AA54"/>
          <cell r="AB54"/>
          <cell r="AC54"/>
          <cell r="AD54"/>
          <cell r="AE54"/>
          <cell r="AF54"/>
          <cell r="AG54"/>
          <cell r="AH54"/>
          <cell r="AI54"/>
          <cell r="AJ54"/>
          <cell r="AK54"/>
          <cell r="AL54"/>
          <cell r="AM54"/>
          <cell r="AN54"/>
          <cell r="AO54"/>
          <cell r="AP54"/>
          <cell r="AQ54"/>
          <cell r="AR54"/>
          <cell r="AS54"/>
          <cell r="AT54"/>
          <cell r="AU54"/>
          <cell r="AV54"/>
          <cell r="AW54"/>
          <cell r="AX54"/>
          <cell r="AY54"/>
          <cell r="AZ54"/>
          <cell r="BA54"/>
          <cell r="BB54"/>
          <cell r="BC54"/>
          <cell r="BD54"/>
          <cell r="BE54"/>
          <cell r="BF54"/>
          <cell r="BG54"/>
          <cell r="BH54"/>
          <cell r="BI54"/>
          <cell r="BJ54"/>
          <cell r="BK54"/>
          <cell r="BL54"/>
          <cell r="BM54"/>
          <cell r="BN54"/>
          <cell r="BO54"/>
          <cell r="BP54"/>
          <cell r="BQ54"/>
          <cell r="BR54"/>
          <cell r="BS54"/>
          <cell r="BT54"/>
          <cell r="BU54"/>
          <cell r="BV54"/>
          <cell r="BW54"/>
          <cell r="BX54"/>
          <cell r="BY54"/>
          <cell r="BZ54"/>
          <cell r="CA54"/>
          <cell r="CB54"/>
          <cell r="CC54"/>
          <cell r="CD54"/>
          <cell r="CE54"/>
          <cell r="CF54"/>
          <cell r="CG54"/>
          <cell r="CH54"/>
          <cell r="CI54"/>
          <cell r="CJ54"/>
          <cell r="CK54"/>
          <cell r="CL54"/>
          <cell r="CM54"/>
          <cell r="CN54"/>
          <cell r="CO54"/>
          <cell r="CP54"/>
          <cell r="CQ54"/>
          <cell r="CR54"/>
          <cell r="CS54"/>
          <cell r="CT54"/>
          <cell r="CU54"/>
          <cell r="CV54"/>
          <cell r="CW54"/>
          <cell r="CX54"/>
          <cell r="CY54"/>
          <cell r="CZ54"/>
          <cell r="DA54"/>
          <cell r="DB54"/>
          <cell r="DC54"/>
          <cell r="DD54"/>
          <cell r="DE54"/>
          <cell r="DF54"/>
          <cell r="DG54"/>
          <cell r="DH54"/>
          <cell r="DI54"/>
          <cell r="DJ54"/>
          <cell r="DK54"/>
          <cell r="DL54"/>
          <cell r="DM54"/>
          <cell r="DN54"/>
          <cell r="DO54"/>
          <cell r="DP54"/>
          <cell r="DQ54"/>
          <cell r="DR54"/>
          <cell r="DS54"/>
          <cell r="DT54"/>
          <cell r="DU54"/>
          <cell r="DV54"/>
          <cell r="DW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cell r="HJ54"/>
          <cell r="HK54"/>
          <cell r="HL54"/>
          <cell r="HM54"/>
          <cell r="HN54"/>
          <cell r="HO54"/>
          <cell r="HP54"/>
          <cell r="HQ54"/>
          <cell r="HR54"/>
          <cell r="HS54"/>
          <cell r="HT54"/>
          <cell r="HU54"/>
          <cell r="HV54"/>
          <cell r="HW54"/>
          <cell r="HX54"/>
          <cell r="HY54"/>
          <cell r="HZ54"/>
          <cell r="IA54"/>
          <cell r="IB54"/>
          <cell r="IC54"/>
          <cell r="ID54"/>
          <cell r="IE54"/>
          <cell r="IF54"/>
          <cell r="IG54"/>
          <cell r="IH54"/>
          <cell r="II54"/>
          <cell r="IJ54"/>
          <cell r="IK54"/>
          <cell r="IL54"/>
          <cell r="IM54"/>
          <cell r="IN54"/>
          <cell r="IO54"/>
          <cell r="IP54"/>
          <cell r="IQ54"/>
          <cell r="IR54"/>
          <cell r="IS54"/>
          <cell r="IT54"/>
          <cell r="IU54"/>
          <cell r="IV54"/>
          <cell r="IW54"/>
          <cell r="IX54"/>
          <cell r="IY54"/>
          <cell r="IZ54"/>
          <cell r="JA54"/>
          <cell r="JB54"/>
          <cell r="JC54"/>
          <cell r="JD54"/>
          <cell r="JE54"/>
          <cell r="JF54"/>
          <cell r="JG54"/>
          <cell r="JH54"/>
          <cell r="JI54"/>
          <cell r="JJ54"/>
          <cell r="JK54"/>
          <cell r="JL54"/>
          <cell r="JM54"/>
          <cell r="JN54"/>
          <cell r="JO54"/>
          <cell r="JP54"/>
          <cell r="JQ54"/>
          <cell r="JR54"/>
          <cell r="JS54"/>
          <cell r="JT54"/>
          <cell r="JU54"/>
          <cell r="JV54"/>
          <cell r="JW54"/>
          <cell r="JX54"/>
          <cell r="JY54"/>
          <cell r="JZ54"/>
          <cell r="KA54"/>
          <cell r="KB54"/>
          <cell r="KC54"/>
          <cell r="KD54"/>
          <cell r="KE54"/>
          <cell r="KF54"/>
          <cell r="KG54"/>
          <cell r="KH54"/>
          <cell r="KI54"/>
          <cell r="KJ54"/>
          <cell r="KK54"/>
          <cell r="KL54"/>
          <cell r="KM54"/>
          <cell r="KN54"/>
          <cell r="KO54"/>
          <cell r="KP54"/>
          <cell r="KQ54"/>
          <cell r="KR54"/>
          <cell r="KS54"/>
          <cell r="KT54"/>
          <cell r="KU54"/>
          <cell r="KV54"/>
          <cell r="KW54"/>
          <cell r="KX54"/>
          <cell r="KY54"/>
          <cell r="KZ54"/>
          <cell r="LA54"/>
          <cell r="LB54"/>
          <cell r="LC54"/>
          <cell r="LD54"/>
          <cell r="LE54"/>
          <cell r="LF54"/>
          <cell r="LG54"/>
          <cell r="LH54"/>
          <cell r="LI54"/>
          <cell r="LJ54"/>
          <cell r="LK54"/>
          <cell r="LL54"/>
          <cell r="LM54"/>
          <cell r="LN54"/>
          <cell r="LO54"/>
          <cell r="LP54"/>
          <cell r="LQ54"/>
          <cell r="LR54"/>
          <cell r="LS54"/>
          <cell r="LT54"/>
          <cell r="LU54"/>
          <cell r="LV54"/>
          <cell r="LW54"/>
          <cell r="LX54"/>
          <cell r="LY54"/>
          <cell r="LZ54"/>
          <cell r="MA54"/>
          <cell r="MB54"/>
          <cell r="MC54"/>
          <cell r="MD54"/>
          <cell r="ME54"/>
          <cell r="MF54"/>
          <cell r="MG54"/>
          <cell r="MH54"/>
          <cell r="MI54"/>
          <cell r="MJ54"/>
          <cell r="MK54"/>
          <cell r="ML54"/>
          <cell r="MM54"/>
          <cell r="MN54"/>
          <cell r="MO54"/>
          <cell r="MP54"/>
          <cell r="MQ54"/>
          <cell r="MR54"/>
          <cell r="MS54"/>
          <cell r="MT54"/>
          <cell r="MU54"/>
          <cell r="MV54"/>
          <cell r="MW54"/>
          <cell r="MX54"/>
          <cell r="MY54"/>
          <cell r="MZ54"/>
          <cell r="NA54"/>
          <cell r="NB54"/>
          <cell r="NC54"/>
          <cell r="ND54"/>
          <cell r="NE54"/>
          <cell r="NF54"/>
          <cell r="NG54"/>
          <cell r="NH54"/>
          <cell r="NI54"/>
          <cell r="NJ54"/>
          <cell r="NK54"/>
          <cell r="NL54"/>
          <cell r="NM54"/>
          <cell r="NN54"/>
          <cell r="NO54"/>
          <cell r="NP54"/>
          <cell r="NQ54"/>
          <cell r="NR54"/>
          <cell r="NS54"/>
          <cell r="NT54"/>
          <cell r="NU54"/>
          <cell r="NV54"/>
          <cell r="NW54"/>
          <cell r="NX54"/>
          <cell r="NY54"/>
          <cell r="NZ54"/>
          <cell r="OA54"/>
          <cell r="OB54"/>
          <cell r="OC54"/>
          <cell r="OD54"/>
          <cell r="OE54"/>
          <cell r="OF54"/>
          <cell r="OG54"/>
          <cell r="OH54"/>
          <cell r="OI54"/>
          <cell r="OJ54"/>
          <cell r="OK54"/>
          <cell r="OL54"/>
          <cell r="OM54"/>
          <cell r="ON54"/>
          <cell r="OO54"/>
          <cell r="OP54"/>
          <cell r="OQ54"/>
          <cell r="OR54"/>
          <cell r="OS54"/>
          <cell r="OT54"/>
          <cell r="OU54"/>
          <cell r="OV54"/>
          <cell r="OW54"/>
          <cell r="OX54"/>
          <cell r="OY54"/>
          <cell r="OZ54"/>
          <cell r="PA54"/>
          <cell r="PB54"/>
          <cell r="PC54"/>
          <cell r="PD54"/>
          <cell r="PE54"/>
          <cell r="PF54"/>
          <cell r="PG54"/>
          <cell r="PH54"/>
          <cell r="PI54"/>
          <cell r="PJ54"/>
          <cell r="PK54"/>
          <cell r="PL54"/>
          <cell r="PM54"/>
          <cell r="PN54"/>
          <cell r="PO54"/>
          <cell r="PP54"/>
          <cell r="PQ54"/>
          <cell r="PR54"/>
          <cell r="PS54"/>
          <cell r="PT54"/>
          <cell r="PU54"/>
          <cell r="PV54"/>
          <cell r="PW54"/>
          <cell r="PX54"/>
          <cell r="PY54"/>
          <cell r="PZ54"/>
          <cell r="QA54"/>
          <cell r="QB54"/>
          <cell r="QC54"/>
          <cell r="QD54"/>
          <cell r="QE54"/>
          <cell r="QF54"/>
          <cell r="QG54"/>
          <cell r="QH54"/>
          <cell r="QI54"/>
          <cell r="QJ54"/>
          <cell r="QK54"/>
          <cell r="QL54"/>
          <cell r="QM54"/>
          <cell r="QN54"/>
          <cell r="QO54"/>
          <cell r="QP54"/>
          <cell r="QQ54"/>
          <cell r="QR54"/>
          <cell r="QS54"/>
          <cell r="QT54"/>
          <cell r="QU54"/>
          <cell r="QV54"/>
          <cell r="QW54"/>
          <cell r="QX54"/>
          <cell r="QY54"/>
          <cell r="QZ54"/>
          <cell r="RA54"/>
          <cell r="RB54" t="str">
            <v>x</v>
          </cell>
        </row>
        <row r="55">
          <cell r="A55">
            <v>53</v>
          </cell>
          <cell r="C55" t="e">
            <v>#REF!</v>
          </cell>
          <cell r="D55" t="e">
            <v>#REF!</v>
          </cell>
          <cell r="E55" t="e">
            <v>#REF!</v>
          </cell>
          <cell r="F55" t="e">
            <v>#REF!</v>
          </cell>
          <cell r="G55" t="e">
            <v>#REF!</v>
          </cell>
          <cell r="H55" t="e">
            <v>#REF!</v>
          </cell>
          <cell r="I55" t="e">
            <v>#REF!</v>
          </cell>
          <cell r="J55" t="e">
            <v>#REF!</v>
          </cell>
          <cell r="K55" t="e">
            <v>#REF!</v>
          </cell>
          <cell r="L55" t="e">
            <v>#REF!</v>
          </cell>
          <cell r="M55" t="e">
            <v>#REF!</v>
          </cell>
          <cell r="N55" t="e">
            <v>#REF!</v>
          </cell>
          <cell r="O55" t="e">
            <v>#REF!</v>
          </cell>
          <cell r="P55" t="e">
            <v>#REF!</v>
          </cell>
          <cell r="Q55" t="e">
            <v>#REF!</v>
          </cell>
          <cell r="R55" t="e">
            <v>#REF!</v>
          </cell>
          <cell r="S55" t="e">
            <v>#REF!</v>
          </cell>
          <cell r="T55" t="e">
            <v>#REF!</v>
          </cell>
          <cell r="U55" t="e">
            <v>#REF!</v>
          </cell>
          <cell r="V55" t="e">
            <v>#REF!</v>
          </cell>
          <cell r="W55" t="e">
            <v>#REF!</v>
          </cell>
          <cell r="X55" t="e">
            <v>#REF!</v>
          </cell>
          <cell r="Y55" t="e">
            <v>#REF!</v>
          </cell>
          <cell r="Z55" t="e">
            <v>#REF!</v>
          </cell>
          <cell r="AA55" t="e">
            <v>#REF!</v>
          </cell>
          <cell r="AB55" t="e">
            <v>#REF!</v>
          </cell>
          <cell r="AC55" t="e">
            <v>#REF!</v>
          </cell>
          <cell r="AD55" t="e">
            <v>#REF!</v>
          </cell>
          <cell r="AE55" t="e">
            <v>#REF!</v>
          </cell>
          <cell r="AF55" t="e">
            <v>#REF!</v>
          </cell>
          <cell r="AG55" t="e">
            <v>#REF!</v>
          </cell>
          <cell r="AH55" t="e">
            <v>#REF!</v>
          </cell>
          <cell r="AI55" t="e">
            <v>#REF!</v>
          </cell>
          <cell r="AJ55" t="e">
            <v>#REF!</v>
          </cell>
          <cell r="AK55" t="e">
            <v>#REF!</v>
          </cell>
          <cell r="AL55" t="e">
            <v>#REF!</v>
          </cell>
          <cell r="AM55" t="e">
            <v>#REF!</v>
          </cell>
          <cell r="AN55" t="e">
            <v>#REF!</v>
          </cell>
          <cell r="AO55" t="e">
            <v>#REF!</v>
          </cell>
          <cell r="AP55" t="e">
            <v>#REF!</v>
          </cell>
          <cell r="AQ55" t="e">
            <v>#REF!</v>
          </cell>
          <cell r="AR55" t="e">
            <v>#REF!</v>
          </cell>
          <cell r="AS55" t="e">
            <v>#REF!</v>
          </cell>
          <cell r="AT55" t="e">
            <v>#REF!</v>
          </cell>
          <cell r="AU55" t="e">
            <v>#REF!</v>
          </cell>
          <cell r="AV55" t="e">
            <v>#REF!</v>
          </cell>
          <cell r="AW55" t="e">
            <v>#REF!</v>
          </cell>
          <cell r="AX55" t="e">
            <v>#REF!</v>
          </cell>
          <cell r="AY55" t="e">
            <v>#REF!</v>
          </cell>
          <cell r="AZ55" t="e">
            <v>#REF!</v>
          </cell>
          <cell r="BA55" t="e">
            <v>#REF!</v>
          </cell>
          <cell r="BB55" t="e">
            <v>#REF!</v>
          </cell>
          <cell r="BC55" t="e">
            <v>#REF!</v>
          </cell>
          <cell r="BD55" t="e">
            <v>#REF!</v>
          </cell>
          <cell r="BE55" t="e">
            <v>#REF!</v>
          </cell>
          <cell r="BF55" t="e">
            <v>#REF!</v>
          </cell>
          <cell r="BG55" t="e">
            <v>#REF!</v>
          </cell>
          <cell r="BH55" t="e">
            <v>#REF!</v>
          </cell>
          <cell r="BI55" t="e">
            <v>#REF!</v>
          </cell>
          <cell r="BJ55" t="e">
            <v>#REF!</v>
          </cell>
          <cell r="BK55" t="e">
            <v>#REF!</v>
          </cell>
          <cell r="BL55" t="e">
            <v>#REF!</v>
          </cell>
          <cell r="BM55" t="e">
            <v>#REF!</v>
          </cell>
          <cell r="BN55" t="e">
            <v>#REF!</v>
          </cell>
          <cell r="BO55" t="e">
            <v>#REF!</v>
          </cell>
          <cell r="BP55" t="e">
            <v>#REF!</v>
          </cell>
          <cell r="BQ55" t="e">
            <v>#REF!</v>
          </cell>
          <cell r="BR55" t="e">
            <v>#REF!</v>
          </cell>
          <cell r="BS55" t="e">
            <v>#REF!</v>
          </cell>
          <cell r="BT55" t="e">
            <v>#REF!</v>
          </cell>
          <cell r="BU55" t="e">
            <v>#REF!</v>
          </cell>
          <cell r="BV55" t="e">
            <v>#REF!</v>
          </cell>
          <cell r="BW55" t="e">
            <v>#REF!</v>
          </cell>
          <cell r="BX55" t="e">
            <v>#REF!</v>
          </cell>
          <cell r="BY55" t="e">
            <v>#REF!</v>
          </cell>
          <cell r="BZ55" t="e">
            <v>#REF!</v>
          </cell>
          <cell r="CA55" t="e">
            <v>#REF!</v>
          </cell>
          <cell r="CB55" t="e">
            <v>#REF!</v>
          </cell>
          <cell r="CC55" t="e">
            <v>#REF!</v>
          </cell>
          <cell r="CD55" t="e">
            <v>#REF!</v>
          </cell>
          <cell r="CE55" t="e">
            <v>#REF!</v>
          </cell>
          <cell r="CF55" t="e">
            <v>#REF!</v>
          </cell>
          <cell r="CG55" t="e">
            <v>#REF!</v>
          </cell>
          <cell r="CH55" t="e">
            <v>#REF!</v>
          </cell>
          <cell r="CI55" t="e">
            <v>#REF!</v>
          </cell>
          <cell r="CJ55" t="e">
            <v>#REF!</v>
          </cell>
          <cell r="CK55" t="e">
            <v>#REF!</v>
          </cell>
          <cell r="CL55" t="e">
            <v>#REF!</v>
          </cell>
          <cell r="CM55" t="e">
            <v>#REF!</v>
          </cell>
          <cell r="CN55" t="e">
            <v>#REF!</v>
          </cell>
          <cell r="CO55" t="e">
            <v>#REF!</v>
          </cell>
          <cell r="CP55" t="e">
            <v>#REF!</v>
          </cell>
          <cell r="CQ55" t="e">
            <v>#REF!</v>
          </cell>
          <cell r="CR55" t="e">
            <v>#REF!</v>
          </cell>
          <cell r="CS55" t="e">
            <v>#REF!</v>
          </cell>
          <cell r="CT55" t="e">
            <v>#REF!</v>
          </cell>
          <cell r="CU55" t="e">
            <v>#REF!</v>
          </cell>
          <cell r="CV55" t="e">
            <v>#REF!</v>
          </cell>
          <cell r="CW55" t="e">
            <v>#REF!</v>
          </cell>
          <cell r="CX55" t="e">
            <v>#REF!</v>
          </cell>
          <cell r="CY55" t="e">
            <v>#REF!</v>
          </cell>
          <cell r="CZ55" t="e">
            <v>#REF!</v>
          </cell>
          <cell r="DA55" t="e">
            <v>#REF!</v>
          </cell>
          <cell r="DB55" t="e">
            <v>#REF!</v>
          </cell>
          <cell r="DC55" t="e">
            <v>#REF!</v>
          </cell>
          <cell r="DD55" t="e">
            <v>#REF!</v>
          </cell>
          <cell r="DE55" t="e">
            <v>#REF!</v>
          </cell>
          <cell r="DF55" t="e">
            <v>#REF!</v>
          </cell>
          <cell r="DG55" t="e">
            <v>#REF!</v>
          </cell>
          <cell r="DH55" t="e">
            <v>#REF!</v>
          </cell>
          <cell r="DI55" t="e">
            <v>#REF!</v>
          </cell>
          <cell r="DJ55" t="e">
            <v>#REF!</v>
          </cell>
          <cell r="DK55" t="e">
            <v>#REF!</v>
          </cell>
          <cell r="DL55" t="e">
            <v>#REF!</v>
          </cell>
          <cell r="DM55" t="e">
            <v>#REF!</v>
          </cell>
          <cell r="DN55" t="e">
            <v>#REF!</v>
          </cell>
          <cell r="DO55" t="e">
            <v>#REF!</v>
          </cell>
          <cell r="DP55" t="e">
            <v>#REF!</v>
          </cell>
          <cell r="DQ55" t="e">
            <v>#REF!</v>
          </cell>
          <cell r="DR55" t="e">
            <v>#REF!</v>
          </cell>
          <cell r="DS55" t="e">
            <v>#REF!</v>
          </cell>
          <cell r="DT55" t="e">
            <v>#REF!</v>
          </cell>
          <cell r="DU55" t="e">
            <v>#REF!</v>
          </cell>
          <cell r="DV55" t="e">
            <v>#REF!</v>
          </cell>
          <cell r="DW55" t="e">
            <v>#REF!</v>
          </cell>
          <cell r="DX55" t="e">
            <v>#REF!</v>
          </cell>
          <cell r="DY55" t="e">
            <v>#REF!</v>
          </cell>
          <cell r="DZ55" t="e">
            <v>#REF!</v>
          </cell>
          <cell r="EA55" t="e">
            <v>#REF!</v>
          </cell>
          <cell r="EB55" t="e">
            <v>#REF!</v>
          </cell>
          <cell r="EC55" t="e">
            <v>#REF!</v>
          </cell>
          <cell r="ED55" t="e">
            <v>#REF!</v>
          </cell>
          <cell r="EE55" t="e">
            <v>#REF!</v>
          </cell>
          <cell r="EF55" t="e">
            <v>#REF!</v>
          </cell>
          <cell r="EG55" t="e">
            <v>#REF!</v>
          </cell>
          <cell r="EH55" t="e">
            <v>#REF!</v>
          </cell>
          <cell r="EI55" t="e">
            <v>#REF!</v>
          </cell>
          <cell r="EJ55" t="e">
            <v>#REF!</v>
          </cell>
          <cell r="EK55" t="e">
            <v>#REF!</v>
          </cell>
          <cell r="EL55" t="e">
            <v>#REF!</v>
          </cell>
          <cell r="EM55" t="e">
            <v>#REF!</v>
          </cell>
          <cell r="EN55" t="e">
            <v>#REF!</v>
          </cell>
          <cell r="EO55" t="e">
            <v>#REF!</v>
          </cell>
          <cell r="EP55" t="e">
            <v>#REF!</v>
          </cell>
          <cell r="EQ55" t="e">
            <v>#REF!</v>
          </cell>
          <cell r="ER55" t="e">
            <v>#REF!</v>
          </cell>
          <cell r="ES55" t="e">
            <v>#REF!</v>
          </cell>
          <cell r="ET55" t="e">
            <v>#REF!</v>
          </cell>
          <cell r="EU55" t="e">
            <v>#REF!</v>
          </cell>
          <cell r="EV55" t="e">
            <v>#REF!</v>
          </cell>
          <cell r="EW55" t="e">
            <v>#REF!</v>
          </cell>
          <cell r="EX55" t="e">
            <v>#REF!</v>
          </cell>
          <cell r="EY55" t="e">
            <v>#REF!</v>
          </cell>
          <cell r="EZ55" t="e">
            <v>#REF!</v>
          </cell>
          <cell r="FA55" t="e">
            <v>#REF!</v>
          </cell>
          <cell r="FB55" t="e">
            <v>#REF!</v>
          </cell>
          <cell r="FC55" t="e">
            <v>#REF!</v>
          </cell>
          <cell r="FD55" t="e">
            <v>#REF!</v>
          </cell>
          <cell r="FE55" t="e">
            <v>#REF!</v>
          </cell>
          <cell r="FF55" t="e">
            <v>#REF!</v>
          </cell>
          <cell r="FG55" t="e">
            <v>#REF!</v>
          </cell>
          <cell r="FH55" t="e">
            <v>#REF!</v>
          </cell>
          <cell r="FI55" t="e">
            <v>#REF!</v>
          </cell>
          <cell r="FJ55" t="e">
            <v>#REF!</v>
          </cell>
          <cell r="FK55" t="e">
            <v>#REF!</v>
          </cell>
          <cell r="FL55" t="e">
            <v>#REF!</v>
          </cell>
          <cell r="FM55" t="e">
            <v>#REF!</v>
          </cell>
          <cell r="FN55" t="e">
            <v>#REF!</v>
          </cell>
          <cell r="FO55" t="e">
            <v>#REF!</v>
          </cell>
          <cell r="FP55" t="e">
            <v>#REF!</v>
          </cell>
          <cell r="FQ55" t="e">
            <v>#REF!</v>
          </cell>
          <cell r="FR55" t="e">
            <v>#REF!</v>
          </cell>
          <cell r="FS55" t="e">
            <v>#REF!</v>
          </cell>
          <cell r="FT55" t="e">
            <v>#REF!</v>
          </cell>
          <cell r="FU55" t="e">
            <v>#REF!</v>
          </cell>
          <cell r="FV55" t="e">
            <v>#REF!</v>
          </cell>
          <cell r="FW55" t="e">
            <v>#REF!</v>
          </cell>
          <cell r="FX55" t="e">
            <v>#REF!</v>
          </cell>
          <cell r="FY55" t="e">
            <v>#REF!</v>
          </cell>
          <cell r="FZ55" t="e">
            <v>#REF!</v>
          </cell>
          <cell r="GA55" t="e">
            <v>#REF!</v>
          </cell>
          <cell r="GB55" t="e">
            <v>#REF!</v>
          </cell>
          <cell r="GC55" t="e">
            <v>#REF!</v>
          </cell>
          <cell r="GD55" t="e">
            <v>#REF!</v>
          </cell>
          <cell r="GE55" t="e">
            <v>#REF!</v>
          </cell>
          <cell r="GF55" t="e">
            <v>#REF!</v>
          </cell>
          <cell r="GG55" t="e">
            <v>#REF!</v>
          </cell>
          <cell r="GH55" t="e">
            <v>#REF!</v>
          </cell>
          <cell r="GI55" t="e">
            <v>#REF!</v>
          </cell>
          <cell r="GJ55" t="e">
            <v>#REF!</v>
          </cell>
          <cell r="GK55" t="e">
            <v>#REF!</v>
          </cell>
          <cell r="GL55" t="e">
            <v>#REF!</v>
          </cell>
          <cell r="GM55" t="e">
            <v>#REF!</v>
          </cell>
          <cell r="GN55" t="e">
            <v>#REF!</v>
          </cell>
          <cell r="GO55" t="e">
            <v>#REF!</v>
          </cell>
          <cell r="GP55" t="e">
            <v>#REF!</v>
          </cell>
          <cell r="GQ55" t="e">
            <v>#REF!</v>
          </cell>
          <cell r="GR55" t="e">
            <v>#REF!</v>
          </cell>
          <cell r="GS55" t="e">
            <v>#REF!</v>
          </cell>
          <cell r="GT55" t="e">
            <v>#REF!</v>
          </cell>
          <cell r="GU55" t="e">
            <v>#REF!</v>
          </cell>
          <cell r="GV55" t="e">
            <v>#REF!</v>
          </cell>
          <cell r="GW55" t="e">
            <v>#REF!</v>
          </cell>
          <cell r="GX55" t="e">
            <v>#REF!</v>
          </cell>
          <cell r="GY55" t="e">
            <v>#REF!</v>
          </cell>
          <cell r="GZ55" t="e">
            <v>#REF!</v>
          </cell>
          <cell r="HA55" t="e">
            <v>#REF!</v>
          </cell>
          <cell r="HB55" t="e">
            <v>#REF!</v>
          </cell>
          <cell r="HC55" t="e">
            <v>#REF!</v>
          </cell>
          <cell r="HD55" t="e">
            <v>#REF!</v>
          </cell>
          <cell r="HE55" t="e">
            <v>#REF!</v>
          </cell>
          <cell r="HF55" t="e">
            <v>#REF!</v>
          </cell>
          <cell r="HG55" t="e">
            <v>#REF!</v>
          </cell>
          <cell r="HH55" t="e">
            <v>#REF!</v>
          </cell>
          <cell r="HI55" t="e">
            <v>#REF!</v>
          </cell>
          <cell r="HJ55" t="e">
            <v>#REF!</v>
          </cell>
          <cell r="HK55" t="e">
            <v>#REF!</v>
          </cell>
          <cell r="HL55" t="e">
            <v>#REF!</v>
          </cell>
          <cell r="HM55" t="e">
            <v>#REF!</v>
          </cell>
          <cell r="HN55" t="e">
            <v>#REF!</v>
          </cell>
          <cell r="HO55" t="e">
            <v>#REF!</v>
          </cell>
          <cell r="HP55" t="e">
            <v>#REF!</v>
          </cell>
          <cell r="HQ55" t="e">
            <v>#REF!</v>
          </cell>
          <cell r="HR55" t="e">
            <v>#REF!</v>
          </cell>
          <cell r="HS55" t="e">
            <v>#REF!</v>
          </cell>
          <cell r="HT55" t="e">
            <v>#REF!</v>
          </cell>
          <cell r="HU55" t="e">
            <v>#REF!</v>
          </cell>
          <cell r="HV55" t="e">
            <v>#REF!</v>
          </cell>
          <cell r="HW55" t="e">
            <v>#REF!</v>
          </cell>
          <cell r="HX55" t="e">
            <v>#REF!</v>
          </cell>
          <cell r="HY55" t="e">
            <v>#REF!</v>
          </cell>
          <cell r="HZ55" t="e">
            <v>#REF!</v>
          </cell>
          <cell r="IA55" t="e">
            <v>#REF!</v>
          </cell>
          <cell r="IB55" t="e">
            <v>#REF!</v>
          </cell>
          <cell r="IC55" t="e">
            <v>#REF!</v>
          </cell>
          <cell r="ID55" t="e">
            <v>#REF!</v>
          </cell>
          <cell r="IE55" t="e">
            <v>#REF!</v>
          </cell>
          <cell r="IF55" t="e">
            <v>#REF!</v>
          </cell>
          <cell r="IG55" t="e">
            <v>#REF!</v>
          </cell>
          <cell r="IH55" t="e">
            <v>#REF!</v>
          </cell>
          <cell r="II55" t="e">
            <v>#REF!</v>
          </cell>
          <cell r="IJ55" t="e">
            <v>#REF!</v>
          </cell>
          <cell r="IK55" t="e">
            <v>#REF!</v>
          </cell>
          <cell r="IL55" t="e">
            <v>#REF!</v>
          </cell>
          <cell r="IM55" t="e">
            <v>#REF!</v>
          </cell>
          <cell r="IN55" t="e">
            <v>#REF!</v>
          </cell>
          <cell r="IO55" t="e">
            <v>#REF!</v>
          </cell>
          <cell r="IP55" t="e">
            <v>#REF!</v>
          </cell>
          <cell r="IQ55" t="e">
            <v>#REF!</v>
          </cell>
          <cell r="IR55" t="e">
            <v>#REF!</v>
          </cell>
          <cell r="IS55" t="e">
            <v>#REF!</v>
          </cell>
          <cell r="IT55" t="e">
            <v>#REF!</v>
          </cell>
          <cell r="IU55" t="e">
            <v>#REF!</v>
          </cell>
          <cell r="IV55" t="e">
            <v>#REF!</v>
          </cell>
          <cell r="IW55" t="e">
            <v>#REF!</v>
          </cell>
          <cell r="IX55" t="e">
            <v>#REF!</v>
          </cell>
          <cell r="IY55" t="e">
            <v>#REF!</v>
          </cell>
          <cell r="IZ55" t="e">
            <v>#REF!</v>
          </cell>
          <cell r="JA55" t="e">
            <v>#REF!</v>
          </cell>
          <cell r="JB55" t="e">
            <v>#REF!</v>
          </cell>
          <cell r="JC55" t="e">
            <v>#REF!</v>
          </cell>
          <cell r="JD55" t="e">
            <v>#REF!</v>
          </cell>
          <cell r="JE55" t="e">
            <v>#REF!</v>
          </cell>
          <cell r="JF55" t="e">
            <v>#REF!</v>
          </cell>
          <cell r="JG55" t="e">
            <v>#REF!</v>
          </cell>
          <cell r="JH55" t="e">
            <v>#REF!</v>
          </cell>
          <cell r="JI55" t="e">
            <v>#REF!</v>
          </cell>
          <cell r="JJ55" t="e">
            <v>#REF!</v>
          </cell>
          <cell r="JK55" t="e">
            <v>#REF!</v>
          </cell>
          <cell r="JL55" t="e">
            <v>#REF!</v>
          </cell>
          <cell r="JM55" t="e">
            <v>#REF!</v>
          </cell>
          <cell r="JN55" t="e">
            <v>#REF!</v>
          </cell>
          <cell r="JO55" t="e">
            <v>#REF!</v>
          </cell>
          <cell r="JP55" t="e">
            <v>#REF!</v>
          </cell>
          <cell r="JQ55" t="e">
            <v>#REF!</v>
          </cell>
          <cell r="JR55" t="e">
            <v>#REF!</v>
          </cell>
          <cell r="JS55" t="e">
            <v>#REF!</v>
          </cell>
          <cell r="JT55" t="e">
            <v>#REF!</v>
          </cell>
          <cell r="JU55" t="e">
            <v>#REF!</v>
          </cell>
          <cell r="JV55" t="e">
            <v>#REF!</v>
          </cell>
          <cell r="JW55" t="e">
            <v>#REF!</v>
          </cell>
          <cell r="JX55" t="e">
            <v>#REF!</v>
          </cell>
          <cell r="JY55" t="e">
            <v>#REF!</v>
          </cell>
          <cell r="JZ55" t="e">
            <v>#REF!</v>
          </cell>
          <cell r="KA55" t="e">
            <v>#REF!</v>
          </cell>
          <cell r="KB55" t="e">
            <v>#REF!</v>
          </cell>
          <cell r="KC55" t="e">
            <v>#REF!</v>
          </cell>
          <cell r="KD55" t="e">
            <v>#REF!</v>
          </cell>
          <cell r="KE55" t="e">
            <v>#REF!</v>
          </cell>
          <cell r="KF55" t="e">
            <v>#REF!</v>
          </cell>
          <cell r="KG55" t="e">
            <v>#REF!</v>
          </cell>
          <cell r="KH55" t="e">
            <v>#REF!</v>
          </cell>
          <cell r="KI55" t="e">
            <v>#REF!</v>
          </cell>
          <cell r="KJ55" t="e">
            <v>#REF!</v>
          </cell>
          <cell r="KK55" t="e">
            <v>#REF!</v>
          </cell>
          <cell r="KL55" t="e">
            <v>#REF!</v>
          </cell>
          <cell r="KM55" t="e">
            <v>#REF!</v>
          </cell>
          <cell r="KN55" t="e">
            <v>#REF!</v>
          </cell>
          <cell r="KO55" t="e">
            <v>#REF!</v>
          </cell>
          <cell r="KP55" t="e">
            <v>#REF!</v>
          </cell>
          <cell r="KQ55" t="e">
            <v>#REF!</v>
          </cell>
          <cell r="KR55" t="e">
            <v>#REF!</v>
          </cell>
          <cell r="KS55" t="e">
            <v>#REF!</v>
          </cell>
          <cell r="KT55" t="e">
            <v>#REF!</v>
          </cell>
          <cell r="KU55" t="e">
            <v>#REF!</v>
          </cell>
          <cell r="KV55" t="e">
            <v>#REF!</v>
          </cell>
          <cell r="KW55" t="e">
            <v>#REF!</v>
          </cell>
          <cell r="KX55" t="e">
            <v>#REF!</v>
          </cell>
          <cell r="KY55" t="e">
            <v>#REF!</v>
          </cell>
          <cell r="KZ55" t="e">
            <v>#REF!</v>
          </cell>
          <cell r="LA55" t="e">
            <v>#REF!</v>
          </cell>
          <cell r="LB55" t="e">
            <v>#REF!</v>
          </cell>
          <cell r="LC55" t="e">
            <v>#REF!</v>
          </cell>
          <cell r="LD55" t="e">
            <v>#REF!</v>
          </cell>
          <cell r="LE55" t="e">
            <v>#REF!</v>
          </cell>
          <cell r="LF55" t="e">
            <v>#REF!</v>
          </cell>
          <cell r="LG55" t="e">
            <v>#REF!</v>
          </cell>
          <cell r="LH55" t="e">
            <v>#REF!</v>
          </cell>
          <cell r="LI55" t="e">
            <v>#REF!</v>
          </cell>
          <cell r="LJ55" t="e">
            <v>#REF!</v>
          </cell>
          <cell r="LK55" t="e">
            <v>#REF!</v>
          </cell>
          <cell r="LL55" t="e">
            <v>#REF!</v>
          </cell>
          <cell r="LM55" t="e">
            <v>#REF!</v>
          </cell>
          <cell r="LN55" t="e">
            <v>#REF!</v>
          </cell>
          <cell r="LO55" t="e">
            <v>#REF!</v>
          </cell>
          <cell r="LP55" t="e">
            <v>#REF!</v>
          </cell>
          <cell r="LQ55" t="e">
            <v>#REF!</v>
          </cell>
          <cell r="LR55" t="e">
            <v>#REF!</v>
          </cell>
          <cell r="LS55" t="e">
            <v>#REF!</v>
          </cell>
          <cell r="LT55" t="e">
            <v>#REF!</v>
          </cell>
          <cell r="LU55" t="e">
            <v>#REF!</v>
          </cell>
          <cell r="LV55" t="e">
            <v>#REF!</v>
          </cell>
          <cell r="LW55" t="e">
            <v>#REF!</v>
          </cell>
          <cell r="LX55" t="e">
            <v>#REF!</v>
          </cell>
          <cell r="LY55" t="e">
            <v>#REF!</v>
          </cell>
          <cell r="LZ55" t="e">
            <v>#REF!</v>
          </cell>
          <cell r="MA55" t="e">
            <v>#REF!</v>
          </cell>
          <cell r="MB55" t="e">
            <v>#REF!</v>
          </cell>
          <cell r="MC55" t="e">
            <v>#REF!</v>
          </cell>
          <cell r="MD55" t="e">
            <v>#REF!</v>
          </cell>
          <cell r="ME55" t="e">
            <v>#REF!</v>
          </cell>
          <cell r="MF55" t="e">
            <v>#REF!</v>
          </cell>
          <cell r="MG55" t="e">
            <v>#REF!</v>
          </cell>
          <cell r="MH55" t="e">
            <v>#REF!</v>
          </cell>
          <cell r="MI55" t="e">
            <v>#REF!</v>
          </cell>
          <cell r="MJ55" t="e">
            <v>#REF!</v>
          </cell>
          <cell r="MK55" t="e">
            <v>#REF!</v>
          </cell>
          <cell r="ML55" t="e">
            <v>#REF!</v>
          </cell>
          <cell r="MM55" t="e">
            <v>#REF!</v>
          </cell>
          <cell r="MN55" t="e">
            <v>#REF!</v>
          </cell>
          <cell r="MO55" t="e">
            <v>#REF!</v>
          </cell>
          <cell r="MP55" t="e">
            <v>#REF!</v>
          </cell>
          <cell r="MQ55" t="e">
            <v>#REF!</v>
          </cell>
          <cell r="MR55" t="e">
            <v>#REF!</v>
          </cell>
          <cell r="MS55" t="e">
            <v>#REF!</v>
          </cell>
          <cell r="MT55" t="e">
            <v>#REF!</v>
          </cell>
          <cell r="MU55" t="e">
            <v>#REF!</v>
          </cell>
          <cell r="MV55" t="e">
            <v>#REF!</v>
          </cell>
          <cell r="MW55" t="e">
            <v>#REF!</v>
          </cell>
          <cell r="MX55" t="e">
            <v>#REF!</v>
          </cell>
          <cell r="MY55" t="e">
            <v>#REF!</v>
          </cell>
          <cell r="MZ55" t="e">
            <v>#REF!</v>
          </cell>
          <cell r="NA55" t="e">
            <v>#REF!</v>
          </cell>
          <cell r="NB55" t="e">
            <v>#REF!</v>
          </cell>
          <cell r="NC55" t="e">
            <v>#REF!</v>
          </cell>
          <cell r="ND55" t="e">
            <v>#REF!</v>
          </cell>
          <cell r="NE55" t="e">
            <v>#REF!</v>
          </cell>
          <cell r="NF55" t="e">
            <v>#REF!</v>
          </cell>
          <cell r="NG55" t="e">
            <v>#REF!</v>
          </cell>
          <cell r="NH55" t="e">
            <v>#REF!</v>
          </cell>
          <cell r="NI55" t="e">
            <v>#REF!</v>
          </cell>
          <cell r="NJ55" t="e">
            <v>#REF!</v>
          </cell>
          <cell r="NK55" t="e">
            <v>#REF!</v>
          </cell>
          <cell r="NL55" t="e">
            <v>#REF!</v>
          </cell>
          <cell r="NM55" t="e">
            <v>#REF!</v>
          </cell>
          <cell r="NN55" t="e">
            <v>#REF!</v>
          </cell>
          <cell r="NO55" t="e">
            <v>#REF!</v>
          </cell>
          <cell r="NP55" t="e">
            <v>#REF!</v>
          </cell>
          <cell r="NQ55" t="e">
            <v>#REF!</v>
          </cell>
          <cell r="NR55" t="e">
            <v>#REF!</v>
          </cell>
          <cell r="NS55" t="e">
            <v>#REF!</v>
          </cell>
          <cell r="NT55" t="e">
            <v>#REF!</v>
          </cell>
          <cell r="NU55" t="e">
            <v>#REF!</v>
          </cell>
          <cell r="NV55" t="e">
            <v>#REF!</v>
          </cell>
          <cell r="NW55" t="e">
            <v>#REF!</v>
          </cell>
          <cell r="NX55" t="e">
            <v>#REF!</v>
          </cell>
          <cell r="NY55" t="e">
            <v>#REF!</v>
          </cell>
          <cell r="NZ55" t="e">
            <v>#REF!</v>
          </cell>
          <cell r="OA55" t="e">
            <v>#REF!</v>
          </cell>
          <cell r="OB55" t="e">
            <v>#REF!</v>
          </cell>
          <cell r="OC55" t="e">
            <v>#REF!</v>
          </cell>
          <cell r="OD55" t="e">
            <v>#REF!</v>
          </cell>
          <cell r="OE55" t="e">
            <v>#REF!</v>
          </cell>
          <cell r="OF55" t="e">
            <v>#REF!</v>
          </cell>
          <cell r="OG55" t="e">
            <v>#REF!</v>
          </cell>
          <cell r="OH55" t="e">
            <v>#REF!</v>
          </cell>
          <cell r="OI55" t="e">
            <v>#REF!</v>
          </cell>
          <cell r="OJ55" t="e">
            <v>#REF!</v>
          </cell>
          <cell r="OK55" t="e">
            <v>#REF!</v>
          </cell>
          <cell r="OL55" t="e">
            <v>#REF!</v>
          </cell>
          <cell r="OM55" t="e">
            <v>#REF!</v>
          </cell>
          <cell r="ON55" t="e">
            <v>#REF!</v>
          </cell>
          <cell r="OO55" t="e">
            <v>#REF!</v>
          </cell>
          <cell r="OP55" t="e">
            <v>#REF!</v>
          </cell>
          <cell r="OQ55" t="e">
            <v>#REF!</v>
          </cell>
          <cell r="OR55" t="e">
            <v>#REF!</v>
          </cell>
          <cell r="OS55" t="e">
            <v>#REF!</v>
          </cell>
          <cell r="OT55" t="e">
            <v>#REF!</v>
          </cell>
          <cell r="OU55" t="e">
            <v>#REF!</v>
          </cell>
          <cell r="OV55" t="e">
            <v>#REF!</v>
          </cell>
          <cell r="OW55" t="e">
            <v>#REF!</v>
          </cell>
          <cell r="OX55" t="e">
            <v>#REF!</v>
          </cell>
          <cell r="OY55" t="e">
            <v>#REF!</v>
          </cell>
          <cell r="OZ55" t="e">
            <v>#REF!</v>
          </cell>
          <cell r="PA55" t="e">
            <v>#REF!</v>
          </cell>
          <cell r="PB55" t="e">
            <v>#REF!</v>
          </cell>
          <cell r="PC55" t="e">
            <v>#REF!</v>
          </cell>
          <cell r="PD55" t="e">
            <v>#REF!</v>
          </cell>
          <cell r="PE55" t="e">
            <v>#REF!</v>
          </cell>
          <cell r="PF55" t="e">
            <v>#REF!</v>
          </cell>
          <cell r="PG55" t="e">
            <v>#REF!</v>
          </cell>
          <cell r="PH55" t="e">
            <v>#REF!</v>
          </cell>
          <cell r="PI55" t="e">
            <v>#REF!</v>
          </cell>
          <cell r="PJ55" t="e">
            <v>#REF!</v>
          </cell>
          <cell r="PK55" t="e">
            <v>#REF!</v>
          </cell>
          <cell r="PL55" t="e">
            <v>#REF!</v>
          </cell>
          <cell r="PM55" t="e">
            <v>#REF!</v>
          </cell>
          <cell r="PN55" t="e">
            <v>#REF!</v>
          </cell>
          <cell r="PO55" t="e">
            <v>#REF!</v>
          </cell>
          <cell r="PP55" t="e">
            <v>#REF!</v>
          </cell>
          <cell r="PQ55" t="e">
            <v>#REF!</v>
          </cell>
          <cell r="PR55" t="e">
            <v>#REF!</v>
          </cell>
          <cell r="PS55" t="e">
            <v>#REF!</v>
          </cell>
          <cell r="PT55" t="e">
            <v>#REF!</v>
          </cell>
          <cell r="PU55" t="e">
            <v>#REF!</v>
          </cell>
          <cell r="PV55" t="e">
            <v>#REF!</v>
          </cell>
          <cell r="PW55" t="e">
            <v>#REF!</v>
          </cell>
          <cell r="PX55" t="e">
            <v>#REF!</v>
          </cell>
          <cell r="PY55" t="e">
            <v>#REF!</v>
          </cell>
          <cell r="PZ55" t="e">
            <v>#REF!</v>
          </cell>
          <cell r="QA55" t="e">
            <v>#REF!</v>
          </cell>
          <cell r="QB55" t="e">
            <v>#REF!</v>
          </cell>
          <cell r="QC55" t="e">
            <v>#REF!</v>
          </cell>
          <cell r="QD55" t="e">
            <v>#REF!</v>
          </cell>
          <cell r="QE55" t="e">
            <v>#REF!</v>
          </cell>
          <cell r="QF55" t="e">
            <v>#REF!</v>
          </cell>
          <cell r="QG55" t="e">
            <v>#REF!</v>
          </cell>
          <cell r="QH55" t="e">
            <v>#REF!</v>
          </cell>
          <cell r="QI55" t="e">
            <v>#REF!</v>
          </cell>
          <cell r="QJ55" t="e">
            <v>#REF!</v>
          </cell>
          <cell r="QK55" t="e">
            <v>#REF!</v>
          </cell>
          <cell r="QL55" t="e">
            <v>#REF!</v>
          </cell>
          <cell r="QM55" t="e">
            <v>#REF!</v>
          </cell>
          <cell r="QN55" t="e">
            <v>#REF!</v>
          </cell>
          <cell r="QO55" t="e">
            <v>#REF!</v>
          </cell>
          <cell r="QP55" t="e">
            <v>#REF!</v>
          </cell>
          <cell r="QQ55" t="e">
            <v>#REF!</v>
          </cell>
          <cell r="QR55" t="e">
            <v>#REF!</v>
          </cell>
          <cell r="QS55" t="e">
            <v>#REF!</v>
          </cell>
          <cell r="QT55" t="e">
            <v>#REF!</v>
          </cell>
          <cell r="QU55" t="e">
            <v>#REF!</v>
          </cell>
          <cell r="QV55" t="e">
            <v>#REF!</v>
          </cell>
          <cell r="QW55" t="e">
            <v>#REF!</v>
          </cell>
          <cell r="QX55" t="e">
            <v>#REF!</v>
          </cell>
          <cell r="QY55" t="e">
            <v>#REF!</v>
          </cell>
          <cell r="QZ55" t="str">
            <v>x</v>
          </cell>
          <cell r="RA55" t="str">
            <v>x</v>
          </cell>
          <cell r="RB55" t="str">
            <v>x</v>
          </cell>
        </row>
        <row r="56">
          <cell r="A56">
            <v>54</v>
          </cell>
          <cell r="C56">
            <v>360</v>
          </cell>
          <cell r="D56">
            <v>360</v>
          </cell>
          <cell r="E56">
            <v>360</v>
          </cell>
          <cell r="F56">
            <v>360</v>
          </cell>
          <cell r="G56">
            <v>360</v>
          </cell>
          <cell r="H56">
            <v>360</v>
          </cell>
          <cell r="I56">
            <v>360</v>
          </cell>
          <cell r="J56">
            <v>360</v>
          </cell>
          <cell r="K56">
            <v>360</v>
          </cell>
          <cell r="L56">
            <v>360</v>
          </cell>
          <cell r="M56">
            <v>360</v>
          </cell>
          <cell r="N56">
            <v>360</v>
          </cell>
          <cell r="O56">
            <v>360</v>
          </cell>
          <cell r="P56">
            <v>360</v>
          </cell>
          <cell r="Q56">
            <v>360</v>
          </cell>
          <cell r="R56">
            <v>360</v>
          </cell>
          <cell r="S56">
            <v>360</v>
          </cell>
          <cell r="T56">
            <v>360</v>
          </cell>
          <cell r="U56">
            <v>360</v>
          </cell>
          <cell r="V56">
            <v>360</v>
          </cell>
          <cell r="W56">
            <v>360</v>
          </cell>
          <cell r="X56">
            <v>360</v>
          </cell>
          <cell r="Y56">
            <v>360</v>
          </cell>
          <cell r="Z56">
            <v>360</v>
          </cell>
          <cell r="AA56">
            <v>360</v>
          </cell>
          <cell r="AB56">
            <v>360</v>
          </cell>
          <cell r="AC56">
            <v>360</v>
          </cell>
          <cell r="AD56">
            <v>360</v>
          </cell>
          <cell r="AE56">
            <v>360</v>
          </cell>
          <cell r="AF56">
            <v>360</v>
          </cell>
          <cell r="AG56">
            <v>360</v>
          </cell>
          <cell r="AH56">
            <v>360</v>
          </cell>
          <cell r="AI56">
            <v>360</v>
          </cell>
          <cell r="AJ56">
            <v>360</v>
          </cell>
          <cell r="AK56">
            <v>360</v>
          </cell>
          <cell r="AL56">
            <v>360</v>
          </cell>
          <cell r="AM56">
            <v>360</v>
          </cell>
          <cell r="AN56">
            <v>360</v>
          </cell>
          <cell r="AO56">
            <v>360</v>
          </cell>
          <cell r="AP56">
            <v>360</v>
          </cell>
          <cell r="AQ56">
            <v>360</v>
          </cell>
          <cell r="AR56">
            <v>360</v>
          </cell>
          <cell r="AS56">
            <v>360</v>
          </cell>
          <cell r="AT56">
            <v>360</v>
          </cell>
          <cell r="AU56">
            <v>360</v>
          </cell>
          <cell r="AV56">
            <v>360</v>
          </cell>
          <cell r="AW56">
            <v>360</v>
          </cell>
          <cell r="AX56">
            <v>360</v>
          </cell>
          <cell r="AY56">
            <v>360</v>
          </cell>
          <cell r="AZ56">
            <v>360</v>
          </cell>
          <cell r="BA56">
            <v>360</v>
          </cell>
          <cell r="BB56">
            <v>360</v>
          </cell>
          <cell r="BC56">
            <v>360</v>
          </cell>
          <cell r="BD56">
            <v>360</v>
          </cell>
          <cell r="BE56">
            <v>360</v>
          </cell>
          <cell r="BF56">
            <v>360</v>
          </cell>
          <cell r="BG56">
            <v>360</v>
          </cell>
          <cell r="BH56">
            <v>360</v>
          </cell>
          <cell r="BI56">
            <v>360</v>
          </cell>
          <cell r="BJ56">
            <v>360</v>
          </cell>
          <cell r="BK56">
            <v>360</v>
          </cell>
          <cell r="BL56">
            <v>360</v>
          </cell>
          <cell r="BM56">
            <v>360</v>
          </cell>
          <cell r="BN56">
            <v>360</v>
          </cell>
          <cell r="BO56">
            <v>360</v>
          </cell>
          <cell r="BP56">
            <v>360</v>
          </cell>
          <cell r="BQ56">
            <v>360</v>
          </cell>
          <cell r="BR56">
            <v>360</v>
          </cell>
          <cell r="BS56">
            <v>360</v>
          </cell>
          <cell r="BT56">
            <v>360</v>
          </cell>
          <cell r="BU56">
            <v>360</v>
          </cell>
          <cell r="BV56">
            <v>360</v>
          </cell>
          <cell r="BW56">
            <v>360</v>
          </cell>
          <cell r="BX56">
            <v>360</v>
          </cell>
          <cell r="BY56">
            <v>360</v>
          </cell>
          <cell r="BZ56">
            <v>360</v>
          </cell>
          <cell r="CA56">
            <v>360</v>
          </cell>
          <cell r="CB56">
            <v>360</v>
          </cell>
          <cell r="CC56">
            <v>360</v>
          </cell>
          <cell r="CD56">
            <v>360</v>
          </cell>
          <cell r="CE56">
            <v>360</v>
          </cell>
          <cell r="CF56">
            <v>360</v>
          </cell>
          <cell r="CG56">
            <v>360</v>
          </cell>
          <cell r="CH56">
            <v>360</v>
          </cell>
          <cell r="CI56">
            <v>360</v>
          </cell>
          <cell r="CJ56">
            <v>360</v>
          </cell>
          <cell r="CK56">
            <v>360</v>
          </cell>
          <cell r="CL56">
            <v>360</v>
          </cell>
          <cell r="CM56">
            <v>360</v>
          </cell>
          <cell r="CN56">
            <v>360</v>
          </cell>
          <cell r="CO56">
            <v>360</v>
          </cell>
          <cell r="CP56">
            <v>360</v>
          </cell>
          <cell r="CQ56">
            <v>360</v>
          </cell>
          <cell r="CR56">
            <v>360</v>
          </cell>
          <cell r="CS56">
            <v>360</v>
          </cell>
          <cell r="CT56">
            <v>360</v>
          </cell>
          <cell r="CU56">
            <v>360</v>
          </cell>
          <cell r="CV56">
            <v>360</v>
          </cell>
          <cell r="CW56">
            <v>360</v>
          </cell>
          <cell r="CX56">
            <v>360</v>
          </cell>
          <cell r="CY56">
            <v>360</v>
          </cell>
          <cell r="CZ56">
            <v>360</v>
          </cell>
          <cell r="DA56">
            <v>360</v>
          </cell>
          <cell r="DB56">
            <v>360</v>
          </cell>
          <cell r="DC56">
            <v>360</v>
          </cell>
          <cell r="DD56">
            <v>360</v>
          </cell>
          <cell r="DE56">
            <v>360</v>
          </cell>
          <cell r="DF56">
            <v>360</v>
          </cell>
          <cell r="DG56">
            <v>360</v>
          </cell>
          <cell r="DH56">
            <v>360</v>
          </cell>
          <cell r="DI56">
            <v>360</v>
          </cell>
          <cell r="DJ56">
            <v>360</v>
          </cell>
          <cell r="DK56">
            <v>360</v>
          </cell>
          <cell r="DL56">
            <v>360</v>
          </cell>
          <cell r="DM56">
            <v>360</v>
          </cell>
          <cell r="DN56">
            <v>360</v>
          </cell>
          <cell r="DO56">
            <v>360</v>
          </cell>
          <cell r="DP56">
            <v>360</v>
          </cell>
          <cell r="DQ56">
            <v>360</v>
          </cell>
          <cell r="DR56">
            <v>360</v>
          </cell>
          <cell r="DS56">
            <v>360</v>
          </cell>
          <cell r="DT56">
            <v>360</v>
          </cell>
          <cell r="DU56">
            <v>360</v>
          </cell>
          <cell r="DV56">
            <v>360</v>
          </cell>
          <cell r="DW56">
            <v>360</v>
          </cell>
          <cell r="DX56">
            <v>360</v>
          </cell>
          <cell r="DY56">
            <v>360</v>
          </cell>
          <cell r="DZ56">
            <v>360</v>
          </cell>
          <cell r="EA56">
            <v>360</v>
          </cell>
          <cell r="EB56">
            <v>360</v>
          </cell>
          <cell r="EC56">
            <v>360</v>
          </cell>
          <cell r="ED56">
            <v>360</v>
          </cell>
          <cell r="EE56">
            <v>360</v>
          </cell>
          <cell r="EF56">
            <v>360</v>
          </cell>
          <cell r="EG56">
            <v>360</v>
          </cell>
          <cell r="EH56">
            <v>360</v>
          </cell>
          <cell r="EI56">
            <v>360</v>
          </cell>
          <cell r="EJ56">
            <v>360</v>
          </cell>
          <cell r="EK56">
            <v>360</v>
          </cell>
          <cell r="EL56">
            <v>360</v>
          </cell>
          <cell r="EM56">
            <v>360</v>
          </cell>
          <cell r="EN56">
            <v>360</v>
          </cell>
          <cell r="EO56">
            <v>360</v>
          </cell>
          <cell r="EP56">
            <v>360</v>
          </cell>
          <cell r="EQ56">
            <v>360</v>
          </cell>
          <cell r="ER56">
            <v>360</v>
          </cell>
          <cell r="ES56">
            <v>360</v>
          </cell>
          <cell r="ET56">
            <v>360</v>
          </cell>
          <cell r="EU56">
            <v>360</v>
          </cell>
          <cell r="EV56">
            <v>360</v>
          </cell>
          <cell r="EW56">
            <v>360</v>
          </cell>
          <cell r="EX56">
            <v>360</v>
          </cell>
          <cell r="EY56">
            <v>360</v>
          </cell>
          <cell r="EZ56">
            <v>360</v>
          </cell>
          <cell r="FA56">
            <v>360</v>
          </cell>
          <cell r="FB56">
            <v>360</v>
          </cell>
          <cell r="FC56">
            <v>360</v>
          </cell>
          <cell r="FD56">
            <v>360</v>
          </cell>
          <cell r="FE56">
            <v>360</v>
          </cell>
          <cell r="FF56">
            <v>360</v>
          </cell>
          <cell r="FG56">
            <v>360</v>
          </cell>
          <cell r="FH56">
            <v>360</v>
          </cell>
          <cell r="FI56">
            <v>360</v>
          </cell>
          <cell r="FJ56">
            <v>360</v>
          </cell>
          <cell r="FK56">
            <v>360</v>
          </cell>
          <cell r="FL56">
            <v>360</v>
          </cell>
          <cell r="FM56">
            <v>360</v>
          </cell>
          <cell r="FN56">
            <v>360</v>
          </cell>
          <cell r="FO56">
            <v>360</v>
          </cell>
          <cell r="FP56">
            <v>360</v>
          </cell>
          <cell r="FQ56">
            <v>360</v>
          </cell>
          <cell r="FR56">
            <v>360</v>
          </cell>
          <cell r="FS56">
            <v>360</v>
          </cell>
          <cell r="FT56">
            <v>360</v>
          </cell>
          <cell r="FU56">
            <v>360</v>
          </cell>
          <cell r="FV56">
            <v>360</v>
          </cell>
          <cell r="FW56">
            <v>360</v>
          </cell>
          <cell r="FX56">
            <v>360</v>
          </cell>
          <cell r="FY56">
            <v>360</v>
          </cell>
          <cell r="FZ56">
            <v>360</v>
          </cell>
          <cell r="GA56">
            <v>360</v>
          </cell>
          <cell r="GB56">
            <v>360</v>
          </cell>
          <cell r="GC56">
            <v>360</v>
          </cell>
          <cell r="GD56">
            <v>360</v>
          </cell>
          <cell r="GE56">
            <v>360</v>
          </cell>
          <cell r="GF56">
            <v>360</v>
          </cell>
          <cell r="GG56">
            <v>360</v>
          </cell>
          <cell r="GH56">
            <v>360</v>
          </cell>
          <cell r="GI56">
            <v>360</v>
          </cell>
          <cell r="GJ56">
            <v>360</v>
          </cell>
          <cell r="GK56">
            <v>360</v>
          </cell>
          <cell r="GL56">
            <v>360</v>
          </cell>
          <cell r="GM56">
            <v>360</v>
          </cell>
          <cell r="GN56">
            <v>360</v>
          </cell>
          <cell r="GO56">
            <v>360</v>
          </cell>
          <cell r="GP56">
            <v>360</v>
          </cell>
          <cell r="GQ56">
            <v>360</v>
          </cell>
          <cell r="GR56">
            <v>360</v>
          </cell>
          <cell r="GS56">
            <v>360</v>
          </cell>
          <cell r="GT56">
            <v>360</v>
          </cell>
          <cell r="GU56">
            <v>360</v>
          </cell>
          <cell r="GV56">
            <v>360</v>
          </cell>
          <cell r="GW56">
            <v>360</v>
          </cell>
          <cell r="GX56">
            <v>360</v>
          </cell>
          <cell r="GY56">
            <v>360</v>
          </cell>
          <cell r="GZ56">
            <v>360</v>
          </cell>
          <cell r="HA56">
            <v>360</v>
          </cell>
          <cell r="HB56">
            <v>360</v>
          </cell>
          <cell r="HC56">
            <v>360</v>
          </cell>
          <cell r="HD56">
            <v>360</v>
          </cell>
          <cell r="HE56">
            <v>360</v>
          </cell>
          <cell r="HF56">
            <v>360</v>
          </cell>
          <cell r="HG56">
            <v>360</v>
          </cell>
          <cell r="HH56">
            <v>360</v>
          </cell>
          <cell r="HI56">
            <v>360</v>
          </cell>
          <cell r="HJ56">
            <v>360</v>
          </cell>
          <cell r="HK56">
            <v>360</v>
          </cell>
          <cell r="HL56">
            <v>360</v>
          </cell>
          <cell r="HM56">
            <v>360</v>
          </cell>
          <cell r="HN56">
            <v>360</v>
          </cell>
          <cell r="HO56">
            <v>360</v>
          </cell>
          <cell r="HP56">
            <v>360</v>
          </cell>
          <cell r="HQ56">
            <v>360</v>
          </cell>
          <cell r="HR56">
            <v>360</v>
          </cell>
          <cell r="HS56">
            <v>360</v>
          </cell>
          <cell r="HT56">
            <v>360</v>
          </cell>
          <cell r="HU56">
            <v>360</v>
          </cell>
          <cell r="HV56">
            <v>360</v>
          </cell>
          <cell r="HW56">
            <v>360</v>
          </cell>
          <cell r="HX56">
            <v>360</v>
          </cell>
          <cell r="HY56">
            <v>360</v>
          </cell>
          <cell r="HZ56">
            <v>360</v>
          </cell>
          <cell r="IA56">
            <v>360</v>
          </cell>
          <cell r="IB56">
            <v>360</v>
          </cell>
          <cell r="IC56">
            <v>360</v>
          </cell>
          <cell r="ID56">
            <v>360</v>
          </cell>
          <cell r="IE56">
            <v>360</v>
          </cell>
          <cell r="IF56">
            <v>360</v>
          </cell>
          <cell r="IG56">
            <v>360</v>
          </cell>
          <cell r="IH56">
            <v>360</v>
          </cell>
          <cell r="II56">
            <v>360</v>
          </cell>
          <cell r="IJ56">
            <v>360</v>
          </cell>
          <cell r="IK56">
            <v>360</v>
          </cell>
          <cell r="IL56">
            <v>360</v>
          </cell>
          <cell r="IM56">
            <v>360</v>
          </cell>
          <cell r="IN56">
            <v>360</v>
          </cell>
          <cell r="IO56">
            <v>360</v>
          </cell>
          <cell r="IP56">
            <v>360</v>
          </cell>
          <cell r="IQ56">
            <v>360</v>
          </cell>
          <cell r="IR56">
            <v>360</v>
          </cell>
          <cell r="IS56">
            <v>360</v>
          </cell>
          <cell r="IT56">
            <v>360</v>
          </cell>
          <cell r="IU56">
            <v>360</v>
          </cell>
          <cell r="IV56">
            <v>360</v>
          </cell>
          <cell r="IW56">
            <v>360</v>
          </cell>
          <cell r="IX56">
            <v>360</v>
          </cell>
          <cell r="IY56">
            <v>360</v>
          </cell>
          <cell r="IZ56">
            <v>360</v>
          </cell>
          <cell r="JA56">
            <v>360</v>
          </cell>
          <cell r="JB56">
            <v>360</v>
          </cell>
          <cell r="JC56">
            <v>360</v>
          </cell>
          <cell r="JD56">
            <v>360</v>
          </cell>
          <cell r="JE56">
            <v>360</v>
          </cell>
          <cell r="JF56">
            <v>360</v>
          </cell>
          <cell r="JG56">
            <v>360</v>
          </cell>
          <cell r="JH56">
            <v>360</v>
          </cell>
          <cell r="JI56">
            <v>360</v>
          </cell>
          <cell r="JJ56">
            <v>360</v>
          </cell>
          <cell r="JK56">
            <v>360</v>
          </cell>
          <cell r="JL56">
            <v>360</v>
          </cell>
          <cell r="JM56">
            <v>360</v>
          </cell>
          <cell r="JN56">
            <v>360</v>
          </cell>
          <cell r="JO56">
            <v>360</v>
          </cell>
          <cell r="JP56">
            <v>360</v>
          </cell>
          <cell r="JQ56">
            <v>360</v>
          </cell>
          <cell r="JR56">
            <v>360</v>
          </cell>
          <cell r="JS56">
            <v>360</v>
          </cell>
          <cell r="JT56">
            <v>360</v>
          </cell>
          <cell r="JU56">
            <v>360</v>
          </cell>
          <cell r="JV56">
            <v>360</v>
          </cell>
          <cell r="JW56">
            <v>360</v>
          </cell>
          <cell r="JX56">
            <v>360</v>
          </cell>
          <cell r="JY56">
            <v>360</v>
          </cell>
          <cell r="JZ56">
            <v>360</v>
          </cell>
          <cell r="KA56">
            <v>360</v>
          </cell>
          <cell r="KB56">
            <v>360</v>
          </cell>
          <cell r="KC56">
            <v>360</v>
          </cell>
          <cell r="KD56">
            <v>360</v>
          </cell>
          <cell r="KE56">
            <v>360</v>
          </cell>
          <cell r="KF56">
            <v>360</v>
          </cell>
          <cell r="KG56">
            <v>360</v>
          </cell>
          <cell r="KH56">
            <v>360</v>
          </cell>
          <cell r="KI56">
            <v>360</v>
          </cell>
          <cell r="KJ56">
            <v>360</v>
          </cell>
          <cell r="KK56">
            <v>360</v>
          </cell>
          <cell r="KL56">
            <v>360</v>
          </cell>
          <cell r="KM56">
            <v>360</v>
          </cell>
          <cell r="KN56">
            <v>360</v>
          </cell>
          <cell r="KO56">
            <v>360</v>
          </cell>
          <cell r="KP56">
            <v>360</v>
          </cell>
          <cell r="KQ56">
            <v>360</v>
          </cell>
          <cell r="KR56">
            <v>360</v>
          </cell>
          <cell r="KS56">
            <v>360</v>
          </cell>
          <cell r="KT56">
            <v>360</v>
          </cell>
          <cell r="KU56">
            <v>360</v>
          </cell>
          <cell r="KV56">
            <v>360</v>
          </cell>
          <cell r="KW56">
            <v>360</v>
          </cell>
          <cell r="KX56">
            <v>360</v>
          </cell>
          <cell r="KY56">
            <v>360</v>
          </cell>
          <cell r="KZ56">
            <v>360</v>
          </cell>
          <cell r="LA56">
            <v>360</v>
          </cell>
          <cell r="LB56">
            <v>360</v>
          </cell>
          <cell r="LC56">
            <v>360</v>
          </cell>
          <cell r="LD56">
            <v>360</v>
          </cell>
          <cell r="LE56">
            <v>360</v>
          </cell>
          <cell r="LF56">
            <v>360</v>
          </cell>
          <cell r="LG56">
            <v>360</v>
          </cell>
          <cell r="LH56">
            <v>360</v>
          </cell>
          <cell r="LI56">
            <v>360</v>
          </cell>
          <cell r="LJ56">
            <v>360</v>
          </cell>
          <cell r="LK56">
            <v>360</v>
          </cell>
          <cell r="LL56">
            <v>360</v>
          </cell>
          <cell r="LM56">
            <v>360</v>
          </cell>
          <cell r="LN56">
            <v>360</v>
          </cell>
          <cell r="LO56">
            <v>360</v>
          </cell>
          <cell r="LP56">
            <v>360</v>
          </cell>
          <cell r="LQ56">
            <v>360</v>
          </cell>
          <cell r="LR56">
            <v>360</v>
          </cell>
          <cell r="LS56">
            <v>360</v>
          </cell>
          <cell r="LT56">
            <v>360</v>
          </cell>
          <cell r="LU56">
            <v>360</v>
          </cell>
          <cell r="LV56">
            <v>360</v>
          </cell>
          <cell r="LW56">
            <v>360</v>
          </cell>
          <cell r="LX56">
            <v>360</v>
          </cell>
          <cell r="LY56">
            <v>360</v>
          </cell>
          <cell r="LZ56">
            <v>360</v>
          </cell>
          <cell r="MA56">
            <v>360</v>
          </cell>
          <cell r="MB56">
            <v>360</v>
          </cell>
          <cell r="MC56">
            <v>360</v>
          </cell>
          <cell r="MD56">
            <v>360</v>
          </cell>
          <cell r="ME56">
            <v>360</v>
          </cell>
          <cell r="MF56">
            <v>360</v>
          </cell>
          <cell r="MG56">
            <v>360</v>
          </cell>
          <cell r="MH56">
            <v>360</v>
          </cell>
          <cell r="MI56">
            <v>360</v>
          </cell>
          <cell r="MJ56">
            <v>360</v>
          </cell>
          <cell r="MK56">
            <v>360</v>
          </cell>
          <cell r="ML56">
            <v>360</v>
          </cell>
          <cell r="MM56">
            <v>360</v>
          </cell>
          <cell r="MN56">
            <v>360</v>
          </cell>
          <cell r="MO56">
            <v>360</v>
          </cell>
          <cell r="MP56">
            <v>360</v>
          </cell>
          <cell r="MQ56">
            <v>360</v>
          </cell>
          <cell r="MR56">
            <v>360</v>
          </cell>
          <cell r="MS56">
            <v>360</v>
          </cell>
          <cell r="MT56">
            <v>360</v>
          </cell>
          <cell r="MU56">
            <v>360</v>
          </cell>
          <cell r="MV56">
            <v>360</v>
          </cell>
          <cell r="MW56">
            <v>360</v>
          </cell>
          <cell r="MX56">
            <v>360</v>
          </cell>
          <cell r="MY56">
            <v>360</v>
          </cell>
          <cell r="MZ56">
            <v>360</v>
          </cell>
          <cell r="NA56">
            <v>360</v>
          </cell>
          <cell r="NB56">
            <v>360</v>
          </cell>
          <cell r="NC56">
            <v>360</v>
          </cell>
          <cell r="ND56">
            <v>360</v>
          </cell>
          <cell r="NE56">
            <v>360</v>
          </cell>
          <cell r="NF56">
            <v>360</v>
          </cell>
          <cell r="NG56">
            <v>360</v>
          </cell>
          <cell r="NH56">
            <v>360</v>
          </cell>
          <cell r="NI56">
            <v>360</v>
          </cell>
          <cell r="NJ56">
            <v>360</v>
          </cell>
          <cell r="NK56">
            <v>360</v>
          </cell>
          <cell r="NL56">
            <v>360</v>
          </cell>
          <cell r="NM56">
            <v>360</v>
          </cell>
          <cell r="NN56">
            <v>360</v>
          </cell>
          <cell r="NO56">
            <v>360</v>
          </cell>
          <cell r="NP56">
            <v>360</v>
          </cell>
          <cell r="NQ56">
            <v>360</v>
          </cell>
          <cell r="NR56">
            <v>360</v>
          </cell>
          <cell r="NS56">
            <v>360</v>
          </cell>
          <cell r="NT56">
            <v>360</v>
          </cell>
          <cell r="NU56">
            <v>360</v>
          </cell>
          <cell r="NV56">
            <v>360</v>
          </cell>
          <cell r="NW56">
            <v>360</v>
          </cell>
          <cell r="NX56">
            <v>360</v>
          </cell>
          <cell r="NY56">
            <v>360</v>
          </cell>
          <cell r="NZ56">
            <v>360</v>
          </cell>
          <cell r="OA56">
            <v>360</v>
          </cell>
          <cell r="OB56">
            <v>360</v>
          </cell>
          <cell r="OC56">
            <v>360</v>
          </cell>
          <cell r="OD56">
            <v>360</v>
          </cell>
          <cell r="OE56">
            <v>360</v>
          </cell>
          <cell r="OF56">
            <v>360</v>
          </cell>
          <cell r="OG56">
            <v>360</v>
          </cell>
          <cell r="OH56">
            <v>360</v>
          </cell>
          <cell r="OI56">
            <v>360</v>
          </cell>
          <cell r="OJ56">
            <v>360</v>
          </cell>
          <cell r="OK56">
            <v>360</v>
          </cell>
          <cell r="OL56">
            <v>360</v>
          </cell>
          <cell r="OM56">
            <v>360</v>
          </cell>
          <cell r="ON56">
            <v>360</v>
          </cell>
          <cell r="OO56">
            <v>360</v>
          </cell>
          <cell r="OP56">
            <v>360</v>
          </cell>
          <cell r="OQ56">
            <v>360</v>
          </cell>
          <cell r="OR56">
            <v>360</v>
          </cell>
          <cell r="OS56">
            <v>360</v>
          </cell>
          <cell r="OT56">
            <v>360</v>
          </cell>
          <cell r="OU56">
            <v>360</v>
          </cell>
          <cell r="OV56">
            <v>360</v>
          </cell>
          <cell r="OW56">
            <v>360</v>
          </cell>
          <cell r="OX56">
            <v>360</v>
          </cell>
          <cell r="OY56">
            <v>360</v>
          </cell>
          <cell r="OZ56">
            <v>360</v>
          </cell>
          <cell r="PA56">
            <v>360</v>
          </cell>
          <cell r="PB56">
            <v>360</v>
          </cell>
          <cell r="PC56">
            <v>360</v>
          </cell>
          <cell r="PD56">
            <v>360</v>
          </cell>
          <cell r="PE56">
            <v>360</v>
          </cell>
          <cell r="PF56">
            <v>360</v>
          </cell>
          <cell r="PG56">
            <v>360</v>
          </cell>
          <cell r="PH56">
            <v>360</v>
          </cell>
          <cell r="PI56">
            <v>360</v>
          </cell>
          <cell r="PJ56">
            <v>360</v>
          </cell>
          <cell r="PK56">
            <v>360</v>
          </cell>
          <cell r="PL56">
            <v>360</v>
          </cell>
          <cell r="PM56">
            <v>360</v>
          </cell>
          <cell r="PN56">
            <v>360</v>
          </cell>
          <cell r="PO56">
            <v>360</v>
          </cell>
          <cell r="PP56">
            <v>360</v>
          </cell>
          <cell r="PQ56">
            <v>360</v>
          </cell>
          <cell r="PR56">
            <v>360</v>
          </cell>
          <cell r="PS56">
            <v>360</v>
          </cell>
          <cell r="PT56">
            <v>360</v>
          </cell>
          <cell r="PU56">
            <v>360</v>
          </cell>
          <cell r="PV56">
            <v>360</v>
          </cell>
          <cell r="PW56">
            <v>360</v>
          </cell>
          <cell r="PX56">
            <v>360</v>
          </cell>
          <cell r="PY56">
            <v>360</v>
          </cell>
          <cell r="PZ56">
            <v>360</v>
          </cell>
          <cell r="QA56">
            <v>360</v>
          </cell>
          <cell r="QB56">
            <v>360</v>
          </cell>
          <cell r="QC56">
            <v>360</v>
          </cell>
          <cell r="QD56">
            <v>360</v>
          </cell>
          <cell r="QE56">
            <v>360</v>
          </cell>
          <cell r="QF56">
            <v>360</v>
          </cell>
          <cell r="QG56">
            <v>360</v>
          </cell>
          <cell r="QH56">
            <v>360</v>
          </cell>
          <cell r="QI56">
            <v>360</v>
          </cell>
          <cell r="QJ56">
            <v>360</v>
          </cell>
          <cell r="QK56">
            <v>360</v>
          </cell>
          <cell r="QL56">
            <v>360</v>
          </cell>
          <cell r="QM56">
            <v>360</v>
          </cell>
          <cell r="QN56">
            <v>360</v>
          </cell>
          <cell r="QO56">
            <v>360</v>
          </cell>
          <cell r="QP56">
            <v>360</v>
          </cell>
          <cell r="QQ56">
            <v>360</v>
          </cell>
          <cell r="QR56">
            <v>360</v>
          </cell>
          <cell r="QS56">
            <v>360</v>
          </cell>
          <cell r="QT56">
            <v>360</v>
          </cell>
          <cell r="QU56">
            <v>360</v>
          </cell>
          <cell r="QV56">
            <v>360</v>
          </cell>
          <cell r="QW56">
            <v>360</v>
          </cell>
          <cell r="QX56">
            <v>360</v>
          </cell>
          <cell r="QY56">
            <v>360</v>
          </cell>
          <cell r="QZ56" t="str">
            <v>x</v>
          </cell>
          <cell r="RA56" t="str">
            <v>x</v>
          </cell>
          <cell r="RB56" t="str">
            <v>x</v>
          </cell>
        </row>
        <row r="57">
          <cell r="C57" t="e">
            <v>#DIV/0!</v>
          </cell>
          <cell r="D57" t="e">
            <v>#DIV/0!</v>
          </cell>
          <cell r="E57" t="e">
            <v>#DIV/0!</v>
          </cell>
          <cell r="F57" t="e">
            <v>#DIV/0!</v>
          </cell>
          <cell r="G57" t="e">
            <v>#DIV/0!</v>
          </cell>
          <cell r="H57" t="e">
            <v>#DIV/0!</v>
          </cell>
          <cell r="I57" t="e">
            <v>#DIV/0!</v>
          </cell>
          <cell r="J57" t="e">
            <v>#DIV/0!</v>
          </cell>
          <cell r="K57" t="e">
            <v>#DIV/0!</v>
          </cell>
          <cell r="L57" t="e">
            <v>#DIV/0!</v>
          </cell>
          <cell r="M57" t="e">
            <v>#DIV/0!</v>
          </cell>
          <cell r="N57" t="e">
            <v>#DIV/0!</v>
          </cell>
          <cell r="O57" t="e">
            <v>#DIV/0!</v>
          </cell>
          <cell r="P57" t="e">
            <v>#DIV/0!</v>
          </cell>
          <cell r="Q57" t="e">
            <v>#DIV/0!</v>
          </cell>
          <cell r="R57" t="e">
            <v>#DIV/0!</v>
          </cell>
          <cell r="S57" t="e">
            <v>#DIV/0!</v>
          </cell>
          <cell r="T57" t="e">
            <v>#DIV/0!</v>
          </cell>
          <cell r="U57" t="e">
            <v>#DIV/0!</v>
          </cell>
          <cell r="V57" t="e">
            <v>#DIV/0!</v>
          </cell>
          <cell r="W57" t="e">
            <v>#DIV/0!</v>
          </cell>
          <cell r="X57" t="e">
            <v>#DIV/0!</v>
          </cell>
          <cell r="Y57" t="e">
            <v>#DIV/0!</v>
          </cell>
          <cell r="Z57" t="e">
            <v>#DIV/0!</v>
          </cell>
          <cell r="AA57" t="e">
            <v>#DIV/0!</v>
          </cell>
          <cell r="AB57" t="e">
            <v>#DIV/0!</v>
          </cell>
          <cell r="AC57" t="e">
            <v>#DIV/0!</v>
          </cell>
          <cell r="AD57" t="e">
            <v>#DIV/0!</v>
          </cell>
          <cell r="AE57" t="e">
            <v>#DIV/0!</v>
          </cell>
          <cell r="AF57" t="e">
            <v>#DIV/0!</v>
          </cell>
          <cell r="AG57" t="e">
            <v>#DIV/0!</v>
          </cell>
          <cell r="AH57" t="e">
            <v>#DIV/0!</v>
          </cell>
          <cell r="AI57" t="e">
            <v>#DIV/0!</v>
          </cell>
          <cell r="AJ57" t="e">
            <v>#DIV/0!</v>
          </cell>
          <cell r="AK57" t="e">
            <v>#DIV/0!</v>
          </cell>
          <cell r="AL57" t="e">
            <v>#DIV/0!</v>
          </cell>
          <cell r="AM57" t="e">
            <v>#DIV/0!</v>
          </cell>
          <cell r="AN57" t="e">
            <v>#DIV/0!</v>
          </cell>
          <cell r="AO57" t="e">
            <v>#DIV/0!</v>
          </cell>
          <cell r="AP57" t="e">
            <v>#DIV/0!</v>
          </cell>
          <cell r="AQ57" t="e">
            <v>#DIV/0!</v>
          </cell>
          <cell r="AR57" t="e">
            <v>#DIV/0!</v>
          </cell>
          <cell r="AS57" t="e">
            <v>#DIV/0!</v>
          </cell>
          <cell r="AT57" t="e">
            <v>#DIV/0!</v>
          </cell>
          <cell r="AU57" t="e">
            <v>#DIV/0!</v>
          </cell>
          <cell r="AV57" t="e">
            <v>#DIV/0!</v>
          </cell>
          <cell r="AW57" t="e">
            <v>#DIV/0!</v>
          </cell>
          <cell r="AX57" t="e">
            <v>#DIV/0!</v>
          </cell>
          <cell r="AY57" t="e">
            <v>#DIV/0!</v>
          </cell>
          <cell r="AZ57" t="e">
            <v>#DIV/0!</v>
          </cell>
          <cell r="BA57" t="e">
            <v>#DIV/0!</v>
          </cell>
          <cell r="BB57" t="e">
            <v>#DIV/0!</v>
          </cell>
          <cell r="BC57" t="e">
            <v>#DIV/0!</v>
          </cell>
          <cell r="BD57" t="e">
            <v>#DIV/0!</v>
          </cell>
          <cell r="BE57" t="e">
            <v>#DIV/0!</v>
          </cell>
          <cell r="BF57" t="e">
            <v>#DIV/0!</v>
          </cell>
          <cell r="BG57" t="e">
            <v>#DIV/0!</v>
          </cell>
          <cell r="BH57" t="e">
            <v>#DIV/0!</v>
          </cell>
          <cell r="BI57" t="e">
            <v>#DIV/0!</v>
          </cell>
          <cell r="BJ57" t="e">
            <v>#DIV/0!</v>
          </cell>
          <cell r="BK57" t="e">
            <v>#DIV/0!</v>
          </cell>
          <cell r="BL57" t="e">
            <v>#DIV/0!</v>
          </cell>
          <cell r="BM57" t="e">
            <v>#DIV/0!</v>
          </cell>
          <cell r="BN57" t="e">
            <v>#DIV/0!</v>
          </cell>
          <cell r="BO57" t="e">
            <v>#DIV/0!</v>
          </cell>
          <cell r="BP57" t="e">
            <v>#DIV/0!</v>
          </cell>
          <cell r="BQ57" t="e">
            <v>#DIV/0!</v>
          </cell>
          <cell r="BR57" t="e">
            <v>#DIV/0!</v>
          </cell>
          <cell r="BS57" t="e">
            <v>#DIV/0!</v>
          </cell>
          <cell r="BT57" t="e">
            <v>#DIV/0!</v>
          </cell>
          <cell r="BU57" t="e">
            <v>#DIV/0!</v>
          </cell>
          <cell r="BV57" t="e">
            <v>#DIV/0!</v>
          </cell>
          <cell r="BW57" t="e">
            <v>#DIV/0!</v>
          </cell>
          <cell r="BX57" t="e">
            <v>#DIV/0!</v>
          </cell>
          <cell r="BY57" t="e">
            <v>#DIV/0!</v>
          </cell>
          <cell r="BZ57" t="e">
            <v>#DIV/0!</v>
          </cell>
          <cell r="CA57" t="e">
            <v>#DIV/0!</v>
          </cell>
          <cell r="CB57" t="e">
            <v>#DIV/0!</v>
          </cell>
          <cell r="CC57" t="e">
            <v>#DIV/0!</v>
          </cell>
          <cell r="CD57" t="e">
            <v>#DIV/0!</v>
          </cell>
          <cell r="CE57" t="e">
            <v>#DIV/0!</v>
          </cell>
          <cell r="CF57" t="e">
            <v>#DIV/0!</v>
          </cell>
          <cell r="CG57" t="e">
            <v>#DIV/0!</v>
          </cell>
          <cell r="CH57" t="e">
            <v>#DIV/0!</v>
          </cell>
          <cell r="CI57" t="e">
            <v>#DIV/0!</v>
          </cell>
          <cell r="CJ57" t="e">
            <v>#DIV/0!</v>
          </cell>
          <cell r="CK57" t="e">
            <v>#DIV/0!</v>
          </cell>
          <cell r="CL57" t="e">
            <v>#DIV/0!</v>
          </cell>
          <cell r="CM57" t="e">
            <v>#DIV/0!</v>
          </cell>
          <cell r="CN57" t="e">
            <v>#DIV/0!</v>
          </cell>
          <cell r="CO57" t="e">
            <v>#DIV/0!</v>
          </cell>
          <cell r="CP57" t="e">
            <v>#DIV/0!</v>
          </cell>
          <cell r="CQ57" t="e">
            <v>#DIV/0!</v>
          </cell>
          <cell r="CR57" t="e">
            <v>#DIV/0!</v>
          </cell>
          <cell r="CS57" t="e">
            <v>#DIV/0!</v>
          </cell>
          <cell r="CT57" t="e">
            <v>#DIV/0!</v>
          </cell>
          <cell r="CU57" t="e">
            <v>#DIV/0!</v>
          </cell>
          <cell r="CV57" t="e">
            <v>#DIV/0!</v>
          </cell>
          <cell r="CW57" t="e">
            <v>#DIV/0!</v>
          </cell>
          <cell r="CX57" t="e">
            <v>#DIV/0!</v>
          </cell>
          <cell r="CY57" t="e">
            <v>#DIV/0!</v>
          </cell>
          <cell r="CZ57" t="e">
            <v>#DIV/0!</v>
          </cell>
          <cell r="DA57" t="e">
            <v>#DIV/0!</v>
          </cell>
          <cell r="DB57" t="e">
            <v>#DIV/0!</v>
          </cell>
          <cell r="DC57" t="e">
            <v>#DIV/0!</v>
          </cell>
          <cell r="DD57" t="e">
            <v>#DIV/0!</v>
          </cell>
          <cell r="DE57" t="e">
            <v>#DIV/0!</v>
          </cell>
          <cell r="DF57" t="e">
            <v>#DIV/0!</v>
          </cell>
          <cell r="DG57" t="e">
            <v>#DIV/0!</v>
          </cell>
          <cell r="DH57" t="e">
            <v>#DIV/0!</v>
          </cell>
          <cell r="DI57" t="e">
            <v>#DIV/0!</v>
          </cell>
          <cell r="DJ57" t="e">
            <v>#DIV/0!</v>
          </cell>
          <cell r="DK57" t="e">
            <v>#DIV/0!</v>
          </cell>
          <cell r="DL57" t="e">
            <v>#DIV/0!</v>
          </cell>
          <cell r="DM57" t="e">
            <v>#DIV/0!</v>
          </cell>
          <cell r="DN57" t="e">
            <v>#DIV/0!</v>
          </cell>
          <cell r="DO57" t="e">
            <v>#DIV/0!</v>
          </cell>
          <cell r="DP57" t="e">
            <v>#DIV/0!</v>
          </cell>
          <cell r="DQ57" t="e">
            <v>#DIV/0!</v>
          </cell>
          <cell r="DR57" t="e">
            <v>#DIV/0!</v>
          </cell>
          <cell r="DS57" t="e">
            <v>#DIV/0!</v>
          </cell>
          <cell r="DT57" t="e">
            <v>#DIV/0!</v>
          </cell>
          <cell r="DU57" t="e">
            <v>#DIV/0!</v>
          </cell>
          <cell r="DV57" t="e">
            <v>#DIV/0!</v>
          </cell>
          <cell r="DW57" t="e">
            <v>#DIV/0!</v>
          </cell>
          <cell r="DX57" t="e">
            <v>#DIV/0!</v>
          </cell>
          <cell r="DY57" t="e">
            <v>#DIV/0!</v>
          </cell>
          <cell r="DZ57" t="e">
            <v>#DIV/0!</v>
          </cell>
          <cell r="EA57" t="e">
            <v>#DIV/0!</v>
          </cell>
          <cell r="EB57" t="e">
            <v>#DIV/0!</v>
          </cell>
          <cell r="EC57" t="e">
            <v>#DIV/0!</v>
          </cell>
          <cell r="ED57" t="e">
            <v>#DIV/0!</v>
          </cell>
          <cell r="EE57" t="e">
            <v>#DIV/0!</v>
          </cell>
          <cell r="EF57" t="e">
            <v>#DIV/0!</v>
          </cell>
          <cell r="EG57" t="e">
            <v>#DIV/0!</v>
          </cell>
          <cell r="EH57" t="e">
            <v>#DIV/0!</v>
          </cell>
          <cell r="EI57" t="e">
            <v>#DIV/0!</v>
          </cell>
          <cell r="EJ57" t="e">
            <v>#DIV/0!</v>
          </cell>
          <cell r="EK57" t="e">
            <v>#DIV/0!</v>
          </cell>
          <cell r="EL57" t="e">
            <v>#DIV/0!</v>
          </cell>
          <cell r="EM57" t="e">
            <v>#DIV/0!</v>
          </cell>
          <cell r="EN57" t="e">
            <v>#DIV/0!</v>
          </cell>
          <cell r="EO57" t="e">
            <v>#DIV/0!</v>
          </cell>
          <cell r="EP57" t="e">
            <v>#DIV/0!</v>
          </cell>
          <cell r="EQ57" t="e">
            <v>#DIV/0!</v>
          </cell>
          <cell r="ER57" t="e">
            <v>#DIV/0!</v>
          </cell>
          <cell r="ES57" t="e">
            <v>#DIV/0!</v>
          </cell>
          <cell r="ET57" t="e">
            <v>#DIV/0!</v>
          </cell>
          <cell r="EU57" t="e">
            <v>#DIV/0!</v>
          </cell>
          <cell r="EV57" t="e">
            <v>#DIV/0!</v>
          </cell>
          <cell r="EW57" t="e">
            <v>#DIV/0!</v>
          </cell>
          <cell r="EX57" t="e">
            <v>#DIV/0!</v>
          </cell>
          <cell r="EY57" t="e">
            <v>#DIV/0!</v>
          </cell>
          <cell r="EZ57" t="e">
            <v>#DIV/0!</v>
          </cell>
          <cell r="FA57" t="e">
            <v>#DIV/0!</v>
          </cell>
          <cell r="FB57" t="e">
            <v>#DIV/0!</v>
          </cell>
          <cell r="FC57" t="e">
            <v>#DIV/0!</v>
          </cell>
          <cell r="FD57" t="e">
            <v>#DIV/0!</v>
          </cell>
          <cell r="FE57" t="e">
            <v>#DIV/0!</v>
          </cell>
          <cell r="FF57" t="e">
            <v>#DIV/0!</v>
          </cell>
          <cell r="FG57" t="e">
            <v>#DIV/0!</v>
          </cell>
          <cell r="FH57" t="e">
            <v>#DIV/0!</v>
          </cell>
          <cell r="FI57" t="e">
            <v>#DIV/0!</v>
          </cell>
          <cell r="FJ57" t="e">
            <v>#DIV/0!</v>
          </cell>
          <cell r="FK57" t="e">
            <v>#DIV/0!</v>
          </cell>
          <cell r="FL57" t="e">
            <v>#DIV/0!</v>
          </cell>
          <cell r="FM57" t="e">
            <v>#DIV/0!</v>
          </cell>
          <cell r="FN57" t="e">
            <v>#DIV/0!</v>
          </cell>
          <cell r="FO57" t="e">
            <v>#DIV/0!</v>
          </cell>
          <cell r="FP57" t="e">
            <v>#DIV/0!</v>
          </cell>
          <cell r="FQ57" t="e">
            <v>#DIV/0!</v>
          </cell>
          <cell r="FR57" t="e">
            <v>#DIV/0!</v>
          </cell>
          <cell r="FS57" t="e">
            <v>#DIV/0!</v>
          </cell>
          <cell r="FT57" t="e">
            <v>#DIV/0!</v>
          </cell>
          <cell r="FU57" t="e">
            <v>#DIV/0!</v>
          </cell>
          <cell r="FV57" t="e">
            <v>#DIV/0!</v>
          </cell>
          <cell r="FW57" t="e">
            <v>#DIV/0!</v>
          </cell>
          <cell r="FX57" t="e">
            <v>#DIV/0!</v>
          </cell>
          <cell r="FY57" t="e">
            <v>#DIV/0!</v>
          </cell>
          <cell r="FZ57" t="e">
            <v>#DIV/0!</v>
          </cell>
          <cell r="GA57" t="e">
            <v>#DIV/0!</v>
          </cell>
          <cell r="GB57" t="e">
            <v>#DIV/0!</v>
          </cell>
          <cell r="GC57" t="e">
            <v>#DIV/0!</v>
          </cell>
          <cell r="GD57" t="e">
            <v>#DIV/0!</v>
          </cell>
          <cell r="GE57" t="e">
            <v>#DIV/0!</v>
          </cell>
          <cell r="GF57" t="e">
            <v>#DIV/0!</v>
          </cell>
          <cell r="GG57" t="e">
            <v>#DIV/0!</v>
          </cell>
          <cell r="GH57" t="e">
            <v>#DIV/0!</v>
          </cell>
          <cell r="GI57" t="e">
            <v>#DIV/0!</v>
          </cell>
          <cell r="GJ57" t="e">
            <v>#DIV/0!</v>
          </cell>
          <cell r="GK57" t="e">
            <v>#DIV/0!</v>
          </cell>
          <cell r="GL57" t="e">
            <v>#DIV/0!</v>
          </cell>
          <cell r="GM57" t="e">
            <v>#DIV/0!</v>
          </cell>
          <cell r="GN57" t="e">
            <v>#DIV/0!</v>
          </cell>
          <cell r="GO57" t="e">
            <v>#DIV/0!</v>
          </cell>
          <cell r="GP57" t="e">
            <v>#DIV/0!</v>
          </cell>
          <cell r="GQ57" t="e">
            <v>#DIV/0!</v>
          </cell>
          <cell r="GR57" t="e">
            <v>#DIV/0!</v>
          </cell>
          <cell r="GS57" t="e">
            <v>#DIV/0!</v>
          </cell>
          <cell r="GT57" t="e">
            <v>#DIV/0!</v>
          </cell>
          <cell r="GU57" t="e">
            <v>#DIV/0!</v>
          </cell>
          <cell r="GV57" t="e">
            <v>#DIV/0!</v>
          </cell>
          <cell r="GW57" t="e">
            <v>#DIV/0!</v>
          </cell>
          <cell r="GX57" t="e">
            <v>#DIV/0!</v>
          </cell>
          <cell r="GY57" t="e">
            <v>#DIV/0!</v>
          </cell>
          <cell r="GZ57" t="e">
            <v>#DIV/0!</v>
          </cell>
          <cell r="HA57" t="e">
            <v>#DIV/0!</v>
          </cell>
          <cell r="HB57" t="e">
            <v>#DIV/0!</v>
          </cell>
          <cell r="HC57" t="e">
            <v>#DIV/0!</v>
          </cell>
          <cell r="HD57" t="e">
            <v>#DIV/0!</v>
          </cell>
          <cell r="HE57" t="e">
            <v>#DIV/0!</v>
          </cell>
          <cell r="HF57" t="e">
            <v>#DIV/0!</v>
          </cell>
          <cell r="HG57" t="e">
            <v>#DIV/0!</v>
          </cell>
          <cell r="HH57" t="e">
            <v>#DIV/0!</v>
          </cell>
          <cell r="HI57" t="e">
            <v>#DIV/0!</v>
          </cell>
          <cell r="HJ57" t="e">
            <v>#DIV/0!</v>
          </cell>
          <cell r="HK57" t="e">
            <v>#DIV/0!</v>
          </cell>
          <cell r="HL57" t="e">
            <v>#DIV/0!</v>
          </cell>
          <cell r="HM57" t="e">
            <v>#DIV/0!</v>
          </cell>
          <cell r="HN57" t="e">
            <v>#DIV/0!</v>
          </cell>
          <cell r="HO57" t="e">
            <v>#DIV/0!</v>
          </cell>
          <cell r="HP57" t="e">
            <v>#DIV/0!</v>
          </cell>
          <cell r="HQ57" t="e">
            <v>#DIV/0!</v>
          </cell>
          <cell r="HR57" t="e">
            <v>#DIV/0!</v>
          </cell>
          <cell r="HS57" t="e">
            <v>#DIV/0!</v>
          </cell>
          <cell r="HT57" t="e">
            <v>#DIV/0!</v>
          </cell>
          <cell r="HU57" t="e">
            <v>#DIV/0!</v>
          </cell>
          <cell r="HV57" t="e">
            <v>#DIV/0!</v>
          </cell>
          <cell r="HW57" t="e">
            <v>#DIV/0!</v>
          </cell>
          <cell r="HX57" t="e">
            <v>#DIV/0!</v>
          </cell>
          <cell r="HY57" t="e">
            <v>#DIV/0!</v>
          </cell>
          <cell r="HZ57" t="e">
            <v>#DIV/0!</v>
          </cell>
          <cell r="IA57" t="e">
            <v>#DIV/0!</v>
          </cell>
          <cell r="IB57" t="e">
            <v>#DIV/0!</v>
          </cell>
          <cell r="IC57" t="e">
            <v>#DIV/0!</v>
          </cell>
          <cell r="ID57" t="e">
            <v>#DIV/0!</v>
          </cell>
          <cell r="IE57" t="e">
            <v>#DIV/0!</v>
          </cell>
          <cell r="IF57" t="e">
            <v>#DIV/0!</v>
          </cell>
          <cell r="IG57" t="e">
            <v>#DIV/0!</v>
          </cell>
          <cell r="IH57" t="e">
            <v>#DIV/0!</v>
          </cell>
          <cell r="II57" t="e">
            <v>#DIV/0!</v>
          </cell>
          <cell r="IJ57" t="e">
            <v>#DIV/0!</v>
          </cell>
          <cell r="IK57" t="e">
            <v>#DIV/0!</v>
          </cell>
          <cell r="IL57" t="e">
            <v>#DIV/0!</v>
          </cell>
          <cell r="IM57" t="e">
            <v>#DIV/0!</v>
          </cell>
          <cell r="IN57" t="e">
            <v>#DIV/0!</v>
          </cell>
          <cell r="IO57" t="e">
            <v>#DIV/0!</v>
          </cell>
          <cell r="IP57" t="e">
            <v>#DIV/0!</v>
          </cell>
          <cell r="IQ57" t="e">
            <v>#DIV/0!</v>
          </cell>
          <cell r="IR57" t="e">
            <v>#DIV/0!</v>
          </cell>
          <cell r="IS57" t="e">
            <v>#DIV/0!</v>
          </cell>
          <cell r="IT57" t="e">
            <v>#DIV/0!</v>
          </cell>
          <cell r="IU57" t="e">
            <v>#DIV/0!</v>
          </cell>
          <cell r="IV57" t="e">
            <v>#DIV/0!</v>
          </cell>
          <cell r="IW57" t="e">
            <v>#DIV/0!</v>
          </cell>
          <cell r="IX57" t="e">
            <v>#DIV/0!</v>
          </cell>
          <cell r="IY57" t="e">
            <v>#DIV/0!</v>
          </cell>
          <cell r="IZ57" t="e">
            <v>#DIV/0!</v>
          </cell>
          <cell r="JA57" t="e">
            <v>#DIV/0!</v>
          </cell>
          <cell r="JB57" t="e">
            <v>#DIV/0!</v>
          </cell>
          <cell r="JC57" t="e">
            <v>#DIV/0!</v>
          </cell>
          <cell r="JD57" t="e">
            <v>#DIV/0!</v>
          </cell>
          <cell r="JE57" t="e">
            <v>#DIV/0!</v>
          </cell>
          <cell r="JF57" t="e">
            <v>#DIV/0!</v>
          </cell>
          <cell r="JG57" t="e">
            <v>#DIV/0!</v>
          </cell>
          <cell r="JH57" t="e">
            <v>#DIV/0!</v>
          </cell>
          <cell r="JI57" t="e">
            <v>#DIV/0!</v>
          </cell>
          <cell r="JJ57" t="e">
            <v>#DIV/0!</v>
          </cell>
          <cell r="JK57" t="e">
            <v>#DIV/0!</v>
          </cell>
          <cell r="JL57" t="e">
            <v>#DIV/0!</v>
          </cell>
          <cell r="JM57" t="e">
            <v>#DIV/0!</v>
          </cell>
          <cell r="JN57" t="e">
            <v>#DIV/0!</v>
          </cell>
          <cell r="JO57" t="e">
            <v>#DIV/0!</v>
          </cell>
          <cell r="JP57" t="e">
            <v>#DIV/0!</v>
          </cell>
          <cell r="JQ57" t="e">
            <v>#DIV/0!</v>
          </cell>
          <cell r="JR57" t="e">
            <v>#DIV/0!</v>
          </cell>
          <cell r="JS57" t="e">
            <v>#DIV/0!</v>
          </cell>
          <cell r="JT57" t="e">
            <v>#DIV/0!</v>
          </cell>
          <cell r="JU57" t="e">
            <v>#DIV/0!</v>
          </cell>
          <cell r="JV57" t="e">
            <v>#DIV/0!</v>
          </cell>
          <cell r="JW57" t="e">
            <v>#DIV/0!</v>
          </cell>
          <cell r="JX57" t="e">
            <v>#DIV/0!</v>
          </cell>
          <cell r="JY57" t="e">
            <v>#DIV/0!</v>
          </cell>
          <cell r="JZ57" t="e">
            <v>#DIV/0!</v>
          </cell>
          <cell r="KA57" t="e">
            <v>#DIV/0!</v>
          </cell>
          <cell r="KB57" t="e">
            <v>#DIV/0!</v>
          </cell>
          <cell r="KC57" t="e">
            <v>#DIV/0!</v>
          </cell>
          <cell r="KD57" t="e">
            <v>#DIV/0!</v>
          </cell>
          <cell r="KE57" t="e">
            <v>#DIV/0!</v>
          </cell>
          <cell r="KF57" t="e">
            <v>#DIV/0!</v>
          </cell>
          <cell r="KG57" t="e">
            <v>#DIV/0!</v>
          </cell>
          <cell r="KH57" t="e">
            <v>#DIV/0!</v>
          </cell>
          <cell r="KI57" t="e">
            <v>#DIV/0!</v>
          </cell>
          <cell r="KJ57" t="e">
            <v>#DIV/0!</v>
          </cell>
          <cell r="KK57" t="e">
            <v>#DIV/0!</v>
          </cell>
          <cell r="KL57" t="e">
            <v>#DIV/0!</v>
          </cell>
          <cell r="KM57" t="e">
            <v>#DIV/0!</v>
          </cell>
          <cell r="KN57" t="e">
            <v>#DIV/0!</v>
          </cell>
          <cell r="KO57" t="e">
            <v>#DIV/0!</v>
          </cell>
          <cell r="KP57" t="e">
            <v>#DIV/0!</v>
          </cell>
          <cell r="KQ57" t="e">
            <v>#DIV/0!</v>
          </cell>
          <cell r="KR57" t="e">
            <v>#DIV/0!</v>
          </cell>
          <cell r="KS57" t="e">
            <v>#DIV/0!</v>
          </cell>
          <cell r="KT57" t="e">
            <v>#DIV/0!</v>
          </cell>
          <cell r="KU57" t="e">
            <v>#DIV/0!</v>
          </cell>
          <cell r="KV57" t="e">
            <v>#DIV/0!</v>
          </cell>
          <cell r="KW57" t="e">
            <v>#DIV/0!</v>
          </cell>
          <cell r="KX57" t="e">
            <v>#DIV/0!</v>
          </cell>
          <cell r="KY57" t="e">
            <v>#DIV/0!</v>
          </cell>
          <cell r="KZ57" t="e">
            <v>#DIV/0!</v>
          </cell>
          <cell r="LA57" t="e">
            <v>#DIV/0!</v>
          </cell>
          <cell r="LB57" t="e">
            <v>#DIV/0!</v>
          </cell>
          <cell r="LC57" t="e">
            <v>#DIV/0!</v>
          </cell>
          <cell r="LD57" t="e">
            <v>#DIV/0!</v>
          </cell>
          <cell r="LE57" t="e">
            <v>#DIV/0!</v>
          </cell>
          <cell r="LF57" t="e">
            <v>#DIV/0!</v>
          </cell>
          <cell r="LG57" t="e">
            <v>#DIV/0!</v>
          </cell>
          <cell r="LH57" t="e">
            <v>#DIV/0!</v>
          </cell>
          <cell r="LI57" t="e">
            <v>#DIV/0!</v>
          </cell>
          <cell r="LJ57" t="e">
            <v>#DIV/0!</v>
          </cell>
          <cell r="LK57" t="e">
            <v>#DIV/0!</v>
          </cell>
          <cell r="LL57" t="e">
            <v>#DIV/0!</v>
          </cell>
          <cell r="LM57" t="e">
            <v>#DIV/0!</v>
          </cell>
          <cell r="LN57" t="e">
            <v>#DIV/0!</v>
          </cell>
          <cell r="LO57" t="e">
            <v>#DIV/0!</v>
          </cell>
          <cell r="LP57" t="e">
            <v>#DIV/0!</v>
          </cell>
          <cell r="LQ57" t="e">
            <v>#DIV/0!</v>
          </cell>
          <cell r="LR57" t="e">
            <v>#DIV/0!</v>
          </cell>
          <cell r="LS57" t="e">
            <v>#DIV/0!</v>
          </cell>
          <cell r="LT57" t="e">
            <v>#DIV/0!</v>
          </cell>
          <cell r="LU57" t="e">
            <v>#DIV/0!</v>
          </cell>
          <cell r="LV57" t="e">
            <v>#DIV/0!</v>
          </cell>
          <cell r="LW57" t="e">
            <v>#DIV/0!</v>
          </cell>
          <cell r="LX57" t="e">
            <v>#DIV/0!</v>
          </cell>
          <cell r="LY57" t="e">
            <v>#DIV/0!</v>
          </cell>
          <cell r="LZ57" t="e">
            <v>#DIV/0!</v>
          </cell>
          <cell r="MA57" t="e">
            <v>#DIV/0!</v>
          </cell>
          <cell r="MB57" t="e">
            <v>#DIV/0!</v>
          </cell>
          <cell r="MC57" t="e">
            <v>#DIV/0!</v>
          </cell>
          <cell r="MD57" t="e">
            <v>#DIV/0!</v>
          </cell>
          <cell r="ME57" t="e">
            <v>#DIV/0!</v>
          </cell>
          <cell r="MF57" t="e">
            <v>#DIV/0!</v>
          </cell>
          <cell r="MG57" t="e">
            <v>#DIV/0!</v>
          </cell>
          <cell r="MH57" t="e">
            <v>#DIV/0!</v>
          </cell>
          <cell r="MI57" t="e">
            <v>#DIV/0!</v>
          </cell>
          <cell r="MJ57" t="e">
            <v>#DIV/0!</v>
          </cell>
          <cell r="MK57" t="e">
            <v>#DIV/0!</v>
          </cell>
          <cell r="ML57" t="e">
            <v>#DIV/0!</v>
          </cell>
          <cell r="MM57" t="e">
            <v>#DIV/0!</v>
          </cell>
          <cell r="MN57" t="e">
            <v>#DIV/0!</v>
          </cell>
          <cell r="MO57" t="e">
            <v>#DIV/0!</v>
          </cell>
          <cell r="MP57" t="e">
            <v>#DIV/0!</v>
          </cell>
          <cell r="MQ57" t="e">
            <v>#DIV/0!</v>
          </cell>
          <cell r="MR57" t="e">
            <v>#DIV/0!</v>
          </cell>
          <cell r="MS57" t="e">
            <v>#DIV/0!</v>
          </cell>
          <cell r="MT57" t="e">
            <v>#DIV/0!</v>
          </cell>
          <cell r="MU57" t="e">
            <v>#DIV/0!</v>
          </cell>
          <cell r="MV57" t="e">
            <v>#DIV/0!</v>
          </cell>
          <cell r="MW57" t="e">
            <v>#DIV/0!</v>
          </cell>
          <cell r="MX57" t="e">
            <v>#DIV/0!</v>
          </cell>
          <cell r="MY57" t="e">
            <v>#DIV/0!</v>
          </cell>
          <cell r="MZ57" t="e">
            <v>#DIV/0!</v>
          </cell>
          <cell r="NA57" t="e">
            <v>#DIV/0!</v>
          </cell>
          <cell r="NB57" t="e">
            <v>#DIV/0!</v>
          </cell>
          <cell r="NC57" t="e">
            <v>#DIV/0!</v>
          </cell>
          <cell r="ND57" t="e">
            <v>#DIV/0!</v>
          </cell>
          <cell r="NE57" t="e">
            <v>#DIV/0!</v>
          </cell>
          <cell r="NF57" t="e">
            <v>#DIV/0!</v>
          </cell>
          <cell r="NG57" t="e">
            <v>#DIV/0!</v>
          </cell>
          <cell r="NH57" t="e">
            <v>#DIV/0!</v>
          </cell>
          <cell r="NI57" t="e">
            <v>#DIV/0!</v>
          </cell>
          <cell r="NJ57" t="e">
            <v>#DIV/0!</v>
          </cell>
          <cell r="NK57" t="e">
            <v>#DIV/0!</v>
          </cell>
          <cell r="NL57" t="e">
            <v>#DIV/0!</v>
          </cell>
          <cell r="NM57" t="e">
            <v>#DIV/0!</v>
          </cell>
          <cell r="NN57" t="e">
            <v>#DIV/0!</v>
          </cell>
          <cell r="NO57" t="e">
            <v>#DIV/0!</v>
          </cell>
          <cell r="NP57" t="e">
            <v>#DIV/0!</v>
          </cell>
          <cell r="NQ57" t="e">
            <v>#DIV/0!</v>
          </cell>
          <cell r="NR57" t="e">
            <v>#DIV/0!</v>
          </cell>
          <cell r="NS57" t="e">
            <v>#DIV/0!</v>
          </cell>
          <cell r="NT57" t="e">
            <v>#DIV/0!</v>
          </cell>
          <cell r="NU57" t="e">
            <v>#DIV/0!</v>
          </cell>
          <cell r="NV57" t="e">
            <v>#DIV/0!</v>
          </cell>
          <cell r="NW57" t="e">
            <v>#DIV/0!</v>
          </cell>
          <cell r="NX57" t="e">
            <v>#DIV/0!</v>
          </cell>
          <cell r="NY57" t="e">
            <v>#DIV/0!</v>
          </cell>
          <cell r="NZ57" t="e">
            <v>#DIV/0!</v>
          </cell>
          <cell r="OA57" t="e">
            <v>#DIV/0!</v>
          </cell>
          <cell r="OB57" t="e">
            <v>#DIV/0!</v>
          </cell>
          <cell r="OC57" t="e">
            <v>#DIV/0!</v>
          </cell>
          <cell r="OD57" t="e">
            <v>#DIV/0!</v>
          </cell>
          <cell r="OE57" t="e">
            <v>#DIV/0!</v>
          </cell>
          <cell r="OF57" t="e">
            <v>#DIV/0!</v>
          </cell>
          <cell r="OG57" t="e">
            <v>#DIV/0!</v>
          </cell>
          <cell r="OH57" t="e">
            <v>#DIV/0!</v>
          </cell>
          <cell r="OI57" t="e">
            <v>#DIV/0!</v>
          </cell>
          <cell r="OJ57" t="e">
            <v>#DIV/0!</v>
          </cell>
          <cell r="OK57" t="e">
            <v>#DIV/0!</v>
          </cell>
          <cell r="OL57" t="e">
            <v>#DIV/0!</v>
          </cell>
          <cell r="OM57" t="e">
            <v>#DIV/0!</v>
          </cell>
          <cell r="ON57" t="e">
            <v>#DIV/0!</v>
          </cell>
          <cell r="OO57" t="e">
            <v>#DIV/0!</v>
          </cell>
          <cell r="OP57" t="e">
            <v>#DIV/0!</v>
          </cell>
          <cell r="OQ57" t="e">
            <v>#DIV/0!</v>
          </cell>
          <cell r="OR57" t="e">
            <v>#DIV/0!</v>
          </cell>
          <cell r="OS57" t="e">
            <v>#DIV/0!</v>
          </cell>
          <cell r="OT57" t="e">
            <v>#DIV/0!</v>
          </cell>
          <cell r="OU57" t="e">
            <v>#DIV/0!</v>
          </cell>
          <cell r="OV57" t="e">
            <v>#DIV/0!</v>
          </cell>
          <cell r="OW57" t="e">
            <v>#DIV/0!</v>
          </cell>
          <cell r="OX57" t="e">
            <v>#DIV/0!</v>
          </cell>
          <cell r="OY57" t="e">
            <v>#DIV/0!</v>
          </cell>
          <cell r="OZ57" t="e">
            <v>#DIV/0!</v>
          </cell>
          <cell r="PA57" t="e">
            <v>#DIV/0!</v>
          </cell>
          <cell r="PB57" t="e">
            <v>#DIV/0!</v>
          </cell>
          <cell r="PC57" t="e">
            <v>#DIV/0!</v>
          </cell>
          <cell r="PD57" t="e">
            <v>#DIV/0!</v>
          </cell>
          <cell r="PE57" t="e">
            <v>#DIV/0!</v>
          </cell>
          <cell r="PF57" t="e">
            <v>#DIV/0!</v>
          </cell>
          <cell r="PG57" t="e">
            <v>#DIV/0!</v>
          </cell>
          <cell r="PH57" t="e">
            <v>#DIV/0!</v>
          </cell>
          <cell r="PI57" t="e">
            <v>#DIV/0!</v>
          </cell>
          <cell r="PJ57" t="e">
            <v>#DIV/0!</v>
          </cell>
          <cell r="PK57" t="e">
            <v>#DIV/0!</v>
          </cell>
          <cell r="PL57" t="e">
            <v>#DIV/0!</v>
          </cell>
          <cell r="PM57" t="e">
            <v>#DIV/0!</v>
          </cell>
          <cell r="PN57" t="e">
            <v>#DIV/0!</v>
          </cell>
          <cell r="PO57" t="e">
            <v>#DIV/0!</v>
          </cell>
          <cell r="PP57" t="e">
            <v>#DIV/0!</v>
          </cell>
          <cell r="PQ57" t="e">
            <v>#DIV/0!</v>
          </cell>
          <cell r="PR57" t="e">
            <v>#DIV/0!</v>
          </cell>
          <cell r="PS57" t="e">
            <v>#DIV/0!</v>
          </cell>
          <cell r="PT57" t="e">
            <v>#DIV/0!</v>
          </cell>
          <cell r="PU57" t="e">
            <v>#DIV/0!</v>
          </cell>
          <cell r="PV57" t="e">
            <v>#DIV/0!</v>
          </cell>
          <cell r="PW57" t="e">
            <v>#DIV/0!</v>
          </cell>
          <cell r="PX57" t="e">
            <v>#DIV/0!</v>
          </cell>
          <cell r="PY57" t="e">
            <v>#DIV/0!</v>
          </cell>
          <cell r="PZ57" t="e">
            <v>#DIV/0!</v>
          </cell>
          <cell r="QA57" t="e">
            <v>#DIV/0!</v>
          </cell>
          <cell r="QB57" t="e">
            <v>#DIV/0!</v>
          </cell>
          <cell r="QC57" t="e">
            <v>#DIV/0!</v>
          </cell>
          <cell r="QD57" t="e">
            <v>#DIV/0!</v>
          </cell>
          <cell r="QE57" t="e">
            <v>#DIV/0!</v>
          </cell>
          <cell r="QF57" t="e">
            <v>#DIV/0!</v>
          </cell>
          <cell r="QG57" t="e">
            <v>#DIV/0!</v>
          </cell>
          <cell r="QH57" t="e">
            <v>#DIV/0!</v>
          </cell>
          <cell r="QI57" t="e">
            <v>#DIV/0!</v>
          </cell>
          <cell r="QJ57" t="e">
            <v>#DIV/0!</v>
          </cell>
          <cell r="QK57" t="e">
            <v>#DIV/0!</v>
          </cell>
          <cell r="QL57" t="e">
            <v>#DIV/0!</v>
          </cell>
          <cell r="QM57" t="e">
            <v>#DIV/0!</v>
          </cell>
          <cell r="QN57" t="e">
            <v>#DIV/0!</v>
          </cell>
          <cell r="QO57" t="e">
            <v>#DIV/0!</v>
          </cell>
          <cell r="QP57" t="e">
            <v>#DIV/0!</v>
          </cell>
          <cell r="QQ57" t="e">
            <v>#DIV/0!</v>
          </cell>
          <cell r="QR57" t="e">
            <v>#DIV/0!</v>
          </cell>
          <cell r="QS57" t="e">
            <v>#DIV/0!</v>
          </cell>
          <cell r="QT57" t="e">
            <v>#DIV/0!</v>
          </cell>
          <cell r="QU57" t="e">
            <v>#DIV/0!</v>
          </cell>
          <cell r="QV57" t="e">
            <v>#DIV/0!</v>
          </cell>
          <cell r="QW57" t="e">
            <v>#DIV/0!</v>
          </cell>
          <cell r="QX57" t="e">
            <v>#DIV/0!</v>
          </cell>
          <cell r="QY57" t="e">
            <v>#DIV/0!</v>
          </cell>
          <cell r="QZ57" t="str">
            <v>x</v>
          </cell>
          <cell r="RA57" t="str">
            <v>x</v>
          </cell>
          <cell r="RB57" t="str">
            <v>x</v>
          </cell>
        </row>
        <row r="58">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cell r="BM58">
            <v>0</v>
          </cell>
          <cell r="BN58">
            <v>0</v>
          </cell>
          <cell r="BO58">
            <v>0</v>
          </cell>
          <cell r="BP58">
            <v>0</v>
          </cell>
          <cell r="BQ58">
            <v>0</v>
          </cell>
          <cell r="BR58">
            <v>0</v>
          </cell>
          <cell r="BS58">
            <v>0</v>
          </cell>
          <cell r="BT58">
            <v>0</v>
          </cell>
          <cell r="BU58">
            <v>0</v>
          </cell>
          <cell r="BV58">
            <v>0</v>
          </cell>
          <cell r="BW58">
            <v>0</v>
          </cell>
          <cell r="BX58">
            <v>0</v>
          </cell>
          <cell r="BY58">
            <v>0</v>
          </cell>
          <cell r="BZ58">
            <v>0</v>
          </cell>
          <cell r="CA58">
            <v>0</v>
          </cell>
          <cell r="CB58">
            <v>0</v>
          </cell>
          <cell r="CC58">
            <v>0</v>
          </cell>
          <cell r="CD58">
            <v>0</v>
          </cell>
          <cell r="CE58">
            <v>0</v>
          </cell>
          <cell r="CF58">
            <v>0</v>
          </cell>
          <cell r="CG58">
            <v>0</v>
          </cell>
          <cell r="CH58">
            <v>0</v>
          </cell>
          <cell r="CI58">
            <v>0</v>
          </cell>
          <cell r="CJ58">
            <v>0</v>
          </cell>
          <cell r="CK58">
            <v>0</v>
          </cell>
          <cell r="CL58">
            <v>0</v>
          </cell>
          <cell r="CM58">
            <v>0</v>
          </cell>
          <cell r="CN58">
            <v>0</v>
          </cell>
          <cell r="CO58">
            <v>0</v>
          </cell>
          <cell r="CP58">
            <v>0</v>
          </cell>
          <cell r="CQ58">
            <v>0</v>
          </cell>
          <cell r="CR58">
            <v>0</v>
          </cell>
          <cell r="CS58">
            <v>0</v>
          </cell>
          <cell r="CT58">
            <v>0</v>
          </cell>
          <cell r="CU58">
            <v>0</v>
          </cell>
          <cell r="CV58">
            <v>0</v>
          </cell>
          <cell r="CW58">
            <v>0</v>
          </cell>
          <cell r="CX58">
            <v>0</v>
          </cell>
          <cell r="CY58">
            <v>0</v>
          </cell>
          <cell r="CZ58">
            <v>0</v>
          </cell>
          <cell r="DA58">
            <v>0</v>
          </cell>
          <cell r="DB58">
            <v>0</v>
          </cell>
          <cell r="DC58">
            <v>0</v>
          </cell>
          <cell r="DD58">
            <v>0</v>
          </cell>
          <cell r="DE58">
            <v>0</v>
          </cell>
          <cell r="DF58">
            <v>0</v>
          </cell>
          <cell r="DG58">
            <v>0</v>
          </cell>
          <cell r="DH58">
            <v>0</v>
          </cell>
          <cell r="DI58">
            <v>0</v>
          </cell>
          <cell r="DJ58">
            <v>0</v>
          </cell>
          <cell r="DK58">
            <v>0</v>
          </cell>
          <cell r="DL58">
            <v>0</v>
          </cell>
          <cell r="DM58">
            <v>0</v>
          </cell>
          <cell r="DN58">
            <v>0</v>
          </cell>
          <cell r="DO58">
            <v>0</v>
          </cell>
          <cell r="DP58">
            <v>0</v>
          </cell>
          <cell r="DQ58">
            <v>0</v>
          </cell>
          <cell r="DR58">
            <v>0</v>
          </cell>
          <cell r="DS58">
            <v>0</v>
          </cell>
          <cell r="DT58">
            <v>0</v>
          </cell>
          <cell r="DU58">
            <v>0</v>
          </cell>
          <cell r="DV58">
            <v>0</v>
          </cell>
          <cell r="DW58">
            <v>0</v>
          </cell>
          <cell r="DX58">
            <v>0</v>
          </cell>
          <cell r="DY58">
            <v>0</v>
          </cell>
          <cell r="DZ58">
            <v>0</v>
          </cell>
          <cell r="EA58">
            <v>0</v>
          </cell>
          <cell r="EB58">
            <v>0</v>
          </cell>
          <cell r="EC58">
            <v>0</v>
          </cell>
          <cell r="ED58">
            <v>0</v>
          </cell>
          <cell r="EE58">
            <v>0</v>
          </cell>
          <cell r="EF58">
            <v>0</v>
          </cell>
          <cell r="EG58">
            <v>0</v>
          </cell>
          <cell r="EH58">
            <v>0</v>
          </cell>
          <cell r="EI58">
            <v>0</v>
          </cell>
          <cell r="EJ58">
            <v>0</v>
          </cell>
          <cell r="EK58">
            <v>0</v>
          </cell>
          <cell r="EL58">
            <v>0</v>
          </cell>
          <cell r="EM58">
            <v>0</v>
          </cell>
          <cell r="EN58">
            <v>0</v>
          </cell>
          <cell r="EO58">
            <v>0</v>
          </cell>
          <cell r="EP58">
            <v>0</v>
          </cell>
          <cell r="EQ58">
            <v>0</v>
          </cell>
          <cell r="ER58">
            <v>0</v>
          </cell>
          <cell r="ES58">
            <v>0</v>
          </cell>
          <cell r="ET58">
            <v>0</v>
          </cell>
          <cell r="EU58">
            <v>0</v>
          </cell>
          <cell r="EV58">
            <v>0</v>
          </cell>
          <cell r="EW58">
            <v>0</v>
          </cell>
          <cell r="EX58">
            <v>0</v>
          </cell>
          <cell r="EY58">
            <v>0</v>
          </cell>
          <cell r="EZ58">
            <v>0</v>
          </cell>
          <cell r="FA58">
            <v>0</v>
          </cell>
          <cell r="FB58">
            <v>0</v>
          </cell>
          <cell r="FC58">
            <v>0</v>
          </cell>
          <cell r="FD58">
            <v>0</v>
          </cell>
          <cell r="FE58">
            <v>0</v>
          </cell>
          <cell r="FF58">
            <v>0</v>
          </cell>
          <cell r="FG58">
            <v>0</v>
          </cell>
          <cell r="FH58">
            <v>0</v>
          </cell>
          <cell r="FI58">
            <v>0</v>
          </cell>
          <cell r="FJ58">
            <v>0</v>
          </cell>
          <cell r="FK58">
            <v>0</v>
          </cell>
          <cell r="FL58">
            <v>0</v>
          </cell>
          <cell r="FM58">
            <v>0</v>
          </cell>
          <cell r="FN58">
            <v>0</v>
          </cell>
          <cell r="FO58">
            <v>0</v>
          </cell>
          <cell r="FP58">
            <v>0</v>
          </cell>
          <cell r="FQ58">
            <v>0</v>
          </cell>
          <cell r="FR58">
            <v>0</v>
          </cell>
          <cell r="FS58">
            <v>0</v>
          </cell>
          <cell r="FT58">
            <v>0</v>
          </cell>
          <cell r="FU58">
            <v>0</v>
          </cell>
          <cell r="FV58">
            <v>0</v>
          </cell>
          <cell r="FW58">
            <v>0</v>
          </cell>
          <cell r="FX58">
            <v>0</v>
          </cell>
          <cell r="FY58">
            <v>0</v>
          </cell>
          <cell r="FZ58">
            <v>0</v>
          </cell>
          <cell r="GA58">
            <v>0</v>
          </cell>
          <cell r="GB58">
            <v>0</v>
          </cell>
          <cell r="GC58">
            <v>0</v>
          </cell>
          <cell r="GD58">
            <v>0</v>
          </cell>
          <cell r="GE58">
            <v>0</v>
          </cell>
          <cell r="GF58">
            <v>0</v>
          </cell>
          <cell r="GG58">
            <v>0</v>
          </cell>
          <cell r="GH58">
            <v>0</v>
          </cell>
          <cell r="GI58">
            <v>0</v>
          </cell>
          <cell r="GJ58">
            <v>0</v>
          </cell>
          <cell r="GK58">
            <v>0</v>
          </cell>
          <cell r="GL58">
            <v>0</v>
          </cell>
          <cell r="GM58">
            <v>0</v>
          </cell>
          <cell r="GN58">
            <v>0</v>
          </cell>
          <cell r="GO58">
            <v>0</v>
          </cell>
          <cell r="GP58">
            <v>0</v>
          </cell>
          <cell r="GQ58">
            <v>0</v>
          </cell>
          <cell r="GR58">
            <v>0</v>
          </cell>
          <cell r="GS58">
            <v>0</v>
          </cell>
          <cell r="GT58">
            <v>0</v>
          </cell>
          <cell r="GU58">
            <v>0</v>
          </cell>
          <cell r="GV58">
            <v>0</v>
          </cell>
          <cell r="GW58">
            <v>0</v>
          </cell>
          <cell r="GX58">
            <v>0</v>
          </cell>
          <cell r="GY58">
            <v>0</v>
          </cell>
          <cell r="GZ58">
            <v>0</v>
          </cell>
          <cell r="HA58">
            <v>0</v>
          </cell>
          <cell r="HB58">
            <v>0</v>
          </cell>
          <cell r="HC58">
            <v>0</v>
          </cell>
          <cell r="HD58">
            <v>0</v>
          </cell>
          <cell r="HE58">
            <v>0</v>
          </cell>
          <cell r="HF58">
            <v>0</v>
          </cell>
          <cell r="HG58">
            <v>0</v>
          </cell>
          <cell r="HH58">
            <v>0</v>
          </cell>
          <cell r="HI58">
            <v>0</v>
          </cell>
          <cell r="HJ58">
            <v>0</v>
          </cell>
          <cell r="HK58">
            <v>0</v>
          </cell>
          <cell r="HL58">
            <v>0</v>
          </cell>
          <cell r="HM58">
            <v>0</v>
          </cell>
          <cell r="HN58">
            <v>0</v>
          </cell>
          <cell r="HO58">
            <v>0</v>
          </cell>
          <cell r="HP58">
            <v>0</v>
          </cell>
          <cell r="HQ58">
            <v>0</v>
          </cell>
          <cell r="HR58">
            <v>0</v>
          </cell>
          <cell r="HS58">
            <v>0</v>
          </cell>
          <cell r="HT58">
            <v>0</v>
          </cell>
          <cell r="HU58">
            <v>0</v>
          </cell>
          <cell r="HV58">
            <v>0</v>
          </cell>
          <cell r="HW58">
            <v>0</v>
          </cell>
          <cell r="HX58">
            <v>0</v>
          </cell>
          <cell r="HY58">
            <v>0</v>
          </cell>
          <cell r="HZ58">
            <v>0</v>
          </cell>
          <cell r="IA58">
            <v>0</v>
          </cell>
          <cell r="IB58">
            <v>0</v>
          </cell>
          <cell r="IC58">
            <v>0</v>
          </cell>
          <cell r="ID58">
            <v>0</v>
          </cell>
          <cell r="IE58">
            <v>0</v>
          </cell>
          <cell r="IF58">
            <v>0</v>
          </cell>
          <cell r="IG58">
            <v>0</v>
          </cell>
          <cell r="IH58">
            <v>0</v>
          </cell>
          <cell r="II58">
            <v>0</v>
          </cell>
          <cell r="IJ58">
            <v>0</v>
          </cell>
          <cell r="IK58">
            <v>0</v>
          </cell>
          <cell r="IL58">
            <v>0</v>
          </cell>
          <cell r="IM58">
            <v>0</v>
          </cell>
          <cell r="IN58">
            <v>0</v>
          </cell>
          <cell r="IO58">
            <v>0</v>
          </cell>
          <cell r="IP58">
            <v>0</v>
          </cell>
          <cell r="IQ58">
            <v>0</v>
          </cell>
          <cell r="IR58">
            <v>0</v>
          </cell>
          <cell r="IS58">
            <v>0</v>
          </cell>
          <cell r="IT58">
            <v>0</v>
          </cell>
          <cell r="IU58">
            <v>0</v>
          </cell>
          <cell r="IV58">
            <v>0</v>
          </cell>
          <cell r="IW58">
            <v>0</v>
          </cell>
          <cell r="IX58">
            <v>0</v>
          </cell>
          <cell r="IY58">
            <v>0</v>
          </cell>
          <cell r="IZ58">
            <v>0</v>
          </cell>
          <cell r="JA58">
            <v>0</v>
          </cell>
          <cell r="JB58">
            <v>0</v>
          </cell>
          <cell r="JC58">
            <v>0</v>
          </cell>
          <cell r="JD58">
            <v>0</v>
          </cell>
          <cell r="JE58">
            <v>0</v>
          </cell>
          <cell r="JF58">
            <v>0</v>
          </cell>
          <cell r="JG58">
            <v>0</v>
          </cell>
          <cell r="JH58">
            <v>0</v>
          </cell>
          <cell r="JI58">
            <v>0</v>
          </cell>
          <cell r="JJ58">
            <v>0</v>
          </cell>
          <cell r="JK58">
            <v>0</v>
          </cell>
          <cell r="JL58">
            <v>0</v>
          </cell>
          <cell r="JM58">
            <v>0</v>
          </cell>
          <cell r="JN58">
            <v>0</v>
          </cell>
          <cell r="JO58">
            <v>0</v>
          </cell>
          <cell r="JP58">
            <v>0</v>
          </cell>
          <cell r="JQ58">
            <v>0</v>
          </cell>
          <cell r="JR58">
            <v>0</v>
          </cell>
          <cell r="JS58">
            <v>0</v>
          </cell>
          <cell r="JT58">
            <v>0</v>
          </cell>
          <cell r="JU58">
            <v>0</v>
          </cell>
          <cell r="JV58">
            <v>0</v>
          </cell>
          <cell r="JW58">
            <v>0</v>
          </cell>
          <cell r="JX58">
            <v>0</v>
          </cell>
          <cell r="JY58">
            <v>0</v>
          </cell>
          <cell r="JZ58">
            <v>0</v>
          </cell>
          <cell r="KA58">
            <v>0</v>
          </cell>
          <cell r="KB58">
            <v>0</v>
          </cell>
          <cell r="KC58">
            <v>0</v>
          </cell>
          <cell r="KD58">
            <v>0</v>
          </cell>
          <cell r="KE58">
            <v>0</v>
          </cell>
          <cell r="KF58">
            <v>0</v>
          </cell>
          <cell r="KG58">
            <v>0</v>
          </cell>
          <cell r="KH58">
            <v>0</v>
          </cell>
          <cell r="KI58">
            <v>0</v>
          </cell>
          <cell r="KJ58">
            <v>0</v>
          </cell>
          <cell r="KK58">
            <v>0</v>
          </cell>
          <cell r="KL58">
            <v>0</v>
          </cell>
          <cell r="KM58">
            <v>0</v>
          </cell>
          <cell r="KN58">
            <v>0</v>
          </cell>
          <cell r="KO58">
            <v>0</v>
          </cell>
          <cell r="KP58">
            <v>0</v>
          </cell>
          <cell r="KQ58">
            <v>0</v>
          </cell>
          <cell r="KR58">
            <v>0</v>
          </cell>
          <cell r="KS58">
            <v>0</v>
          </cell>
          <cell r="KT58">
            <v>0</v>
          </cell>
          <cell r="KU58">
            <v>0</v>
          </cell>
          <cell r="KV58">
            <v>0</v>
          </cell>
          <cell r="KW58">
            <v>0</v>
          </cell>
          <cell r="KX58">
            <v>0</v>
          </cell>
          <cell r="KY58">
            <v>0</v>
          </cell>
          <cell r="KZ58">
            <v>0</v>
          </cell>
          <cell r="LA58">
            <v>0</v>
          </cell>
          <cell r="LB58">
            <v>0</v>
          </cell>
          <cell r="LC58">
            <v>0</v>
          </cell>
          <cell r="LD58">
            <v>0</v>
          </cell>
          <cell r="LE58">
            <v>0</v>
          </cell>
          <cell r="LF58">
            <v>0</v>
          </cell>
          <cell r="LG58">
            <v>0</v>
          </cell>
          <cell r="LH58">
            <v>0</v>
          </cell>
          <cell r="LI58">
            <v>0</v>
          </cell>
          <cell r="LJ58">
            <v>0</v>
          </cell>
          <cell r="LK58">
            <v>0</v>
          </cell>
          <cell r="LL58">
            <v>0</v>
          </cell>
          <cell r="LM58">
            <v>0</v>
          </cell>
          <cell r="LN58">
            <v>0</v>
          </cell>
          <cell r="LO58">
            <v>0</v>
          </cell>
          <cell r="LP58">
            <v>0</v>
          </cell>
          <cell r="LQ58">
            <v>0</v>
          </cell>
          <cell r="LR58">
            <v>0</v>
          </cell>
          <cell r="LS58">
            <v>0</v>
          </cell>
          <cell r="LT58">
            <v>0</v>
          </cell>
          <cell r="LU58">
            <v>0</v>
          </cell>
          <cell r="LV58">
            <v>0</v>
          </cell>
          <cell r="LW58">
            <v>0</v>
          </cell>
          <cell r="LX58">
            <v>0</v>
          </cell>
          <cell r="LY58">
            <v>0</v>
          </cell>
          <cell r="LZ58">
            <v>0</v>
          </cell>
          <cell r="MA58">
            <v>0</v>
          </cell>
          <cell r="MB58">
            <v>0</v>
          </cell>
          <cell r="MC58">
            <v>0</v>
          </cell>
          <cell r="MD58">
            <v>0</v>
          </cell>
          <cell r="ME58">
            <v>0</v>
          </cell>
          <cell r="MF58">
            <v>0</v>
          </cell>
          <cell r="MG58">
            <v>0</v>
          </cell>
          <cell r="MH58">
            <v>0</v>
          </cell>
          <cell r="MI58">
            <v>0</v>
          </cell>
          <cell r="MJ58">
            <v>0</v>
          </cell>
          <cell r="MK58">
            <v>0</v>
          </cell>
          <cell r="ML58">
            <v>0</v>
          </cell>
          <cell r="MM58">
            <v>0</v>
          </cell>
          <cell r="MN58">
            <v>0</v>
          </cell>
          <cell r="MO58">
            <v>0</v>
          </cell>
          <cell r="MP58">
            <v>0</v>
          </cell>
          <cell r="MQ58">
            <v>0</v>
          </cell>
          <cell r="MR58">
            <v>0</v>
          </cell>
          <cell r="MS58">
            <v>0</v>
          </cell>
          <cell r="MT58">
            <v>0</v>
          </cell>
          <cell r="MU58">
            <v>0</v>
          </cell>
          <cell r="MV58">
            <v>0</v>
          </cell>
          <cell r="MW58">
            <v>0</v>
          </cell>
          <cell r="MX58">
            <v>0</v>
          </cell>
          <cell r="MY58">
            <v>0</v>
          </cell>
          <cell r="MZ58">
            <v>0</v>
          </cell>
          <cell r="NA58">
            <v>0</v>
          </cell>
          <cell r="NB58">
            <v>0</v>
          </cell>
          <cell r="NC58">
            <v>0</v>
          </cell>
          <cell r="ND58">
            <v>0</v>
          </cell>
          <cell r="NE58">
            <v>0</v>
          </cell>
          <cell r="NF58">
            <v>0</v>
          </cell>
          <cell r="NG58">
            <v>0</v>
          </cell>
          <cell r="NH58">
            <v>0</v>
          </cell>
          <cell r="NI58">
            <v>0</v>
          </cell>
          <cell r="NJ58">
            <v>0</v>
          </cell>
          <cell r="NK58">
            <v>0</v>
          </cell>
          <cell r="NL58">
            <v>0</v>
          </cell>
          <cell r="NM58">
            <v>0</v>
          </cell>
          <cell r="NN58">
            <v>0</v>
          </cell>
          <cell r="NO58">
            <v>0</v>
          </cell>
          <cell r="NP58">
            <v>0</v>
          </cell>
          <cell r="NQ58">
            <v>0</v>
          </cell>
          <cell r="NR58">
            <v>0</v>
          </cell>
          <cell r="NS58">
            <v>0</v>
          </cell>
          <cell r="NT58">
            <v>0</v>
          </cell>
          <cell r="NU58">
            <v>0</v>
          </cell>
          <cell r="NV58">
            <v>0</v>
          </cell>
          <cell r="NW58">
            <v>0</v>
          </cell>
          <cell r="NX58">
            <v>0</v>
          </cell>
          <cell r="NY58">
            <v>0</v>
          </cell>
          <cell r="NZ58">
            <v>0</v>
          </cell>
          <cell r="OA58">
            <v>0</v>
          </cell>
          <cell r="OB58">
            <v>0</v>
          </cell>
          <cell r="OC58">
            <v>0</v>
          </cell>
          <cell r="OD58">
            <v>0</v>
          </cell>
          <cell r="OE58">
            <v>0</v>
          </cell>
          <cell r="OF58">
            <v>0</v>
          </cell>
          <cell r="OG58">
            <v>0</v>
          </cell>
          <cell r="OH58">
            <v>0</v>
          </cell>
          <cell r="OI58">
            <v>0</v>
          </cell>
          <cell r="OJ58">
            <v>0</v>
          </cell>
          <cell r="OK58">
            <v>0</v>
          </cell>
          <cell r="OL58">
            <v>0</v>
          </cell>
          <cell r="OM58">
            <v>0</v>
          </cell>
          <cell r="ON58">
            <v>0</v>
          </cell>
          <cell r="OO58">
            <v>0</v>
          </cell>
          <cell r="OP58">
            <v>0</v>
          </cell>
          <cell r="OQ58">
            <v>0</v>
          </cell>
          <cell r="OR58">
            <v>0</v>
          </cell>
          <cell r="OS58">
            <v>0</v>
          </cell>
          <cell r="OT58">
            <v>0</v>
          </cell>
          <cell r="OU58">
            <v>0</v>
          </cell>
          <cell r="OV58">
            <v>0</v>
          </cell>
          <cell r="OW58">
            <v>0</v>
          </cell>
          <cell r="OX58">
            <v>0</v>
          </cell>
          <cell r="OY58">
            <v>0</v>
          </cell>
          <cell r="OZ58">
            <v>0</v>
          </cell>
          <cell r="PA58">
            <v>0</v>
          </cell>
          <cell r="PB58">
            <v>0</v>
          </cell>
          <cell r="PC58">
            <v>0</v>
          </cell>
          <cell r="PD58">
            <v>0</v>
          </cell>
          <cell r="PE58">
            <v>0</v>
          </cell>
          <cell r="PF58">
            <v>0</v>
          </cell>
          <cell r="PG58">
            <v>0</v>
          </cell>
          <cell r="PH58">
            <v>0</v>
          </cell>
          <cell r="PI58">
            <v>0</v>
          </cell>
          <cell r="PJ58">
            <v>0</v>
          </cell>
          <cell r="PK58">
            <v>0</v>
          </cell>
          <cell r="PL58">
            <v>0</v>
          </cell>
          <cell r="PM58">
            <v>0</v>
          </cell>
          <cell r="PN58">
            <v>0</v>
          </cell>
          <cell r="PO58">
            <v>0</v>
          </cell>
          <cell r="PP58">
            <v>0</v>
          </cell>
          <cell r="PQ58">
            <v>0</v>
          </cell>
          <cell r="PR58">
            <v>0</v>
          </cell>
          <cell r="PS58">
            <v>0</v>
          </cell>
          <cell r="PT58">
            <v>0</v>
          </cell>
          <cell r="PU58">
            <v>0</v>
          </cell>
          <cell r="PV58">
            <v>0</v>
          </cell>
          <cell r="PW58">
            <v>0</v>
          </cell>
          <cell r="PX58">
            <v>0</v>
          </cell>
          <cell r="PY58">
            <v>0</v>
          </cell>
          <cell r="PZ58">
            <v>0</v>
          </cell>
          <cell r="QA58">
            <v>0</v>
          </cell>
          <cell r="QB58">
            <v>0</v>
          </cell>
          <cell r="QC58">
            <v>0</v>
          </cell>
          <cell r="QD58">
            <v>0</v>
          </cell>
          <cell r="QE58">
            <v>0</v>
          </cell>
          <cell r="QF58">
            <v>0</v>
          </cell>
          <cell r="QG58">
            <v>0</v>
          </cell>
          <cell r="QH58">
            <v>0</v>
          </cell>
          <cell r="QI58">
            <v>0</v>
          </cell>
          <cell r="QJ58">
            <v>0</v>
          </cell>
          <cell r="QK58">
            <v>0</v>
          </cell>
          <cell r="QL58">
            <v>0</v>
          </cell>
          <cell r="QM58">
            <v>0</v>
          </cell>
          <cell r="QN58">
            <v>0</v>
          </cell>
          <cell r="QO58">
            <v>0</v>
          </cell>
          <cell r="QP58">
            <v>0</v>
          </cell>
          <cell r="QQ58">
            <v>0</v>
          </cell>
          <cell r="QR58">
            <v>0</v>
          </cell>
          <cell r="QS58">
            <v>0</v>
          </cell>
          <cell r="QT58">
            <v>0</v>
          </cell>
          <cell r="QU58">
            <v>0</v>
          </cell>
          <cell r="QV58">
            <v>0</v>
          </cell>
          <cell r="QW58">
            <v>0</v>
          </cell>
          <cell r="QX58">
            <v>0</v>
          </cell>
          <cell r="QY58">
            <v>0</v>
          </cell>
          <cell r="QZ58"/>
          <cell r="RA58"/>
          <cell r="RB58" t="str">
            <v>x</v>
          </cell>
        </row>
        <row r="59">
          <cell r="A59">
            <v>57</v>
          </cell>
          <cell r="C59" t="e">
            <v>#N/A</v>
          </cell>
          <cell r="D59" t="e">
            <v>#N/A</v>
          </cell>
          <cell r="E59" t="e">
            <v>#N/A</v>
          </cell>
          <cell r="F59" t="e">
            <v>#N/A</v>
          </cell>
          <cell r="G59" t="e">
            <v>#N/A</v>
          </cell>
          <cell r="H59" t="e">
            <v>#N/A</v>
          </cell>
          <cell r="I59" t="e">
            <v>#N/A</v>
          </cell>
          <cell r="J59" t="e">
            <v>#N/A</v>
          </cell>
          <cell r="K59" t="e">
            <v>#N/A</v>
          </cell>
          <cell r="L59" t="e">
            <v>#N/A</v>
          </cell>
          <cell r="M59" t="e">
            <v>#N/A</v>
          </cell>
          <cell r="N59" t="e">
            <v>#N/A</v>
          </cell>
          <cell r="O59" t="e">
            <v>#N/A</v>
          </cell>
          <cell r="P59" t="e">
            <v>#N/A</v>
          </cell>
          <cell r="Q59" t="e">
            <v>#N/A</v>
          </cell>
          <cell r="R59" t="e">
            <v>#N/A</v>
          </cell>
          <cell r="S59" t="e">
            <v>#N/A</v>
          </cell>
          <cell r="T59" t="e">
            <v>#N/A</v>
          </cell>
          <cell r="U59" t="e">
            <v>#N/A</v>
          </cell>
          <cell r="V59" t="e">
            <v>#N/A</v>
          </cell>
          <cell r="W59" t="e">
            <v>#N/A</v>
          </cell>
          <cell r="X59" t="e">
            <v>#N/A</v>
          </cell>
          <cell r="Y59" t="e">
            <v>#N/A</v>
          </cell>
          <cell r="Z59" t="e">
            <v>#N/A</v>
          </cell>
          <cell r="AA59" t="e">
            <v>#N/A</v>
          </cell>
          <cell r="AB59" t="e">
            <v>#N/A</v>
          </cell>
          <cell r="AC59" t="e">
            <v>#N/A</v>
          </cell>
          <cell r="AD59" t="e">
            <v>#N/A</v>
          </cell>
          <cell r="AE59" t="e">
            <v>#N/A</v>
          </cell>
          <cell r="AF59" t="e">
            <v>#N/A</v>
          </cell>
          <cell r="AG59" t="e">
            <v>#N/A</v>
          </cell>
          <cell r="AH59" t="e">
            <v>#N/A</v>
          </cell>
          <cell r="AI59" t="e">
            <v>#N/A</v>
          </cell>
          <cell r="AJ59" t="e">
            <v>#N/A</v>
          </cell>
          <cell r="AK59" t="e">
            <v>#N/A</v>
          </cell>
          <cell r="AL59" t="e">
            <v>#N/A</v>
          </cell>
          <cell r="AM59" t="e">
            <v>#N/A</v>
          </cell>
          <cell r="AN59" t="e">
            <v>#N/A</v>
          </cell>
          <cell r="AO59" t="e">
            <v>#N/A</v>
          </cell>
          <cell r="AP59" t="e">
            <v>#N/A</v>
          </cell>
          <cell r="AQ59" t="e">
            <v>#N/A</v>
          </cell>
          <cell r="AR59" t="e">
            <v>#N/A</v>
          </cell>
          <cell r="AS59" t="e">
            <v>#N/A</v>
          </cell>
          <cell r="AT59" t="e">
            <v>#N/A</v>
          </cell>
          <cell r="AU59" t="e">
            <v>#N/A</v>
          </cell>
          <cell r="AV59" t="e">
            <v>#N/A</v>
          </cell>
          <cell r="AW59" t="e">
            <v>#N/A</v>
          </cell>
          <cell r="AX59" t="e">
            <v>#N/A</v>
          </cell>
          <cell r="AY59" t="e">
            <v>#N/A</v>
          </cell>
          <cell r="AZ59" t="e">
            <v>#N/A</v>
          </cell>
          <cell r="BA59" t="e">
            <v>#N/A</v>
          </cell>
          <cell r="BB59" t="e">
            <v>#N/A</v>
          </cell>
          <cell r="BC59" t="e">
            <v>#N/A</v>
          </cell>
          <cell r="BD59" t="e">
            <v>#N/A</v>
          </cell>
          <cell r="BE59" t="e">
            <v>#N/A</v>
          </cell>
          <cell r="BF59" t="e">
            <v>#N/A</v>
          </cell>
          <cell r="BG59" t="e">
            <v>#N/A</v>
          </cell>
          <cell r="BH59" t="e">
            <v>#N/A</v>
          </cell>
          <cell r="BI59" t="e">
            <v>#N/A</v>
          </cell>
          <cell r="BJ59" t="e">
            <v>#N/A</v>
          </cell>
          <cell r="BK59" t="e">
            <v>#N/A</v>
          </cell>
          <cell r="BL59" t="e">
            <v>#N/A</v>
          </cell>
          <cell r="BM59" t="e">
            <v>#N/A</v>
          </cell>
          <cell r="BN59" t="e">
            <v>#N/A</v>
          </cell>
          <cell r="BO59" t="e">
            <v>#N/A</v>
          </cell>
          <cell r="BP59" t="e">
            <v>#N/A</v>
          </cell>
          <cell r="BQ59" t="e">
            <v>#N/A</v>
          </cell>
          <cell r="BR59" t="e">
            <v>#N/A</v>
          </cell>
          <cell r="BS59" t="e">
            <v>#N/A</v>
          </cell>
          <cell r="BT59" t="e">
            <v>#N/A</v>
          </cell>
          <cell r="BU59" t="e">
            <v>#N/A</v>
          </cell>
          <cell r="BV59" t="e">
            <v>#N/A</v>
          </cell>
          <cell r="BW59" t="e">
            <v>#N/A</v>
          </cell>
          <cell r="BX59" t="e">
            <v>#N/A</v>
          </cell>
          <cell r="BY59" t="e">
            <v>#N/A</v>
          </cell>
          <cell r="BZ59" t="e">
            <v>#N/A</v>
          </cell>
          <cell r="CA59" t="e">
            <v>#N/A</v>
          </cell>
          <cell r="CB59" t="e">
            <v>#N/A</v>
          </cell>
          <cell r="CC59" t="e">
            <v>#N/A</v>
          </cell>
          <cell r="CD59" t="e">
            <v>#N/A</v>
          </cell>
          <cell r="CE59" t="e">
            <v>#N/A</v>
          </cell>
          <cell r="CF59" t="e">
            <v>#N/A</v>
          </cell>
          <cell r="CG59" t="e">
            <v>#N/A</v>
          </cell>
          <cell r="CH59" t="e">
            <v>#N/A</v>
          </cell>
          <cell r="CI59" t="e">
            <v>#N/A</v>
          </cell>
          <cell r="CJ59" t="e">
            <v>#N/A</v>
          </cell>
          <cell r="CK59" t="e">
            <v>#N/A</v>
          </cell>
          <cell r="CL59" t="e">
            <v>#N/A</v>
          </cell>
          <cell r="CM59" t="e">
            <v>#N/A</v>
          </cell>
          <cell r="CN59" t="e">
            <v>#N/A</v>
          </cell>
          <cell r="CO59" t="e">
            <v>#N/A</v>
          </cell>
          <cell r="CP59" t="e">
            <v>#N/A</v>
          </cell>
          <cell r="CQ59" t="e">
            <v>#N/A</v>
          </cell>
          <cell r="CR59" t="e">
            <v>#N/A</v>
          </cell>
          <cell r="CS59" t="e">
            <v>#N/A</v>
          </cell>
          <cell r="CT59" t="e">
            <v>#N/A</v>
          </cell>
          <cell r="CU59" t="e">
            <v>#N/A</v>
          </cell>
          <cell r="CV59" t="e">
            <v>#N/A</v>
          </cell>
          <cell r="CW59" t="e">
            <v>#N/A</v>
          </cell>
          <cell r="CX59" t="e">
            <v>#N/A</v>
          </cell>
          <cell r="CY59" t="e">
            <v>#N/A</v>
          </cell>
          <cell r="CZ59" t="e">
            <v>#N/A</v>
          </cell>
          <cell r="DA59" t="e">
            <v>#N/A</v>
          </cell>
          <cell r="DB59" t="e">
            <v>#N/A</v>
          </cell>
          <cell r="DC59" t="e">
            <v>#N/A</v>
          </cell>
          <cell r="DD59" t="e">
            <v>#N/A</v>
          </cell>
          <cell r="DE59" t="e">
            <v>#N/A</v>
          </cell>
          <cell r="DF59" t="e">
            <v>#N/A</v>
          </cell>
          <cell r="DG59" t="e">
            <v>#N/A</v>
          </cell>
          <cell r="DH59" t="e">
            <v>#N/A</v>
          </cell>
          <cell r="DI59" t="e">
            <v>#N/A</v>
          </cell>
          <cell r="DJ59" t="e">
            <v>#N/A</v>
          </cell>
          <cell r="DK59" t="e">
            <v>#N/A</v>
          </cell>
          <cell r="DL59" t="e">
            <v>#N/A</v>
          </cell>
          <cell r="DM59" t="e">
            <v>#N/A</v>
          </cell>
          <cell r="DN59" t="e">
            <v>#N/A</v>
          </cell>
          <cell r="DO59" t="e">
            <v>#N/A</v>
          </cell>
          <cell r="DP59" t="e">
            <v>#N/A</v>
          </cell>
          <cell r="DQ59" t="e">
            <v>#N/A</v>
          </cell>
          <cell r="DR59" t="e">
            <v>#N/A</v>
          </cell>
          <cell r="DS59" t="e">
            <v>#N/A</v>
          </cell>
          <cell r="DT59" t="e">
            <v>#N/A</v>
          </cell>
          <cell r="DU59" t="e">
            <v>#N/A</v>
          </cell>
          <cell r="DV59" t="e">
            <v>#N/A</v>
          </cell>
          <cell r="DW59" t="e">
            <v>#N/A</v>
          </cell>
          <cell r="DX59" t="e">
            <v>#N/A</v>
          </cell>
          <cell r="DY59" t="e">
            <v>#N/A</v>
          </cell>
          <cell r="DZ59" t="e">
            <v>#N/A</v>
          </cell>
          <cell r="EA59" t="e">
            <v>#N/A</v>
          </cell>
          <cell r="EB59" t="e">
            <v>#N/A</v>
          </cell>
          <cell r="EC59" t="e">
            <v>#N/A</v>
          </cell>
          <cell r="ED59" t="e">
            <v>#N/A</v>
          </cell>
          <cell r="EE59" t="e">
            <v>#N/A</v>
          </cell>
          <cell r="EF59" t="e">
            <v>#N/A</v>
          </cell>
          <cell r="EG59" t="e">
            <v>#N/A</v>
          </cell>
          <cell r="EH59" t="e">
            <v>#N/A</v>
          </cell>
          <cell r="EI59" t="e">
            <v>#N/A</v>
          </cell>
          <cell r="EJ59" t="e">
            <v>#N/A</v>
          </cell>
          <cell r="EK59" t="e">
            <v>#N/A</v>
          </cell>
          <cell r="EL59" t="e">
            <v>#N/A</v>
          </cell>
          <cell r="EM59" t="e">
            <v>#N/A</v>
          </cell>
          <cell r="EN59" t="e">
            <v>#N/A</v>
          </cell>
          <cell r="EO59" t="e">
            <v>#N/A</v>
          </cell>
          <cell r="EP59" t="e">
            <v>#N/A</v>
          </cell>
          <cell r="EQ59" t="e">
            <v>#N/A</v>
          </cell>
          <cell r="ER59" t="e">
            <v>#N/A</v>
          </cell>
          <cell r="ES59" t="e">
            <v>#N/A</v>
          </cell>
          <cell r="ET59" t="e">
            <v>#N/A</v>
          </cell>
          <cell r="EU59" t="e">
            <v>#N/A</v>
          </cell>
          <cell r="EV59" t="e">
            <v>#N/A</v>
          </cell>
          <cell r="EW59" t="e">
            <v>#N/A</v>
          </cell>
          <cell r="EX59" t="e">
            <v>#N/A</v>
          </cell>
          <cell r="EY59" t="e">
            <v>#N/A</v>
          </cell>
          <cell r="EZ59" t="e">
            <v>#N/A</v>
          </cell>
          <cell r="FA59" t="e">
            <v>#N/A</v>
          </cell>
          <cell r="FB59" t="e">
            <v>#N/A</v>
          </cell>
          <cell r="FC59" t="e">
            <v>#N/A</v>
          </cell>
          <cell r="FD59" t="e">
            <v>#N/A</v>
          </cell>
          <cell r="FE59" t="e">
            <v>#N/A</v>
          </cell>
          <cell r="FF59" t="e">
            <v>#N/A</v>
          </cell>
          <cell r="FG59" t="e">
            <v>#N/A</v>
          </cell>
          <cell r="FH59" t="e">
            <v>#N/A</v>
          </cell>
          <cell r="FI59" t="e">
            <v>#N/A</v>
          </cell>
          <cell r="FJ59" t="e">
            <v>#N/A</v>
          </cell>
          <cell r="FK59" t="e">
            <v>#N/A</v>
          </cell>
          <cell r="FL59" t="e">
            <v>#N/A</v>
          </cell>
          <cell r="FM59" t="e">
            <v>#N/A</v>
          </cell>
          <cell r="FN59" t="e">
            <v>#N/A</v>
          </cell>
          <cell r="FO59" t="e">
            <v>#N/A</v>
          </cell>
          <cell r="FP59" t="e">
            <v>#N/A</v>
          </cell>
          <cell r="FQ59" t="e">
            <v>#N/A</v>
          </cell>
          <cell r="FR59" t="e">
            <v>#N/A</v>
          </cell>
          <cell r="FS59" t="e">
            <v>#N/A</v>
          </cell>
          <cell r="FT59" t="e">
            <v>#N/A</v>
          </cell>
          <cell r="FU59" t="e">
            <v>#N/A</v>
          </cell>
          <cell r="FV59" t="e">
            <v>#N/A</v>
          </cell>
          <cell r="FW59" t="e">
            <v>#N/A</v>
          </cell>
          <cell r="FX59" t="e">
            <v>#N/A</v>
          </cell>
          <cell r="FY59" t="e">
            <v>#N/A</v>
          </cell>
          <cell r="FZ59" t="e">
            <v>#N/A</v>
          </cell>
          <cell r="GA59" t="e">
            <v>#N/A</v>
          </cell>
          <cell r="GB59" t="e">
            <v>#N/A</v>
          </cell>
          <cell r="GC59" t="e">
            <v>#N/A</v>
          </cell>
          <cell r="GD59" t="e">
            <v>#N/A</v>
          </cell>
          <cell r="GE59" t="e">
            <v>#N/A</v>
          </cell>
          <cell r="GF59" t="e">
            <v>#N/A</v>
          </cell>
          <cell r="GG59" t="e">
            <v>#N/A</v>
          </cell>
          <cell r="GH59" t="e">
            <v>#N/A</v>
          </cell>
          <cell r="GI59" t="e">
            <v>#N/A</v>
          </cell>
          <cell r="GJ59" t="e">
            <v>#N/A</v>
          </cell>
          <cell r="GK59" t="e">
            <v>#N/A</v>
          </cell>
          <cell r="GL59" t="e">
            <v>#N/A</v>
          </cell>
          <cell r="GM59" t="e">
            <v>#N/A</v>
          </cell>
          <cell r="GN59" t="e">
            <v>#N/A</v>
          </cell>
          <cell r="GO59" t="e">
            <v>#N/A</v>
          </cell>
          <cell r="GP59" t="e">
            <v>#N/A</v>
          </cell>
          <cell r="GQ59" t="e">
            <v>#N/A</v>
          </cell>
          <cell r="GR59" t="e">
            <v>#N/A</v>
          </cell>
          <cell r="GS59" t="e">
            <v>#N/A</v>
          </cell>
          <cell r="GT59" t="e">
            <v>#N/A</v>
          </cell>
          <cell r="GU59" t="e">
            <v>#N/A</v>
          </cell>
          <cell r="GV59" t="e">
            <v>#N/A</v>
          </cell>
          <cell r="GW59" t="e">
            <v>#N/A</v>
          </cell>
          <cell r="GX59" t="e">
            <v>#N/A</v>
          </cell>
          <cell r="GY59" t="e">
            <v>#N/A</v>
          </cell>
          <cell r="GZ59" t="e">
            <v>#N/A</v>
          </cell>
          <cell r="HA59" t="e">
            <v>#N/A</v>
          </cell>
          <cell r="HB59" t="e">
            <v>#N/A</v>
          </cell>
          <cell r="HC59" t="e">
            <v>#N/A</v>
          </cell>
          <cell r="HD59" t="e">
            <v>#N/A</v>
          </cell>
          <cell r="HE59" t="e">
            <v>#N/A</v>
          </cell>
          <cell r="HF59" t="e">
            <v>#N/A</v>
          </cell>
          <cell r="HG59" t="e">
            <v>#N/A</v>
          </cell>
          <cell r="HH59" t="e">
            <v>#N/A</v>
          </cell>
          <cell r="HI59" t="e">
            <v>#N/A</v>
          </cell>
          <cell r="HJ59" t="e">
            <v>#N/A</v>
          </cell>
          <cell r="HK59" t="e">
            <v>#N/A</v>
          </cell>
          <cell r="HL59" t="e">
            <v>#N/A</v>
          </cell>
          <cell r="HM59" t="e">
            <v>#N/A</v>
          </cell>
          <cell r="HN59" t="e">
            <v>#N/A</v>
          </cell>
          <cell r="HO59" t="e">
            <v>#N/A</v>
          </cell>
          <cell r="HP59" t="e">
            <v>#N/A</v>
          </cell>
          <cell r="HQ59" t="e">
            <v>#N/A</v>
          </cell>
          <cell r="HR59" t="e">
            <v>#N/A</v>
          </cell>
          <cell r="HS59" t="e">
            <v>#N/A</v>
          </cell>
          <cell r="HT59" t="e">
            <v>#N/A</v>
          </cell>
          <cell r="HU59" t="e">
            <v>#N/A</v>
          </cell>
          <cell r="HV59" t="e">
            <v>#N/A</v>
          </cell>
          <cell r="HW59" t="e">
            <v>#N/A</v>
          </cell>
          <cell r="HX59" t="e">
            <v>#N/A</v>
          </cell>
          <cell r="HY59" t="e">
            <v>#N/A</v>
          </cell>
          <cell r="HZ59" t="e">
            <v>#N/A</v>
          </cell>
          <cell r="IA59" t="e">
            <v>#N/A</v>
          </cell>
          <cell r="IB59" t="e">
            <v>#N/A</v>
          </cell>
          <cell r="IC59" t="e">
            <v>#N/A</v>
          </cell>
          <cell r="ID59" t="e">
            <v>#N/A</v>
          </cell>
          <cell r="IE59" t="e">
            <v>#N/A</v>
          </cell>
          <cell r="IF59" t="e">
            <v>#N/A</v>
          </cell>
          <cell r="IG59" t="e">
            <v>#N/A</v>
          </cell>
          <cell r="IH59" t="e">
            <v>#N/A</v>
          </cell>
          <cell r="II59" t="e">
            <v>#N/A</v>
          </cell>
          <cell r="IJ59" t="e">
            <v>#N/A</v>
          </cell>
          <cell r="IK59" t="e">
            <v>#N/A</v>
          </cell>
          <cell r="IL59" t="e">
            <v>#N/A</v>
          </cell>
          <cell r="IM59" t="e">
            <v>#N/A</v>
          </cell>
          <cell r="IN59" t="e">
            <v>#N/A</v>
          </cell>
          <cell r="IO59" t="e">
            <v>#N/A</v>
          </cell>
          <cell r="IP59" t="e">
            <v>#N/A</v>
          </cell>
          <cell r="IQ59" t="e">
            <v>#N/A</v>
          </cell>
          <cell r="IR59" t="e">
            <v>#N/A</v>
          </cell>
          <cell r="IS59" t="e">
            <v>#N/A</v>
          </cell>
          <cell r="IT59" t="e">
            <v>#N/A</v>
          </cell>
          <cell r="IU59" t="e">
            <v>#N/A</v>
          </cell>
          <cell r="IV59" t="e">
            <v>#N/A</v>
          </cell>
          <cell r="IW59" t="e">
            <v>#N/A</v>
          </cell>
          <cell r="IX59" t="e">
            <v>#N/A</v>
          </cell>
          <cell r="IY59" t="e">
            <v>#N/A</v>
          </cell>
          <cell r="IZ59" t="e">
            <v>#N/A</v>
          </cell>
          <cell r="JA59" t="e">
            <v>#N/A</v>
          </cell>
          <cell r="JB59" t="e">
            <v>#N/A</v>
          </cell>
          <cell r="JC59" t="e">
            <v>#N/A</v>
          </cell>
          <cell r="JD59" t="e">
            <v>#N/A</v>
          </cell>
          <cell r="JE59" t="e">
            <v>#N/A</v>
          </cell>
          <cell r="JF59" t="e">
            <v>#N/A</v>
          </cell>
          <cell r="JG59" t="e">
            <v>#N/A</v>
          </cell>
          <cell r="JH59" t="e">
            <v>#N/A</v>
          </cell>
          <cell r="JI59" t="e">
            <v>#N/A</v>
          </cell>
          <cell r="JJ59" t="e">
            <v>#N/A</v>
          </cell>
          <cell r="JK59" t="e">
            <v>#N/A</v>
          </cell>
          <cell r="JL59" t="e">
            <v>#N/A</v>
          </cell>
          <cell r="JM59" t="e">
            <v>#N/A</v>
          </cell>
          <cell r="JN59" t="e">
            <v>#N/A</v>
          </cell>
          <cell r="JO59" t="e">
            <v>#N/A</v>
          </cell>
          <cell r="JP59" t="e">
            <v>#N/A</v>
          </cell>
          <cell r="JQ59" t="e">
            <v>#N/A</v>
          </cell>
          <cell r="JR59" t="e">
            <v>#N/A</v>
          </cell>
          <cell r="JS59" t="e">
            <v>#N/A</v>
          </cell>
          <cell r="JT59" t="e">
            <v>#N/A</v>
          </cell>
          <cell r="JU59" t="e">
            <v>#N/A</v>
          </cell>
          <cell r="JV59" t="e">
            <v>#N/A</v>
          </cell>
          <cell r="JW59" t="e">
            <v>#N/A</v>
          </cell>
          <cell r="JX59" t="e">
            <v>#N/A</v>
          </cell>
          <cell r="JY59" t="e">
            <v>#N/A</v>
          </cell>
          <cell r="JZ59" t="e">
            <v>#N/A</v>
          </cell>
          <cell r="KA59" t="e">
            <v>#N/A</v>
          </cell>
          <cell r="KB59" t="e">
            <v>#N/A</v>
          </cell>
          <cell r="KC59" t="e">
            <v>#N/A</v>
          </cell>
          <cell r="KD59" t="e">
            <v>#N/A</v>
          </cell>
          <cell r="KE59" t="e">
            <v>#N/A</v>
          </cell>
          <cell r="KF59" t="e">
            <v>#N/A</v>
          </cell>
          <cell r="KG59" t="e">
            <v>#N/A</v>
          </cell>
          <cell r="KH59" t="e">
            <v>#N/A</v>
          </cell>
          <cell r="KI59" t="e">
            <v>#N/A</v>
          </cell>
          <cell r="KJ59" t="e">
            <v>#N/A</v>
          </cell>
          <cell r="KK59" t="e">
            <v>#N/A</v>
          </cell>
          <cell r="KL59" t="e">
            <v>#N/A</v>
          </cell>
          <cell r="KM59" t="e">
            <v>#N/A</v>
          </cell>
          <cell r="KN59" t="e">
            <v>#N/A</v>
          </cell>
          <cell r="KO59" t="e">
            <v>#N/A</v>
          </cell>
          <cell r="KP59" t="e">
            <v>#N/A</v>
          </cell>
          <cell r="KQ59" t="e">
            <v>#N/A</v>
          </cell>
          <cell r="KR59" t="e">
            <v>#N/A</v>
          </cell>
          <cell r="KS59" t="e">
            <v>#N/A</v>
          </cell>
          <cell r="KT59" t="e">
            <v>#N/A</v>
          </cell>
          <cell r="KU59" t="e">
            <v>#N/A</v>
          </cell>
          <cell r="KV59" t="e">
            <v>#N/A</v>
          </cell>
          <cell r="KW59" t="e">
            <v>#N/A</v>
          </cell>
          <cell r="KX59" t="e">
            <v>#N/A</v>
          </cell>
          <cell r="KY59" t="e">
            <v>#N/A</v>
          </cell>
          <cell r="KZ59" t="e">
            <v>#N/A</v>
          </cell>
          <cell r="LA59" t="e">
            <v>#N/A</v>
          </cell>
          <cell r="LB59" t="e">
            <v>#N/A</v>
          </cell>
          <cell r="LC59" t="e">
            <v>#N/A</v>
          </cell>
          <cell r="LD59" t="e">
            <v>#N/A</v>
          </cell>
          <cell r="LE59" t="e">
            <v>#N/A</v>
          </cell>
          <cell r="LF59" t="e">
            <v>#N/A</v>
          </cell>
          <cell r="LG59" t="e">
            <v>#N/A</v>
          </cell>
          <cell r="LH59" t="e">
            <v>#N/A</v>
          </cell>
          <cell r="LI59" t="e">
            <v>#N/A</v>
          </cell>
          <cell r="LJ59" t="e">
            <v>#N/A</v>
          </cell>
          <cell r="LK59" t="e">
            <v>#N/A</v>
          </cell>
          <cell r="LL59" t="e">
            <v>#N/A</v>
          </cell>
          <cell r="LM59" t="e">
            <v>#N/A</v>
          </cell>
          <cell r="LN59" t="e">
            <v>#N/A</v>
          </cell>
          <cell r="LO59" t="e">
            <v>#N/A</v>
          </cell>
          <cell r="LP59" t="e">
            <v>#N/A</v>
          </cell>
          <cell r="LQ59" t="e">
            <v>#N/A</v>
          </cell>
          <cell r="LR59" t="e">
            <v>#N/A</v>
          </cell>
          <cell r="LS59" t="e">
            <v>#N/A</v>
          </cell>
          <cell r="LT59" t="e">
            <v>#N/A</v>
          </cell>
          <cell r="LU59" t="e">
            <v>#N/A</v>
          </cell>
          <cell r="LV59" t="e">
            <v>#N/A</v>
          </cell>
          <cell r="LW59" t="e">
            <v>#N/A</v>
          </cell>
          <cell r="LX59" t="e">
            <v>#N/A</v>
          </cell>
          <cell r="LY59" t="e">
            <v>#N/A</v>
          </cell>
          <cell r="LZ59" t="e">
            <v>#N/A</v>
          </cell>
          <cell r="MA59" t="e">
            <v>#N/A</v>
          </cell>
          <cell r="MB59" t="e">
            <v>#N/A</v>
          </cell>
          <cell r="MC59" t="e">
            <v>#N/A</v>
          </cell>
          <cell r="MD59" t="e">
            <v>#N/A</v>
          </cell>
          <cell r="ME59" t="e">
            <v>#N/A</v>
          </cell>
          <cell r="MF59" t="e">
            <v>#N/A</v>
          </cell>
          <cell r="MG59" t="e">
            <v>#N/A</v>
          </cell>
          <cell r="MH59" t="e">
            <v>#N/A</v>
          </cell>
          <cell r="MI59" t="e">
            <v>#N/A</v>
          </cell>
          <cell r="MJ59" t="e">
            <v>#N/A</v>
          </cell>
          <cell r="MK59" t="e">
            <v>#N/A</v>
          </cell>
          <cell r="ML59" t="e">
            <v>#N/A</v>
          </cell>
          <cell r="MM59" t="e">
            <v>#N/A</v>
          </cell>
          <cell r="MN59" t="e">
            <v>#N/A</v>
          </cell>
          <cell r="MO59" t="e">
            <v>#N/A</v>
          </cell>
          <cell r="MP59" t="e">
            <v>#N/A</v>
          </cell>
          <cell r="MQ59" t="e">
            <v>#N/A</v>
          </cell>
          <cell r="MR59" t="e">
            <v>#N/A</v>
          </cell>
          <cell r="MS59" t="e">
            <v>#N/A</v>
          </cell>
          <cell r="MT59" t="e">
            <v>#N/A</v>
          </cell>
          <cell r="MU59" t="e">
            <v>#N/A</v>
          </cell>
          <cell r="MV59" t="e">
            <v>#N/A</v>
          </cell>
          <cell r="MW59" t="e">
            <v>#N/A</v>
          </cell>
          <cell r="MX59" t="e">
            <v>#N/A</v>
          </cell>
          <cell r="MY59" t="e">
            <v>#N/A</v>
          </cell>
          <cell r="MZ59" t="e">
            <v>#N/A</v>
          </cell>
          <cell r="NA59" t="e">
            <v>#N/A</v>
          </cell>
          <cell r="NB59" t="e">
            <v>#N/A</v>
          </cell>
          <cell r="NC59" t="e">
            <v>#N/A</v>
          </cell>
          <cell r="ND59" t="e">
            <v>#N/A</v>
          </cell>
          <cell r="NE59" t="e">
            <v>#N/A</v>
          </cell>
          <cell r="NF59" t="e">
            <v>#N/A</v>
          </cell>
          <cell r="NG59" t="e">
            <v>#N/A</v>
          </cell>
          <cell r="NH59" t="e">
            <v>#N/A</v>
          </cell>
          <cell r="NI59" t="e">
            <v>#N/A</v>
          </cell>
          <cell r="NJ59" t="e">
            <v>#N/A</v>
          </cell>
          <cell r="NK59" t="e">
            <v>#N/A</v>
          </cell>
          <cell r="NL59" t="e">
            <v>#N/A</v>
          </cell>
          <cell r="NM59" t="e">
            <v>#N/A</v>
          </cell>
          <cell r="NN59" t="e">
            <v>#N/A</v>
          </cell>
          <cell r="NO59" t="e">
            <v>#N/A</v>
          </cell>
          <cell r="NP59" t="e">
            <v>#N/A</v>
          </cell>
          <cell r="NQ59" t="e">
            <v>#N/A</v>
          </cell>
          <cell r="NR59" t="e">
            <v>#N/A</v>
          </cell>
          <cell r="NS59" t="e">
            <v>#N/A</v>
          </cell>
          <cell r="NT59" t="e">
            <v>#N/A</v>
          </cell>
          <cell r="NU59" t="e">
            <v>#N/A</v>
          </cell>
          <cell r="NV59" t="e">
            <v>#N/A</v>
          </cell>
          <cell r="NW59" t="e">
            <v>#N/A</v>
          </cell>
          <cell r="NX59" t="e">
            <v>#N/A</v>
          </cell>
          <cell r="NY59" t="e">
            <v>#N/A</v>
          </cell>
          <cell r="NZ59" t="e">
            <v>#N/A</v>
          </cell>
          <cell r="OA59" t="e">
            <v>#N/A</v>
          </cell>
          <cell r="OB59" t="e">
            <v>#N/A</v>
          </cell>
          <cell r="OC59" t="e">
            <v>#N/A</v>
          </cell>
          <cell r="OD59" t="e">
            <v>#N/A</v>
          </cell>
          <cell r="OE59" t="e">
            <v>#N/A</v>
          </cell>
          <cell r="OF59" t="e">
            <v>#N/A</v>
          </cell>
          <cell r="OG59" t="e">
            <v>#N/A</v>
          </cell>
          <cell r="OH59" t="e">
            <v>#N/A</v>
          </cell>
          <cell r="OI59" t="e">
            <v>#N/A</v>
          </cell>
          <cell r="OJ59" t="e">
            <v>#N/A</v>
          </cell>
          <cell r="OK59" t="e">
            <v>#N/A</v>
          </cell>
          <cell r="OL59" t="e">
            <v>#N/A</v>
          </cell>
          <cell r="OM59" t="e">
            <v>#N/A</v>
          </cell>
          <cell r="ON59" t="e">
            <v>#N/A</v>
          </cell>
          <cell r="OO59" t="e">
            <v>#N/A</v>
          </cell>
          <cell r="OP59" t="e">
            <v>#N/A</v>
          </cell>
          <cell r="OQ59" t="e">
            <v>#N/A</v>
          </cell>
          <cell r="OR59" t="e">
            <v>#N/A</v>
          </cell>
          <cell r="OS59" t="e">
            <v>#N/A</v>
          </cell>
          <cell r="OT59" t="e">
            <v>#N/A</v>
          </cell>
          <cell r="OU59" t="e">
            <v>#N/A</v>
          </cell>
          <cell r="OV59" t="e">
            <v>#N/A</v>
          </cell>
          <cell r="OW59" t="e">
            <v>#N/A</v>
          </cell>
          <cell r="OX59" t="e">
            <v>#N/A</v>
          </cell>
          <cell r="OY59" t="e">
            <v>#N/A</v>
          </cell>
          <cell r="OZ59" t="e">
            <v>#N/A</v>
          </cell>
          <cell r="PA59" t="e">
            <v>#N/A</v>
          </cell>
          <cell r="PB59" t="e">
            <v>#N/A</v>
          </cell>
          <cell r="PC59" t="e">
            <v>#N/A</v>
          </cell>
          <cell r="PD59" t="e">
            <v>#N/A</v>
          </cell>
          <cell r="PE59" t="e">
            <v>#N/A</v>
          </cell>
          <cell r="PF59" t="e">
            <v>#N/A</v>
          </cell>
          <cell r="PG59" t="e">
            <v>#N/A</v>
          </cell>
          <cell r="PH59" t="e">
            <v>#N/A</v>
          </cell>
          <cell r="PI59" t="e">
            <v>#N/A</v>
          </cell>
          <cell r="PJ59" t="e">
            <v>#N/A</v>
          </cell>
          <cell r="PK59" t="e">
            <v>#N/A</v>
          </cell>
          <cell r="PL59" t="e">
            <v>#N/A</v>
          </cell>
          <cell r="PM59" t="e">
            <v>#N/A</v>
          </cell>
          <cell r="PN59" t="e">
            <v>#N/A</v>
          </cell>
          <cell r="PO59" t="e">
            <v>#N/A</v>
          </cell>
          <cell r="PP59" t="e">
            <v>#N/A</v>
          </cell>
          <cell r="PQ59" t="e">
            <v>#N/A</v>
          </cell>
          <cell r="PR59" t="e">
            <v>#N/A</v>
          </cell>
          <cell r="PS59" t="e">
            <v>#N/A</v>
          </cell>
          <cell r="PT59" t="e">
            <v>#N/A</v>
          </cell>
          <cell r="PU59" t="e">
            <v>#N/A</v>
          </cell>
          <cell r="PV59" t="e">
            <v>#N/A</v>
          </cell>
          <cell r="PW59" t="e">
            <v>#N/A</v>
          </cell>
          <cell r="PX59" t="e">
            <v>#N/A</v>
          </cell>
          <cell r="PY59" t="e">
            <v>#N/A</v>
          </cell>
          <cell r="PZ59" t="e">
            <v>#N/A</v>
          </cell>
          <cell r="QA59" t="e">
            <v>#N/A</v>
          </cell>
          <cell r="QB59" t="e">
            <v>#N/A</v>
          </cell>
          <cell r="QC59" t="e">
            <v>#N/A</v>
          </cell>
          <cell r="QD59" t="e">
            <v>#N/A</v>
          </cell>
          <cell r="QE59" t="e">
            <v>#N/A</v>
          </cell>
          <cell r="QF59" t="e">
            <v>#N/A</v>
          </cell>
          <cell r="QG59" t="e">
            <v>#N/A</v>
          </cell>
          <cell r="QH59" t="e">
            <v>#N/A</v>
          </cell>
          <cell r="QI59" t="e">
            <v>#N/A</v>
          </cell>
          <cell r="QJ59" t="e">
            <v>#N/A</v>
          </cell>
          <cell r="QK59" t="e">
            <v>#N/A</v>
          </cell>
          <cell r="QL59" t="e">
            <v>#N/A</v>
          </cell>
          <cell r="QM59" t="e">
            <v>#N/A</v>
          </cell>
          <cell r="QN59" t="e">
            <v>#N/A</v>
          </cell>
          <cell r="QO59" t="e">
            <v>#N/A</v>
          </cell>
          <cell r="QP59" t="e">
            <v>#N/A</v>
          </cell>
          <cell r="QQ59" t="e">
            <v>#N/A</v>
          </cell>
          <cell r="QR59" t="e">
            <v>#N/A</v>
          </cell>
          <cell r="QS59" t="e">
            <v>#N/A</v>
          </cell>
          <cell r="QT59" t="e">
            <v>#N/A</v>
          </cell>
          <cell r="QU59" t="e">
            <v>#N/A</v>
          </cell>
          <cell r="QV59" t="e">
            <v>#N/A</v>
          </cell>
          <cell r="QW59" t="e">
            <v>#N/A</v>
          </cell>
          <cell r="QX59" t="e">
            <v>#N/A</v>
          </cell>
          <cell r="QY59" t="e">
            <v>#N/A</v>
          </cell>
          <cell r="QZ59" t="str">
            <v>x</v>
          </cell>
          <cell r="RA59" t="str">
            <v>x</v>
          </cell>
          <cell r="RB59" t="str">
            <v>x</v>
          </cell>
        </row>
        <row r="60">
          <cell r="C60" t="e">
            <v>#N/A</v>
          </cell>
          <cell r="D60" t="e">
            <v>#N/A</v>
          </cell>
          <cell r="E60" t="e">
            <v>#N/A</v>
          </cell>
          <cell r="F60" t="e">
            <v>#N/A</v>
          </cell>
          <cell r="G60" t="e">
            <v>#N/A</v>
          </cell>
          <cell r="H60" t="e">
            <v>#N/A</v>
          </cell>
          <cell r="I60" t="e">
            <v>#N/A</v>
          </cell>
          <cell r="J60" t="e">
            <v>#N/A</v>
          </cell>
          <cell r="K60" t="e">
            <v>#N/A</v>
          </cell>
          <cell r="L60" t="e">
            <v>#N/A</v>
          </cell>
          <cell r="M60" t="e">
            <v>#N/A</v>
          </cell>
          <cell r="N60" t="e">
            <v>#N/A</v>
          </cell>
          <cell r="O60" t="e">
            <v>#N/A</v>
          </cell>
          <cell r="P60" t="e">
            <v>#N/A</v>
          </cell>
          <cell r="Q60" t="e">
            <v>#N/A</v>
          </cell>
          <cell r="R60" t="e">
            <v>#N/A</v>
          </cell>
          <cell r="S60" t="e">
            <v>#N/A</v>
          </cell>
          <cell r="T60" t="e">
            <v>#N/A</v>
          </cell>
          <cell r="U60" t="e">
            <v>#N/A</v>
          </cell>
          <cell r="V60" t="e">
            <v>#N/A</v>
          </cell>
          <cell r="W60" t="e">
            <v>#N/A</v>
          </cell>
          <cell r="X60" t="e">
            <v>#N/A</v>
          </cell>
          <cell r="Y60" t="e">
            <v>#N/A</v>
          </cell>
          <cell r="Z60" t="e">
            <v>#N/A</v>
          </cell>
          <cell r="AA60" t="e">
            <v>#N/A</v>
          </cell>
          <cell r="AB60" t="e">
            <v>#N/A</v>
          </cell>
          <cell r="AC60" t="e">
            <v>#N/A</v>
          </cell>
          <cell r="AD60" t="e">
            <v>#N/A</v>
          </cell>
          <cell r="AE60" t="e">
            <v>#N/A</v>
          </cell>
          <cell r="AF60" t="e">
            <v>#N/A</v>
          </cell>
          <cell r="AG60" t="e">
            <v>#N/A</v>
          </cell>
          <cell r="AH60" t="e">
            <v>#N/A</v>
          </cell>
          <cell r="AI60" t="e">
            <v>#N/A</v>
          </cell>
          <cell r="AJ60" t="e">
            <v>#N/A</v>
          </cell>
          <cell r="AK60" t="e">
            <v>#N/A</v>
          </cell>
          <cell r="AL60" t="e">
            <v>#N/A</v>
          </cell>
          <cell r="AM60" t="e">
            <v>#N/A</v>
          </cell>
          <cell r="AN60" t="e">
            <v>#N/A</v>
          </cell>
          <cell r="AO60" t="e">
            <v>#N/A</v>
          </cell>
          <cell r="AP60" t="e">
            <v>#N/A</v>
          </cell>
          <cell r="AQ60" t="e">
            <v>#N/A</v>
          </cell>
          <cell r="AR60" t="e">
            <v>#N/A</v>
          </cell>
          <cell r="AS60" t="e">
            <v>#N/A</v>
          </cell>
          <cell r="AT60" t="e">
            <v>#N/A</v>
          </cell>
          <cell r="AU60" t="e">
            <v>#N/A</v>
          </cell>
          <cell r="AV60" t="e">
            <v>#N/A</v>
          </cell>
          <cell r="AW60" t="e">
            <v>#N/A</v>
          </cell>
          <cell r="AX60" t="e">
            <v>#N/A</v>
          </cell>
          <cell r="AY60" t="e">
            <v>#N/A</v>
          </cell>
          <cell r="AZ60" t="e">
            <v>#N/A</v>
          </cell>
          <cell r="BA60" t="e">
            <v>#N/A</v>
          </cell>
          <cell r="BB60" t="e">
            <v>#N/A</v>
          </cell>
          <cell r="BC60" t="e">
            <v>#N/A</v>
          </cell>
          <cell r="BD60" t="e">
            <v>#N/A</v>
          </cell>
          <cell r="BE60" t="e">
            <v>#N/A</v>
          </cell>
          <cell r="BF60" t="e">
            <v>#N/A</v>
          </cell>
          <cell r="BG60" t="e">
            <v>#N/A</v>
          </cell>
          <cell r="BH60" t="e">
            <v>#N/A</v>
          </cell>
          <cell r="BI60" t="e">
            <v>#N/A</v>
          </cell>
          <cell r="BJ60" t="e">
            <v>#N/A</v>
          </cell>
          <cell r="BK60" t="e">
            <v>#N/A</v>
          </cell>
          <cell r="BL60" t="e">
            <v>#N/A</v>
          </cell>
          <cell r="BM60" t="e">
            <v>#N/A</v>
          </cell>
          <cell r="BN60" t="e">
            <v>#N/A</v>
          </cell>
          <cell r="BO60" t="e">
            <v>#N/A</v>
          </cell>
          <cell r="BP60" t="e">
            <v>#N/A</v>
          </cell>
          <cell r="BQ60" t="e">
            <v>#N/A</v>
          </cell>
          <cell r="BR60" t="e">
            <v>#N/A</v>
          </cell>
          <cell r="BS60" t="e">
            <v>#N/A</v>
          </cell>
          <cell r="BT60" t="e">
            <v>#N/A</v>
          </cell>
          <cell r="BU60" t="e">
            <v>#N/A</v>
          </cell>
          <cell r="BV60" t="e">
            <v>#N/A</v>
          </cell>
          <cell r="BW60" t="e">
            <v>#N/A</v>
          </cell>
          <cell r="BX60" t="e">
            <v>#N/A</v>
          </cell>
          <cell r="BY60" t="e">
            <v>#N/A</v>
          </cell>
          <cell r="BZ60" t="e">
            <v>#N/A</v>
          </cell>
          <cell r="CA60" t="e">
            <v>#N/A</v>
          </cell>
          <cell r="CB60" t="e">
            <v>#N/A</v>
          </cell>
          <cell r="CC60" t="e">
            <v>#N/A</v>
          </cell>
          <cell r="CD60" t="e">
            <v>#N/A</v>
          </cell>
          <cell r="CE60" t="e">
            <v>#N/A</v>
          </cell>
          <cell r="CF60" t="e">
            <v>#N/A</v>
          </cell>
          <cell r="CG60" t="e">
            <v>#N/A</v>
          </cell>
          <cell r="CH60" t="e">
            <v>#N/A</v>
          </cell>
          <cell r="CI60" t="e">
            <v>#N/A</v>
          </cell>
          <cell r="CJ60" t="e">
            <v>#N/A</v>
          </cell>
          <cell r="CK60" t="e">
            <v>#N/A</v>
          </cell>
          <cell r="CL60" t="e">
            <v>#N/A</v>
          </cell>
          <cell r="CM60" t="e">
            <v>#N/A</v>
          </cell>
          <cell r="CN60" t="e">
            <v>#N/A</v>
          </cell>
          <cell r="CO60" t="e">
            <v>#N/A</v>
          </cell>
          <cell r="CP60" t="e">
            <v>#N/A</v>
          </cell>
          <cell r="CQ60" t="e">
            <v>#N/A</v>
          </cell>
          <cell r="CR60" t="e">
            <v>#N/A</v>
          </cell>
          <cell r="CS60" t="e">
            <v>#N/A</v>
          </cell>
          <cell r="CT60" t="e">
            <v>#N/A</v>
          </cell>
          <cell r="CU60" t="e">
            <v>#N/A</v>
          </cell>
          <cell r="CV60" t="e">
            <v>#N/A</v>
          </cell>
          <cell r="CW60" t="e">
            <v>#N/A</v>
          </cell>
          <cell r="CX60" t="e">
            <v>#N/A</v>
          </cell>
          <cell r="CY60" t="e">
            <v>#N/A</v>
          </cell>
          <cell r="CZ60" t="e">
            <v>#N/A</v>
          </cell>
          <cell r="DA60" t="e">
            <v>#N/A</v>
          </cell>
          <cell r="DB60" t="e">
            <v>#N/A</v>
          </cell>
          <cell r="DC60" t="e">
            <v>#N/A</v>
          </cell>
          <cell r="DD60" t="e">
            <v>#N/A</v>
          </cell>
          <cell r="DE60" t="e">
            <v>#N/A</v>
          </cell>
          <cell r="DF60" t="e">
            <v>#N/A</v>
          </cell>
          <cell r="DG60" t="e">
            <v>#N/A</v>
          </cell>
          <cell r="DH60" t="e">
            <v>#N/A</v>
          </cell>
          <cell r="DI60" t="e">
            <v>#N/A</v>
          </cell>
          <cell r="DJ60" t="e">
            <v>#N/A</v>
          </cell>
          <cell r="DK60" t="e">
            <v>#N/A</v>
          </cell>
          <cell r="DL60" t="e">
            <v>#N/A</v>
          </cell>
          <cell r="DM60" t="e">
            <v>#N/A</v>
          </cell>
          <cell r="DN60" t="e">
            <v>#N/A</v>
          </cell>
          <cell r="DO60" t="e">
            <v>#N/A</v>
          </cell>
          <cell r="DP60" t="e">
            <v>#N/A</v>
          </cell>
          <cell r="DQ60" t="e">
            <v>#N/A</v>
          </cell>
          <cell r="DR60" t="e">
            <v>#N/A</v>
          </cell>
          <cell r="DS60" t="e">
            <v>#N/A</v>
          </cell>
          <cell r="DT60" t="e">
            <v>#N/A</v>
          </cell>
          <cell r="DU60" t="e">
            <v>#N/A</v>
          </cell>
          <cell r="DV60" t="e">
            <v>#N/A</v>
          </cell>
          <cell r="DW60" t="e">
            <v>#N/A</v>
          </cell>
          <cell r="DX60" t="e">
            <v>#N/A</v>
          </cell>
          <cell r="DY60" t="e">
            <v>#N/A</v>
          </cell>
          <cell r="DZ60" t="e">
            <v>#N/A</v>
          </cell>
          <cell r="EA60" t="e">
            <v>#N/A</v>
          </cell>
          <cell r="EB60" t="e">
            <v>#N/A</v>
          </cell>
          <cell r="EC60" t="e">
            <v>#N/A</v>
          </cell>
          <cell r="ED60" t="e">
            <v>#N/A</v>
          </cell>
          <cell r="EE60" t="e">
            <v>#N/A</v>
          </cell>
          <cell r="EF60" t="e">
            <v>#N/A</v>
          </cell>
          <cell r="EG60" t="e">
            <v>#N/A</v>
          </cell>
          <cell r="EH60" t="e">
            <v>#N/A</v>
          </cell>
          <cell r="EI60" t="e">
            <v>#N/A</v>
          </cell>
          <cell r="EJ60" t="e">
            <v>#N/A</v>
          </cell>
          <cell r="EK60" t="e">
            <v>#N/A</v>
          </cell>
          <cell r="EL60" t="e">
            <v>#N/A</v>
          </cell>
          <cell r="EM60" t="e">
            <v>#N/A</v>
          </cell>
          <cell r="EN60" t="e">
            <v>#N/A</v>
          </cell>
          <cell r="EO60" t="e">
            <v>#N/A</v>
          </cell>
          <cell r="EP60" t="e">
            <v>#N/A</v>
          </cell>
          <cell r="EQ60" t="e">
            <v>#N/A</v>
          </cell>
          <cell r="ER60" t="e">
            <v>#N/A</v>
          </cell>
          <cell r="ES60" t="e">
            <v>#N/A</v>
          </cell>
          <cell r="ET60" t="e">
            <v>#N/A</v>
          </cell>
          <cell r="EU60" t="e">
            <v>#N/A</v>
          </cell>
          <cell r="EV60" t="e">
            <v>#N/A</v>
          </cell>
          <cell r="EW60" t="e">
            <v>#N/A</v>
          </cell>
          <cell r="EX60" t="e">
            <v>#N/A</v>
          </cell>
          <cell r="EY60" t="e">
            <v>#N/A</v>
          </cell>
          <cell r="EZ60" t="e">
            <v>#N/A</v>
          </cell>
          <cell r="FA60" t="e">
            <v>#N/A</v>
          </cell>
          <cell r="FB60" t="e">
            <v>#N/A</v>
          </cell>
          <cell r="FC60" t="e">
            <v>#N/A</v>
          </cell>
          <cell r="FD60" t="e">
            <v>#N/A</v>
          </cell>
          <cell r="FE60" t="e">
            <v>#N/A</v>
          </cell>
          <cell r="FF60" t="e">
            <v>#N/A</v>
          </cell>
          <cell r="FG60" t="e">
            <v>#N/A</v>
          </cell>
          <cell r="FH60" t="e">
            <v>#N/A</v>
          </cell>
          <cell r="FI60" t="e">
            <v>#N/A</v>
          </cell>
          <cell r="FJ60" t="e">
            <v>#N/A</v>
          </cell>
          <cell r="FK60" t="e">
            <v>#N/A</v>
          </cell>
          <cell r="FL60" t="e">
            <v>#N/A</v>
          </cell>
          <cell r="FM60" t="e">
            <v>#N/A</v>
          </cell>
          <cell r="FN60" t="e">
            <v>#N/A</v>
          </cell>
          <cell r="FO60" t="e">
            <v>#N/A</v>
          </cell>
          <cell r="FP60" t="e">
            <v>#N/A</v>
          </cell>
          <cell r="FQ60" t="e">
            <v>#N/A</v>
          </cell>
          <cell r="FR60" t="e">
            <v>#N/A</v>
          </cell>
          <cell r="FS60" t="e">
            <v>#N/A</v>
          </cell>
          <cell r="FT60" t="e">
            <v>#N/A</v>
          </cell>
          <cell r="FU60" t="e">
            <v>#N/A</v>
          </cell>
          <cell r="FV60" t="e">
            <v>#N/A</v>
          </cell>
          <cell r="FW60" t="e">
            <v>#N/A</v>
          </cell>
          <cell r="FX60" t="e">
            <v>#N/A</v>
          </cell>
          <cell r="FY60" t="e">
            <v>#N/A</v>
          </cell>
          <cell r="FZ60" t="e">
            <v>#N/A</v>
          </cell>
          <cell r="GA60" t="e">
            <v>#N/A</v>
          </cell>
          <cell r="GB60" t="e">
            <v>#N/A</v>
          </cell>
          <cell r="GC60" t="e">
            <v>#N/A</v>
          </cell>
          <cell r="GD60" t="e">
            <v>#N/A</v>
          </cell>
          <cell r="GE60" t="e">
            <v>#N/A</v>
          </cell>
          <cell r="GF60" t="e">
            <v>#N/A</v>
          </cell>
          <cell r="GG60" t="e">
            <v>#N/A</v>
          </cell>
          <cell r="GH60" t="e">
            <v>#N/A</v>
          </cell>
          <cell r="GI60" t="e">
            <v>#N/A</v>
          </cell>
          <cell r="GJ60" t="e">
            <v>#N/A</v>
          </cell>
          <cell r="GK60" t="e">
            <v>#N/A</v>
          </cell>
          <cell r="GL60" t="e">
            <v>#N/A</v>
          </cell>
          <cell r="GM60" t="e">
            <v>#N/A</v>
          </cell>
          <cell r="GN60" t="e">
            <v>#N/A</v>
          </cell>
          <cell r="GO60" t="e">
            <v>#N/A</v>
          </cell>
          <cell r="GP60" t="e">
            <v>#N/A</v>
          </cell>
          <cell r="GQ60" t="e">
            <v>#N/A</v>
          </cell>
          <cell r="GR60" t="e">
            <v>#N/A</v>
          </cell>
          <cell r="GS60" t="e">
            <v>#N/A</v>
          </cell>
          <cell r="GT60" t="e">
            <v>#N/A</v>
          </cell>
          <cell r="GU60" t="e">
            <v>#N/A</v>
          </cell>
          <cell r="GV60" t="e">
            <v>#N/A</v>
          </cell>
          <cell r="GW60" t="e">
            <v>#N/A</v>
          </cell>
          <cell r="GX60" t="e">
            <v>#N/A</v>
          </cell>
          <cell r="GY60" t="e">
            <v>#N/A</v>
          </cell>
          <cell r="GZ60" t="e">
            <v>#N/A</v>
          </cell>
          <cell r="HA60" t="e">
            <v>#N/A</v>
          </cell>
          <cell r="HB60" t="e">
            <v>#N/A</v>
          </cell>
          <cell r="HC60" t="e">
            <v>#N/A</v>
          </cell>
          <cell r="HD60" t="e">
            <v>#N/A</v>
          </cell>
          <cell r="HE60" t="e">
            <v>#N/A</v>
          </cell>
          <cell r="HF60" t="e">
            <v>#N/A</v>
          </cell>
          <cell r="HG60" t="e">
            <v>#N/A</v>
          </cell>
          <cell r="HH60" t="e">
            <v>#N/A</v>
          </cell>
          <cell r="HI60" t="e">
            <v>#N/A</v>
          </cell>
          <cell r="HJ60" t="e">
            <v>#N/A</v>
          </cell>
          <cell r="HK60" t="e">
            <v>#N/A</v>
          </cell>
          <cell r="HL60" t="e">
            <v>#N/A</v>
          </cell>
          <cell r="HM60" t="e">
            <v>#N/A</v>
          </cell>
          <cell r="HN60" t="e">
            <v>#N/A</v>
          </cell>
          <cell r="HO60" t="e">
            <v>#N/A</v>
          </cell>
          <cell r="HP60" t="e">
            <v>#N/A</v>
          </cell>
          <cell r="HQ60" t="e">
            <v>#N/A</v>
          </cell>
          <cell r="HR60" t="e">
            <v>#N/A</v>
          </cell>
          <cell r="HS60" t="e">
            <v>#N/A</v>
          </cell>
          <cell r="HT60" t="e">
            <v>#N/A</v>
          </cell>
          <cell r="HU60" t="e">
            <v>#N/A</v>
          </cell>
          <cell r="HV60" t="e">
            <v>#N/A</v>
          </cell>
          <cell r="HW60" t="e">
            <v>#N/A</v>
          </cell>
          <cell r="HX60" t="e">
            <v>#N/A</v>
          </cell>
          <cell r="HY60" t="e">
            <v>#N/A</v>
          </cell>
          <cell r="HZ60" t="e">
            <v>#N/A</v>
          </cell>
          <cell r="IA60" t="e">
            <v>#N/A</v>
          </cell>
          <cell r="IB60" t="e">
            <v>#N/A</v>
          </cell>
          <cell r="IC60" t="e">
            <v>#N/A</v>
          </cell>
          <cell r="ID60" t="e">
            <v>#N/A</v>
          </cell>
          <cell r="IE60" t="e">
            <v>#N/A</v>
          </cell>
          <cell r="IF60" t="e">
            <v>#N/A</v>
          </cell>
          <cell r="IG60" t="e">
            <v>#N/A</v>
          </cell>
          <cell r="IH60" t="e">
            <v>#N/A</v>
          </cell>
          <cell r="II60" t="e">
            <v>#N/A</v>
          </cell>
          <cell r="IJ60" t="e">
            <v>#N/A</v>
          </cell>
          <cell r="IK60" t="e">
            <v>#N/A</v>
          </cell>
          <cell r="IL60" t="e">
            <v>#N/A</v>
          </cell>
          <cell r="IM60" t="e">
            <v>#N/A</v>
          </cell>
          <cell r="IN60" t="e">
            <v>#N/A</v>
          </cell>
          <cell r="IO60" t="e">
            <v>#N/A</v>
          </cell>
          <cell r="IP60" t="e">
            <v>#N/A</v>
          </cell>
          <cell r="IQ60" t="e">
            <v>#N/A</v>
          </cell>
          <cell r="IR60" t="e">
            <v>#N/A</v>
          </cell>
          <cell r="IS60" t="e">
            <v>#N/A</v>
          </cell>
          <cell r="IT60" t="e">
            <v>#N/A</v>
          </cell>
          <cell r="IU60" t="e">
            <v>#N/A</v>
          </cell>
          <cell r="IV60" t="e">
            <v>#N/A</v>
          </cell>
          <cell r="IW60" t="e">
            <v>#N/A</v>
          </cell>
          <cell r="IX60" t="e">
            <v>#N/A</v>
          </cell>
          <cell r="IY60" t="e">
            <v>#N/A</v>
          </cell>
          <cell r="IZ60" t="e">
            <v>#N/A</v>
          </cell>
          <cell r="JA60" t="e">
            <v>#N/A</v>
          </cell>
          <cell r="JB60" t="e">
            <v>#N/A</v>
          </cell>
          <cell r="JC60" t="e">
            <v>#N/A</v>
          </cell>
          <cell r="JD60" t="e">
            <v>#N/A</v>
          </cell>
          <cell r="JE60" t="e">
            <v>#N/A</v>
          </cell>
          <cell r="JF60" t="e">
            <v>#N/A</v>
          </cell>
          <cell r="JG60" t="e">
            <v>#N/A</v>
          </cell>
          <cell r="JH60" t="e">
            <v>#N/A</v>
          </cell>
          <cell r="JI60" t="e">
            <v>#N/A</v>
          </cell>
          <cell r="JJ60" t="e">
            <v>#N/A</v>
          </cell>
          <cell r="JK60" t="e">
            <v>#N/A</v>
          </cell>
          <cell r="JL60" t="e">
            <v>#N/A</v>
          </cell>
          <cell r="JM60" t="e">
            <v>#N/A</v>
          </cell>
          <cell r="JN60" t="e">
            <v>#N/A</v>
          </cell>
          <cell r="JO60" t="e">
            <v>#N/A</v>
          </cell>
          <cell r="JP60" t="e">
            <v>#N/A</v>
          </cell>
          <cell r="JQ60" t="e">
            <v>#N/A</v>
          </cell>
          <cell r="JR60" t="e">
            <v>#N/A</v>
          </cell>
          <cell r="JS60" t="e">
            <v>#N/A</v>
          </cell>
          <cell r="JT60" t="e">
            <v>#N/A</v>
          </cell>
          <cell r="JU60" t="e">
            <v>#N/A</v>
          </cell>
          <cell r="JV60" t="e">
            <v>#N/A</v>
          </cell>
          <cell r="JW60" t="e">
            <v>#N/A</v>
          </cell>
          <cell r="JX60" t="e">
            <v>#N/A</v>
          </cell>
          <cell r="JY60" t="e">
            <v>#N/A</v>
          </cell>
          <cell r="JZ60" t="e">
            <v>#N/A</v>
          </cell>
          <cell r="KA60" t="e">
            <v>#N/A</v>
          </cell>
          <cell r="KB60" t="e">
            <v>#N/A</v>
          </cell>
          <cell r="KC60" t="e">
            <v>#N/A</v>
          </cell>
          <cell r="KD60" t="e">
            <v>#N/A</v>
          </cell>
          <cell r="KE60" t="e">
            <v>#N/A</v>
          </cell>
          <cell r="KF60" t="e">
            <v>#N/A</v>
          </cell>
          <cell r="KG60" t="e">
            <v>#N/A</v>
          </cell>
          <cell r="KH60" t="e">
            <v>#N/A</v>
          </cell>
          <cell r="KI60" t="e">
            <v>#N/A</v>
          </cell>
          <cell r="KJ60" t="e">
            <v>#N/A</v>
          </cell>
          <cell r="KK60" t="e">
            <v>#N/A</v>
          </cell>
          <cell r="KL60" t="e">
            <v>#N/A</v>
          </cell>
          <cell r="KM60" t="e">
            <v>#N/A</v>
          </cell>
          <cell r="KN60" t="e">
            <v>#N/A</v>
          </cell>
          <cell r="KO60" t="e">
            <v>#N/A</v>
          </cell>
          <cell r="KP60" t="e">
            <v>#N/A</v>
          </cell>
          <cell r="KQ60" t="e">
            <v>#N/A</v>
          </cell>
          <cell r="KR60" t="e">
            <v>#N/A</v>
          </cell>
          <cell r="KS60" t="e">
            <v>#N/A</v>
          </cell>
          <cell r="KT60" t="e">
            <v>#N/A</v>
          </cell>
          <cell r="KU60" t="e">
            <v>#N/A</v>
          </cell>
          <cell r="KV60" t="e">
            <v>#N/A</v>
          </cell>
          <cell r="KW60" t="e">
            <v>#N/A</v>
          </cell>
          <cell r="KX60" t="e">
            <v>#N/A</v>
          </cell>
          <cell r="KY60" t="e">
            <v>#N/A</v>
          </cell>
          <cell r="KZ60" t="e">
            <v>#N/A</v>
          </cell>
          <cell r="LA60" t="e">
            <v>#N/A</v>
          </cell>
          <cell r="LB60" t="e">
            <v>#N/A</v>
          </cell>
          <cell r="LC60" t="e">
            <v>#N/A</v>
          </cell>
          <cell r="LD60" t="e">
            <v>#N/A</v>
          </cell>
          <cell r="LE60" t="e">
            <v>#N/A</v>
          </cell>
          <cell r="LF60" t="e">
            <v>#N/A</v>
          </cell>
          <cell r="LG60" t="e">
            <v>#N/A</v>
          </cell>
          <cell r="LH60" t="e">
            <v>#N/A</v>
          </cell>
          <cell r="LI60" t="e">
            <v>#N/A</v>
          </cell>
          <cell r="LJ60" t="e">
            <v>#N/A</v>
          </cell>
          <cell r="LK60" t="e">
            <v>#N/A</v>
          </cell>
          <cell r="LL60" t="e">
            <v>#N/A</v>
          </cell>
          <cell r="LM60" t="e">
            <v>#N/A</v>
          </cell>
          <cell r="LN60" t="e">
            <v>#N/A</v>
          </cell>
          <cell r="LO60" t="e">
            <v>#N/A</v>
          </cell>
          <cell r="LP60" t="e">
            <v>#N/A</v>
          </cell>
          <cell r="LQ60" t="e">
            <v>#N/A</v>
          </cell>
          <cell r="LR60" t="e">
            <v>#N/A</v>
          </cell>
          <cell r="LS60" t="e">
            <v>#N/A</v>
          </cell>
          <cell r="LT60" t="e">
            <v>#N/A</v>
          </cell>
          <cell r="LU60" t="e">
            <v>#N/A</v>
          </cell>
          <cell r="LV60" t="e">
            <v>#N/A</v>
          </cell>
          <cell r="LW60" t="e">
            <v>#N/A</v>
          </cell>
          <cell r="LX60" t="e">
            <v>#N/A</v>
          </cell>
          <cell r="LY60" t="e">
            <v>#N/A</v>
          </cell>
          <cell r="LZ60" t="e">
            <v>#N/A</v>
          </cell>
          <cell r="MA60" t="e">
            <v>#N/A</v>
          </cell>
          <cell r="MB60" t="e">
            <v>#N/A</v>
          </cell>
          <cell r="MC60" t="e">
            <v>#N/A</v>
          </cell>
          <cell r="MD60" t="e">
            <v>#N/A</v>
          </cell>
          <cell r="ME60" t="e">
            <v>#N/A</v>
          </cell>
          <cell r="MF60" t="e">
            <v>#N/A</v>
          </cell>
          <cell r="MG60" t="e">
            <v>#N/A</v>
          </cell>
          <cell r="MH60" t="e">
            <v>#N/A</v>
          </cell>
          <cell r="MI60" t="e">
            <v>#N/A</v>
          </cell>
          <cell r="MJ60" t="e">
            <v>#N/A</v>
          </cell>
          <cell r="MK60" t="e">
            <v>#N/A</v>
          </cell>
          <cell r="ML60" t="e">
            <v>#N/A</v>
          </cell>
          <cell r="MM60" t="e">
            <v>#N/A</v>
          </cell>
          <cell r="MN60" t="e">
            <v>#N/A</v>
          </cell>
          <cell r="MO60" t="e">
            <v>#N/A</v>
          </cell>
          <cell r="MP60" t="e">
            <v>#N/A</v>
          </cell>
          <cell r="MQ60" t="e">
            <v>#N/A</v>
          </cell>
          <cell r="MR60" t="e">
            <v>#N/A</v>
          </cell>
          <cell r="MS60" t="e">
            <v>#N/A</v>
          </cell>
          <cell r="MT60" t="e">
            <v>#N/A</v>
          </cell>
          <cell r="MU60" t="e">
            <v>#N/A</v>
          </cell>
          <cell r="MV60" t="e">
            <v>#N/A</v>
          </cell>
          <cell r="MW60" t="e">
            <v>#N/A</v>
          </cell>
          <cell r="MX60" t="e">
            <v>#N/A</v>
          </cell>
          <cell r="MY60" t="e">
            <v>#N/A</v>
          </cell>
          <cell r="MZ60" t="e">
            <v>#N/A</v>
          </cell>
          <cell r="NA60" t="e">
            <v>#N/A</v>
          </cell>
          <cell r="NB60" t="e">
            <v>#N/A</v>
          </cell>
          <cell r="NC60" t="e">
            <v>#N/A</v>
          </cell>
          <cell r="ND60" t="e">
            <v>#N/A</v>
          </cell>
          <cell r="NE60" t="e">
            <v>#N/A</v>
          </cell>
          <cell r="NF60" t="e">
            <v>#N/A</v>
          </cell>
          <cell r="NG60" t="e">
            <v>#N/A</v>
          </cell>
          <cell r="NH60" t="e">
            <v>#N/A</v>
          </cell>
          <cell r="NI60" t="e">
            <v>#N/A</v>
          </cell>
          <cell r="NJ60" t="e">
            <v>#N/A</v>
          </cell>
          <cell r="NK60" t="e">
            <v>#N/A</v>
          </cell>
          <cell r="NL60" t="e">
            <v>#N/A</v>
          </cell>
          <cell r="NM60" t="e">
            <v>#N/A</v>
          </cell>
          <cell r="NN60" t="e">
            <v>#N/A</v>
          </cell>
          <cell r="NO60" t="e">
            <v>#N/A</v>
          </cell>
          <cell r="NP60" t="e">
            <v>#N/A</v>
          </cell>
          <cell r="NQ60" t="e">
            <v>#N/A</v>
          </cell>
          <cell r="NR60" t="e">
            <v>#N/A</v>
          </cell>
          <cell r="NS60" t="e">
            <v>#N/A</v>
          </cell>
          <cell r="NT60" t="e">
            <v>#N/A</v>
          </cell>
          <cell r="NU60" t="e">
            <v>#N/A</v>
          </cell>
          <cell r="NV60" t="e">
            <v>#N/A</v>
          </cell>
          <cell r="NW60" t="e">
            <v>#N/A</v>
          </cell>
          <cell r="NX60" t="e">
            <v>#N/A</v>
          </cell>
          <cell r="NY60" t="e">
            <v>#N/A</v>
          </cell>
          <cell r="NZ60" t="e">
            <v>#N/A</v>
          </cell>
          <cell r="OA60" t="e">
            <v>#N/A</v>
          </cell>
          <cell r="OB60" t="e">
            <v>#N/A</v>
          </cell>
          <cell r="OC60" t="e">
            <v>#N/A</v>
          </cell>
          <cell r="OD60" t="e">
            <v>#N/A</v>
          </cell>
          <cell r="OE60" t="e">
            <v>#N/A</v>
          </cell>
          <cell r="OF60" t="e">
            <v>#N/A</v>
          </cell>
          <cell r="OG60" t="e">
            <v>#N/A</v>
          </cell>
          <cell r="OH60" t="e">
            <v>#N/A</v>
          </cell>
          <cell r="OI60" t="e">
            <v>#N/A</v>
          </cell>
          <cell r="OJ60" t="e">
            <v>#N/A</v>
          </cell>
          <cell r="OK60" t="e">
            <v>#N/A</v>
          </cell>
          <cell r="OL60" t="e">
            <v>#N/A</v>
          </cell>
          <cell r="OM60" t="e">
            <v>#N/A</v>
          </cell>
          <cell r="ON60" t="e">
            <v>#N/A</v>
          </cell>
          <cell r="OO60" t="e">
            <v>#N/A</v>
          </cell>
          <cell r="OP60" t="e">
            <v>#N/A</v>
          </cell>
          <cell r="OQ60" t="e">
            <v>#N/A</v>
          </cell>
          <cell r="OR60" t="e">
            <v>#N/A</v>
          </cell>
          <cell r="OS60" t="e">
            <v>#N/A</v>
          </cell>
          <cell r="OT60" t="e">
            <v>#N/A</v>
          </cell>
          <cell r="OU60" t="e">
            <v>#N/A</v>
          </cell>
          <cell r="OV60" t="e">
            <v>#N/A</v>
          </cell>
          <cell r="OW60" t="e">
            <v>#N/A</v>
          </cell>
          <cell r="OX60" t="e">
            <v>#N/A</v>
          </cell>
          <cell r="OY60" t="e">
            <v>#N/A</v>
          </cell>
          <cell r="OZ60" t="e">
            <v>#N/A</v>
          </cell>
          <cell r="PA60" t="e">
            <v>#N/A</v>
          </cell>
          <cell r="PB60" t="e">
            <v>#N/A</v>
          </cell>
          <cell r="PC60" t="e">
            <v>#N/A</v>
          </cell>
          <cell r="PD60" t="e">
            <v>#N/A</v>
          </cell>
          <cell r="PE60" t="e">
            <v>#N/A</v>
          </cell>
          <cell r="PF60" t="e">
            <v>#N/A</v>
          </cell>
          <cell r="PG60" t="e">
            <v>#N/A</v>
          </cell>
          <cell r="PH60" t="e">
            <v>#N/A</v>
          </cell>
          <cell r="PI60" t="e">
            <v>#N/A</v>
          </cell>
          <cell r="PJ60" t="e">
            <v>#N/A</v>
          </cell>
          <cell r="PK60" t="e">
            <v>#N/A</v>
          </cell>
          <cell r="PL60" t="e">
            <v>#N/A</v>
          </cell>
          <cell r="PM60" t="e">
            <v>#N/A</v>
          </cell>
          <cell r="PN60" t="e">
            <v>#N/A</v>
          </cell>
          <cell r="PO60" t="e">
            <v>#N/A</v>
          </cell>
          <cell r="PP60" t="e">
            <v>#N/A</v>
          </cell>
          <cell r="PQ60" t="e">
            <v>#N/A</v>
          </cell>
          <cell r="PR60" t="e">
            <v>#N/A</v>
          </cell>
          <cell r="PS60" t="e">
            <v>#N/A</v>
          </cell>
          <cell r="PT60" t="e">
            <v>#N/A</v>
          </cell>
          <cell r="PU60" t="e">
            <v>#N/A</v>
          </cell>
          <cell r="PV60" t="e">
            <v>#N/A</v>
          </cell>
          <cell r="PW60" t="e">
            <v>#N/A</v>
          </cell>
          <cell r="PX60" t="e">
            <v>#N/A</v>
          </cell>
          <cell r="PY60" t="e">
            <v>#N/A</v>
          </cell>
          <cell r="PZ60" t="e">
            <v>#N/A</v>
          </cell>
          <cell r="QA60" t="e">
            <v>#N/A</v>
          </cell>
          <cell r="QB60" t="e">
            <v>#N/A</v>
          </cell>
          <cell r="QC60" t="e">
            <v>#N/A</v>
          </cell>
          <cell r="QD60" t="e">
            <v>#N/A</v>
          </cell>
          <cell r="QE60" t="e">
            <v>#N/A</v>
          </cell>
          <cell r="QF60" t="e">
            <v>#N/A</v>
          </cell>
          <cell r="QG60" t="e">
            <v>#N/A</v>
          </cell>
          <cell r="QH60" t="e">
            <v>#N/A</v>
          </cell>
          <cell r="QI60" t="e">
            <v>#N/A</v>
          </cell>
          <cell r="QJ60" t="e">
            <v>#N/A</v>
          </cell>
          <cell r="QK60" t="e">
            <v>#N/A</v>
          </cell>
          <cell r="QL60" t="e">
            <v>#N/A</v>
          </cell>
          <cell r="QM60" t="e">
            <v>#N/A</v>
          </cell>
          <cell r="QN60" t="e">
            <v>#N/A</v>
          </cell>
          <cell r="QO60" t="e">
            <v>#N/A</v>
          </cell>
          <cell r="QP60" t="e">
            <v>#N/A</v>
          </cell>
          <cell r="QQ60" t="e">
            <v>#N/A</v>
          </cell>
          <cell r="QR60" t="e">
            <v>#N/A</v>
          </cell>
          <cell r="QS60" t="e">
            <v>#N/A</v>
          </cell>
          <cell r="QT60" t="e">
            <v>#N/A</v>
          </cell>
          <cell r="QU60" t="e">
            <v>#N/A</v>
          </cell>
          <cell r="QV60" t="e">
            <v>#N/A</v>
          </cell>
          <cell r="QW60" t="e">
            <v>#N/A</v>
          </cell>
          <cell r="QX60" t="e">
            <v>#N/A</v>
          </cell>
          <cell r="QY60" t="e">
            <v>#N/A</v>
          </cell>
          <cell r="QZ60" t="str">
            <v>x</v>
          </cell>
          <cell r="RA60" t="str">
            <v>x</v>
          </cell>
          <cell r="RB60" t="str">
            <v>x</v>
          </cell>
        </row>
        <row r="61">
          <cell r="C61" t="e">
            <v>#N/A</v>
          </cell>
          <cell r="D61" t="e">
            <v>#N/A</v>
          </cell>
          <cell r="E61" t="e">
            <v>#N/A</v>
          </cell>
          <cell r="F61" t="e">
            <v>#N/A</v>
          </cell>
          <cell r="G61" t="e">
            <v>#N/A</v>
          </cell>
          <cell r="H61" t="e">
            <v>#N/A</v>
          </cell>
          <cell r="I61" t="e">
            <v>#N/A</v>
          </cell>
          <cell r="J61" t="e">
            <v>#N/A</v>
          </cell>
          <cell r="K61" t="e">
            <v>#N/A</v>
          </cell>
          <cell r="L61" t="e">
            <v>#N/A</v>
          </cell>
          <cell r="M61" t="e">
            <v>#N/A</v>
          </cell>
          <cell r="N61" t="e">
            <v>#N/A</v>
          </cell>
          <cell r="O61" t="e">
            <v>#N/A</v>
          </cell>
          <cell r="P61" t="e">
            <v>#N/A</v>
          </cell>
          <cell r="Q61" t="e">
            <v>#N/A</v>
          </cell>
          <cell r="R61" t="e">
            <v>#N/A</v>
          </cell>
          <cell r="S61" t="e">
            <v>#N/A</v>
          </cell>
          <cell r="T61" t="e">
            <v>#N/A</v>
          </cell>
          <cell r="U61" t="e">
            <v>#N/A</v>
          </cell>
          <cell r="V61" t="e">
            <v>#N/A</v>
          </cell>
          <cell r="W61" t="e">
            <v>#N/A</v>
          </cell>
          <cell r="X61" t="e">
            <v>#N/A</v>
          </cell>
          <cell r="Y61" t="e">
            <v>#N/A</v>
          </cell>
          <cell r="Z61" t="e">
            <v>#N/A</v>
          </cell>
          <cell r="AA61" t="e">
            <v>#N/A</v>
          </cell>
          <cell r="AB61" t="e">
            <v>#N/A</v>
          </cell>
          <cell r="AC61" t="e">
            <v>#N/A</v>
          </cell>
          <cell r="AD61" t="e">
            <v>#N/A</v>
          </cell>
          <cell r="AE61" t="e">
            <v>#N/A</v>
          </cell>
          <cell r="AF61" t="e">
            <v>#N/A</v>
          </cell>
          <cell r="AG61" t="e">
            <v>#N/A</v>
          </cell>
          <cell r="AH61" t="e">
            <v>#N/A</v>
          </cell>
          <cell r="AI61" t="e">
            <v>#N/A</v>
          </cell>
          <cell r="AJ61" t="e">
            <v>#N/A</v>
          </cell>
          <cell r="AK61" t="e">
            <v>#N/A</v>
          </cell>
          <cell r="AL61" t="e">
            <v>#N/A</v>
          </cell>
          <cell r="AM61" t="e">
            <v>#N/A</v>
          </cell>
          <cell r="AN61" t="e">
            <v>#N/A</v>
          </cell>
          <cell r="AO61" t="e">
            <v>#N/A</v>
          </cell>
          <cell r="AP61" t="e">
            <v>#N/A</v>
          </cell>
          <cell r="AQ61" t="e">
            <v>#N/A</v>
          </cell>
          <cell r="AR61" t="e">
            <v>#N/A</v>
          </cell>
          <cell r="AS61" t="e">
            <v>#N/A</v>
          </cell>
          <cell r="AT61" t="e">
            <v>#N/A</v>
          </cell>
          <cell r="AU61" t="e">
            <v>#N/A</v>
          </cell>
          <cell r="AV61" t="e">
            <v>#N/A</v>
          </cell>
          <cell r="AW61" t="e">
            <v>#N/A</v>
          </cell>
          <cell r="AX61" t="e">
            <v>#N/A</v>
          </cell>
          <cell r="AY61" t="e">
            <v>#N/A</v>
          </cell>
          <cell r="AZ61" t="e">
            <v>#N/A</v>
          </cell>
          <cell r="BA61" t="e">
            <v>#N/A</v>
          </cell>
          <cell r="BB61" t="e">
            <v>#N/A</v>
          </cell>
          <cell r="BC61" t="e">
            <v>#N/A</v>
          </cell>
          <cell r="BD61" t="e">
            <v>#N/A</v>
          </cell>
          <cell r="BE61" t="e">
            <v>#N/A</v>
          </cell>
          <cell r="BF61" t="e">
            <v>#N/A</v>
          </cell>
          <cell r="BG61" t="e">
            <v>#N/A</v>
          </cell>
          <cell r="BH61" t="e">
            <v>#N/A</v>
          </cell>
          <cell r="BI61" t="e">
            <v>#N/A</v>
          </cell>
          <cell r="BJ61" t="e">
            <v>#N/A</v>
          </cell>
          <cell r="BK61" t="e">
            <v>#N/A</v>
          </cell>
          <cell r="BL61" t="e">
            <v>#N/A</v>
          </cell>
          <cell r="BM61" t="e">
            <v>#N/A</v>
          </cell>
          <cell r="BN61" t="e">
            <v>#N/A</v>
          </cell>
          <cell r="BO61" t="e">
            <v>#N/A</v>
          </cell>
          <cell r="BP61" t="e">
            <v>#N/A</v>
          </cell>
          <cell r="BQ61" t="e">
            <v>#N/A</v>
          </cell>
          <cell r="BR61" t="e">
            <v>#N/A</v>
          </cell>
          <cell r="BS61" t="e">
            <v>#N/A</v>
          </cell>
          <cell r="BT61" t="e">
            <v>#N/A</v>
          </cell>
          <cell r="BU61" t="e">
            <v>#N/A</v>
          </cell>
          <cell r="BV61" t="e">
            <v>#N/A</v>
          </cell>
          <cell r="BW61" t="e">
            <v>#N/A</v>
          </cell>
          <cell r="BX61" t="e">
            <v>#N/A</v>
          </cell>
          <cell r="BY61" t="e">
            <v>#N/A</v>
          </cell>
          <cell r="BZ61" t="e">
            <v>#N/A</v>
          </cell>
          <cell r="CA61" t="e">
            <v>#N/A</v>
          </cell>
          <cell r="CB61" t="e">
            <v>#N/A</v>
          </cell>
          <cell r="CC61" t="e">
            <v>#N/A</v>
          </cell>
          <cell r="CD61" t="e">
            <v>#N/A</v>
          </cell>
          <cell r="CE61" t="e">
            <v>#N/A</v>
          </cell>
          <cell r="CF61" t="e">
            <v>#N/A</v>
          </cell>
          <cell r="CG61" t="e">
            <v>#N/A</v>
          </cell>
          <cell r="CH61" t="e">
            <v>#N/A</v>
          </cell>
          <cell r="CI61" t="e">
            <v>#N/A</v>
          </cell>
          <cell r="CJ61" t="e">
            <v>#N/A</v>
          </cell>
          <cell r="CK61" t="e">
            <v>#N/A</v>
          </cell>
          <cell r="CL61" t="e">
            <v>#N/A</v>
          </cell>
          <cell r="CM61" t="e">
            <v>#N/A</v>
          </cell>
          <cell r="CN61" t="e">
            <v>#N/A</v>
          </cell>
          <cell r="CO61" t="e">
            <v>#N/A</v>
          </cell>
          <cell r="CP61" t="e">
            <v>#N/A</v>
          </cell>
          <cell r="CQ61" t="e">
            <v>#N/A</v>
          </cell>
          <cell r="CR61" t="e">
            <v>#N/A</v>
          </cell>
          <cell r="CS61" t="e">
            <v>#N/A</v>
          </cell>
          <cell r="CT61" t="e">
            <v>#N/A</v>
          </cell>
          <cell r="CU61" t="e">
            <v>#N/A</v>
          </cell>
          <cell r="CV61" t="e">
            <v>#N/A</v>
          </cell>
          <cell r="CW61" t="e">
            <v>#N/A</v>
          </cell>
          <cell r="CX61" t="e">
            <v>#N/A</v>
          </cell>
          <cell r="CY61" t="e">
            <v>#N/A</v>
          </cell>
          <cell r="CZ61" t="e">
            <v>#N/A</v>
          </cell>
          <cell r="DA61" t="e">
            <v>#N/A</v>
          </cell>
          <cell r="DB61" t="e">
            <v>#N/A</v>
          </cell>
          <cell r="DC61" t="e">
            <v>#N/A</v>
          </cell>
          <cell r="DD61" t="e">
            <v>#N/A</v>
          </cell>
          <cell r="DE61" t="e">
            <v>#N/A</v>
          </cell>
          <cell r="DF61" t="e">
            <v>#N/A</v>
          </cell>
          <cell r="DG61" t="e">
            <v>#N/A</v>
          </cell>
          <cell r="DH61" t="e">
            <v>#N/A</v>
          </cell>
          <cell r="DI61" t="e">
            <v>#N/A</v>
          </cell>
          <cell r="DJ61" t="e">
            <v>#N/A</v>
          </cell>
          <cell r="DK61" t="e">
            <v>#N/A</v>
          </cell>
          <cell r="DL61" t="e">
            <v>#N/A</v>
          </cell>
          <cell r="DM61" t="e">
            <v>#N/A</v>
          </cell>
          <cell r="DN61" t="e">
            <v>#N/A</v>
          </cell>
          <cell r="DO61" t="e">
            <v>#N/A</v>
          </cell>
          <cell r="DP61" t="e">
            <v>#N/A</v>
          </cell>
          <cell r="DQ61" t="e">
            <v>#N/A</v>
          </cell>
          <cell r="DR61" t="e">
            <v>#N/A</v>
          </cell>
          <cell r="DS61" t="e">
            <v>#N/A</v>
          </cell>
          <cell r="DT61" t="e">
            <v>#N/A</v>
          </cell>
          <cell r="DU61" t="e">
            <v>#N/A</v>
          </cell>
          <cell r="DV61" t="e">
            <v>#N/A</v>
          </cell>
          <cell r="DW61" t="e">
            <v>#N/A</v>
          </cell>
          <cell r="DX61" t="e">
            <v>#N/A</v>
          </cell>
          <cell r="DY61" t="e">
            <v>#N/A</v>
          </cell>
          <cell r="DZ61" t="e">
            <v>#N/A</v>
          </cell>
          <cell r="EA61" t="e">
            <v>#N/A</v>
          </cell>
          <cell r="EB61" t="e">
            <v>#N/A</v>
          </cell>
          <cell r="EC61" t="e">
            <v>#N/A</v>
          </cell>
          <cell r="ED61" t="e">
            <v>#N/A</v>
          </cell>
          <cell r="EE61" t="e">
            <v>#N/A</v>
          </cell>
          <cell r="EF61" t="e">
            <v>#N/A</v>
          </cell>
          <cell r="EG61" t="e">
            <v>#N/A</v>
          </cell>
          <cell r="EH61" t="e">
            <v>#N/A</v>
          </cell>
          <cell r="EI61" t="e">
            <v>#N/A</v>
          </cell>
          <cell r="EJ61" t="e">
            <v>#N/A</v>
          </cell>
          <cell r="EK61" t="e">
            <v>#N/A</v>
          </cell>
          <cell r="EL61" t="e">
            <v>#N/A</v>
          </cell>
          <cell r="EM61" t="e">
            <v>#N/A</v>
          </cell>
          <cell r="EN61" t="e">
            <v>#N/A</v>
          </cell>
          <cell r="EO61" t="e">
            <v>#N/A</v>
          </cell>
          <cell r="EP61" t="e">
            <v>#N/A</v>
          </cell>
          <cell r="EQ61" t="e">
            <v>#N/A</v>
          </cell>
          <cell r="ER61" t="e">
            <v>#N/A</v>
          </cell>
          <cell r="ES61" t="e">
            <v>#N/A</v>
          </cell>
          <cell r="ET61" t="e">
            <v>#N/A</v>
          </cell>
          <cell r="EU61" t="e">
            <v>#N/A</v>
          </cell>
          <cell r="EV61" t="e">
            <v>#N/A</v>
          </cell>
          <cell r="EW61" t="e">
            <v>#N/A</v>
          </cell>
          <cell r="EX61" t="e">
            <v>#N/A</v>
          </cell>
          <cell r="EY61" t="e">
            <v>#N/A</v>
          </cell>
          <cell r="EZ61" t="e">
            <v>#N/A</v>
          </cell>
          <cell r="FA61" t="e">
            <v>#N/A</v>
          </cell>
          <cell r="FB61" t="e">
            <v>#N/A</v>
          </cell>
          <cell r="FC61" t="e">
            <v>#N/A</v>
          </cell>
          <cell r="FD61" t="e">
            <v>#N/A</v>
          </cell>
          <cell r="FE61" t="e">
            <v>#N/A</v>
          </cell>
          <cell r="FF61" t="e">
            <v>#N/A</v>
          </cell>
          <cell r="FG61" t="e">
            <v>#N/A</v>
          </cell>
          <cell r="FH61" t="e">
            <v>#N/A</v>
          </cell>
          <cell r="FI61" t="e">
            <v>#N/A</v>
          </cell>
          <cell r="FJ61" t="e">
            <v>#N/A</v>
          </cell>
          <cell r="FK61" t="e">
            <v>#N/A</v>
          </cell>
          <cell r="FL61" t="e">
            <v>#N/A</v>
          </cell>
          <cell r="FM61" t="e">
            <v>#N/A</v>
          </cell>
          <cell r="FN61" t="e">
            <v>#N/A</v>
          </cell>
          <cell r="FO61" t="e">
            <v>#N/A</v>
          </cell>
          <cell r="FP61" t="e">
            <v>#N/A</v>
          </cell>
          <cell r="FQ61" t="e">
            <v>#N/A</v>
          </cell>
          <cell r="FR61" t="e">
            <v>#N/A</v>
          </cell>
          <cell r="FS61" t="e">
            <v>#N/A</v>
          </cell>
          <cell r="FT61" t="e">
            <v>#N/A</v>
          </cell>
          <cell r="FU61" t="e">
            <v>#N/A</v>
          </cell>
          <cell r="FV61" t="e">
            <v>#N/A</v>
          </cell>
          <cell r="FW61" t="e">
            <v>#N/A</v>
          </cell>
          <cell r="FX61" t="e">
            <v>#N/A</v>
          </cell>
          <cell r="FY61" t="e">
            <v>#N/A</v>
          </cell>
          <cell r="FZ61" t="e">
            <v>#N/A</v>
          </cell>
          <cell r="GA61" t="e">
            <v>#N/A</v>
          </cell>
          <cell r="GB61" t="e">
            <v>#N/A</v>
          </cell>
          <cell r="GC61" t="e">
            <v>#N/A</v>
          </cell>
          <cell r="GD61" t="e">
            <v>#N/A</v>
          </cell>
          <cell r="GE61" t="e">
            <v>#N/A</v>
          </cell>
          <cell r="GF61" t="e">
            <v>#N/A</v>
          </cell>
          <cell r="GG61" t="e">
            <v>#N/A</v>
          </cell>
          <cell r="GH61" t="e">
            <v>#N/A</v>
          </cell>
          <cell r="GI61" t="e">
            <v>#N/A</v>
          </cell>
          <cell r="GJ61" t="e">
            <v>#N/A</v>
          </cell>
          <cell r="GK61" t="e">
            <v>#N/A</v>
          </cell>
          <cell r="GL61" t="e">
            <v>#N/A</v>
          </cell>
          <cell r="GM61" t="e">
            <v>#N/A</v>
          </cell>
          <cell r="GN61" t="e">
            <v>#N/A</v>
          </cell>
          <cell r="GO61" t="e">
            <v>#N/A</v>
          </cell>
          <cell r="GP61" t="e">
            <v>#N/A</v>
          </cell>
          <cell r="GQ61" t="e">
            <v>#N/A</v>
          </cell>
          <cell r="GR61" t="e">
            <v>#N/A</v>
          </cell>
          <cell r="GS61" t="e">
            <v>#N/A</v>
          </cell>
          <cell r="GT61" t="e">
            <v>#N/A</v>
          </cell>
          <cell r="GU61" t="e">
            <v>#N/A</v>
          </cell>
          <cell r="GV61" t="e">
            <v>#N/A</v>
          </cell>
          <cell r="GW61" t="e">
            <v>#N/A</v>
          </cell>
          <cell r="GX61" t="e">
            <v>#N/A</v>
          </cell>
          <cell r="GY61" t="e">
            <v>#N/A</v>
          </cell>
          <cell r="GZ61" t="e">
            <v>#N/A</v>
          </cell>
          <cell r="HA61" t="e">
            <v>#N/A</v>
          </cell>
          <cell r="HB61" t="e">
            <v>#N/A</v>
          </cell>
          <cell r="HC61" t="e">
            <v>#N/A</v>
          </cell>
          <cell r="HD61" t="e">
            <v>#N/A</v>
          </cell>
          <cell r="HE61" t="e">
            <v>#N/A</v>
          </cell>
          <cell r="HF61" t="e">
            <v>#N/A</v>
          </cell>
          <cell r="HG61" t="e">
            <v>#N/A</v>
          </cell>
          <cell r="HH61" t="e">
            <v>#N/A</v>
          </cell>
          <cell r="HI61" t="e">
            <v>#N/A</v>
          </cell>
          <cell r="HJ61" t="e">
            <v>#N/A</v>
          </cell>
          <cell r="HK61" t="e">
            <v>#N/A</v>
          </cell>
          <cell r="HL61" t="e">
            <v>#N/A</v>
          </cell>
          <cell r="HM61" t="e">
            <v>#N/A</v>
          </cell>
          <cell r="HN61" t="e">
            <v>#N/A</v>
          </cell>
          <cell r="HO61" t="e">
            <v>#N/A</v>
          </cell>
          <cell r="HP61" t="e">
            <v>#N/A</v>
          </cell>
          <cell r="HQ61" t="e">
            <v>#N/A</v>
          </cell>
          <cell r="HR61" t="e">
            <v>#N/A</v>
          </cell>
          <cell r="HS61" t="e">
            <v>#N/A</v>
          </cell>
          <cell r="HT61" t="e">
            <v>#N/A</v>
          </cell>
          <cell r="HU61" t="e">
            <v>#N/A</v>
          </cell>
          <cell r="HV61" t="e">
            <v>#N/A</v>
          </cell>
          <cell r="HW61" t="e">
            <v>#N/A</v>
          </cell>
          <cell r="HX61" t="e">
            <v>#N/A</v>
          </cell>
          <cell r="HY61" t="e">
            <v>#N/A</v>
          </cell>
          <cell r="HZ61" t="e">
            <v>#N/A</v>
          </cell>
          <cell r="IA61" t="e">
            <v>#N/A</v>
          </cell>
          <cell r="IB61" t="e">
            <v>#N/A</v>
          </cell>
          <cell r="IC61" t="e">
            <v>#N/A</v>
          </cell>
          <cell r="ID61" t="e">
            <v>#N/A</v>
          </cell>
          <cell r="IE61" t="e">
            <v>#N/A</v>
          </cell>
          <cell r="IF61" t="e">
            <v>#N/A</v>
          </cell>
          <cell r="IG61" t="e">
            <v>#N/A</v>
          </cell>
          <cell r="IH61" t="e">
            <v>#N/A</v>
          </cell>
          <cell r="II61" t="e">
            <v>#N/A</v>
          </cell>
          <cell r="IJ61" t="e">
            <v>#N/A</v>
          </cell>
          <cell r="IK61" t="e">
            <v>#N/A</v>
          </cell>
          <cell r="IL61" t="e">
            <v>#N/A</v>
          </cell>
          <cell r="IM61" t="e">
            <v>#N/A</v>
          </cell>
          <cell r="IN61" t="e">
            <v>#N/A</v>
          </cell>
          <cell r="IO61" t="e">
            <v>#N/A</v>
          </cell>
          <cell r="IP61" t="e">
            <v>#N/A</v>
          </cell>
          <cell r="IQ61" t="e">
            <v>#N/A</v>
          </cell>
          <cell r="IR61" t="e">
            <v>#N/A</v>
          </cell>
          <cell r="IS61" t="e">
            <v>#N/A</v>
          </cell>
          <cell r="IT61" t="e">
            <v>#N/A</v>
          </cell>
          <cell r="IU61" t="e">
            <v>#N/A</v>
          </cell>
          <cell r="IV61" t="e">
            <v>#N/A</v>
          </cell>
          <cell r="IW61" t="e">
            <v>#N/A</v>
          </cell>
          <cell r="IX61" t="e">
            <v>#N/A</v>
          </cell>
          <cell r="IY61" t="e">
            <v>#N/A</v>
          </cell>
          <cell r="IZ61" t="e">
            <v>#N/A</v>
          </cell>
          <cell r="JA61" t="e">
            <v>#N/A</v>
          </cell>
          <cell r="JB61" t="e">
            <v>#N/A</v>
          </cell>
          <cell r="JC61" t="e">
            <v>#N/A</v>
          </cell>
          <cell r="JD61" t="e">
            <v>#N/A</v>
          </cell>
          <cell r="JE61" t="e">
            <v>#N/A</v>
          </cell>
          <cell r="JF61" t="e">
            <v>#N/A</v>
          </cell>
          <cell r="JG61" t="e">
            <v>#N/A</v>
          </cell>
          <cell r="JH61" t="e">
            <v>#N/A</v>
          </cell>
          <cell r="JI61" t="e">
            <v>#N/A</v>
          </cell>
          <cell r="JJ61" t="e">
            <v>#N/A</v>
          </cell>
          <cell r="JK61" t="e">
            <v>#N/A</v>
          </cell>
          <cell r="JL61" t="e">
            <v>#N/A</v>
          </cell>
          <cell r="JM61" t="e">
            <v>#N/A</v>
          </cell>
          <cell r="JN61" t="e">
            <v>#N/A</v>
          </cell>
          <cell r="JO61" t="e">
            <v>#N/A</v>
          </cell>
          <cell r="JP61" t="e">
            <v>#N/A</v>
          </cell>
          <cell r="JQ61" t="e">
            <v>#N/A</v>
          </cell>
          <cell r="JR61" t="e">
            <v>#N/A</v>
          </cell>
          <cell r="JS61" t="e">
            <v>#N/A</v>
          </cell>
          <cell r="JT61" t="e">
            <v>#N/A</v>
          </cell>
          <cell r="JU61" t="e">
            <v>#N/A</v>
          </cell>
          <cell r="JV61" t="e">
            <v>#N/A</v>
          </cell>
          <cell r="JW61" t="e">
            <v>#N/A</v>
          </cell>
          <cell r="JX61" t="e">
            <v>#N/A</v>
          </cell>
          <cell r="JY61" t="e">
            <v>#N/A</v>
          </cell>
          <cell r="JZ61" t="e">
            <v>#N/A</v>
          </cell>
          <cell r="KA61" t="e">
            <v>#N/A</v>
          </cell>
          <cell r="KB61" t="e">
            <v>#N/A</v>
          </cell>
          <cell r="KC61" t="e">
            <v>#N/A</v>
          </cell>
          <cell r="KD61" t="e">
            <v>#N/A</v>
          </cell>
          <cell r="KE61" t="e">
            <v>#N/A</v>
          </cell>
          <cell r="KF61" t="e">
            <v>#N/A</v>
          </cell>
          <cell r="KG61" t="e">
            <v>#N/A</v>
          </cell>
          <cell r="KH61" t="e">
            <v>#N/A</v>
          </cell>
          <cell r="KI61" t="e">
            <v>#N/A</v>
          </cell>
          <cell r="KJ61" t="e">
            <v>#N/A</v>
          </cell>
          <cell r="KK61" t="e">
            <v>#N/A</v>
          </cell>
          <cell r="KL61" t="e">
            <v>#N/A</v>
          </cell>
          <cell r="KM61" t="e">
            <v>#N/A</v>
          </cell>
          <cell r="KN61" t="e">
            <v>#N/A</v>
          </cell>
          <cell r="KO61" t="e">
            <v>#N/A</v>
          </cell>
          <cell r="KP61" t="e">
            <v>#N/A</v>
          </cell>
          <cell r="KQ61" t="e">
            <v>#N/A</v>
          </cell>
          <cell r="KR61" t="e">
            <v>#N/A</v>
          </cell>
          <cell r="KS61" t="e">
            <v>#N/A</v>
          </cell>
          <cell r="KT61" t="e">
            <v>#N/A</v>
          </cell>
          <cell r="KU61" t="e">
            <v>#N/A</v>
          </cell>
          <cell r="KV61" t="e">
            <v>#N/A</v>
          </cell>
          <cell r="KW61" t="e">
            <v>#N/A</v>
          </cell>
          <cell r="KX61" t="e">
            <v>#N/A</v>
          </cell>
          <cell r="KY61" t="e">
            <v>#N/A</v>
          </cell>
          <cell r="KZ61" t="e">
            <v>#N/A</v>
          </cell>
          <cell r="LA61" t="e">
            <v>#N/A</v>
          </cell>
          <cell r="LB61" t="e">
            <v>#N/A</v>
          </cell>
          <cell r="LC61" t="e">
            <v>#N/A</v>
          </cell>
          <cell r="LD61" t="e">
            <v>#N/A</v>
          </cell>
          <cell r="LE61" t="e">
            <v>#N/A</v>
          </cell>
          <cell r="LF61" t="e">
            <v>#N/A</v>
          </cell>
          <cell r="LG61" t="e">
            <v>#N/A</v>
          </cell>
          <cell r="LH61" t="e">
            <v>#N/A</v>
          </cell>
          <cell r="LI61" t="e">
            <v>#N/A</v>
          </cell>
          <cell r="LJ61" t="e">
            <v>#N/A</v>
          </cell>
          <cell r="LK61" t="e">
            <v>#N/A</v>
          </cell>
          <cell r="LL61" t="e">
            <v>#N/A</v>
          </cell>
          <cell r="LM61" t="e">
            <v>#N/A</v>
          </cell>
          <cell r="LN61" t="e">
            <v>#N/A</v>
          </cell>
          <cell r="LO61" t="e">
            <v>#N/A</v>
          </cell>
          <cell r="LP61" t="e">
            <v>#N/A</v>
          </cell>
          <cell r="LQ61" t="e">
            <v>#N/A</v>
          </cell>
          <cell r="LR61" t="e">
            <v>#N/A</v>
          </cell>
          <cell r="LS61" t="e">
            <v>#N/A</v>
          </cell>
          <cell r="LT61" t="e">
            <v>#N/A</v>
          </cell>
          <cell r="LU61" t="e">
            <v>#N/A</v>
          </cell>
          <cell r="LV61" t="e">
            <v>#N/A</v>
          </cell>
          <cell r="LW61" t="e">
            <v>#N/A</v>
          </cell>
          <cell r="LX61" t="e">
            <v>#N/A</v>
          </cell>
          <cell r="LY61" t="e">
            <v>#N/A</v>
          </cell>
          <cell r="LZ61" t="e">
            <v>#N/A</v>
          </cell>
          <cell r="MA61" t="e">
            <v>#N/A</v>
          </cell>
          <cell r="MB61" t="e">
            <v>#N/A</v>
          </cell>
          <cell r="MC61" t="e">
            <v>#N/A</v>
          </cell>
          <cell r="MD61" t="e">
            <v>#N/A</v>
          </cell>
          <cell r="ME61" t="e">
            <v>#N/A</v>
          </cell>
          <cell r="MF61" t="e">
            <v>#N/A</v>
          </cell>
          <cell r="MG61" t="e">
            <v>#N/A</v>
          </cell>
          <cell r="MH61" t="e">
            <v>#N/A</v>
          </cell>
          <cell r="MI61" t="e">
            <v>#N/A</v>
          </cell>
          <cell r="MJ61" t="e">
            <v>#N/A</v>
          </cell>
          <cell r="MK61" t="e">
            <v>#N/A</v>
          </cell>
          <cell r="ML61" t="e">
            <v>#N/A</v>
          </cell>
          <cell r="MM61" t="e">
            <v>#N/A</v>
          </cell>
          <cell r="MN61" t="e">
            <v>#N/A</v>
          </cell>
          <cell r="MO61" t="e">
            <v>#N/A</v>
          </cell>
          <cell r="MP61" t="e">
            <v>#N/A</v>
          </cell>
          <cell r="MQ61" t="e">
            <v>#N/A</v>
          </cell>
          <cell r="MR61" t="e">
            <v>#N/A</v>
          </cell>
          <cell r="MS61" t="e">
            <v>#N/A</v>
          </cell>
          <cell r="MT61" t="e">
            <v>#N/A</v>
          </cell>
          <cell r="MU61" t="e">
            <v>#N/A</v>
          </cell>
          <cell r="MV61" t="e">
            <v>#N/A</v>
          </cell>
          <cell r="MW61" t="e">
            <v>#N/A</v>
          </cell>
          <cell r="MX61" t="e">
            <v>#N/A</v>
          </cell>
          <cell r="MY61" t="e">
            <v>#N/A</v>
          </cell>
          <cell r="MZ61" t="e">
            <v>#N/A</v>
          </cell>
          <cell r="NA61" t="e">
            <v>#N/A</v>
          </cell>
          <cell r="NB61" t="e">
            <v>#N/A</v>
          </cell>
          <cell r="NC61" t="e">
            <v>#N/A</v>
          </cell>
          <cell r="ND61" t="e">
            <v>#N/A</v>
          </cell>
          <cell r="NE61" t="e">
            <v>#N/A</v>
          </cell>
          <cell r="NF61" t="e">
            <v>#N/A</v>
          </cell>
          <cell r="NG61" t="e">
            <v>#N/A</v>
          </cell>
          <cell r="NH61" t="e">
            <v>#N/A</v>
          </cell>
          <cell r="NI61" t="e">
            <v>#N/A</v>
          </cell>
          <cell r="NJ61" t="e">
            <v>#N/A</v>
          </cell>
          <cell r="NK61" t="e">
            <v>#N/A</v>
          </cell>
          <cell r="NL61" t="e">
            <v>#N/A</v>
          </cell>
          <cell r="NM61" t="e">
            <v>#N/A</v>
          </cell>
          <cell r="NN61" t="e">
            <v>#N/A</v>
          </cell>
          <cell r="NO61" t="e">
            <v>#N/A</v>
          </cell>
          <cell r="NP61" t="e">
            <v>#N/A</v>
          </cell>
          <cell r="NQ61" t="e">
            <v>#N/A</v>
          </cell>
          <cell r="NR61" t="e">
            <v>#N/A</v>
          </cell>
          <cell r="NS61" t="e">
            <v>#N/A</v>
          </cell>
          <cell r="NT61" t="e">
            <v>#N/A</v>
          </cell>
          <cell r="NU61" t="e">
            <v>#N/A</v>
          </cell>
          <cell r="NV61" t="e">
            <v>#N/A</v>
          </cell>
          <cell r="NW61" t="e">
            <v>#N/A</v>
          </cell>
          <cell r="NX61" t="e">
            <v>#N/A</v>
          </cell>
          <cell r="NY61" t="e">
            <v>#N/A</v>
          </cell>
          <cell r="NZ61" t="e">
            <v>#N/A</v>
          </cell>
          <cell r="OA61" t="e">
            <v>#N/A</v>
          </cell>
          <cell r="OB61" t="e">
            <v>#N/A</v>
          </cell>
          <cell r="OC61" t="e">
            <v>#N/A</v>
          </cell>
          <cell r="OD61" t="e">
            <v>#N/A</v>
          </cell>
          <cell r="OE61" t="e">
            <v>#N/A</v>
          </cell>
          <cell r="OF61" t="e">
            <v>#N/A</v>
          </cell>
          <cell r="OG61" t="e">
            <v>#N/A</v>
          </cell>
          <cell r="OH61" t="e">
            <v>#N/A</v>
          </cell>
          <cell r="OI61" t="e">
            <v>#N/A</v>
          </cell>
          <cell r="OJ61" t="e">
            <v>#N/A</v>
          </cell>
          <cell r="OK61" t="e">
            <v>#N/A</v>
          </cell>
          <cell r="OL61" t="e">
            <v>#N/A</v>
          </cell>
          <cell r="OM61" t="e">
            <v>#N/A</v>
          </cell>
          <cell r="ON61" t="e">
            <v>#N/A</v>
          </cell>
          <cell r="OO61" t="e">
            <v>#N/A</v>
          </cell>
          <cell r="OP61" t="e">
            <v>#N/A</v>
          </cell>
          <cell r="OQ61" t="e">
            <v>#N/A</v>
          </cell>
          <cell r="OR61" t="e">
            <v>#N/A</v>
          </cell>
          <cell r="OS61" t="e">
            <v>#N/A</v>
          </cell>
          <cell r="OT61" t="e">
            <v>#N/A</v>
          </cell>
          <cell r="OU61" t="e">
            <v>#N/A</v>
          </cell>
          <cell r="OV61" t="e">
            <v>#N/A</v>
          </cell>
          <cell r="OW61" t="e">
            <v>#N/A</v>
          </cell>
          <cell r="OX61" t="e">
            <v>#N/A</v>
          </cell>
          <cell r="OY61" t="e">
            <v>#N/A</v>
          </cell>
          <cell r="OZ61" t="e">
            <v>#N/A</v>
          </cell>
          <cell r="PA61" t="e">
            <v>#N/A</v>
          </cell>
          <cell r="PB61" t="e">
            <v>#N/A</v>
          </cell>
          <cell r="PC61" t="e">
            <v>#N/A</v>
          </cell>
          <cell r="PD61" t="e">
            <v>#N/A</v>
          </cell>
          <cell r="PE61" t="e">
            <v>#N/A</v>
          </cell>
          <cell r="PF61" t="e">
            <v>#N/A</v>
          </cell>
          <cell r="PG61" t="e">
            <v>#N/A</v>
          </cell>
          <cell r="PH61" t="e">
            <v>#N/A</v>
          </cell>
          <cell r="PI61" t="e">
            <v>#N/A</v>
          </cell>
          <cell r="PJ61" t="e">
            <v>#N/A</v>
          </cell>
          <cell r="PK61" t="e">
            <v>#N/A</v>
          </cell>
          <cell r="PL61" t="e">
            <v>#N/A</v>
          </cell>
          <cell r="PM61" t="e">
            <v>#N/A</v>
          </cell>
          <cell r="PN61" t="e">
            <v>#N/A</v>
          </cell>
          <cell r="PO61" t="e">
            <v>#N/A</v>
          </cell>
          <cell r="PP61" t="e">
            <v>#N/A</v>
          </cell>
          <cell r="PQ61" t="e">
            <v>#N/A</v>
          </cell>
          <cell r="PR61" t="e">
            <v>#N/A</v>
          </cell>
          <cell r="PS61" t="e">
            <v>#N/A</v>
          </cell>
          <cell r="PT61" t="e">
            <v>#N/A</v>
          </cell>
          <cell r="PU61" t="e">
            <v>#N/A</v>
          </cell>
          <cell r="PV61" t="e">
            <v>#N/A</v>
          </cell>
          <cell r="PW61" t="e">
            <v>#N/A</v>
          </cell>
          <cell r="PX61" t="e">
            <v>#N/A</v>
          </cell>
          <cell r="PY61" t="e">
            <v>#N/A</v>
          </cell>
          <cell r="PZ61" t="e">
            <v>#N/A</v>
          </cell>
          <cell r="QA61" t="e">
            <v>#N/A</v>
          </cell>
          <cell r="QB61" t="e">
            <v>#N/A</v>
          </cell>
          <cell r="QC61" t="e">
            <v>#N/A</v>
          </cell>
          <cell r="QD61" t="e">
            <v>#N/A</v>
          </cell>
          <cell r="QE61" t="e">
            <v>#N/A</v>
          </cell>
          <cell r="QF61" t="e">
            <v>#N/A</v>
          </cell>
          <cell r="QG61" t="e">
            <v>#N/A</v>
          </cell>
          <cell r="QH61" t="e">
            <v>#N/A</v>
          </cell>
          <cell r="QI61" t="e">
            <v>#N/A</v>
          </cell>
          <cell r="QJ61" t="e">
            <v>#N/A</v>
          </cell>
          <cell r="QK61" t="e">
            <v>#N/A</v>
          </cell>
          <cell r="QL61" t="e">
            <v>#N/A</v>
          </cell>
          <cell r="QM61" t="e">
            <v>#N/A</v>
          </cell>
          <cell r="QN61" t="e">
            <v>#N/A</v>
          </cell>
          <cell r="QO61" t="e">
            <v>#N/A</v>
          </cell>
          <cell r="QP61" t="e">
            <v>#N/A</v>
          </cell>
          <cell r="QQ61" t="e">
            <v>#N/A</v>
          </cell>
          <cell r="QR61" t="e">
            <v>#N/A</v>
          </cell>
          <cell r="QS61" t="e">
            <v>#N/A</v>
          </cell>
          <cell r="QT61" t="e">
            <v>#N/A</v>
          </cell>
          <cell r="QU61" t="e">
            <v>#N/A</v>
          </cell>
          <cell r="QV61" t="e">
            <v>#N/A</v>
          </cell>
          <cell r="QW61" t="e">
            <v>#N/A</v>
          </cell>
          <cell r="QX61" t="e">
            <v>#N/A</v>
          </cell>
          <cell r="QY61" t="e">
            <v>#N/A</v>
          </cell>
          <cell r="QZ61" t="str">
            <v>x</v>
          </cell>
          <cell r="RA61" t="str">
            <v>x</v>
          </cell>
          <cell r="RB61" t="str">
            <v>x</v>
          </cell>
        </row>
        <row r="62">
          <cell r="A62">
            <v>60</v>
          </cell>
          <cell r="C62" t="e">
            <v>#DIV/0!</v>
          </cell>
          <cell r="D62" t="e">
            <v>#DIV/0!</v>
          </cell>
          <cell r="E62" t="e">
            <v>#DIV/0!</v>
          </cell>
          <cell r="F62" t="e">
            <v>#DIV/0!</v>
          </cell>
          <cell r="G62" t="e">
            <v>#DIV/0!</v>
          </cell>
          <cell r="H62" t="e">
            <v>#DIV/0!</v>
          </cell>
          <cell r="I62" t="e">
            <v>#DIV/0!</v>
          </cell>
          <cell r="J62" t="e">
            <v>#DIV/0!</v>
          </cell>
          <cell r="K62" t="e">
            <v>#DIV/0!</v>
          </cell>
          <cell r="L62" t="e">
            <v>#DIV/0!</v>
          </cell>
          <cell r="M62" t="e">
            <v>#DIV/0!</v>
          </cell>
          <cell r="N62" t="e">
            <v>#DIV/0!</v>
          </cell>
          <cell r="O62" t="e">
            <v>#DIV/0!</v>
          </cell>
          <cell r="P62" t="e">
            <v>#DIV/0!</v>
          </cell>
          <cell r="Q62" t="e">
            <v>#DIV/0!</v>
          </cell>
          <cell r="R62" t="e">
            <v>#DIV/0!</v>
          </cell>
          <cell r="S62" t="e">
            <v>#DIV/0!</v>
          </cell>
          <cell r="T62" t="e">
            <v>#DIV/0!</v>
          </cell>
          <cell r="U62" t="e">
            <v>#DIV/0!</v>
          </cell>
          <cell r="V62" t="e">
            <v>#DIV/0!</v>
          </cell>
          <cell r="W62" t="e">
            <v>#DIV/0!</v>
          </cell>
          <cell r="X62" t="e">
            <v>#DIV/0!</v>
          </cell>
          <cell r="Y62" t="e">
            <v>#DIV/0!</v>
          </cell>
          <cell r="Z62" t="e">
            <v>#DIV/0!</v>
          </cell>
          <cell r="AA62" t="e">
            <v>#DIV/0!</v>
          </cell>
          <cell r="AB62" t="e">
            <v>#DIV/0!</v>
          </cell>
          <cell r="AC62" t="e">
            <v>#DIV/0!</v>
          </cell>
          <cell r="AD62" t="e">
            <v>#DIV/0!</v>
          </cell>
          <cell r="AE62" t="e">
            <v>#DIV/0!</v>
          </cell>
          <cell r="AF62" t="e">
            <v>#DIV/0!</v>
          </cell>
          <cell r="AG62" t="e">
            <v>#DIV/0!</v>
          </cell>
          <cell r="AH62" t="e">
            <v>#DIV/0!</v>
          </cell>
          <cell r="AI62" t="e">
            <v>#DIV/0!</v>
          </cell>
          <cell r="AJ62" t="e">
            <v>#DIV/0!</v>
          </cell>
          <cell r="AK62" t="e">
            <v>#DIV/0!</v>
          </cell>
          <cell r="AL62" t="e">
            <v>#DIV/0!</v>
          </cell>
          <cell r="AM62" t="e">
            <v>#DIV/0!</v>
          </cell>
          <cell r="AN62" t="e">
            <v>#DIV/0!</v>
          </cell>
          <cell r="AO62" t="e">
            <v>#DIV/0!</v>
          </cell>
          <cell r="AP62" t="e">
            <v>#DIV/0!</v>
          </cell>
          <cell r="AQ62" t="e">
            <v>#DIV/0!</v>
          </cell>
          <cell r="AR62" t="e">
            <v>#DIV/0!</v>
          </cell>
          <cell r="AS62" t="e">
            <v>#DIV/0!</v>
          </cell>
          <cell r="AT62" t="e">
            <v>#DIV/0!</v>
          </cell>
          <cell r="AU62" t="e">
            <v>#DIV/0!</v>
          </cell>
          <cell r="AV62" t="e">
            <v>#DIV/0!</v>
          </cell>
          <cell r="AW62" t="e">
            <v>#DIV/0!</v>
          </cell>
          <cell r="AX62" t="e">
            <v>#DIV/0!</v>
          </cell>
          <cell r="AY62" t="e">
            <v>#DIV/0!</v>
          </cell>
          <cell r="AZ62" t="e">
            <v>#DIV/0!</v>
          </cell>
          <cell r="BA62" t="e">
            <v>#DIV/0!</v>
          </cell>
          <cell r="BB62" t="e">
            <v>#DIV/0!</v>
          </cell>
          <cell r="BC62" t="e">
            <v>#DIV/0!</v>
          </cell>
          <cell r="BD62" t="e">
            <v>#DIV/0!</v>
          </cell>
          <cell r="BE62" t="e">
            <v>#DIV/0!</v>
          </cell>
          <cell r="BF62" t="e">
            <v>#DIV/0!</v>
          </cell>
          <cell r="BG62" t="e">
            <v>#DIV/0!</v>
          </cell>
          <cell r="BH62" t="e">
            <v>#DIV/0!</v>
          </cell>
          <cell r="BI62" t="e">
            <v>#DIV/0!</v>
          </cell>
          <cell r="BJ62" t="e">
            <v>#DIV/0!</v>
          </cell>
          <cell r="BK62" t="e">
            <v>#DIV/0!</v>
          </cell>
          <cell r="BL62" t="e">
            <v>#DIV/0!</v>
          </cell>
          <cell r="BM62" t="e">
            <v>#DIV/0!</v>
          </cell>
          <cell r="BN62" t="e">
            <v>#DIV/0!</v>
          </cell>
          <cell r="BO62" t="e">
            <v>#DIV/0!</v>
          </cell>
          <cell r="BP62" t="e">
            <v>#DIV/0!</v>
          </cell>
          <cell r="BQ62" t="e">
            <v>#DIV/0!</v>
          </cell>
          <cell r="BR62" t="e">
            <v>#DIV/0!</v>
          </cell>
          <cell r="BS62" t="e">
            <v>#DIV/0!</v>
          </cell>
          <cell r="BT62" t="e">
            <v>#DIV/0!</v>
          </cell>
          <cell r="BU62" t="e">
            <v>#DIV/0!</v>
          </cell>
          <cell r="BV62" t="e">
            <v>#DIV/0!</v>
          </cell>
          <cell r="BW62" t="e">
            <v>#DIV/0!</v>
          </cell>
          <cell r="BX62" t="e">
            <v>#DIV/0!</v>
          </cell>
          <cell r="BY62" t="e">
            <v>#DIV/0!</v>
          </cell>
          <cell r="BZ62" t="e">
            <v>#DIV/0!</v>
          </cell>
          <cell r="CA62" t="e">
            <v>#DIV/0!</v>
          </cell>
          <cell r="CB62" t="e">
            <v>#DIV/0!</v>
          </cell>
          <cell r="CC62" t="e">
            <v>#DIV/0!</v>
          </cell>
          <cell r="CD62" t="e">
            <v>#DIV/0!</v>
          </cell>
          <cell r="CE62" t="e">
            <v>#DIV/0!</v>
          </cell>
          <cell r="CF62" t="e">
            <v>#DIV/0!</v>
          </cell>
          <cell r="CG62" t="e">
            <v>#DIV/0!</v>
          </cell>
          <cell r="CH62" t="e">
            <v>#DIV/0!</v>
          </cell>
          <cell r="CI62" t="e">
            <v>#DIV/0!</v>
          </cell>
          <cell r="CJ62" t="e">
            <v>#DIV/0!</v>
          </cell>
          <cell r="CK62" t="e">
            <v>#DIV/0!</v>
          </cell>
          <cell r="CL62" t="e">
            <v>#DIV/0!</v>
          </cell>
          <cell r="CM62" t="e">
            <v>#DIV/0!</v>
          </cell>
          <cell r="CN62" t="e">
            <v>#DIV/0!</v>
          </cell>
          <cell r="CO62" t="e">
            <v>#DIV/0!</v>
          </cell>
          <cell r="CP62" t="e">
            <v>#DIV/0!</v>
          </cell>
          <cell r="CQ62" t="e">
            <v>#DIV/0!</v>
          </cell>
          <cell r="CR62" t="e">
            <v>#DIV/0!</v>
          </cell>
          <cell r="CS62" t="e">
            <v>#DIV/0!</v>
          </cell>
          <cell r="CT62" t="e">
            <v>#DIV/0!</v>
          </cell>
          <cell r="CU62" t="e">
            <v>#DIV/0!</v>
          </cell>
          <cell r="CV62" t="e">
            <v>#DIV/0!</v>
          </cell>
          <cell r="CW62" t="e">
            <v>#DIV/0!</v>
          </cell>
          <cell r="CX62" t="e">
            <v>#DIV/0!</v>
          </cell>
          <cell r="CY62" t="e">
            <v>#DIV/0!</v>
          </cell>
          <cell r="CZ62" t="e">
            <v>#DIV/0!</v>
          </cell>
          <cell r="DA62" t="e">
            <v>#DIV/0!</v>
          </cell>
          <cell r="DB62" t="e">
            <v>#DIV/0!</v>
          </cell>
          <cell r="DC62" t="e">
            <v>#DIV/0!</v>
          </cell>
          <cell r="DD62" t="e">
            <v>#DIV/0!</v>
          </cell>
          <cell r="DE62" t="e">
            <v>#DIV/0!</v>
          </cell>
          <cell r="DF62" t="e">
            <v>#DIV/0!</v>
          </cell>
          <cell r="DG62" t="e">
            <v>#DIV/0!</v>
          </cell>
          <cell r="DH62" t="e">
            <v>#DIV/0!</v>
          </cell>
          <cell r="DI62" t="e">
            <v>#DIV/0!</v>
          </cell>
          <cell r="DJ62" t="e">
            <v>#DIV/0!</v>
          </cell>
          <cell r="DK62" t="e">
            <v>#DIV/0!</v>
          </cell>
          <cell r="DL62" t="e">
            <v>#DIV/0!</v>
          </cell>
          <cell r="DM62" t="e">
            <v>#DIV/0!</v>
          </cell>
          <cell r="DN62" t="e">
            <v>#DIV/0!</v>
          </cell>
          <cell r="DO62" t="e">
            <v>#DIV/0!</v>
          </cell>
          <cell r="DP62" t="e">
            <v>#DIV/0!</v>
          </cell>
          <cell r="DQ62" t="e">
            <v>#DIV/0!</v>
          </cell>
          <cell r="DR62" t="e">
            <v>#DIV/0!</v>
          </cell>
          <cell r="DS62" t="e">
            <v>#DIV/0!</v>
          </cell>
          <cell r="DT62" t="e">
            <v>#DIV/0!</v>
          </cell>
          <cell r="DU62" t="e">
            <v>#DIV/0!</v>
          </cell>
          <cell r="DV62" t="e">
            <v>#DIV/0!</v>
          </cell>
          <cell r="DW62" t="e">
            <v>#DIV/0!</v>
          </cell>
          <cell r="DX62" t="e">
            <v>#DIV/0!</v>
          </cell>
          <cell r="DY62" t="e">
            <v>#DIV/0!</v>
          </cell>
          <cell r="DZ62" t="e">
            <v>#DIV/0!</v>
          </cell>
          <cell r="EA62" t="e">
            <v>#DIV/0!</v>
          </cell>
          <cell r="EB62" t="e">
            <v>#DIV/0!</v>
          </cell>
          <cell r="EC62" t="e">
            <v>#DIV/0!</v>
          </cell>
          <cell r="ED62" t="e">
            <v>#DIV/0!</v>
          </cell>
          <cell r="EE62" t="e">
            <v>#DIV/0!</v>
          </cell>
          <cell r="EF62" t="e">
            <v>#DIV/0!</v>
          </cell>
          <cell r="EG62" t="e">
            <v>#DIV/0!</v>
          </cell>
          <cell r="EH62" t="e">
            <v>#DIV/0!</v>
          </cell>
          <cell r="EI62" t="e">
            <v>#DIV/0!</v>
          </cell>
          <cell r="EJ62" t="e">
            <v>#DIV/0!</v>
          </cell>
          <cell r="EK62" t="e">
            <v>#DIV/0!</v>
          </cell>
          <cell r="EL62" t="e">
            <v>#DIV/0!</v>
          </cell>
          <cell r="EM62" t="e">
            <v>#DIV/0!</v>
          </cell>
          <cell r="EN62" t="e">
            <v>#DIV/0!</v>
          </cell>
          <cell r="EO62" t="e">
            <v>#DIV/0!</v>
          </cell>
          <cell r="EP62" t="e">
            <v>#DIV/0!</v>
          </cell>
          <cell r="EQ62" t="e">
            <v>#DIV/0!</v>
          </cell>
          <cell r="ER62" t="e">
            <v>#DIV/0!</v>
          </cell>
          <cell r="ES62" t="e">
            <v>#DIV/0!</v>
          </cell>
          <cell r="ET62" t="e">
            <v>#DIV/0!</v>
          </cell>
          <cell r="EU62" t="e">
            <v>#DIV/0!</v>
          </cell>
          <cell r="EV62" t="e">
            <v>#DIV/0!</v>
          </cell>
          <cell r="EW62" t="e">
            <v>#DIV/0!</v>
          </cell>
          <cell r="EX62" t="e">
            <v>#DIV/0!</v>
          </cell>
          <cell r="EY62" t="e">
            <v>#DIV/0!</v>
          </cell>
          <cell r="EZ62" t="e">
            <v>#DIV/0!</v>
          </cell>
          <cell r="FA62" t="e">
            <v>#DIV/0!</v>
          </cell>
          <cell r="FB62" t="e">
            <v>#DIV/0!</v>
          </cell>
          <cell r="FC62" t="e">
            <v>#DIV/0!</v>
          </cell>
          <cell r="FD62" t="e">
            <v>#DIV/0!</v>
          </cell>
          <cell r="FE62" t="e">
            <v>#DIV/0!</v>
          </cell>
          <cell r="FF62" t="e">
            <v>#DIV/0!</v>
          </cell>
          <cell r="FG62" t="e">
            <v>#DIV/0!</v>
          </cell>
          <cell r="FH62" t="e">
            <v>#DIV/0!</v>
          </cell>
          <cell r="FI62" t="e">
            <v>#DIV/0!</v>
          </cell>
          <cell r="FJ62" t="e">
            <v>#DIV/0!</v>
          </cell>
          <cell r="FK62" t="e">
            <v>#DIV/0!</v>
          </cell>
          <cell r="FL62" t="e">
            <v>#DIV/0!</v>
          </cell>
          <cell r="FM62" t="e">
            <v>#DIV/0!</v>
          </cell>
          <cell r="FN62" t="e">
            <v>#DIV/0!</v>
          </cell>
          <cell r="FO62" t="e">
            <v>#DIV/0!</v>
          </cell>
          <cell r="FP62" t="e">
            <v>#DIV/0!</v>
          </cell>
          <cell r="FQ62" t="e">
            <v>#DIV/0!</v>
          </cell>
          <cell r="FR62" t="e">
            <v>#DIV/0!</v>
          </cell>
          <cell r="FS62" t="e">
            <v>#DIV/0!</v>
          </cell>
          <cell r="FT62" t="e">
            <v>#DIV/0!</v>
          </cell>
          <cell r="FU62" t="e">
            <v>#DIV/0!</v>
          </cell>
          <cell r="FV62" t="e">
            <v>#DIV/0!</v>
          </cell>
          <cell r="FW62" t="e">
            <v>#DIV/0!</v>
          </cell>
          <cell r="FX62" t="e">
            <v>#DIV/0!</v>
          </cell>
          <cell r="FY62" t="e">
            <v>#DIV/0!</v>
          </cell>
          <cell r="FZ62" t="e">
            <v>#DIV/0!</v>
          </cell>
          <cell r="GA62" t="e">
            <v>#DIV/0!</v>
          </cell>
          <cell r="GB62" t="e">
            <v>#DIV/0!</v>
          </cell>
          <cell r="GC62" t="e">
            <v>#DIV/0!</v>
          </cell>
          <cell r="GD62" t="e">
            <v>#DIV/0!</v>
          </cell>
          <cell r="GE62" t="e">
            <v>#DIV/0!</v>
          </cell>
          <cell r="GF62" t="e">
            <v>#DIV/0!</v>
          </cell>
          <cell r="GG62" t="e">
            <v>#DIV/0!</v>
          </cell>
          <cell r="GH62" t="e">
            <v>#DIV/0!</v>
          </cell>
          <cell r="GI62" t="e">
            <v>#DIV/0!</v>
          </cell>
          <cell r="GJ62" t="e">
            <v>#DIV/0!</v>
          </cell>
          <cell r="GK62" t="e">
            <v>#DIV/0!</v>
          </cell>
          <cell r="GL62" t="e">
            <v>#DIV/0!</v>
          </cell>
          <cell r="GM62" t="e">
            <v>#DIV/0!</v>
          </cell>
          <cell r="GN62" t="e">
            <v>#DIV/0!</v>
          </cell>
          <cell r="GO62" t="e">
            <v>#DIV/0!</v>
          </cell>
          <cell r="GP62" t="e">
            <v>#DIV/0!</v>
          </cell>
          <cell r="GQ62" t="e">
            <v>#DIV/0!</v>
          </cell>
          <cell r="GR62" t="e">
            <v>#DIV/0!</v>
          </cell>
          <cell r="GS62" t="e">
            <v>#DIV/0!</v>
          </cell>
          <cell r="GT62" t="e">
            <v>#DIV/0!</v>
          </cell>
          <cell r="GU62" t="e">
            <v>#DIV/0!</v>
          </cell>
          <cell r="GV62" t="e">
            <v>#DIV/0!</v>
          </cell>
          <cell r="GW62" t="e">
            <v>#DIV/0!</v>
          </cell>
          <cell r="GX62" t="e">
            <v>#DIV/0!</v>
          </cell>
          <cell r="GY62" t="e">
            <v>#DIV/0!</v>
          </cell>
          <cell r="GZ62" t="e">
            <v>#DIV/0!</v>
          </cell>
          <cell r="HA62" t="e">
            <v>#DIV/0!</v>
          </cell>
          <cell r="HB62" t="e">
            <v>#DIV/0!</v>
          </cell>
          <cell r="HC62" t="e">
            <v>#DIV/0!</v>
          </cell>
          <cell r="HD62" t="e">
            <v>#DIV/0!</v>
          </cell>
          <cell r="HE62" t="e">
            <v>#DIV/0!</v>
          </cell>
          <cell r="HF62" t="e">
            <v>#DIV/0!</v>
          </cell>
          <cell r="HG62" t="e">
            <v>#DIV/0!</v>
          </cell>
          <cell r="HH62" t="e">
            <v>#DIV/0!</v>
          </cell>
          <cell r="HI62" t="e">
            <v>#DIV/0!</v>
          </cell>
          <cell r="HJ62" t="e">
            <v>#DIV/0!</v>
          </cell>
          <cell r="HK62" t="e">
            <v>#DIV/0!</v>
          </cell>
          <cell r="HL62" t="e">
            <v>#DIV/0!</v>
          </cell>
          <cell r="HM62" t="e">
            <v>#DIV/0!</v>
          </cell>
          <cell r="HN62" t="e">
            <v>#DIV/0!</v>
          </cell>
          <cell r="HO62" t="e">
            <v>#DIV/0!</v>
          </cell>
          <cell r="HP62" t="e">
            <v>#DIV/0!</v>
          </cell>
          <cell r="HQ62" t="e">
            <v>#DIV/0!</v>
          </cell>
          <cell r="HR62" t="e">
            <v>#DIV/0!</v>
          </cell>
          <cell r="HS62" t="e">
            <v>#DIV/0!</v>
          </cell>
          <cell r="HT62" t="e">
            <v>#DIV/0!</v>
          </cell>
          <cell r="HU62" t="e">
            <v>#DIV/0!</v>
          </cell>
          <cell r="HV62" t="e">
            <v>#DIV/0!</v>
          </cell>
          <cell r="HW62" t="e">
            <v>#DIV/0!</v>
          </cell>
          <cell r="HX62" t="e">
            <v>#DIV/0!</v>
          </cell>
          <cell r="HY62" t="e">
            <v>#DIV/0!</v>
          </cell>
          <cell r="HZ62" t="e">
            <v>#DIV/0!</v>
          </cell>
          <cell r="IA62" t="e">
            <v>#DIV/0!</v>
          </cell>
          <cell r="IB62" t="e">
            <v>#DIV/0!</v>
          </cell>
          <cell r="IC62" t="e">
            <v>#DIV/0!</v>
          </cell>
          <cell r="ID62" t="e">
            <v>#DIV/0!</v>
          </cell>
          <cell r="IE62" t="e">
            <v>#DIV/0!</v>
          </cell>
          <cell r="IF62" t="e">
            <v>#DIV/0!</v>
          </cell>
          <cell r="IG62" t="e">
            <v>#DIV/0!</v>
          </cell>
          <cell r="IH62" t="e">
            <v>#DIV/0!</v>
          </cell>
          <cell r="II62" t="e">
            <v>#DIV/0!</v>
          </cell>
          <cell r="IJ62" t="e">
            <v>#DIV/0!</v>
          </cell>
          <cell r="IK62" t="e">
            <v>#DIV/0!</v>
          </cell>
          <cell r="IL62" t="e">
            <v>#DIV/0!</v>
          </cell>
          <cell r="IM62" t="e">
            <v>#DIV/0!</v>
          </cell>
          <cell r="IN62" t="e">
            <v>#DIV/0!</v>
          </cell>
          <cell r="IO62" t="e">
            <v>#DIV/0!</v>
          </cell>
          <cell r="IP62" t="e">
            <v>#DIV/0!</v>
          </cell>
          <cell r="IQ62" t="e">
            <v>#DIV/0!</v>
          </cell>
          <cell r="IR62" t="e">
            <v>#DIV/0!</v>
          </cell>
          <cell r="IS62" t="e">
            <v>#DIV/0!</v>
          </cell>
          <cell r="IT62" t="e">
            <v>#DIV/0!</v>
          </cell>
          <cell r="IU62" t="e">
            <v>#DIV/0!</v>
          </cell>
          <cell r="IV62" t="e">
            <v>#DIV/0!</v>
          </cell>
          <cell r="IW62" t="e">
            <v>#DIV/0!</v>
          </cell>
          <cell r="IX62" t="e">
            <v>#DIV/0!</v>
          </cell>
          <cell r="IY62" t="e">
            <v>#DIV/0!</v>
          </cell>
          <cell r="IZ62" t="e">
            <v>#DIV/0!</v>
          </cell>
          <cell r="JA62" t="e">
            <v>#DIV/0!</v>
          </cell>
          <cell r="JB62" t="e">
            <v>#DIV/0!</v>
          </cell>
          <cell r="JC62" t="e">
            <v>#DIV/0!</v>
          </cell>
          <cell r="JD62" t="e">
            <v>#DIV/0!</v>
          </cell>
          <cell r="JE62" t="e">
            <v>#DIV/0!</v>
          </cell>
          <cell r="JF62" t="e">
            <v>#DIV/0!</v>
          </cell>
          <cell r="JG62" t="e">
            <v>#DIV/0!</v>
          </cell>
          <cell r="JH62" t="e">
            <v>#DIV/0!</v>
          </cell>
          <cell r="JI62" t="e">
            <v>#DIV/0!</v>
          </cell>
          <cell r="JJ62" t="e">
            <v>#DIV/0!</v>
          </cell>
          <cell r="JK62" t="e">
            <v>#DIV/0!</v>
          </cell>
          <cell r="JL62" t="e">
            <v>#DIV/0!</v>
          </cell>
          <cell r="JM62" t="e">
            <v>#DIV/0!</v>
          </cell>
          <cell r="JN62" t="e">
            <v>#DIV/0!</v>
          </cell>
          <cell r="JO62" t="e">
            <v>#DIV/0!</v>
          </cell>
          <cell r="JP62" t="e">
            <v>#DIV/0!</v>
          </cell>
          <cell r="JQ62" t="e">
            <v>#DIV/0!</v>
          </cell>
          <cell r="JR62" t="e">
            <v>#DIV/0!</v>
          </cell>
          <cell r="JS62" t="e">
            <v>#DIV/0!</v>
          </cell>
          <cell r="JT62" t="e">
            <v>#DIV/0!</v>
          </cell>
          <cell r="JU62" t="e">
            <v>#DIV/0!</v>
          </cell>
          <cell r="JV62" t="e">
            <v>#DIV/0!</v>
          </cell>
          <cell r="JW62" t="e">
            <v>#DIV/0!</v>
          </cell>
          <cell r="JX62" t="e">
            <v>#DIV/0!</v>
          </cell>
          <cell r="JY62" t="e">
            <v>#DIV/0!</v>
          </cell>
          <cell r="JZ62" t="e">
            <v>#DIV/0!</v>
          </cell>
          <cell r="KA62" t="e">
            <v>#DIV/0!</v>
          </cell>
          <cell r="KB62" t="e">
            <v>#DIV/0!</v>
          </cell>
          <cell r="KC62" t="e">
            <v>#DIV/0!</v>
          </cell>
          <cell r="KD62" t="e">
            <v>#DIV/0!</v>
          </cell>
          <cell r="KE62" t="e">
            <v>#DIV/0!</v>
          </cell>
          <cell r="KF62" t="e">
            <v>#DIV/0!</v>
          </cell>
          <cell r="KG62" t="e">
            <v>#DIV/0!</v>
          </cell>
          <cell r="KH62" t="e">
            <v>#DIV/0!</v>
          </cell>
          <cell r="KI62" t="e">
            <v>#DIV/0!</v>
          </cell>
          <cell r="KJ62" t="e">
            <v>#DIV/0!</v>
          </cell>
          <cell r="KK62" t="e">
            <v>#DIV/0!</v>
          </cell>
          <cell r="KL62" t="e">
            <v>#DIV/0!</v>
          </cell>
          <cell r="KM62" t="e">
            <v>#DIV/0!</v>
          </cell>
          <cell r="KN62" t="e">
            <v>#DIV/0!</v>
          </cell>
          <cell r="KO62" t="e">
            <v>#DIV/0!</v>
          </cell>
          <cell r="KP62" t="e">
            <v>#DIV/0!</v>
          </cell>
          <cell r="KQ62" t="e">
            <v>#DIV/0!</v>
          </cell>
          <cell r="KR62" t="e">
            <v>#DIV/0!</v>
          </cell>
          <cell r="KS62" t="e">
            <v>#DIV/0!</v>
          </cell>
          <cell r="KT62" t="e">
            <v>#DIV/0!</v>
          </cell>
          <cell r="KU62" t="e">
            <v>#DIV/0!</v>
          </cell>
          <cell r="KV62" t="e">
            <v>#DIV/0!</v>
          </cell>
          <cell r="KW62" t="e">
            <v>#DIV/0!</v>
          </cell>
          <cell r="KX62" t="e">
            <v>#DIV/0!</v>
          </cell>
          <cell r="KY62" t="e">
            <v>#DIV/0!</v>
          </cell>
          <cell r="KZ62" t="e">
            <v>#DIV/0!</v>
          </cell>
          <cell r="LA62" t="e">
            <v>#DIV/0!</v>
          </cell>
          <cell r="LB62" t="e">
            <v>#DIV/0!</v>
          </cell>
          <cell r="LC62" t="e">
            <v>#DIV/0!</v>
          </cell>
          <cell r="LD62" t="e">
            <v>#DIV/0!</v>
          </cell>
          <cell r="LE62" t="e">
            <v>#DIV/0!</v>
          </cell>
          <cell r="LF62" t="e">
            <v>#DIV/0!</v>
          </cell>
          <cell r="LG62" t="e">
            <v>#DIV/0!</v>
          </cell>
          <cell r="LH62" t="e">
            <v>#DIV/0!</v>
          </cell>
          <cell r="LI62" t="e">
            <v>#DIV/0!</v>
          </cell>
          <cell r="LJ62" t="e">
            <v>#DIV/0!</v>
          </cell>
          <cell r="LK62" t="e">
            <v>#DIV/0!</v>
          </cell>
          <cell r="LL62" t="e">
            <v>#DIV/0!</v>
          </cell>
          <cell r="LM62" t="e">
            <v>#DIV/0!</v>
          </cell>
          <cell r="LN62" t="e">
            <v>#DIV/0!</v>
          </cell>
          <cell r="LO62" t="e">
            <v>#DIV/0!</v>
          </cell>
          <cell r="LP62" t="e">
            <v>#DIV/0!</v>
          </cell>
          <cell r="LQ62" t="e">
            <v>#DIV/0!</v>
          </cell>
          <cell r="LR62" t="e">
            <v>#DIV/0!</v>
          </cell>
          <cell r="LS62" t="e">
            <v>#DIV/0!</v>
          </cell>
          <cell r="LT62" t="e">
            <v>#DIV/0!</v>
          </cell>
          <cell r="LU62" t="e">
            <v>#DIV/0!</v>
          </cell>
          <cell r="LV62" t="e">
            <v>#DIV/0!</v>
          </cell>
          <cell r="LW62" t="e">
            <v>#DIV/0!</v>
          </cell>
          <cell r="LX62" t="e">
            <v>#DIV/0!</v>
          </cell>
          <cell r="LY62" t="e">
            <v>#DIV/0!</v>
          </cell>
          <cell r="LZ62" t="e">
            <v>#DIV/0!</v>
          </cell>
          <cell r="MA62" t="e">
            <v>#DIV/0!</v>
          </cell>
          <cell r="MB62" t="e">
            <v>#DIV/0!</v>
          </cell>
          <cell r="MC62" t="e">
            <v>#DIV/0!</v>
          </cell>
          <cell r="MD62" t="e">
            <v>#DIV/0!</v>
          </cell>
          <cell r="ME62" t="e">
            <v>#DIV/0!</v>
          </cell>
          <cell r="MF62" t="e">
            <v>#DIV/0!</v>
          </cell>
          <cell r="MG62" t="e">
            <v>#DIV/0!</v>
          </cell>
          <cell r="MH62" t="e">
            <v>#DIV/0!</v>
          </cell>
          <cell r="MI62" t="e">
            <v>#DIV/0!</v>
          </cell>
          <cell r="MJ62" t="e">
            <v>#DIV/0!</v>
          </cell>
          <cell r="MK62" t="e">
            <v>#DIV/0!</v>
          </cell>
          <cell r="ML62" t="e">
            <v>#DIV/0!</v>
          </cell>
          <cell r="MM62" t="e">
            <v>#DIV/0!</v>
          </cell>
          <cell r="MN62" t="e">
            <v>#DIV/0!</v>
          </cell>
          <cell r="MO62" t="e">
            <v>#DIV/0!</v>
          </cell>
          <cell r="MP62" t="e">
            <v>#DIV/0!</v>
          </cell>
          <cell r="MQ62" t="e">
            <v>#DIV/0!</v>
          </cell>
          <cell r="MR62" t="e">
            <v>#DIV/0!</v>
          </cell>
          <cell r="MS62" t="e">
            <v>#DIV/0!</v>
          </cell>
          <cell r="MT62" t="e">
            <v>#DIV/0!</v>
          </cell>
          <cell r="MU62" t="e">
            <v>#DIV/0!</v>
          </cell>
          <cell r="MV62" t="e">
            <v>#DIV/0!</v>
          </cell>
          <cell r="MW62" t="e">
            <v>#DIV/0!</v>
          </cell>
          <cell r="MX62" t="e">
            <v>#DIV/0!</v>
          </cell>
          <cell r="MY62" t="e">
            <v>#DIV/0!</v>
          </cell>
          <cell r="MZ62" t="e">
            <v>#DIV/0!</v>
          </cell>
          <cell r="NA62" t="e">
            <v>#DIV/0!</v>
          </cell>
          <cell r="NB62" t="e">
            <v>#DIV/0!</v>
          </cell>
          <cell r="NC62" t="e">
            <v>#DIV/0!</v>
          </cell>
          <cell r="ND62" t="e">
            <v>#DIV/0!</v>
          </cell>
          <cell r="NE62" t="e">
            <v>#DIV/0!</v>
          </cell>
          <cell r="NF62" t="e">
            <v>#DIV/0!</v>
          </cell>
          <cell r="NG62" t="e">
            <v>#DIV/0!</v>
          </cell>
          <cell r="NH62" t="e">
            <v>#DIV/0!</v>
          </cell>
          <cell r="NI62" t="e">
            <v>#DIV/0!</v>
          </cell>
          <cell r="NJ62" t="e">
            <v>#DIV/0!</v>
          </cell>
          <cell r="NK62" t="e">
            <v>#DIV/0!</v>
          </cell>
          <cell r="NL62" t="e">
            <v>#DIV/0!</v>
          </cell>
          <cell r="NM62" t="e">
            <v>#DIV/0!</v>
          </cell>
          <cell r="NN62" t="e">
            <v>#DIV/0!</v>
          </cell>
          <cell r="NO62" t="e">
            <v>#DIV/0!</v>
          </cell>
          <cell r="NP62" t="e">
            <v>#DIV/0!</v>
          </cell>
          <cell r="NQ62" t="e">
            <v>#DIV/0!</v>
          </cell>
          <cell r="NR62" t="e">
            <v>#DIV/0!</v>
          </cell>
          <cell r="NS62" t="e">
            <v>#DIV/0!</v>
          </cell>
          <cell r="NT62" t="e">
            <v>#DIV/0!</v>
          </cell>
          <cell r="NU62" t="e">
            <v>#DIV/0!</v>
          </cell>
          <cell r="NV62" t="e">
            <v>#DIV/0!</v>
          </cell>
          <cell r="NW62" t="e">
            <v>#DIV/0!</v>
          </cell>
          <cell r="NX62" t="e">
            <v>#DIV/0!</v>
          </cell>
          <cell r="NY62" t="e">
            <v>#DIV/0!</v>
          </cell>
          <cell r="NZ62" t="e">
            <v>#DIV/0!</v>
          </cell>
          <cell r="OA62" t="e">
            <v>#DIV/0!</v>
          </cell>
          <cell r="OB62" t="e">
            <v>#DIV/0!</v>
          </cell>
          <cell r="OC62" t="e">
            <v>#DIV/0!</v>
          </cell>
          <cell r="OD62" t="e">
            <v>#DIV/0!</v>
          </cell>
          <cell r="OE62" t="e">
            <v>#DIV/0!</v>
          </cell>
          <cell r="OF62" t="e">
            <v>#DIV/0!</v>
          </cell>
          <cell r="OG62" t="e">
            <v>#DIV/0!</v>
          </cell>
          <cell r="OH62" t="e">
            <v>#DIV/0!</v>
          </cell>
          <cell r="OI62" t="e">
            <v>#DIV/0!</v>
          </cell>
          <cell r="OJ62" t="e">
            <v>#DIV/0!</v>
          </cell>
          <cell r="OK62" t="e">
            <v>#DIV/0!</v>
          </cell>
          <cell r="OL62" t="e">
            <v>#DIV/0!</v>
          </cell>
          <cell r="OM62" t="e">
            <v>#DIV/0!</v>
          </cell>
          <cell r="ON62" t="e">
            <v>#DIV/0!</v>
          </cell>
          <cell r="OO62" t="e">
            <v>#DIV/0!</v>
          </cell>
          <cell r="OP62" t="e">
            <v>#DIV/0!</v>
          </cell>
          <cell r="OQ62" t="e">
            <v>#DIV/0!</v>
          </cell>
          <cell r="OR62" t="e">
            <v>#DIV/0!</v>
          </cell>
          <cell r="OS62" t="e">
            <v>#DIV/0!</v>
          </cell>
          <cell r="OT62" t="e">
            <v>#DIV/0!</v>
          </cell>
          <cell r="OU62" t="e">
            <v>#DIV/0!</v>
          </cell>
          <cell r="OV62" t="e">
            <v>#DIV/0!</v>
          </cell>
          <cell r="OW62" t="e">
            <v>#DIV/0!</v>
          </cell>
          <cell r="OX62" t="e">
            <v>#DIV/0!</v>
          </cell>
          <cell r="OY62" t="e">
            <v>#DIV/0!</v>
          </cell>
          <cell r="OZ62" t="e">
            <v>#DIV/0!</v>
          </cell>
          <cell r="PA62" t="e">
            <v>#DIV/0!</v>
          </cell>
          <cell r="PB62" t="e">
            <v>#DIV/0!</v>
          </cell>
          <cell r="PC62" t="e">
            <v>#DIV/0!</v>
          </cell>
          <cell r="PD62" t="e">
            <v>#DIV/0!</v>
          </cell>
          <cell r="PE62" t="e">
            <v>#DIV/0!</v>
          </cell>
          <cell r="PF62" t="e">
            <v>#DIV/0!</v>
          </cell>
          <cell r="PG62" t="e">
            <v>#DIV/0!</v>
          </cell>
          <cell r="PH62" t="e">
            <v>#DIV/0!</v>
          </cell>
          <cell r="PI62" t="e">
            <v>#DIV/0!</v>
          </cell>
          <cell r="PJ62" t="e">
            <v>#DIV/0!</v>
          </cell>
          <cell r="PK62" t="e">
            <v>#DIV/0!</v>
          </cell>
          <cell r="PL62" t="e">
            <v>#DIV/0!</v>
          </cell>
          <cell r="PM62" t="e">
            <v>#DIV/0!</v>
          </cell>
          <cell r="PN62" t="e">
            <v>#DIV/0!</v>
          </cell>
          <cell r="PO62" t="e">
            <v>#DIV/0!</v>
          </cell>
          <cell r="PP62" t="e">
            <v>#DIV/0!</v>
          </cell>
          <cell r="PQ62" t="e">
            <v>#DIV/0!</v>
          </cell>
          <cell r="PR62" t="e">
            <v>#DIV/0!</v>
          </cell>
          <cell r="PS62" t="e">
            <v>#DIV/0!</v>
          </cell>
          <cell r="PT62" t="e">
            <v>#DIV/0!</v>
          </cell>
          <cell r="PU62" t="e">
            <v>#DIV/0!</v>
          </cell>
          <cell r="PV62" t="e">
            <v>#DIV/0!</v>
          </cell>
          <cell r="PW62" t="e">
            <v>#DIV/0!</v>
          </cell>
          <cell r="PX62" t="e">
            <v>#DIV/0!</v>
          </cell>
          <cell r="PY62" t="e">
            <v>#DIV/0!</v>
          </cell>
          <cell r="PZ62" t="e">
            <v>#DIV/0!</v>
          </cell>
          <cell r="QA62" t="e">
            <v>#DIV/0!</v>
          </cell>
          <cell r="QB62" t="e">
            <v>#DIV/0!</v>
          </cell>
          <cell r="QC62" t="e">
            <v>#DIV/0!</v>
          </cell>
          <cell r="QD62" t="e">
            <v>#DIV/0!</v>
          </cell>
          <cell r="QE62" t="e">
            <v>#DIV/0!</v>
          </cell>
          <cell r="QF62" t="e">
            <v>#DIV/0!</v>
          </cell>
          <cell r="QG62" t="e">
            <v>#DIV/0!</v>
          </cell>
          <cell r="QH62" t="e">
            <v>#DIV/0!</v>
          </cell>
          <cell r="QI62" t="e">
            <v>#DIV/0!</v>
          </cell>
          <cell r="QJ62" t="e">
            <v>#DIV/0!</v>
          </cell>
          <cell r="QK62" t="e">
            <v>#DIV/0!</v>
          </cell>
          <cell r="QL62" t="e">
            <v>#DIV/0!</v>
          </cell>
          <cell r="QM62" t="e">
            <v>#DIV/0!</v>
          </cell>
          <cell r="QN62" t="e">
            <v>#DIV/0!</v>
          </cell>
          <cell r="QO62" t="e">
            <v>#DIV/0!</v>
          </cell>
          <cell r="QP62" t="e">
            <v>#DIV/0!</v>
          </cell>
          <cell r="QQ62" t="e">
            <v>#DIV/0!</v>
          </cell>
          <cell r="QR62" t="e">
            <v>#DIV/0!</v>
          </cell>
          <cell r="QS62" t="e">
            <v>#DIV/0!</v>
          </cell>
          <cell r="QT62" t="e">
            <v>#DIV/0!</v>
          </cell>
          <cell r="QU62" t="e">
            <v>#DIV/0!</v>
          </cell>
          <cell r="QV62" t="e">
            <v>#DIV/0!</v>
          </cell>
          <cell r="QW62" t="e">
            <v>#DIV/0!</v>
          </cell>
          <cell r="QX62" t="e">
            <v>#DIV/0!</v>
          </cell>
          <cell r="QY62" t="e">
            <v>#DIV/0!</v>
          </cell>
          <cell r="QZ62" t="str">
            <v>x</v>
          </cell>
          <cell r="RA62" t="str">
            <v>N/A</v>
          </cell>
          <cell r="RB62" t="str">
            <v>x</v>
          </cell>
        </row>
        <row r="63">
          <cell r="A63">
            <v>61</v>
          </cell>
          <cell r="C63" t="e">
            <v>#DIV/0!</v>
          </cell>
          <cell r="D63" t="e">
            <v>#DIV/0!</v>
          </cell>
          <cell r="E63" t="e">
            <v>#DIV/0!</v>
          </cell>
          <cell r="F63" t="e">
            <v>#DIV/0!</v>
          </cell>
          <cell r="G63" t="e">
            <v>#DIV/0!</v>
          </cell>
          <cell r="H63" t="e">
            <v>#DIV/0!</v>
          </cell>
          <cell r="I63" t="e">
            <v>#DIV/0!</v>
          </cell>
          <cell r="J63" t="e">
            <v>#DIV/0!</v>
          </cell>
          <cell r="K63" t="e">
            <v>#DIV/0!</v>
          </cell>
          <cell r="L63" t="e">
            <v>#DIV/0!</v>
          </cell>
          <cell r="M63" t="e">
            <v>#DIV/0!</v>
          </cell>
          <cell r="N63" t="e">
            <v>#DIV/0!</v>
          </cell>
          <cell r="O63" t="e">
            <v>#DIV/0!</v>
          </cell>
          <cell r="P63" t="e">
            <v>#DIV/0!</v>
          </cell>
          <cell r="Q63" t="e">
            <v>#DIV/0!</v>
          </cell>
          <cell r="R63" t="e">
            <v>#DIV/0!</v>
          </cell>
          <cell r="S63" t="e">
            <v>#DIV/0!</v>
          </cell>
          <cell r="T63" t="e">
            <v>#DIV/0!</v>
          </cell>
          <cell r="U63" t="e">
            <v>#DIV/0!</v>
          </cell>
          <cell r="V63" t="e">
            <v>#DIV/0!</v>
          </cell>
          <cell r="W63" t="e">
            <v>#DIV/0!</v>
          </cell>
          <cell r="X63" t="e">
            <v>#DIV/0!</v>
          </cell>
          <cell r="Y63" t="e">
            <v>#DIV/0!</v>
          </cell>
          <cell r="Z63" t="e">
            <v>#DIV/0!</v>
          </cell>
          <cell r="AA63" t="e">
            <v>#DIV/0!</v>
          </cell>
          <cell r="AB63" t="e">
            <v>#DIV/0!</v>
          </cell>
          <cell r="AC63" t="e">
            <v>#DIV/0!</v>
          </cell>
          <cell r="AD63" t="e">
            <v>#DIV/0!</v>
          </cell>
          <cell r="AE63" t="e">
            <v>#DIV/0!</v>
          </cell>
          <cell r="AF63" t="e">
            <v>#DIV/0!</v>
          </cell>
          <cell r="AG63" t="e">
            <v>#DIV/0!</v>
          </cell>
          <cell r="AH63" t="e">
            <v>#DIV/0!</v>
          </cell>
          <cell r="AI63" t="e">
            <v>#DIV/0!</v>
          </cell>
          <cell r="AJ63" t="e">
            <v>#DIV/0!</v>
          </cell>
          <cell r="AK63" t="e">
            <v>#DIV/0!</v>
          </cell>
          <cell r="AL63" t="e">
            <v>#DIV/0!</v>
          </cell>
          <cell r="AM63" t="e">
            <v>#DIV/0!</v>
          </cell>
          <cell r="AN63" t="e">
            <v>#DIV/0!</v>
          </cell>
          <cell r="AO63" t="e">
            <v>#DIV/0!</v>
          </cell>
          <cell r="AP63" t="e">
            <v>#DIV/0!</v>
          </cell>
          <cell r="AQ63" t="e">
            <v>#DIV/0!</v>
          </cell>
          <cell r="AR63" t="e">
            <v>#DIV/0!</v>
          </cell>
          <cell r="AS63" t="e">
            <v>#DIV/0!</v>
          </cell>
          <cell r="AT63" t="e">
            <v>#DIV/0!</v>
          </cell>
          <cell r="AU63" t="e">
            <v>#DIV/0!</v>
          </cell>
          <cell r="AV63" t="e">
            <v>#DIV/0!</v>
          </cell>
          <cell r="AW63" t="e">
            <v>#DIV/0!</v>
          </cell>
          <cell r="AX63" t="e">
            <v>#DIV/0!</v>
          </cell>
          <cell r="AY63" t="e">
            <v>#DIV/0!</v>
          </cell>
          <cell r="AZ63" t="e">
            <v>#DIV/0!</v>
          </cell>
          <cell r="BA63" t="e">
            <v>#DIV/0!</v>
          </cell>
          <cell r="BB63" t="e">
            <v>#DIV/0!</v>
          </cell>
          <cell r="BC63" t="e">
            <v>#DIV/0!</v>
          </cell>
          <cell r="BD63" t="e">
            <v>#DIV/0!</v>
          </cell>
          <cell r="BE63" t="e">
            <v>#DIV/0!</v>
          </cell>
          <cell r="BF63" t="e">
            <v>#DIV/0!</v>
          </cell>
          <cell r="BG63" t="e">
            <v>#DIV/0!</v>
          </cell>
          <cell r="BH63" t="e">
            <v>#DIV/0!</v>
          </cell>
          <cell r="BI63" t="e">
            <v>#DIV/0!</v>
          </cell>
          <cell r="BJ63" t="e">
            <v>#DIV/0!</v>
          </cell>
          <cell r="BK63" t="e">
            <v>#DIV/0!</v>
          </cell>
          <cell r="BL63" t="e">
            <v>#DIV/0!</v>
          </cell>
          <cell r="BM63" t="e">
            <v>#DIV/0!</v>
          </cell>
          <cell r="BN63" t="e">
            <v>#DIV/0!</v>
          </cell>
          <cell r="BO63" t="e">
            <v>#DIV/0!</v>
          </cell>
          <cell r="BP63" t="e">
            <v>#DIV/0!</v>
          </cell>
          <cell r="BQ63" t="e">
            <v>#DIV/0!</v>
          </cell>
          <cell r="BR63" t="e">
            <v>#DIV/0!</v>
          </cell>
          <cell r="BS63" t="e">
            <v>#DIV/0!</v>
          </cell>
          <cell r="BT63" t="e">
            <v>#DIV/0!</v>
          </cell>
          <cell r="BU63" t="e">
            <v>#DIV/0!</v>
          </cell>
          <cell r="BV63" t="e">
            <v>#DIV/0!</v>
          </cell>
          <cell r="BW63" t="e">
            <v>#DIV/0!</v>
          </cell>
          <cell r="BX63" t="e">
            <v>#DIV/0!</v>
          </cell>
          <cell r="BY63" t="e">
            <v>#DIV/0!</v>
          </cell>
          <cell r="BZ63" t="e">
            <v>#DIV/0!</v>
          </cell>
          <cell r="CA63" t="e">
            <v>#DIV/0!</v>
          </cell>
          <cell r="CB63" t="e">
            <v>#DIV/0!</v>
          </cell>
          <cell r="CC63" t="e">
            <v>#DIV/0!</v>
          </cell>
          <cell r="CD63" t="e">
            <v>#DIV/0!</v>
          </cell>
          <cell r="CE63" t="e">
            <v>#DIV/0!</v>
          </cell>
          <cell r="CF63" t="e">
            <v>#DIV/0!</v>
          </cell>
          <cell r="CG63" t="e">
            <v>#DIV/0!</v>
          </cell>
          <cell r="CH63" t="e">
            <v>#DIV/0!</v>
          </cell>
          <cell r="CI63" t="e">
            <v>#DIV/0!</v>
          </cell>
          <cell r="CJ63" t="e">
            <v>#DIV/0!</v>
          </cell>
          <cell r="CK63" t="e">
            <v>#DIV/0!</v>
          </cell>
          <cell r="CL63" t="e">
            <v>#DIV/0!</v>
          </cell>
          <cell r="CM63" t="e">
            <v>#DIV/0!</v>
          </cell>
          <cell r="CN63" t="e">
            <v>#DIV/0!</v>
          </cell>
          <cell r="CO63" t="e">
            <v>#DIV/0!</v>
          </cell>
          <cell r="CP63" t="e">
            <v>#DIV/0!</v>
          </cell>
          <cell r="CQ63" t="e">
            <v>#DIV/0!</v>
          </cell>
          <cell r="CR63" t="e">
            <v>#DIV/0!</v>
          </cell>
          <cell r="CS63" t="e">
            <v>#DIV/0!</v>
          </cell>
          <cell r="CT63" t="e">
            <v>#DIV/0!</v>
          </cell>
          <cell r="CU63" t="e">
            <v>#DIV/0!</v>
          </cell>
          <cell r="CV63" t="e">
            <v>#DIV/0!</v>
          </cell>
          <cell r="CW63" t="e">
            <v>#DIV/0!</v>
          </cell>
          <cell r="CX63" t="e">
            <v>#DIV/0!</v>
          </cell>
          <cell r="CY63" t="e">
            <v>#DIV/0!</v>
          </cell>
          <cell r="CZ63" t="e">
            <v>#DIV/0!</v>
          </cell>
          <cell r="DA63" t="e">
            <v>#DIV/0!</v>
          </cell>
          <cell r="DB63" t="e">
            <v>#DIV/0!</v>
          </cell>
          <cell r="DC63" t="e">
            <v>#DIV/0!</v>
          </cell>
          <cell r="DD63" t="e">
            <v>#DIV/0!</v>
          </cell>
          <cell r="DE63" t="e">
            <v>#DIV/0!</v>
          </cell>
          <cell r="DF63" t="e">
            <v>#DIV/0!</v>
          </cell>
          <cell r="DG63" t="e">
            <v>#DIV/0!</v>
          </cell>
          <cell r="DH63" t="e">
            <v>#DIV/0!</v>
          </cell>
          <cell r="DI63" t="e">
            <v>#DIV/0!</v>
          </cell>
          <cell r="DJ63" t="e">
            <v>#DIV/0!</v>
          </cell>
          <cell r="DK63" t="e">
            <v>#DIV/0!</v>
          </cell>
          <cell r="DL63" t="e">
            <v>#DIV/0!</v>
          </cell>
          <cell r="DM63" t="e">
            <v>#DIV/0!</v>
          </cell>
          <cell r="DN63" t="e">
            <v>#DIV/0!</v>
          </cell>
          <cell r="DO63" t="e">
            <v>#DIV/0!</v>
          </cell>
          <cell r="DP63" t="e">
            <v>#DIV/0!</v>
          </cell>
          <cell r="DQ63" t="e">
            <v>#DIV/0!</v>
          </cell>
          <cell r="DR63" t="e">
            <v>#DIV/0!</v>
          </cell>
          <cell r="DS63" t="e">
            <v>#DIV/0!</v>
          </cell>
          <cell r="DT63" t="e">
            <v>#DIV/0!</v>
          </cell>
          <cell r="DU63" t="e">
            <v>#DIV/0!</v>
          </cell>
          <cell r="DV63" t="e">
            <v>#DIV/0!</v>
          </cell>
          <cell r="DW63" t="e">
            <v>#DIV/0!</v>
          </cell>
          <cell r="DX63" t="e">
            <v>#DIV/0!</v>
          </cell>
          <cell r="DY63" t="e">
            <v>#DIV/0!</v>
          </cell>
          <cell r="DZ63" t="e">
            <v>#DIV/0!</v>
          </cell>
          <cell r="EA63" t="e">
            <v>#DIV/0!</v>
          </cell>
          <cell r="EB63" t="e">
            <v>#DIV/0!</v>
          </cell>
          <cell r="EC63" t="e">
            <v>#DIV/0!</v>
          </cell>
          <cell r="ED63" t="e">
            <v>#DIV/0!</v>
          </cell>
          <cell r="EE63" t="e">
            <v>#DIV/0!</v>
          </cell>
          <cell r="EF63" t="e">
            <v>#DIV/0!</v>
          </cell>
          <cell r="EG63" t="e">
            <v>#DIV/0!</v>
          </cell>
          <cell r="EH63" t="e">
            <v>#DIV/0!</v>
          </cell>
          <cell r="EI63" t="e">
            <v>#DIV/0!</v>
          </cell>
          <cell r="EJ63" t="e">
            <v>#DIV/0!</v>
          </cell>
          <cell r="EK63" t="e">
            <v>#DIV/0!</v>
          </cell>
          <cell r="EL63" t="e">
            <v>#DIV/0!</v>
          </cell>
          <cell r="EM63" t="e">
            <v>#DIV/0!</v>
          </cell>
          <cell r="EN63" t="e">
            <v>#DIV/0!</v>
          </cell>
          <cell r="EO63" t="e">
            <v>#DIV/0!</v>
          </cell>
          <cell r="EP63" t="e">
            <v>#DIV/0!</v>
          </cell>
          <cell r="EQ63" t="e">
            <v>#DIV/0!</v>
          </cell>
          <cell r="ER63" t="e">
            <v>#DIV/0!</v>
          </cell>
          <cell r="ES63" t="e">
            <v>#DIV/0!</v>
          </cell>
          <cell r="ET63" t="e">
            <v>#DIV/0!</v>
          </cell>
          <cell r="EU63" t="e">
            <v>#DIV/0!</v>
          </cell>
          <cell r="EV63" t="e">
            <v>#DIV/0!</v>
          </cell>
          <cell r="EW63" t="e">
            <v>#DIV/0!</v>
          </cell>
          <cell r="EX63" t="e">
            <v>#DIV/0!</v>
          </cell>
          <cell r="EY63" t="e">
            <v>#DIV/0!</v>
          </cell>
          <cell r="EZ63" t="e">
            <v>#DIV/0!</v>
          </cell>
          <cell r="FA63" t="e">
            <v>#DIV/0!</v>
          </cell>
          <cell r="FB63" t="e">
            <v>#DIV/0!</v>
          </cell>
          <cell r="FC63" t="e">
            <v>#DIV/0!</v>
          </cell>
          <cell r="FD63" t="e">
            <v>#DIV/0!</v>
          </cell>
          <cell r="FE63" t="e">
            <v>#DIV/0!</v>
          </cell>
          <cell r="FF63" t="e">
            <v>#DIV/0!</v>
          </cell>
          <cell r="FG63" t="e">
            <v>#DIV/0!</v>
          </cell>
          <cell r="FH63" t="e">
            <v>#DIV/0!</v>
          </cell>
          <cell r="FI63" t="e">
            <v>#DIV/0!</v>
          </cell>
          <cell r="FJ63" t="e">
            <v>#DIV/0!</v>
          </cell>
          <cell r="FK63" t="e">
            <v>#DIV/0!</v>
          </cell>
          <cell r="FL63" t="e">
            <v>#DIV/0!</v>
          </cell>
          <cell r="FM63" t="e">
            <v>#DIV/0!</v>
          </cell>
          <cell r="FN63" t="e">
            <v>#DIV/0!</v>
          </cell>
          <cell r="FO63" t="e">
            <v>#DIV/0!</v>
          </cell>
          <cell r="FP63" t="e">
            <v>#DIV/0!</v>
          </cell>
          <cell r="FQ63" t="e">
            <v>#DIV/0!</v>
          </cell>
          <cell r="FR63" t="e">
            <v>#DIV/0!</v>
          </cell>
          <cell r="FS63" t="e">
            <v>#DIV/0!</v>
          </cell>
          <cell r="FT63" t="e">
            <v>#DIV/0!</v>
          </cell>
          <cell r="FU63" t="e">
            <v>#DIV/0!</v>
          </cell>
          <cell r="FV63" t="e">
            <v>#DIV/0!</v>
          </cell>
          <cell r="FW63" t="e">
            <v>#DIV/0!</v>
          </cell>
          <cell r="FX63" t="e">
            <v>#DIV/0!</v>
          </cell>
          <cell r="FY63" t="e">
            <v>#DIV/0!</v>
          </cell>
          <cell r="FZ63" t="e">
            <v>#DIV/0!</v>
          </cell>
          <cell r="GA63" t="e">
            <v>#DIV/0!</v>
          </cell>
          <cell r="GB63" t="e">
            <v>#DIV/0!</v>
          </cell>
          <cell r="GC63" t="e">
            <v>#DIV/0!</v>
          </cell>
          <cell r="GD63" t="e">
            <v>#DIV/0!</v>
          </cell>
          <cell r="GE63" t="e">
            <v>#DIV/0!</v>
          </cell>
          <cell r="GF63" t="e">
            <v>#DIV/0!</v>
          </cell>
          <cell r="GG63" t="e">
            <v>#DIV/0!</v>
          </cell>
          <cell r="GH63" t="e">
            <v>#DIV/0!</v>
          </cell>
          <cell r="GI63" t="e">
            <v>#DIV/0!</v>
          </cell>
          <cell r="GJ63" t="e">
            <v>#DIV/0!</v>
          </cell>
          <cell r="GK63" t="e">
            <v>#DIV/0!</v>
          </cell>
          <cell r="GL63" t="e">
            <v>#DIV/0!</v>
          </cell>
          <cell r="GM63" t="e">
            <v>#DIV/0!</v>
          </cell>
          <cell r="GN63" t="e">
            <v>#DIV/0!</v>
          </cell>
          <cell r="GO63" t="e">
            <v>#DIV/0!</v>
          </cell>
          <cell r="GP63" t="e">
            <v>#DIV/0!</v>
          </cell>
          <cell r="GQ63" t="e">
            <v>#DIV/0!</v>
          </cell>
          <cell r="GR63" t="e">
            <v>#DIV/0!</v>
          </cell>
          <cell r="GS63" t="e">
            <v>#DIV/0!</v>
          </cell>
          <cell r="GT63" t="e">
            <v>#DIV/0!</v>
          </cell>
          <cell r="GU63" t="e">
            <v>#DIV/0!</v>
          </cell>
          <cell r="GV63" t="e">
            <v>#DIV/0!</v>
          </cell>
          <cell r="GW63" t="e">
            <v>#DIV/0!</v>
          </cell>
          <cell r="GX63" t="e">
            <v>#DIV/0!</v>
          </cell>
          <cell r="GY63" t="e">
            <v>#DIV/0!</v>
          </cell>
          <cell r="GZ63" t="e">
            <v>#DIV/0!</v>
          </cell>
          <cell r="HA63" t="e">
            <v>#DIV/0!</v>
          </cell>
          <cell r="HB63" t="e">
            <v>#DIV/0!</v>
          </cell>
          <cell r="HC63" t="e">
            <v>#DIV/0!</v>
          </cell>
          <cell r="HD63" t="e">
            <v>#DIV/0!</v>
          </cell>
          <cell r="HE63" t="e">
            <v>#DIV/0!</v>
          </cell>
          <cell r="HF63" t="e">
            <v>#DIV/0!</v>
          </cell>
          <cell r="HG63" t="e">
            <v>#DIV/0!</v>
          </cell>
          <cell r="HH63" t="e">
            <v>#DIV/0!</v>
          </cell>
          <cell r="HI63" t="e">
            <v>#DIV/0!</v>
          </cell>
          <cell r="HJ63" t="e">
            <v>#DIV/0!</v>
          </cell>
          <cell r="HK63" t="e">
            <v>#DIV/0!</v>
          </cell>
          <cell r="HL63" t="e">
            <v>#DIV/0!</v>
          </cell>
          <cell r="HM63" t="e">
            <v>#DIV/0!</v>
          </cell>
          <cell r="HN63" t="e">
            <v>#DIV/0!</v>
          </cell>
          <cell r="HO63" t="e">
            <v>#DIV/0!</v>
          </cell>
          <cell r="HP63" t="e">
            <v>#DIV/0!</v>
          </cell>
          <cell r="HQ63" t="e">
            <v>#DIV/0!</v>
          </cell>
          <cell r="HR63" t="e">
            <v>#DIV/0!</v>
          </cell>
          <cell r="HS63" t="e">
            <v>#DIV/0!</v>
          </cell>
          <cell r="HT63" t="e">
            <v>#DIV/0!</v>
          </cell>
          <cell r="HU63" t="e">
            <v>#DIV/0!</v>
          </cell>
          <cell r="HV63" t="e">
            <v>#DIV/0!</v>
          </cell>
          <cell r="HW63" t="e">
            <v>#DIV/0!</v>
          </cell>
          <cell r="HX63" t="e">
            <v>#DIV/0!</v>
          </cell>
          <cell r="HY63" t="e">
            <v>#DIV/0!</v>
          </cell>
          <cell r="HZ63" t="e">
            <v>#DIV/0!</v>
          </cell>
          <cell r="IA63" t="e">
            <v>#DIV/0!</v>
          </cell>
          <cell r="IB63" t="e">
            <v>#DIV/0!</v>
          </cell>
          <cell r="IC63" t="e">
            <v>#DIV/0!</v>
          </cell>
          <cell r="ID63" t="e">
            <v>#DIV/0!</v>
          </cell>
          <cell r="IE63" t="e">
            <v>#DIV/0!</v>
          </cell>
          <cell r="IF63" t="e">
            <v>#DIV/0!</v>
          </cell>
          <cell r="IG63" t="e">
            <v>#DIV/0!</v>
          </cell>
          <cell r="IH63" t="e">
            <v>#DIV/0!</v>
          </cell>
          <cell r="II63" t="e">
            <v>#DIV/0!</v>
          </cell>
          <cell r="IJ63" t="e">
            <v>#DIV/0!</v>
          </cell>
          <cell r="IK63" t="e">
            <v>#DIV/0!</v>
          </cell>
          <cell r="IL63" t="e">
            <v>#DIV/0!</v>
          </cell>
          <cell r="IM63" t="e">
            <v>#DIV/0!</v>
          </cell>
          <cell r="IN63" t="e">
            <v>#DIV/0!</v>
          </cell>
          <cell r="IO63" t="e">
            <v>#DIV/0!</v>
          </cell>
          <cell r="IP63" t="e">
            <v>#DIV/0!</v>
          </cell>
          <cell r="IQ63" t="e">
            <v>#DIV/0!</v>
          </cell>
          <cell r="IR63" t="e">
            <v>#DIV/0!</v>
          </cell>
          <cell r="IS63" t="e">
            <v>#DIV/0!</v>
          </cell>
          <cell r="IT63" t="e">
            <v>#DIV/0!</v>
          </cell>
          <cell r="IU63" t="e">
            <v>#DIV/0!</v>
          </cell>
          <cell r="IV63" t="e">
            <v>#DIV/0!</v>
          </cell>
          <cell r="IW63" t="e">
            <v>#DIV/0!</v>
          </cell>
          <cell r="IX63" t="e">
            <v>#DIV/0!</v>
          </cell>
          <cell r="IY63" t="e">
            <v>#DIV/0!</v>
          </cell>
          <cell r="IZ63" t="e">
            <v>#DIV/0!</v>
          </cell>
          <cell r="JA63" t="e">
            <v>#DIV/0!</v>
          </cell>
          <cell r="JB63" t="e">
            <v>#DIV/0!</v>
          </cell>
          <cell r="JC63" t="e">
            <v>#DIV/0!</v>
          </cell>
          <cell r="JD63" t="e">
            <v>#DIV/0!</v>
          </cell>
          <cell r="JE63" t="e">
            <v>#DIV/0!</v>
          </cell>
          <cell r="JF63" t="e">
            <v>#DIV/0!</v>
          </cell>
          <cell r="JG63" t="e">
            <v>#DIV/0!</v>
          </cell>
          <cell r="JH63" t="e">
            <v>#DIV/0!</v>
          </cell>
          <cell r="JI63" t="e">
            <v>#DIV/0!</v>
          </cell>
          <cell r="JJ63" t="e">
            <v>#DIV/0!</v>
          </cell>
          <cell r="JK63" t="e">
            <v>#DIV/0!</v>
          </cell>
          <cell r="JL63" t="e">
            <v>#DIV/0!</v>
          </cell>
          <cell r="JM63" t="e">
            <v>#DIV/0!</v>
          </cell>
          <cell r="JN63" t="e">
            <v>#DIV/0!</v>
          </cell>
          <cell r="JO63" t="e">
            <v>#DIV/0!</v>
          </cell>
          <cell r="JP63" t="e">
            <v>#DIV/0!</v>
          </cell>
          <cell r="JQ63" t="e">
            <v>#DIV/0!</v>
          </cell>
          <cell r="JR63" t="e">
            <v>#DIV/0!</v>
          </cell>
          <cell r="JS63" t="e">
            <v>#DIV/0!</v>
          </cell>
          <cell r="JT63" t="e">
            <v>#DIV/0!</v>
          </cell>
          <cell r="JU63" t="e">
            <v>#DIV/0!</v>
          </cell>
          <cell r="JV63" t="e">
            <v>#DIV/0!</v>
          </cell>
          <cell r="JW63" t="e">
            <v>#DIV/0!</v>
          </cell>
          <cell r="JX63" t="e">
            <v>#DIV/0!</v>
          </cell>
          <cell r="JY63" t="e">
            <v>#DIV/0!</v>
          </cell>
          <cell r="JZ63" t="e">
            <v>#DIV/0!</v>
          </cell>
          <cell r="KA63" t="e">
            <v>#DIV/0!</v>
          </cell>
          <cell r="KB63" t="e">
            <v>#DIV/0!</v>
          </cell>
          <cell r="KC63" t="e">
            <v>#DIV/0!</v>
          </cell>
          <cell r="KD63" t="e">
            <v>#DIV/0!</v>
          </cell>
          <cell r="KE63" t="e">
            <v>#DIV/0!</v>
          </cell>
          <cell r="KF63" t="e">
            <v>#DIV/0!</v>
          </cell>
          <cell r="KG63" t="e">
            <v>#DIV/0!</v>
          </cell>
          <cell r="KH63" t="e">
            <v>#DIV/0!</v>
          </cell>
          <cell r="KI63" t="e">
            <v>#DIV/0!</v>
          </cell>
          <cell r="KJ63" t="e">
            <v>#DIV/0!</v>
          </cell>
          <cell r="KK63" t="e">
            <v>#DIV/0!</v>
          </cell>
          <cell r="KL63" t="e">
            <v>#DIV/0!</v>
          </cell>
          <cell r="KM63" t="e">
            <v>#DIV/0!</v>
          </cell>
          <cell r="KN63" t="e">
            <v>#DIV/0!</v>
          </cell>
          <cell r="KO63" t="e">
            <v>#DIV/0!</v>
          </cell>
          <cell r="KP63" t="e">
            <v>#DIV/0!</v>
          </cell>
          <cell r="KQ63" t="e">
            <v>#DIV/0!</v>
          </cell>
          <cell r="KR63" t="e">
            <v>#DIV/0!</v>
          </cell>
          <cell r="KS63" t="e">
            <v>#DIV/0!</v>
          </cell>
          <cell r="KT63" t="e">
            <v>#DIV/0!</v>
          </cell>
          <cell r="KU63" t="e">
            <v>#DIV/0!</v>
          </cell>
          <cell r="KV63" t="e">
            <v>#DIV/0!</v>
          </cell>
          <cell r="KW63" t="e">
            <v>#DIV/0!</v>
          </cell>
          <cell r="KX63" t="e">
            <v>#DIV/0!</v>
          </cell>
          <cell r="KY63" t="e">
            <v>#DIV/0!</v>
          </cell>
          <cell r="KZ63" t="e">
            <v>#DIV/0!</v>
          </cell>
          <cell r="LA63" t="e">
            <v>#DIV/0!</v>
          </cell>
          <cell r="LB63" t="e">
            <v>#DIV/0!</v>
          </cell>
          <cell r="LC63" t="e">
            <v>#DIV/0!</v>
          </cell>
          <cell r="LD63" t="e">
            <v>#DIV/0!</v>
          </cell>
          <cell r="LE63" t="e">
            <v>#DIV/0!</v>
          </cell>
          <cell r="LF63" t="e">
            <v>#DIV/0!</v>
          </cell>
          <cell r="LG63" t="e">
            <v>#DIV/0!</v>
          </cell>
          <cell r="LH63" t="e">
            <v>#DIV/0!</v>
          </cell>
          <cell r="LI63" t="e">
            <v>#DIV/0!</v>
          </cell>
          <cell r="LJ63" t="e">
            <v>#DIV/0!</v>
          </cell>
          <cell r="LK63" t="e">
            <v>#DIV/0!</v>
          </cell>
          <cell r="LL63" t="e">
            <v>#DIV/0!</v>
          </cell>
          <cell r="LM63" t="e">
            <v>#DIV/0!</v>
          </cell>
          <cell r="LN63" t="e">
            <v>#DIV/0!</v>
          </cell>
          <cell r="LO63" t="e">
            <v>#DIV/0!</v>
          </cell>
          <cell r="LP63" t="e">
            <v>#DIV/0!</v>
          </cell>
          <cell r="LQ63" t="e">
            <v>#DIV/0!</v>
          </cell>
          <cell r="LR63" t="e">
            <v>#DIV/0!</v>
          </cell>
          <cell r="LS63" t="e">
            <v>#DIV/0!</v>
          </cell>
          <cell r="LT63" t="e">
            <v>#DIV/0!</v>
          </cell>
          <cell r="LU63" t="e">
            <v>#DIV/0!</v>
          </cell>
          <cell r="LV63" t="e">
            <v>#DIV/0!</v>
          </cell>
          <cell r="LW63" t="e">
            <v>#DIV/0!</v>
          </cell>
          <cell r="LX63" t="e">
            <v>#DIV/0!</v>
          </cell>
          <cell r="LY63" t="e">
            <v>#DIV/0!</v>
          </cell>
          <cell r="LZ63" t="e">
            <v>#DIV/0!</v>
          </cell>
          <cell r="MA63" t="e">
            <v>#DIV/0!</v>
          </cell>
          <cell r="MB63" t="e">
            <v>#DIV/0!</v>
          </cell>
          <cell r="MC63" t="e">
            <v>#DIV/0!</v>
          </cell>
          <cell r="MD63" t="e">
            <v>#DIV/0!</v>
          </cell>
          <cell r="ME63" t="e">
            <v>#DIV/0!</v>
          </cell>
          <cell r="MF63" t="e">
            <v>#DIV/0!</v>
          </cell>
          <cell r="MG63" t="e">
            <v>#DIV/0!</v>
          </cell>
          <cell r="MH63" t="e">
            <v>#DIV/0!</v>
          </cell>
          <cell r="MI63" t="e">
            <v>#DIV/0!</v>
          </cell>
          <cell r="MJ63" t="e">
            <v>#DIV/0!</v>
          </cell>
          <cell r="MK63" t="e">
            <v>#DIV/0!</v>
          </cell>
          <cell r="ML63" t="e">
            <v>#DIV/0!</v>
          </cell>
          <cell r="MM63" t="e">
            <v>#DIV/0!</v>
          </cell>
          <cell r="MN63" t="e">
            <v>#DIV/0!</v>
          </cell>
          <cell r="MO63" t="e">
            <v>#DIV/0!</v>
          </cell>
          <cell r="MP63" t="e">
            <v>#DIV/0!</v>
          </cell>
          <cell r="MQ63" t="e">
            <v>#DIV/0!</v>
          </cell>
          <cell r="MR63" t="e">
            <v>#DIV/0!</v>
          </cell>
          <cell r="MS63" t="e">
            <v>#DIV/0!</v>
          </cell>
          <cell r="MT63" t="e">
            <v>#DIV/0!</v>
          </cell>
          <cell r="MU63" t="e">
            <v>#DIV/0!</v>
          </cell>
          <cell r="MV63" t="e">
            <v>#DIV/0!</v>
          </cell>
          <cell r="MW63" t="e">
            <v>#DIV/0!</v>
          </cell>
          <cell r="MX63" t="e">
            <v>#DIV/0!</v>
          </cell>
          <cell r="MY63" t="e">
            <v>#DIV/0!</v>
          </cell>
          <cell r="MZ63" t="e">
            <v>#DIV/0!</v>
          </cell>
          <cell r="NA63" t="e">
            <v>#DIV/0!</v>
          </cell>
          <cell r="NB63" t="e">
            <v>#DIV/0!</v>
          </cell>
          <cell r="NC63" t="e">
            <v>#DIV/0!</v>
          </cell>
          <cell r="ND63" t="e">
            <v>#DIV/0!</v>
          </cell>
          <cell r="NE63" t="e">
            <v>#DIV/0!</v>
          </cell>
          <cell r="NF63" t="e">
            <v>#DIV/0!</v>
          </cell>
          <cell r="NG63" t="e">
            <v>#DIV/0!</v>
          </cell>
          <cell r="NH63" t="e">
            <v>#DIV/0!</v>
          </cell>
          <cell r="NI63" t="e">
            <v>#DIV/0!</v>
          </cell>
          <cell r="NJ63" t="e">
            <v>#DIV/0!</v>
          </cell>
          <cell r="NK63" t="e">
            <v>#DIV/0!</v>
          </cell>
          <cell r="NL63" t="e">
            <v>#DIV/0!</v>
          </cell>
          <cell r="NM63" t="e">
            <v>#DIV/0!</v>
          </cell>
          <cell r="NN63" t="e">
            <v>#DIV/0!</v>
          </cell>
          <cell r="NO63" t="e">
            <v>#DIV/0!</v>
          </cell>
          <cell r="NP63" t="e">
            <v>#DIV/0!</v>
          </cell>
          <cell r="NQ63" t="e">
            <v>#DIV/0!</v>
          </cell>
          <cell r="NR63" t="e">
            <v>#DIV/0!</v>
          </cell>
          <cell r="NS63" t="e">
            <v>#DIV/0!</v>
          </cell>
          <cell r="NT63" t="e">
            <v>#DIV/0!</v>
          </cell>
          <cell r="NU63" t="e">
            <v>#DIV/0!</v>
          </cell>
          <cell r="NV63" t="e">
            <v>#DIV/0!</v>
          </cell>
          <cell r="NW63" t="e">
            <v>#DIV/0!</v>
          </cell>
          <cell r="NX63" t="e">
            <v>#DIV/0!</v>
          </cell>
          <cell r="NY63" t="e">
            <v>#DIV/0!</v>
          </cell>
          <cell r="NZ63" t="e">
            <v>#DIV/0!</v>
          </cell>
          <cell r="OA63" t="e">
            <v>#DIV/0!</v>
          </cell>
          <cell r="OB63" t="e">
            <v>#DIV/0!</v>
          </cell>
          <cell r="OC63" t="e">
            <v>#DIV/0!</v>
          </cell>
          <cell r="OD63" t="e">
            <v>#DIV/0!</v>
          </cell>
          <cell r="OE63" t="e">
            <v>#DIV/0!</v>
          </cell>
          <cell r="OF63" t="e">
            <v>#DIV/0!</v>
          </cell>
          <cell r="OG63" t="e">
            <v>#DIV/0!</v>
          </cell>
          <cell r="OH63" t="e">
            <v>#DIV/0!</v>
          </cell>
          <cell r="OI63" t="e">
            <v>#DIV/0!</v>
          </cell>
          <cell r="OJ63" t="e">
            <v>#DIV/0!</v>
          </cell>
          <cell r="OK63" t="e">
            <v>#DIV/0!</v>
          </cell>
          <cell r="OL63" t="e">
            <v>#DIV/0!</v>
          </cell>
          <cell r="OM63" t="e">
            <v>#DIV/0!</v>
          </cell>
          <cell r="ON63" t="e">
            <v>#DIV/0!</v>
          </cell>
          <cell r="OO63" t="e">
            <v>#DIV/0!</v>
          </cell>
          <cell r="OP63" t="e">
            <v>#DIV/0!</v>
          </cell>
          <cell r="OQ63" t="e">
            <v>#DIV/0!</v>
          </cell>
          <cell r="OR63" t="e">
            <v>#DIV/0!</v>
          </cell>
          <cell r="OS63" t="e">
            <v>#DIV/0!</v>
          </cell>
          <cell r="OT63" t="e">
            <v>#DIV/0!</v>
          </cell>
          <cell r="OU63" t="e">
            <v>#DIV/0!</v>
          </cell>
          <cell r="OV63" t="e">
            <v>#DIV/0!</v>
          </cell>
          <cell r="OW63" t="e">
            <v>#DIV/0!</v>
          </cell>
          <cell r="OX63" t="e">
            <v>#DIV/0!</v>
          </cell>
          <cell r="OY63" t="e">
            <v>#DIV/0!</v>
          </cell>
          <cell r="OZ63" t="e">
            <v>#DIV/0!</v>
          </cell>
          <cell r="PA63" t="e">
            <v>#DIV/0!</v>
          </cell>
          <cell r="PB63" t="e">
            <v>#DIV/0!</v>
          </cell>
          <cell r="PC63" t="e">
            <v>#DIV/0!</v>
          </cell>
          <cell r="PD63" t="e">
            <v>#DIV/0!</v>
          </cell>
          <cell r="PE63" t="e">
            <v>#DIV/0!</v>
          </cell>
          <cell r="PF63" t="e">
            <v>#DIV/0!</v>
          </cell>
          <cell r="PG63" t="e">
            <v>#DIV/0!</v>
          </cell>
          <cell r="PH63" t="e">
            <v>#DIV/0!</v>
          </cell>
          <cell r="PI63" t="e">
            <v>#DIV/0!</v>
          </cell>
          <cell r="PJ63" t="e">
            <v>#DIV/0!</v>
          </cell>
          <cell r="PK63" t="e">
            <v>#DIV/0!</v>
          </cell>
          <cell r="PL63" t="e">
            <v>#DIV/0!</v>
          </cell>
          <cell r="PM63" t="e">
            <v>#DIV/0!</v>
          </cell>
          <cell r="PN63" t="e">
            <v>#DIV/0!</v>
          </cell>
          <cell r="PO63" t="e">
            <v>#DIV/0!</v>
          </cell>
          <cell r="PP63" t="e">
            <v>#DIV/0!</v>
          </cell>
          <cell r="PQ63" t="e">
            <v>#DIV/0!</v>
          </cell>
          <cell r="PR63" t="e">
            <v>#DIV/0!</v>
          </cell>
          <cell r="PS63" t="e">
            <v>#DIV/0!</v>
          </cell>
          <cell r="PT63" t="e">
            <v>#DIV/0!</v>
          </cell>
          <cell r="PU63" t="e">
            <v>#DIV/0!</v>
          </cell>
          <cell r="PV63" t="e">
            <v>#DIV/0!</v>
          </cell>
          <cell r="PW63" t="e">
            <v>#DIV/0!</v>
          </cell>
          <cell r="PX63" t="e">
            <v>#DIV/0!</v>
          </cell>
          <cell r="PY63" t="e">
            <v>#DIV/0!</v>
          </cell>
          <cell r="PZ63" t="e">
            <v>#DIV/0!</v>
          </cell>
          <cell r="QA63" t="e">
            <v>#DIV/0!</v>
          </cell>
          <cell r="QB63" t="e">
            <v>#DIV/0!</v>
          </cell>
          <cell r="QC63" t="e">
            <v>#DIV/0!</v>
          </cell>
          <cell r="QD63" t="e">
            <v>#DIV/0!</v>
          </cell>
          <cell r="QE63" t="e">
            <v>#DIV/0!</v>
          </cell>
          <cell r="QF63" t="e">
            <v>#DIV/0!</v>
          </cell>
          <cell r="QG63" t="e">
            <v>#DIV/0!</v>
          </cell>
          <cell r="QH63" t="e">
            <v>#DIV/0!</v>
          </cell>
          <cell r="QI63" t="e">
            <v>#DIV/0!</v>
          </cell>
          <cell r="QJ63" t="e">
            <v>#DIV/0!</v>
          </cell>
          <cell r="QK63" t="e">
            <v>#DIV/0!</v>
          </cell>
          <cell r="QL63" t="e">
            <v>#DIV/0!</v>
          </cell>
          <cell r="QM63" t="e">
            <v>#DIV/0!</v>
          </cell>
          <cell r="QN63" t="e">
            <v>#DIV/0!</v>
          </cell>
          <cell r="QO63" t="e">
            <v>#DIV/0!</v>
          </cell>
          <cell r="QP63" t="e">
            <v>#DIV/0!</v>
          </cell>
          <cell r="QQ63" t="e">
            <v>#DIV/0!</v>
          </cell>
          <cell r="QR63" t="e">
            <v>#DIV/0!</v>
          </cell>
          <cell r="QS63" t="e">
            <v>#DIV/0!</v>
          </cell>
          <cell r="QT63" t="e">
            <v>#DIV/0!</v>
          </cell>
          <cell r="QU63" t="e">
            <v>#DIV/0!</v>
          </cell>
          <cell r="QV63" t="e">
            <v>#DIV/0!</v>
          </cell>
          <cell r="QW63" t="e">
            <v>#DIV/0!</v>
          </cell>
          <cell r="QX63" t="e">
            <v>#DIV/0!</v>
          </cell>
          <cell r="QY63" t="e">
            <v>#DIV/0!</v>
          </cell>
          <cell r="QZ63" t="str">
            <v>x</v>
          </cell>
          <cell r="RA63" t="str">
            <v>x</v>
          </cell>
          <cell r="RB63" t="str">
            <v>x</v>
          </cell>
        </row>
        <row r="64">
          <cell r="C64" t="e">
            <v>#DIV/0!</v>
          </cell>
          <cell r="D64" t="e">
            <v>#DIV/0!</v>
          </cell>
          <cell r="E64" t="e">
            <v>#DIV/0!</v>
          </cell>
          <cell r="F64" t="e">
            <v>#DIV/0!</v>
          </cell>
          <cell r="G64" t="e">
            <v>#DIV/0!</v>
          </cell>
          <cell r="H64" t="e">
            <v>#DIV/0!</v>
          </cell>
          <cell r="I64" t="e">
            <v>#DIV/0!</v>
          </cell>
          <cell r="J64" t="e">
            <v>#DIV/0!</v>
          </cell>
          <cell r="K64" t="e">
            <v>#DIV/0!</v>
          </cell>
          <cell r="L64" t="e">
            <v>#DIV/0!</v>
          </cell>
          <cell r="M64" t="e">
            <v>#DIV/0!</v>
          </cell>
          <cell r="N64" t="e">
            <v>#DIV/0!</v>
          </cell>
          <cell r="O64" t="e">
            <v>#DIV/0!</v>
          </cell>
          <cell r="P64" t="e">
            <v>#DIV/0!</v>
          </cell>
          <cell r="Q64" t="e">
            <v>#DIV/0!</v>
          </cell>
          <cell r="R64" t="e">
            <v>#DIV/0!</v>
          </cell>
          <cell r="S64" t="e">
            <v>#DIV/0!</v>
          </cell>
          <cell r="T64" t="e">
            <v>#DIV/0!</v>
          </cell>
          <cell r="U64" t="e">
            <v>#DIV/0!</v>
          </cell>
          <cell r="V64" t="e">
            <v>#DIV/0!</v>
          </cell>
          <cell r="W64" t="e">
            <v>#DIV/0!</v>
          </cell>
          <cell r="X64" t="e">
            <v>#DIV/0!</v>
          </cell>
          <cell r="Y64" t="e">
            <v>#DIV/0!</v>
          </cell>
          <cell r="Z64" t="e">
            <v>#DIV/0!</v>
          </cell>
          <cell r="AA64" t="e">
            <v>#DIV/0!</v>
          </cell>
          <cell r="AB64" t="e">
            <v>#DIV/0!</v>
          </cell>
          <cell r="AC64" t="e">
            <v>#DIV/0!</v>
          </cell>
          <cell r="AD64" t="e">
            <v>#DIV/0!</v>
          </cell>
          <cell r="AE64" t="e">
            <v>#DIV/0!</v>
          </cell>
          <cell r="AF64" t="e">
            <v>#DIV/0!</v>
          </cell>
          <cell r="AG64" t="e">
            <v>#DIV/0!</v>
          </cell>
          <cell r="AH64" t="e">
            <v>#DIV/0!</v>
          </cell>
          <cell r="AI64" t="e">
            <v>#DIV/0!</v>
          </cell>
          <cell r="AJ64" t="e">
            <v>#DIV/0!</v>
          </cell>
          <cell r="AK64" t="e">
            <v>#DIV/0!</v>
          </cell>
          <cell r="AL64" t="e">
            <v>#DIV/0!</v>
          </cell>
          <cell r="AM64" t="e">
            <v>#DIV/0!</v>
          </cell>
          <cell r="AN64" t="e">
            <v>#DIV/0!</v>
          </cell>
          <cell r="AO64" t="e">
            <v>#DIV/0!</v>
          </cell>
          <cell r="AP64" t="e">
            <v>#DIV/0!</v>
          </cell>
          <cell r="AQ64" t="e">
            <v>#DIV/0!</v>
          </cell>
          <cell r="AR64" t="e">
            <v>#DIV/0!</v>
          </cell>
          <cell r="AS64" t="e">
            <v>#DIV/0!</v>
          </cell>
          <cell r="AT64" t="e">
            <v>#DIV/0!</v>
          </cell>
          <cell r="AU64" t="e">
            <v>#DIV/0!</v>
          </cell>
          <cell r="AV64" t="e">
            <v>#DIV/0!</v>
          </cell>
          <cell r="AW64" t="e">
            <v>#DIV/0!</v>
          </cell>
          <cell r="AX64" t="e">
            <v>#DIV/0!</v>
          </cell>
          <cell r="AY64" t="e">
            <v>#DIV/0!</v>
          </cell>
          <cell r="AZ64" t="e">
            <v>#DIV/0!</v>
          </cell>
          <cell r="BA64" t="e">
            <v>#DIV/0!</v>
          </cell>
          <cell r="BB64" t="e">
            <v>#DIV/0!</v>
          </cell>
          <cell r="BC64" t="e">
            <v>#DIV/0!</v>
          </cell>
          <cell r="BD64" t="e">
            <v>#DIV/0!</v>
          </cell>
          <cell r="BE64" t="e">
            <v>#DIV/0!</v>
          </cell>
          <cell r="BF64" t="e">
            <v>#DIV/0!</v>
          </cell>
          <cell r="BG64" t="e">
            <v>#DIV/0!</v>
          </cell>
          <cell r="BH64" t="e">
            <v>#DIV/0!</v>
          </cell>
          <cell r="BI64" t="e">
            <v>#DIV/0!</v>
          </cell>
          <cell r="BJ64" t="e">
            <v>#DIV/0!</v>
          </cell>
          <cell r="BK64" t="e">
            <v>#DIV/0!</v>
          </cell>
          <cell r="BL64" t="e">
            <v>#DIV/0!</v>
          </cell>
          <cell r="BM64" t="e">
            <v>#DIV/0!</v>
          </cell>
          <cell r="BN64" t="e">
            <v>#DIV/0!</v>
          </cell>
          <cell r="BO64" t="e">
            <v>#DIV/0!</v>
          </cell>
          <cell r="BP64" t="e">
            <v>#DIV/0!</v>
          </cell>
          <cell r="BQ64" t="e">
            <v>#DIV/0!</v>
          </cell>
          <cell r="BR64" t="e">
            <v>#DIV/0!</v>
          </cell>
          <cell r="BS64" t="e">
            <v>#DIV/0!</v>
          </cell>
          <cell r="BT64" t="e">
            <v>#DIV/0!</v>
          </cell>
          <cell r="BU64" t="e">
            <v>#DIV/0!</v>
          </cell>
          <cell r="BV64" t="e">
            <v>#DIV/0!</v>
          </cell>
          <cell r="BW64" t="e">
            <v>#DIV/0!</v>
          </cell>
          <cell r="BX64" t="e">
            <v>#DIV/0!</v>
          </cell>
          <cell r="BY64" t="e">
            <v>#DIV/0!</v>
          </cell>
          <cell r="BZ64" t="e">
            <v>#DIV/0!</v>
          </cell>
          <cell r="CA64" t="e">
            <v>#DIV/0!</v>
          </cell>
          <cell r="CB64" t="e">
            <v>#DIV/0!</v>
          </cell>
          <cell r="CC64" t="e">
            <v>#DIV/0!</v>
          </cell>
          <cell r="CD64" t="e">
            <v>#DIV/0!</v>
          </cell>
          <cell r="CE64" t="e">
            <v>#DIV/0!</v>
          </cell>
          <cell r="CF64" t="e">
            <v>#DIV/0!</v>
          </cell>
          <cell r="CG64" t="e">
            <v>#DIV/0!</v>
          </cell>
          <cell r="CH64" t="e">
            <v>#DIV/0!</v>
          </cell>
          <cell r="CI64" t="e">
            <v>#DIV/0!</v>
          </cell>
          <cell r="CJ64" t="e">
            <v>#DIV/0!</v>
          </cell>
          <cell r="CK64" t="e">
            <v>#DIV/0!</v>
          </cell>
          <cell r="CL64" t="e">
            <v>#DIV/0!</v>
          </cell>
          <cell r="CM64" t="e">
            <v>#DIV/0!</v>
          </cell>
          <cell r="CN64" t="e">
            <v>#DIV/0!</v>
          </cell>
          <cell r="CO64" t="e">
            <v>#DIV/0!</v>
          </cell>
          <cell r="CP64" t="e">
            <v>#DIV/0!</v>
          </cell>
          <cell r="CQ64" t="e">
            <v>#DIV/0!</v>
          </cell>
          <cell r="CR64" t="e">
            <v>#DIV/0!</v>
          </cell>
          <cell r="CS64" t="e">
            <v>#DIV/0!</v>
          </cell>
          <cell r="CT64" t="e">
            <v>#DIV/0!</v>
          </cell>
          <cell r="CU64" t="e">
            <v>#DIV/0!</v>
          </cell>
          <cell r="CV64" t="e">
            <v>#DIV/0!</v>
          </cell>
          <cell r="CW64" t="e">
            <v>#DIV/0!</v>
          </cell>
          <cell r="CX64" t="e">
            <v>#DIV/0!</v>
          </cell>
          <cell r="CY64" t="e">
            <v>#DIV/0!</v>
          </cell>
          <cell r="CZ64" t="e">
            <v>#DIV/0!</v>
          </cell>
          <cell r="DA64" t="e">
            <v>#DIV/0!</v>
          </cell>
          <cell r="DB64" t="e">
            <v>#DIV/0!</v>
          </cell>
          <cell r="DC64" t="e">
            <v>#DIV/0!</v>
          </cell>
          <cell r="DD64" t="e">
            <v>#DIV/0!</v>
          </cell>
          <cell r="DE64" t="e">
            <v>#DIV/0!</v>
          </cell>
          <cell r="DF64" t="e">
            <v>#DIV/0!</v>
          </cell>
          <cell r="DG64" t="e">
            <v>#DIV/0!</v>
          </cell>
          <cell r="DH64" t="e">
            <v>#DIV/0!</v>
          </cell>
          <cell r="DI64" t="e">
            <v>#DIV/0!</v>
          </cell>
          <cell r="DJ64" t="e">
            <v>#DIV/0!</v>
          </cell>
          <cell r="DK64" t="e">
            <v>#DIV/0!</v>
          </cell>
          <cell r="DL64" t="e">
            <v>#DIV/0!</v>
          </cell>
          <cell r="DM64" t="e">
            <v>#DIV/0!</v>
          </cell>
          <cell r="DN64" t="e">
            <v>#DIV/0!</v>
          </cell>
          <cell r="DO64" t="e">
            <v>#DIV/0!</v>
          </cell>
          <cell r="DP64" t="e">
            <v>#DIV/0!</v>
          </cell>
          <cell r="DQ64" t="e">
            <v>#DIV/0!</v>
          </cell>
          <cell r="DR64" t="e">
            <v>#DIV/0!</v>
          </cell>
          <cell r="DS64" t="e">
            <v>#DIV/0!</v>
          </cell>
          <cell r="DT64" t="e">
            <v>#DIV/0!</v>
          </cell>
          <cell r="DU64" t="e">
            <v>#DIV/0!</v>
          </cell>
          <cell r="DV64" t="e">
            <v>#DIV/0!</v>
          </cell>
          <cell r="DW64" t="e">
            <v>#DIV/0!</v>
          </cell>
          <cell r="DX64" t="e">
            <v>#DIV/0!</v>
          </cell>
          <cell r="DY64" t="e">
            <v>#DIV/0!</v>
          </cell>
          <cell r="DZ64" t="e">
            <v>#DIV/0!</v>
          </cell>
          <cell r="EA64" t="e">
            <v>#DIV/0!</v>
          </cell>
          <cell r="EB64" t="e">
            <v>#DIV/0!</v>
          </cell>
          <cell r="EC64" t="e">
            <v>#DIV/0!</v>
          </cell>
          <cell r="ED64" t="e">
            <v>#DIV/0!</v>
          </cell>
          <cell r="EE64" t="e">
            <v>#DIV/0!</v>
          </cell>
          <cell r="EF64" t="e">
            <v>#DIV/0!</v>
          </cell>
          <cell r="EG64" t="e">
            <v>#DIV/0!</v>
          </cell>
          <cell r="EH64" t="e">
            <v>#DIV/0!</v>
          </cell>
          <cell r="EI64" t="e">
            <v>#DIV/0!</v>
          </cell>
          <cell r="EJ64" t="e">
            <v>#DIV/0!</v>
          </cell>
          <cell r="EK64" t="e">
            <v>#DIV/0!</v>
          </cell>
          <cell r="EL64" t="e">
            <v>#DIV/0!</v>
          </cell>
          <cell r="EM64" t="e">
            <v>#DIV/0!</v>
          </cell>
          <cell r="EN64" t="e">
            <v>#DIV/0!</v>
          </cell>
          <cell r="EO64" t="e">
            <v>#DIV/0!</v>
          </cell>
          <cell r="EP64" t="e">
            <v>#DIV/0!</v>
          </cell>
          <cell r="EQ64" t="e">
            <v>#DIV/0!</v>
          </cell>
          <cell r="ER64" t="e">
            <v>#DIV/0!</v>
          </cell>
          <cell r="ES64" t="e">
            <v>#DIV/0!</v>
          </cell>
          <cell r="ET64" t="e">
            <v>#DIV/0!</v>
          </cell>
          <cell r="EU64" t="e">
            <v>#DIV/0!</v>
          </cell>
          <cell r="EV64" t="e">
            <v>#DIV/0!</v>
          </cell>
          <cell r="EW64" t="e">
            <v>#DIV/0!</v>
          </cell>
          <cell r="EX64" t="e">
            <v>#DIV/0!</v>
          </cell>
          <cell r="EY64" t="e">
            <v>#DIV/0!</v>
          </cell>
          <cell r="EZ64" t="e">
            <v>#DIV/0!</v>
          </cell>
          <cell r="FA64" t="e">
            <v>#DIV/0!</v>
          </cell>
          <cell r="FB64" t="e">
            <v>#DIV/0!</v>
          </cell>
          <cell r="FC64" t="e">
            <v>#DIV/0!</v>
          </cell>
          <cell r="FD64" t="e">
            <v>#DIV/0!</v>
          </cell>
          <cell r="FE64" t="e">
            <v>#DIV/0!</v>
          </cell>
          <cell r="FF64" t="e">
            <v>#DIV/0!</v>
          </cell>
          <cell r="FG64" t="e">
            <v>#DIV/0!</v>
          </cell>
          <cell r="FH64" t="e">
            <v>#DIV/0!</v>
          </cell>
          <cell r="FI64" t="e">
            <v>#DIV/0!</v>
          </cell>
          <cell r="FJ64" t="e">
            <v>#DIV/0!</v>
          </cell>
          <cell r="FK64" t="e">
            <v>#DIV/0!</v>
          </cell>
          <cell r="FL64" t="e">
            <v>#DIV/0!</v>
          </cell>
          <cell r="FM64" t="e">
            <v>#DIV/0!</v>
          </cell>
          <cell r="FN64" t="e">
            <v>#DIV/0!</v>
          </cell>
          <cell r="FO64" t="e">
            <v>#DIV/0!</v>
          </cell>
          <cell r="FP64" t="e">
            <v>#DIV/0!</v>
          </cell>
          <cell r="FQ64" t="e">
            <v>#DIV/0!</v>
          </cell>
          <cell r="FR64" t="e">
            <v>#DIV/0!</v>
          </cell>
          <cell r="FS64" t="e">
            <v>#DIV/0!</v>
          </cell>
          <cell r="FT64" t="e">
            <v>#DIV/0!</v>
          </cell>
          <cell r="FU64" t="e">
            <v>#DIV/0!</v>
          </cell>
          <cell r="FV64" t="e">
            <v>#DIV/0!</v>
          </cell>
          <cell r="FW64" t="e">
            <v>#DIV/0!</v>
          </cell>
          <cell r="FX64" t="e">
            <v>#DIV/0!</v>
          </cell>
          <cell r="FY64" t="e">
            <v>#DIV/0!</v>
          </cell>
          <cell r="FZ64" t="e">
            <v>#DIV/0!</v>
          </cell>
          <cell r="GA64" t="e">
            <v>#DIV/0!</v>
          </cell>
          <cell r="GB64" t="e">
            <v>#DIV/0!</v>
          </cell>
          <cell r="GC64" t="e">
            <v>#DIV/0!</v>
          </cell>
          <cell r="GD64" t="e">
            <v>#DIV/0!</v>
          </cell>
          <cell r="GE64" t="e">
            <v>#DIV/0!</v>
          </cell>
          <cell r="GF64" t="e">
            <v>#DIV/0!</v>
          </cell>
          <cell r="GG64" t="e">
            <v>#DIV/0!</v>
          </cell>
          <cell r="GH64" t="e">
            <v>#DIV/0!</v>
          </cell>
          <cell r="GI64" t="e">
            <v>#DIV/0!</v>
          </cell>
          <cell r="GJ64" t="e">
            <v>#DIV/0!</v>
          </cell>
          <cell r="GK64" t="e">
            <v>#DIV/0!</v>
          </cell>
          <cell r="GL64" t="e">
            <v>#DIV/0!</v>
          </cell>
          <cell r="GM64" t="e">
            <v>#DIV/0!</v>
          </cell>
          <cell r="GN64" t="e">
            <v>#DIV/0!</v>
          </cell>
          <cell r="GO64" t="e">
            <v>#DIV/0!</v>
          </cell>
          <cell r="GP64" t="e">
            <v>#DIV/0!</v>
          </cell>
          <cell r="GQ64" t="e">
            <v>#DIV/0!</v>
          </cell>
          <cell r="GR64" t="e">
            <v>#DIV/0!</v>
          </cell>
          <cell r="GS64" t="e">
            <v>#DIV/0!</v>
          </cell>
          <cell r="GT64" t="e">
            <v>#DIV/0!</v>
          </cell>
          <cell r="GU64" t="e">
            <v>#DIV/0!</v>
          </cell>
          <cell r="GV64" t="e">
            <v>#DIV/0!</v>
          </cell>
          <cell r="GW64" t="e">
            <v>#DIV/0!</v>
          </cell>
          <cell r="GX64" t="e">
            <v>#DIV/0!</v>
          </cell>
          <cell r="GY64" t="e">
            <v>#DIV/0!</v>
          </cell>
          <cell r="GZ64" t="e">
            <v>#DIV/0!</v>
          </cell>
          <cell r="HA64" t="e">
            <v>#DIV/0!</v>
          </cell>
          <cell r="HB64" t="e">
            <v>#DIV/0!</v>
          </cell>
          <cell r="HC64" t="e">
            <v>#DIV/0!</v>
          </cell>
          <cell r="HD64" t="e">
            <v>#DIV/0!</v>
          </cell>
          <cell r="HE64" t="e">
            <v>#DIV/0!</v>
          </cell>
          <cell r="HF64" t="e">
            <v>#DIV/0!</v>
          </cell>
          <cell r="HG64" t="e">
            <v>#DIV/0!</v>
          </cell>
          <cell r="HH64" t="e">
            <v>#DIV/0!</v>
          </cell>
          <cell r="HI64" t="e">
            <v>#DIV/0!</v>
          </cell>
          <cell r="HJ64" t="e">
            <v>#DIV/0!</v>
          </cell>
          <cell r="HK64" t="e">
            <v>#DIV/0!</v>
          </cell>
          <cell r="HL64" t="e">
            <v>#DIV/0!</v>
          </cell>
          <cell r="HM64" t="e">
            <v>#DIV/0!</v>
          </cell>
          <cell r="HN64" t="e">
            <v>#DIV/0!</v>
          </cell>
          <cell r="HO64" t="e">
            <v>#DIV/0!</v>
          </cell>
          <cell r="HP64" t="e">
            <v>#DIV/0!</v>
          </cell>
          <cell r="HQ64" t="e">
            <v>#DIV/0!</v>
          </cell>
          <cell r="HR64" t="e">
            <v>#DIV/0!</v>
          </cell>
          <cell r="HS64" t="e">
            <v>#DIV/0!</v>
          </cell>
          <cell r="HT64" t="e">
            <v>#DIV/0!</v>
          </cell>
          <cell r="HU64" t="e">
            <v>#DIV/0!</v>
          </cell>
          <cell r="HV64" t="e">
            <v>#DIV/0!</v>
          </cell>
          <cell r="HW64" t="e">
            <v>#DIV/0!</v>
          </cell>
          <cell r="HX64" t="e">
            <v>#DIV/0!</v>
          </cell>
          <cell r="HY64" t="e">
            <v>#DIV/0!</v>
          </cell>
          <cell r="HZ64" t="e">
            <v>#DIV/0!</v>
          </cell>
          <cell r="IA64" t="e">
            <v>#DIV/0!</v>
          </cell>
          <cell r="IB64" t="e">
            <v>#DIV/0!</v>
          </cell>
          <cell r="IC64" t="e">
            <v>#DIV/0!</v>
          </cell>
          <cell r="ID64" t="e">
            <v>#DIV/0!</v>
          </cell>
          <cell r="IE64" t="e">
            <v>#DIV/0!</v>
          </cell>
          <cell r="IF64" t="e">
            <v>#DIV/0!</v>
          </cell>
          <cell r="IG64" t="e">
            <v>#DIV/0!</v>
          </cell>
          <cell r="IH64" t="e">
            <v>#DIV/0!</v>
          </cell>
          <cell r="II64" t="e">
            <v>#DIV/0!</v>
          </cell>
          <cell r="IJ64" t="e">
            <v>#DIV/0!</v>
          </cell>
          <cell r="IK64" t="e">
            <v>#DIV/0!</v>
          </cell>
          <cell r="IL64" t="e">
            <v>#DIV/0!</v>
          </cell>
          <cell r="IM64" t="e">
            <v>#DIV/0!</v>
          </cell>
          <cell r="IN64" t="e">
            <v>#DIV/0!</v>
          </cell>
          <cell r="IO64" t="e">
            <v>#DIV/0!</v>
          </cell>
          <cell r="IP64" t="e">
            <v>#DIV/0!</v>
          </cell>
          <cell r="IQ64" t="e">
            <v>#DIV/0!</v>
          </cell>
          <cell r="IR64" t="e">
            <v>#DIV/0!</v>
          </cell>
          <cell r="IS64" t="e">
            <v>#DIV/0!</v>
          </cell>
          <cell r="IT64" t="e">
            <v>#DIV/0!</v>
          </cell>
          <cell r="IU64" t="e">
            <v>#DIV/0!</v>
          </cell>
          <cell r="IV64" t="e">
            <v>#DIV/0!</v>
          </cell>
          <cell r="IW64" t="e">
            <v>#DIV/0!</v>
          </cell>
          <cell r="IX64" t="e">
            <v>#DIV/0!</v>
          </cell>
          <cell r="IY64" t="e">
            <v>#DIV/0!</v>
          </cell>
          <cell r="IZ64" t="e">
            <v>#DIV/0!</v>
          </cell>
          <cell r="JA64" t="e">
            <v>#DIV/0!</v>
          </cell>
          <cell r="JB64" t="e">
            <v>#DIV/0!</v>
          </cell>
          <cell r="JC64" t="e">
            <v>#DIV/0!</v>
          </cell>
          <cell r="JD64" t="e">
            <v>#DIV/0!</v>
          </cell>
          <cell r="JE64" t="e">
            <v>#DIV/0!</v>
          </cell>
          <cell r="JF64" t="e">
            <v>#DIV/0!</v>
          </cell>
          <cell r="JG64" t="e">
            <v>#DIV/0!</v>
          </cell>
          <cell r="JH64" t="e">
            <v>#DIV/0!</v>
          </cell>
          <cell r="JI64" t="e">
            <v>#DIV/0!</v>
          </cell>
          <cell r="JJ64" t="e">
            <v>#DIV/0!</v>
          </cell>
          <cell r="JK64" t="e">
            <v>#DIV/0!</v>
          </cell>
          <cell r="JL64" t="e">
            <v>#DIV/0!</v>
          </cell>
          <cell r="JM64" t="e">
            <v>#DIV/0!</v>
          </cell>
          <cell r="JN64" t="e">
            <v>#DIV/0!</v>
          </cell>
          <cell r="JO64" t="e">
            <v>#DIV/0!</v>
          </cell>
          <cell r="JP64" t="e">
            <v>#DIV/0!</v>
          </cell>
          <cell r="JQ64" t="e">
            <v>#DIV/0!</v>
          </cell>
          <cell r="JR64" t="e">
            <v>#DIV/0!</v>
          </cell>
          <cell r="JS64" t="e">
            <v>#DIV/0!</v>
          </cell>
          <cell r="JT64" t="e">
            <v>#DIV/0!</v>
          </cell>
          <cell r="JU64" t="e">
            <v>#DIV/0!</v>
          </cell>
          <cell r="JV64" t="e">
            <v>#DIV/0!</v>
          </cell>
          <cell r="JW64" t="e">
            <v>#DIV/0!</v>
          </cell>
          <cell r="JX64" t="e">
            <v>#DIV/0!</v>
          </cell>
          <cell r="JY64" t="e">
            <v>#DIV/0!</v>
          </cell>
          <cell r="JZ64" t="e">
            <v>#DIV/0!</v>
          </cell>
          <cell r="KA64" t="e">
            <v>#DIV/0!</v>
          </cell>
          <cell r="KB64" t="e">
            <v>#DIV/0!</v>
          </cell>
          <cell r="KC64" t="e">
            <v>#DIV/0!</v>
          </cell>
          <cell r="KD64" t="e">
            <v>#DIV/0!</v>
          </cell>
          <cell r="KE64" t="e">
            <v>#DIV/0!</v>
          </cell>
          <cell r="KF64" t="e">
            <v>#DIV/0!</v>
          </cell>
          <cell r="KG64" t="e">
            <v>#DIV/0!</v>
          </cell>
          <cell r="KH64" t="e">
            <v>#DIV/0!</v>
          </cell>
          <cell r="KI64" t="e">
            <v>#DIV/0!</v>
          </cell>
          <cell r="KJ64" t="e">
            <v>#DIV/0!</v>
          </cell>
          <cell r="KK64" t="e">
            <v>#DIV/0!</v>
          </cell>
          <cell r="KL64" t="e">
            <v>#DIV/0!</v>
          </cell>
          <cell r="KM64" t="e">
            <v>#DIV/0!</v>
          </cell>
          <cell r="KN64" t="e">
            <v>#DIV/0!</v>
          </cell>
          <cell r="KO64" t="e">
            <v>#DIV/0!</v>
          </cell>
          <cell r="KP64" t="e">
            <v>#DIV/0!</v>
          </cell>
          <cell r="KQ64" t="e">
            <v>#DIV/0!</v>
          </cell>
          <cell r="KR64" t="e">
            <v>#DIV/0!</v>
          </cell>
          <cell r="KS64" t="e">
            <v>#DIV/0!</v>
          </cell>
          <cell r="KT64" t="e">
            <v>#DIV/0!</v>
          </cell>
          <cell r="KU64" t="e">
            <v>#DIV/0!</v>
          </cell>
          <cell r="KV64" t="e">
            <v>#DIV/0!</v>
          </cell>
          <cell r="KW64" t="e">
            <v>#DIV/0!</v>
          </cell>
          <cell r="KX64" t="e">
            <v>#DIV/0!</v>
          </cell>
          <cell r="KY64" t="e">
            <v>#DIV/0!</v>
          </cell>
          <cell r="KZ64" t="e">
            <v>#DIV/0!</v>
          </cell>
          <cell r="LA64" t="e">
            <v>#DIV/0!</v>
          </cell>
          <cell r="LB64" t="e">
            <v>#DIV/0!</v>
          </cell>
          <cell r="LC64" t="e">
            <v>#DIV/0!</v>
          </cell>
          <cell r="LD64" t="e">
            <v>#DIV/0!</v>
          </cell>
          <cell r="LE64" t="e">
            <v>#DIV/0!</v>
          </cell>
          <cell r="LF64" t="e">
            <v>#DIV/0!</v>
          </cell>
          <cell r="LG64" t="e">
            <v>#DIV/0!</v>
          </cell>
          <cell r="LH64" t="e">
            <v>#DIV/0!</v>
          </cell>
          <cell r="LI64" t="e">
            <v>#DIV/0!</v>
          </cell>
          <cell r="LJ64" t="e">
            <v>#DIV/0!</v>
          </cell>
          <cell r="LK64" t="e">
            <v>#DIV/0!</v>
          </cell>
          <cell r="LL64" t="e">
            <v>#DIV/0!</v>
          </cell>
          <cell r="LM64" t="e">
            <v>#DIV/0!</v>
          </cell>
          <cell r="LN64" t="e">
            <v>#DIV/0!</v>
          </cell>
          <cell r="LO64" t="e">
            <v>#DIV/0!</v>
          </cell>
          <cell r="LP64" t="e">
            <v>#DIV/0!</v>
          </cell>
          <cell r="LQ64" t="e">
            <v>#DIV/0!</v>
          </cell>
          <cell r="LR64" t="e">
            <v>#DIV/0!</v>
          </cell>
          <cell r="LS64" t="e">
            <v>#DIV/0!</v>
          </cell>
          <cell r="LT64" t="e">
            <v>#DIV/0!</v>
          </cell>
          <cell r="LU64" t="e">
            <v>#DIV/0!</v>
          </cell>
          <cell r="LV64" t="e">
            <v>#DIV/0!</v>
          </cell>
          <cell r="LW64" t="e">
            <v>#DIV/0!</v>
          </cell>
          <cell r="LX64" t="e">
            <v>#DIV/0!</v>
          </cell>
          <cell r="LY64" t="e">
            <v>#DIV/0!</v>
          </cell>
          <cell r="LZ64" t="e">
            <v>#DIV/0!</v>
          </cell>
          <cell r="MA64" t="e">
            <v>#DIV/0!</v>
          </cell>
          <cell r="MB64" t="e">
            <v>#DIV/0!</v>
          </cell>
          <cell r="MC64" t="e">
            <v>#DIV/0!</v>
          </cell>
          <cell r="MD64" t="e">
            <v>#DIV/0!</v>
          </cell>
          <cell r="ME64" t="e">
            <v>#DIV/0!</v>
          </cell>
          <cell r="MF64" t="e">
            <v>#DIV/0!</v>
          </cell>
          <cell r="MG64" t="e">
            <v>#DIV/0!</v>
          </cell>
          <cell r="MH64" t="e">
            <v>#DIV/0!</v>
          </cell>
          <cell r="MI64" t="e">
            <v>#DIV/0!</v>
          </cell>
          <cell r="MJ64" t="e">
            <v>#DIV/0!</v>
          </cell>
          <cell r="MK64" t="e">
            <v>#DIV/0!</v>
          </cell>
          <cell r="ML64" t="e">
            <v>#DIV/0!</v>
          </cell>
          <cell r="MM64" t="e">
            <v>#DIV/0!</v>
          </cell>
          <cell r="MN64" t="e">
            <v>#DIV/0!</v>
          </cell>
          <cell r="MO64" t="e">
            <v>#DIV/0!</v>
          </cell>
          <cell r="MP64" t="e">
            <v>#DIV/0!</v>
          </cell>
          <cell r="MQ64" t="e">
            <v>#DIV/0!</v>
          </cell>
          <cell r="MR64" t="e">
            <v>#DIV/0!</v>
          </cell>
          <cell r="MS64" t="e">
            <v>#DIV/0!</v>
          </cell>
          <cell r="MT64" t="e">
            <v>#DIV/0!</v>
          </cell>
          <cell r="MU64" t="e">
            <v>#DIV/0!</v>
          </cell>
          <cell r="MV64" t="e">
            <v>#DIV/0!</v>
          </cell>
          <cell r="MW64" t="e">
            <v>#DIV/0!</v>
          </cell>
          <cell r="MX64" t="e">
            <v>#DIV/0!</v>
          </cell>
          <cell r="MY64" t="e">
            <v>#DIV/0!</v>
          </cell>
          <cell r="MZ64" t="e">
            <v>#DIV/0!</v>
          </cell>
          <cell r="NA64" t="e">
            <v>#DIV/0!</v>
          </cell>
          <cell r="NB64" t="e">
            <v>#DIV/0!</v>
          </cell>
          <cell r="NC64" t="e">
            <v>#DIV/0!</v>
          </cell>
          <cell r="ND64" t="e">
            <v>#DIV/0!</v>
          </cell>
          <cell r="NE64" t="e">
            <v>#DIV/0!</v>
          </cell>
          <cell r="NF64" t="e">
            <v>#DIV/0!</v>
          </cell>
          <cell r="NG64" t="e">
            <v>#DIV/0!</v>
          </cell>
          <cell r="NH64" t="e">
            <v>#DIV/0!</v>
          </cell>
          <cell r="NI64" t="e">
            <v>#DIV/0!</v>
          </cell>
          <cell r="NJ64" t="e">
            <v>#DIV/0!</v>
          </cell>
          <cell r="NK64" t="e">
            <v>#DIV/0!</v>
          </cell>
          <cell r="NL64" t="e">
            <v>#DIV/0!</v>
          </cell>
          <cell r="NM64" t="e">
            <v>#DIV/0!</v>
          </cell>
          <cell r="NN64" t="e">
            <v>#DIV/0!</v>
          </cell>
          <cell r="NO64" t="e">
            <v>#DIV/0!</v>
          </cell>
          <cell r="NP64" t="e">
            <v>#DIV/0!</v>
          </cell>
          <cell r="NQ64" t="e">
            <v>#DIV/0!</v>
          </cell>
          <cell r="NR64" t="e">
            <v>#DIV/0!</v>
          </cell>
          <cell r="NS64" t="e">
            <v>#DIV/0!</v>
          </cell>
          <cell r="NT64" t="e">
            <v>#DIV/0!</v>
          </cell>
          <cell r="NU64" t="e">
            <v>#DIV/0!</v>
          </cell>
          <cell r="NV64" t="e">
            <v>#DIV/0!</v>
          </cell>
          <cell r="NW64" t="e">
            <v>#DIV/0!</v>
          </cell>
          <cell r="NX64" t="e">
            <v>#DIV/0!</v>
          </cell>
          <cell r="NY64" t="e">
            <v>#DIV/0!</v>
          </cell>
          <cell r="NZ64" t="e">
            <v>#DIV/0!</v>
          </cell>
          <cell r="OA64" t="e">
            <v>#DIV/0!</v>
          </cell>
          <cell r="OB64" t="e">
            <v>#DIV/0!</v>
          </cell>
          <cell r="OC64" t="e">
            <v>#DIV/0!</v>
          </cell>
          <cell r="OD64" t="e">
            <v>#DIV/0!</v>
          </cell>
          <cell r="OE64" t="e">
            <v>#DIV/0!</v>
          </cell>
          <cell r="OF64" t="e">
            <v>#DIV/0!</v>
          </cell>
          <cell r="OG64" t="e">
            <v>#DIV/0!</v>
          </cell>
          <cell r="OH64" t="e">
            <v>#DIV/0!</v>
          </cell>
          <cell r="OI64" t="e">
            <v>#DIV/0!</v>
          </cell>
          <cell r="OJ64" t="e">
            <v>#DIV/0!</v>
          </cell>
          <cell r="OK64" t="e">
            <v>#DIV/0!</v>
          </cell>
          <cell r="OL64" t="e">
            <v>#DIV/0!</v>
          </cell>
          <cell r="OM64" t="e">
            <v>#DIV/0!</v>
          </cell>
          <cell r="ON64" t="e">
            <v>#DIV/0!</v>
          </cell>
          <cell r="OO64" t="e">
            <v>#DIV/0!</v>
          </cell>
          <cell r="OP64" t="e">
            <v>#DIV/0!</v>
          </cell>
          <cell r="OQ64" t="e">
            <v>#DIV/0!</v>
          </cell>
          <cell r="OR64" t="e">
            <v>#DIV/0!</v>
          </cell>
          <cell r="OS64" t="e">
            <v>#DIV/0!</v>
          </cell>
          <cell r="OT64" t="e">
            <v>#DIV/0!</v>
          </cell>
          <cell r="OU64" t="e">
            <v>#DIV/0!</v>
          </cell>
          <cell r="OV64" t="e">
            <v>#DIV/0!</v>
          </cell>
          <cell r="OW64" t="e">
            <v>#DIV/0!</v>
          </cell>
          <cell r="OX64" t="e">
            <v>#DIV/0!</v>
          </cell>
          <cell r="OY64" t="e">
            <v>#DIV/0!</v>
          </cell>
          <cell r="OZ64" t="e">
            <v>#DIV/0!</v>
          </cell>
          <cell r="PA64" t="e">
            <v>#DIV/0!</v>
          </cell>
          <cell r="PB64" t="e">
            <v>#DIV/0!</v>
          </cell>
          <cell r="PC64" t="e">
            <v>#DIV/0!</v>
          </cell>
          <cell r="PD64" t="e">
            <v>#DIV/0!</v>
          </cell>
          <cell r="PE64" t="e">
            <v>#DIV/0!</v>
          </cell>
          <cell r="PF64" t="e">
            <v>#DIV/0!</v>
          </cell>
          <cell r="PG64" t="e">
            <v>#DIV/0!</v>
          </cell>
          <cell r="PH64" t="e">
            <v>#DIV/0!</v>
          </cell>
          <cell r="PI64" t="e">
            <v>#DIV/0!</v>
          </cell>
          <cell r="PJ64" t="e">
            <v>#DIV/0!</v>
          </cell>
          <cell r="PK64" t="e">
            <v>#DIV/0!</v>
          </cell>
          <cell r="PL64" t="e">
            <v>#DIV/0!</v>
          </cell>
          <cell r="PM64" t="e">
            <v>#DIV/0!</v>
          </cell>
          <cell r="PN64" t="e">
            <v>#DIV/0!</v>
          </cell>
          <cell r="PO64" t="e">
            <v>#DIV/0!</v>
          </cell>
          <cell r="PP64" t="e">
            <v>#DIV/0!</v>
          </cell>
          <cell r="PQ64" t="e">
            <v>#DIV/0!</v>
          </cell>
          <cell r="PR64" t="e">
            <v>#DIV/0!</v>
          </cell>
          <cell r="PS64" t="e">
            <v>#DIV/0!</v>
          </cell>
          <cell r="PT64" t="e">
            <v>#DIV/0!</v>
          </cell>
          <cell r="PU64" t="e">
            <v>#DIV/0!</v>
          </cell>
          <cell r="PV64" t="e">
            <v>#DIV/0!</v>
          </cell>
          <cell r="PW64" t="e">
            <v>#DIV/0!</v>
          </cell>
          <cell r="PX64" t="e">
            <v>#DIV/0!</v>
          </cell>
          <cell r="PY64" t="e">
            <v>#DIV/0!</v>
          </cell>
          <cell r="PZ64" t="e">
            <v>#DIV/0!</v>
          </cell>
          <cell r="QA64" t="e">
            <v>#DIV/0!</v>
          </cell>
          <cell r="QB64" t="e">
            <v>#DIV/0!</v>
          </cell>
          <cell r="QC64" t="e">
            <v>#DIV/0!</v>
          </cell>
          <cell r="QD64" t="e">
            <v>#DIV/0!</v>
          </cell>
          <cell r="QE64" t="e">
            <v>#DIV/0!</v>
          </cell>
          <cell r="QF64" t="e">
            <v>#DIV/0!</v>
          </cell>
          <cell r="QG64" t="e">
            <v>#DIV/0!</v>
          </cell>
          <cell r="QH64" t="e">
            <v>#DIV/0!</v>
          </cell>
          <cell r="QI64" t="e">
            <v>#DIV/0!</v>
          </cell>
          <cell r="QJ64" t="e">
            <v>#DIV/0!</v>
          </cell>
          <cell r="QK64" t="e">
            <v>#DIV/0!</v>
          </cell>
          <cell r="QL64" t="e">
            <v>#DIV/0!</v>
          </cell>
          <cell r="QM64" t="e">
            <v>#DIV/0!</v>
          </cell>
          <cell r="QN64" t="e">
            <v>#DIV/0!</v>
          </cell>
          <cell r="QO64" t="e">
            <v>#DIV/0!</v>
          </cell>
          <cell r="QP64" t="e">
            <v>#DIV/0!</v>
          </cell>
          <cell r="QQ64" t="e">
            <v>#DIV/0!</v>
          </cell>
          <cell r="QR64" t="e">
            <v>#DIV/0!</v>
          </cell>
          <cell r="QS64" t="e">
            <v>#DIV/0!</v>
          </cell>
          <cell r="QT64" t="e">
            <v>#DIV/0!</v>
          </cell>
          <cell r="QU64" t="e">
            <v>#DIV/0!</v>
          </cell>
          <cell r="QV64" t="e">
            <v>#DIV/0!</v>
          </cell>
          <cell r="QW64" t="e">
            <v>#DIV/0!</v>
          </cell>
          <cell r="QX64" t="e">
            <v>#DIV/0!</v>
          </cell>
          <cell r="QY64" t="e">
            <v>#DIV/0!</v>
          </cell>
          <cell r="QZ64" t="str">
            <v>x</v>
          </cell>
          <cell r="RA64" t="str">
            <v>x</v>
          </cell>
          <cell r="RB64" t="str">
            <v>x</v>
          </cell>
        </row>
        <row r="65">
          <cell r="A65">
            <v>63</v>
          </cell>
          <cell r="C65" t="e">
            <v>#N/A</v>
          </cell>
          <cell r="D65" t="e">
            <v>#N/A</v>
          </cell>
          <cell r="E65" t="e">
            <v>#N/A</v>
          </cell>
          <cell r="F65" t="e">
            <v>#N/A</v>
          </cell>
          <cell r="G65" t="e">
            <v>#N/A</v>
          </cell>
          <cell r="H65" t="e">
            <v>#N/A</v>
          </cell>
          <cell r="I65" t="e">
            <v>#N/A</v>
          </cell>
          <cell r="J65" t="e">
            <v>#N/A</v>
          </cell>
          <cell r="K65" t="e">
            <v>#N/A</v>
          </cell>
          <cell r="L65" t="e">
            <v>#N/A</v>
          </cell>
          <cell r="M65" t="e">
            <v>#N/A</v>
          </cell>
          <cell r="N65" t="e">
            <v>#N/A</v>
          </cell>
          <cell r="O65" t="e">
            <v>#N/A</v>
          </cell>
          <cell r="P65" t="e">
            <v>#N/A</v>
          </cell>
          <cell r="Q65" t="e">
            <v>#N/A</v>
          </cell>
          <cell r="R65" t="e">
            <v>#N/A</v>
          </cell>
          <cell r="S65" t="e">
            <v>#N/A</v>
          </cell>
          <cell r="T65" t="e">
            <v>#N/A</v>
          </cell>
          <cell r="U65" t="e">
            <v>#N/A</v>
          </cell>
          <cell r="V65" t="e">
            <v>#N/A</v>
          </cell>
          <cell r="W65" t="e">
            <v>#N/A</v>
          </cell>
          <cell r="X65" t="e">
            <v>#N/A</v>
          </cell>
          <cell r="Y65" t="e">
            <v>#N/A</v>
          </cell>
          <cell r="Z65" t="e">
            <v>#N/A</v>
          </cell>
          <cell r="AA65" t="e">
            <v>#N/A</v>
          </cell>
          <cell r="AB65" t="e">
            <v>#N/A</v>
          </cell>
          <cell r="AC65" t="e">
            <v>#N/A</v>
          </cell>
          <cell r="AD65" t="e">
            <v>#N/A</v>
          </cell>
          <cell r="AE65" t="e">
            <v>#N/A</v>
          </cell>
          <cell r="AF65" t="e">
            <v>#N/A</v>
          </cell>
          <cell r="AG65" t="e">
            <v>#N/A</v>
          </cell>
          <cell r="AH65" t="e">
            <v>#N/A</v>
          </cell>
          <cell r="AI65" t="e">
            <v>#N/A</v>
          </cell>
          <cell r="AJ65" t="e">
            <v>#N/A</v>
          </cell>
          <cell r="AK65" t="e">
            <v>#N/A</v>
          </cell>
          <cell r="AL65" t="e">
            <v>#N/A</v>
          </cell>
          <cell r="AM65" t="e">
            <v>#N/A</v>
          </cell>
          <cell r="AN65" t="e">
            <v>#N/A</v>
          </cell>
          <cell r="AO65" t="e">
            <v>#N/A</v>
          </cell>
          <cell r="AP65" t="e">
            <v>#N/A</v>
          </cell>
          <cell r="AQ65" t="e">
            <v>#N/A</v>
          </cell>
          <cell r="AR65" t="e">
            <v>#N/A</v>
          </cell>
          <cell r="AS65" t="e">
            <v>#N/A</v>
          </cell>
          <cell r="AT65" t="e">
            <v>#N/A</v>
          </cell>
          <cell r="AU65" t="e">
            <v>#N/A</v>
          </cell>
          <cell r="AV65" t="e">
            <v>#N/A</v>
          </cell>
          <cell r="AW65" t="e">
            <v>#N/A</v>
          </cell>
          <cell r="AX65" t="e">
            <v>#N/A</v>
          </cell>
          <cell r="AY65" t="e">
            <v>#N/A</v>
          </cell>
          <cell r="AZ65" t="e">
            <v>#N/A</v>
          </cell>
          <cell r="BA65" t="e">
            <v>#N/A</v>
          </cell>
          <cell r="BB65" t="e">
            <v>#N/A</v>
          </cell>
          <cell r="BC65" t="e">
            <v>#N/A</v>
          </cell>
          <cell r="BD65" t="e">
            <v>#N/A</v>
          </cell>
          <cell r="BE65" t="e">
            <v>#N/A</v>
          </cell>
          <cell r="BF65" t="e">
            <v>#N/A</v>
          </cell>
          <cell r="BG65" t="e">
            <v>#N/A</v>
          </cell>
          <cell r="BH65" t="e">
            <v>#N/A</v>
          </cell>
          <cell r="BI65" t="e">
            <v>#N/A</v>
          </cell>
          <cell r="BJ65" t="e">
            <v>#N/A</v>
          </cell>
          <cell r="BK65" t="e">
            <v>#N/A</v>
          </cell>
          <cell r="BL65" t="e">
            <v>#N/A</v>
          </cell>
          <cell r="BM65" t="e">
            <v>#N/A</v>
          </cell>
          <cell r="BN65" t="e">
            <v>#N/A</v>
          </cell>
          <cell r="BO65" t="e">
            <v>#N/A</v>
          </cell>
          <cell r="BP65" t="e">
            <v>#N/A</v>
          </cell>
          <cell r="BQ65" t="e">
            <v>#N/A</v>
          </cell>
          <cell r="BR65" t="e">
            <v>#N/A</v>
          </cell>
          <cell r="BS65" t="e">
            <v>#N/A</v>
          </cell>
          <cell r="BT65" t="e">
            <v>#N/A</v>
          </cell>
          <cell r="BU65" t="e">
            <v>#N/A</v>
          </cell>
          <cell r="BV65" t="e">
            <v>#N/A</v>
          </cell>
          <cell r="BW65" t="e">
            <v>#N/A</v>
          </cell>
          <cell r="BX65" t="e">
            <v>#N/A</v>
          </cell>
          <cell r="BY65" t="e">
            <v>#N/A</v>
          </cell>
          <cell r="BZ65" t="e">
            <v>#N/A</v>
          </cell>
          <cell r="CA65" t="e">
            <v>#N/A</v>
          </cell>
          <cell r="CB65" t="e">
            <v>#N/A</v>
          </cell>
          <cell r="CC65" t="e">
            <v>#N/A</v>
          </cell>
          <cell r="CD65" t="e">
            <v>#N/A</v>
          </cell>
          <cell r="CE65" t="e">
            <v>#N/A</v>
          </cell>
          <cell r="CF65" t="e">
            <v>#N/A</v>
          </cell>
          <cell r="CG65" t="e">
            <v>#N/A</v>
          </cell>
          <cell r="CH65" t="e">
            <v>#N/A</v>
          </cell>
          <cell r="CI65" t="e">
            <v>#N/A</v>
          </cell>
          <cell r="CJ65" t="e">
            <v>#N/A</v>
          </cell>
          <cell r="CK65" t="e">
            <v>#N/A</v>
          </cell>
          <cell r="CL65" t="e">
            <v>#N/A</v>
          </cell>
          <cell r="CM65" t="e">
            <v>#N/A</v>
          </cell>
          <cell r="CN65" t="e">
            <v>#N/A</v>
          </cell>
          <cell r="CO65" t="e">
            <v>#N/A</v>
          </cell>
          <cell r="CP65" t="e">
            <v>#N/A</v>
          </cell>
          <cell r="CQ65" t="e">
            <v>#N/A</v>
          </cell>
          <cell r="CR65" t="e">
            <v>#N/A</v>
          </cell>
          <cell r="CS65" t="e">
            <v>#N/A</v>
          </cell>
          <cell r="CT65" t="e">
            <v>#N/A</v>
          </cell>
          <cell r="CU65" t="e">
            <v>#N/A</v>
          </cell>
          <cell r="CV65" t="e">
            <v>#N/A</v>
          </cell>
          <cell r="CW65" t="e">
            <v>#N/A</v>
          </cell>
          <cell r="CX65" t="e">
            <v>#N/A</v>
          </cell>
          <cell r="CY65" t="e">
            <v>#N/A</v>
          </cell>
          <cell r="CZ65" t="e">
            <v>#N/A</v>
          </cell>
          <cell r="DA65" t="e">
            <v>#N/A</v>
          </cell>
          <cell r="DB65" t="e">
            <v>#N/A</v>
          </cell>
          <cell r="DC65" t="e">
            <v>#N/A</v>
          </cell>
          <cell r="DD65" t="e">
            <v>#N/A</v>
          </cell>
          <cell r="DE65" t="e">
            <v>#N/A</v>
          </cell>
          <cell r="DF65" t="e">
            <v>#N/A</v>
          </cell>
          <cell r="DG65" t="e">
            <v>#N/A</v>
          </cell>
          <cell r="DH65" t="e">
            <v>#N/A</v>
          </cell>
          <cell r="DI65" t="e">
            <v>#N/A</v>
          </cell>
          <cell r="DJ65" t="e">
            <v>#N/A</v>
          </cell>
          <cell r="DK65" t="e">
            <v>#N/A</v>
          </cell>
          <cell r="DL65" t="e">
            <v>#N/A</v>
          </cell>
          <cell r="DM65" t="e">
            <v>#N/A</v>
          </cell>
          <cell r="DN65" t="e">
            <v>#N/A</v>
          </cell>
          <cell r="DO65" t="e">
            <v>#N/A</v>
          </cell>
          <cell r="DP65" t="e">
            <v>#N/A</v>
          </cell>
          <cell r="DQ65" t="e">
            <v>#N/A</v>
          </cell>
          <cell r="DR65" t="e">
            <v>#N/A</v>
          </cell>
          <cell r="DS65" t="e">
            <v>#N/A</v>
          </cell>
          <cell r="DT65" t="e">
            <v>#N/A</v>
          </cell>
          <cell r="DU65" t="e">
            <v>#N/A</v>
          </cell>
          <cell r="DV65" t="e">
            <v>#N/A</v>
          </cell>
          <cell r="DW65" t="e">
            <v>#N/A</v>
          </cell>
          <cell r="DX65" t="e">
            <v>#N/A</v>
          </cell>
          <cell r="DY65" t="e">
            <v>#N/A</v>
          </cell>
          <cell r="DZ65" t="e">
            <v>#N/A</v>
          </cell>
          <cell r="EA65" t="e">
            <v>#N/A</v>
          </cell>
          <cell r="EB65" t="e">
            <v>#N/A</v>
          </cell>
          <cell r="EC65" t="e">
            <v>#N/A</v>
          </cell>
          <cell r="ED65" t="e">
            <v>#N/A</v>
          </cell>
          <cell r="EE65" t="e">
            <v>#N/A</v>
          </cell>
          <cell r="EF65" t="e">
            <v>#N/A</v>
          </cell>
          <cell r="EG65" t="e">
            <v>#N/A</v>
          </cell>
          <cell r="EH65" t="e">
            <v>#N/A</v>
          </cell>
          <cell r="EI65" t="e">
            <v>#N/A</v>
          </cell>
          <cell r="EJ65" t="e">
            <v>#N/A</v>
          </cell>
          <cell r="EK65" t="e">
            <v>#N/A</v>
          </cell>
          <cell r="EL65" t="e">
            <v>#N/A</v>
          </cell>
          <cell r="EM65" t="e">
            <v>#N/A</v>
          </cell>
          <cell r="EN65" t="e">
            <v>#N/A</v>
          </cell>
          <cell r="EO65" t="e">
            <v>#N/A</v>
          </cell>
          <cell r="EP65" t="e">
            <v>#N/A</v>
          </cell>
          <cell r="EQ65" t="e">
            <v>#N/A</v>
          </cell>
          <cell r="ER65" t="e">
            <v>#N/A</v>
          </cell>
          <cell r="ES65" t="e">
            <v>#N/A</v>
          </cell>
          <cell r="ET65" t="e">
            <v>#N/A</v>
          </cell>
          <cell r="EU65" t="e">
            <v>#N/A</v>
          </cell>
          <cell r="EV65" t="e">
            <v>#N/A</v>
          </cell>
          <cell r="EW65" t="e">
            <v>#N/A</v>
          </cell>
          <cell r="EX65" t="e">
            <v>#N/A</v>
          </cell>
          <cell r="EY65" t="e">
            <v>#N/A</v>
          </cell>
          <cell r="EZ65" t="e">
            <v>#N/A</v>
          </cell>
          <cell r="FA65" t="e">
            <v>#N/A</v>
          </cell>
          <cell r="FB65" t="e">
            <v>#N/A</v>
          </cell>
          <cell r="FC65" t="e">
            <v>#N/A</v>
          </cell>
          <cell r="FD65" t="e">
            <v>#N/A</v>
          </cell>
          <cell r="FE65" t="e">
            <v>#N/A</v>
          </cell>
          <cell r="FF65" t="e">
            <v>#N/A</v>
          </cell>
          <cell r="FG65" t="e">
            <v>#N/A</v>
          </cell>
          <cell r="FH65" t="e">
            <v>#N/A</v>
          </cell>
          <cell r="FI65" t="e">
            <v>#N/A</v>
          </cell>
          <cell r="FJ65" t="e">
            <v>#N/A</v>
          </cell>
          <cell r="FK65" t="e">
            <v>#N/A</v>
          </cell>
          <cell r="FL65" t="e">
            <v>#N/A</v>
          </cell>
          <cell r="FM65" t="e">
            <v>#N/A</v>
          </cell>
          <cell r="FN65" t="e">
            <v>#N/A</v>
          </cell>
          <cell r="FO65" t="e">
            <v>#N/A</v>
          </cell>
          <cell r="FP65" t="e">
            <v>#N/A</v>
          </cell>
          <cell r="FQ65" t="e">
            <v>#N/A</v>
          </cell>
          <cell r="FR65" t="e">
            <v>#N/A</v>
          </cell>
          <cell r="FS65" t="e">
            <v>#N/A</v>
          </cell>
          <cell r="FT65" t="e">
            <v>#N/A</v>
          </cell>
          <cell r="FU65" t="e">
            <v>#N/A</v>
          </cell>
          <cell r="FV65" t="e">
            <v>#N/A</v>
          </cell>
          <cell r="FW65" t="e">
            <v>#N/A</v>
          </cell>
          <cell r="FX65" t="e">
            <v>#N/A</v>
          </cell>
          <cell r="FY65" t="e">
            <v>#N/A</v>
          </cell>
          <cell r="FZ65" t="e">
            <v>#N/A</v>
          </cell>
          <cell r="GA65" t="e">
            <v>#N/A</v>
          </cell>
          <cell r="GB65" t="e">
            <v>#N/A</v>
          </cell>
          <cell r="GC65" t="e">
            <v>#N/A</v>
          </cell>
          <cell r="GD65" t="e">
            <v>#N/A</v>
          </cell>
          <cell r="GE65" t="e">
            <v>#N/A</v>
          </cell>
          <cell r="GF65" t="e">
            <v>#N/A</v>
          </cell>
          <cell r="GG65" t="e">
            <v>#N/A</v>
          </cell>
          <cell r="GH65" t="e">
            <v>#N/A</v>
          </cell>
          <cell r="GI65" t="e">
            <v>#N/A</v>
          </cell>
          <cell r="GJ65" t="e">
            <v>#N/A</v>
          </cell>
          <cell r="GK65" t="e">
            <v>#N/A</v>
          </cell>
          <cell r="GL65" t="e">
            <v>#N/A</v>
          </cell>
          <cell r="GM65" t="e">
            <v>#N/A</v>
          </cell>
          <cell r="GN65" t="e">
            <v>#N/A</v>
          </cell>
          <cell r="GO65" t="e">
            <v>#N/A</v>
          </cell>
          <cell r="GP65" t="e">
            <v>#N/A</v>
          </cell>
          <cell r="GQ65" t="e">
            <v>#N/A</v>
          </cell>
          <cell r="GR65" t="e">
            <v>#N/A</v>
          </cell>
          <cell r="GS65" t="e">
            <v>#N/A</v>
          </cell>
          <cell r="GT65" t="e">
            <v>#N/A</v>
          </cell>
          <cell r="GU65" t="e">
            <v>#N/A</v>
          </cell>
          <cell r="GV65" t="e">
            <v>#N/A</v>
          </cell>
          <cell r="GW65" t="e">
            <v>#N/A</v>
          </cell>
          <cell r="GX65" t="e">
            <v>#N/A</v>
          </cell>
          <cell r="GY65" t="e">
            <v>#N/A</v>
          </cell>
          <cell r="GZ65" t="e">
            <v>#N/A</v>
          </cell>
          <cell r="HA65" t="e">
            <v>#N/A</v>
          </cell>
          <cell r="HB65" t="e">
            <v>#N/A</v>
          </cell>
          <cell r="HC65" t="e">
            <v>#N/A</v>
          </cell>
          <cell r="HD65" t="e">
            <v>#N/A</v>
          </cell>
          <cell r="HE65" t="e">
            <v>#N/A</v>
          </cell>
          <cell r="HF65" t="e">
            <v>#N/A</v>
          </cell>
          <cell r="HG65" t="e">
            <v>#N/A</v>
          </cell>
          <cell r="HH65" t="e">
            <v>#N/A</v>
          </cell>
          <cell r="HI65" t="e">
            <v>#N/A</v>
          </cell>
          <cell r="HJ65" t="e">
            <v>#N/A</v>
          </cell>
          <cell r="HK65" t="e">
            <v>#N/A</v>
          </cell>
          <cell r="HL65" t="e">
            <v>#N/A</v>
          </cell>
          <cell r="HM65" t="e">
            <v>#N/A</v>
          </cell>
          <cell r="HN65" t="e">
            <v>#N/A</v>
          </cell>
          <cell r="HO65" t="e">
            <v>#N/A</v>
          </cell>
          <cell r="HP65" t="e">
            <v>#N/A</v>
          </cell>
          <cell r="HQ65" t="e">
            <v>#N/A</v>
          </cell>
          <cell r="HR65" t="e">
            <v>#N/A</v>
          </cell>
          <cell r="HS65" t="e">
            <v>#N/A</v>
          </cell>
          <cell r="HT65" t="e">
            <v>#N/A</v>
          </cell>
          <cell r="HU65" t="e">
            <v>#N/A</v>
          </cell>
          <cell r="HV65" t="e">
            <v>#N/A</v>
          </cell>
          <cell r="HW65" t="e">
            <v>#N/A</v>
          </cell>
          <cell r="HX65" t="e">
            <v>#N/A</v>
          </cell>
          <cell r="HY65" t="e">
            <v>#N/A</v>
          </cell>
          <cell r="HZ65" t="e">
            <v>#N/A</v>
          </cell>
          <cell r="IA65" t="e">
            <v>#N/A</v>
          </cell>
          <cell r="IB65" t="e">
            <v>#N/A</v>
          </cell>
          <cell r="IC65" t="e">
            <v>#N/A</v>
          </cell>
          <cell r="ID65" t="e">
            <v>#N/A</v>
          </cell>
          <cell r="IE65" t="e">
            <v>#N/A</v>
          </cell>
          <cell r="IF65" t="e">
            <v>#N/A</v>
          </cell>
          <cell r="IG65" t="e">
            <v>#N/A</v>
          </cell>
          <cell r="IH65" t="e">
            <v>#N/A</v>
          </cell>
          <cell r="II65" t="e">
            <v>#N/A</v>
          </cell>
          <cell r="IJ65" t="e">
            <v>#N/A</v>
          </cell>
          <cell r="IK65" t="e">
            <v>#N/A</v>
          </cell>
          <cell r="IL65" t="e">
            <v>#N/A</v>
          </cell>
          <cell r="IM65" t="e">
            <v>#N/A</v>
          </cell>
          <cell r="IN65" t="e">
            <v>#N/A</v>
          </cell>
          <cell r="IO65" t="e">
            <v>#N/A</v>
          </cell>
          <cell r="IP65" t="e">
            <v>#N/A</v>
          </cell>
          <cell r="IQ65" t="e">
            <v>#N/A</v>
          </cell>
          <cell r="IR65" t="e">
            <v>#N/A</v>
          </cell>
          <cell r="IS65" t="e">
            <v>#N/A</v>
          </cell>
          <cell r="IT65" t="e">
            <v>#N/A</v>
          </cell>
          <cell r="IU65" t="e">
            <v>#N/A</v>
          </cell>
          <cell r="IV65" t="e">
            <v>#N/A</v>
          </cell>
          <cell r="IW65" t="e">
            <v>#N/A</v>
          </cell>
          <cell r="IX65" t="e">
            <v>#N/A</v>
          </cell>
          <cell r="IY65" t="e">
            <v>#N/A</v>
          </cell>
          <cell r="IZ65" t="e">
            <v>#N/A</v>
          </cell>
          <cell r="JA65" t="e">
            <v>#N/A</v>
          </cell>
          <cell r="JB65" t="e">
            <v>#N/A</v>
          </cell>
          <cell r="JC65" t="e">
            <v>#N/A</v>
          </cell>
          <cell r="JD65" t="e">
            <v>#N/A</v>
          </cell>
          <cell r="JE65" t="e">
            <v>#N/A</v>
          </cell>
          <cell r="JF65" t="e">
            <v>#N/A</v>
          </cell>
          <cell r="JG65" t="e">
            <v>#N/A</v>
          </cell>
          <cell r="JH65" t="e">
            <v>#N/A</v>
          </cell>
          <cell r="JI65" t="e">
            <v>#N/A</v>
          </cell>
          <cell r="JJ65" t="e">
            <v>#N/A</v>
          </cell>
          <cell r="JK65" t="e">
            <v>#N/A</v>
          </cell>
          <cell r="JL65" t="e">
            <v>#N/A</v>
          </cell>
          <cell r="JM65" t="e">
            <v>#N/A</v>
          </cell>
          <cell r="JN65" t="e">
            <v>#N/A</v>
          </cell>
          <cell r="JO65" t="e">
            <v>#N/A</v>
          </cell>
          <cell r="JP65" t="e">
            <v>#N/A</v>
          </cell>
          <cell r="JQ65" t="e">
            <v>#N/A</v>
          </cell>
          <cell r="JR65" t="e">
            <v>#N/A</v>
          </cell>
          <cell r="JS65" t="e">
            <v>#N/A</v>
          </cell>
          <cell r="JT65" t="e">
            <v>#N/A</v>
          </cell>
          <cell r="JU65" t="e">
            <v>#N/A</v>
          </cell>
          <cell r="JV65" t="e">
            <v>#N/A</v>
          </cell>
          <cell r="JW65" t="e">
            <v>#N/A</v>
          </cell>
          <cell r="JX65" t="e">
            <v>#N/A</v>
          </cell>
          <cell r="JY65" t="e">
            <v>#N/A</v>
          </cell>
          <cell r="JZ65" t="e">
            <v>#N/A</v>
          </cell>
          <cell r="KA65" t="e">
            <v>#N/A</v>
          </cell>
          <cell r="KB65" t="e">
            <v>#N/A</v>
          </cell>
          <cell r="KC65" t="e">
            <v>#N/A</v>
          </cell>
          <cell r="KD65" t="e">
            <v>#N/A</v>
          </cell>
          <cell r="KE65" t="e">
            <v>#N/A</v>
          </cell>
          <cell r="KF65" t="e">
            <v>#N/A</v>
          </cell>
          <cell r="KG65" t="e">
            <v>#N/A</v>
          </cell>
          <cell r="KH65" t="e">
            <v>#N/A</v>
          </cell>
          <cell r="KI65" t="e">
            <v>#N/A</v>
          </cell>
          <cell r="KJ65" t="e">
            <v>#N/A</v>
          </cell>
          <cell r="KK65" t="e">
            <v>#N/A</v>
          </cell>
          <cell r="KL65" t="e">
            <v>#N/A</v>
          </cell>
          <cell r="KM65" t="e">
            <v>#N/A</v>
          </cell>
          <cell r="KN65" t="e">
            <v>#N/A</v>
          </cell>
          <cell r="KO65" t="e">
            <v>#N/A</v>
          </cell>
          <cell r="KP65" t="e">
            <v>#N/A</v>
          </cell>
          <cell r="KQ65" t="e">
            <v>#N/A</v>
          </cell>
          <cell r="KR65" t="e">
            <v>#N/A</v>
          </cell>
          <cell r="KS65" t="e">
            <v>#N/A</v>
          </cell>
          <cell r="KT65" t="e">
            <v>#N/A</v>
          </cell>
          <cell r="KU65" t="e">
            <v>#N/A</v>
          </cell>
          <cell r="KV65" t="e">
            <v>#N/A</v>
          </cell>
          <cell r="KW65" t="e">
            <v>#N/A</v>
          </cell>
          <cell r="KX65" t="e">
            <v>#N/A</v>
          </cell>
          <cell r="KY65" t="e">
            <v>#N/A</v>
          </cell>
          <cell r="KZ65" t="e">
            <v>#N/A</v>
          </cell>
          <cell r="LA65" t="e">
            <v>#N/A</v>
          </cell>
          <cell r="LB65" t="e">
            <v>#N/A</v>
          </cell>
          <cell r="LC65" t="e">
            <v>#N/A</v>
          </cell>
          <cell r="LD65" t="e">
            <v>#N/A</v>
          </cell>
          <cell r="LE65" t="e">
            <v>#N/A</v>
          </cell>
          <cell r="LF65" t="e">
            <v>#N/A</v>
          </cell>
          <cell r="LG65" t="e">
            <v>#N/A</v>
          </cell>
          <cell r="LH65" t="e">
            <v>#N/A</v>
          </cell>
          <cell r="LI65" t="e">
            <v>#N/A</v>
          </cell>
          <cell r="LJ65" t="e">
            <v>#N/A</v>
          </cell>
          <cell r="LK65" t="e">
            <v>#N/A</v>
          </cell>
          <cell r="LL65" t="e">
            <v>#N/A</v>
          </cell>
          <cell r="LM65" t="e">
            <v>#N/A</v>
          </cell>
          <cell r="LN65" t="e">
            <v>#N/A</v>
          </cell>
          <cell r="LO65" t="e">
            <v>#N/A</v>
          </cell>
          <cell r="LP65" t="e">
            <v>#N/A</v>
          </cell>
          <cell r="LQ65" t="e">
            <v>#N/A</v>
          </cell>
          <cell r="LR65" t="e">
            <v>#N/A</v>
          </cell>
          <cell r="LS65" t="e">
            <v>#N/A</v>
          </cell>
          <cell r="LT65" t="e">
            <v>#N/A</v>
          </cell>
          <cell r="LU65" t="e">
            <v>#N/A</v>
          </cell>
          <cell r="LV65" t="e">
            <v>#N/A</v>
          </cell>
          <cell r="LW65" t="e">
            <v>#N/A</v>
          </cell>
          <cell r="LX65" t="e">
            <v>#N/A</v>
          </cell>
          <cell r="LY65" t="e">
            <v>#N/A</v>
          </cell>
          <cell r="LZ65" t="e">
            <v>#N/A</v>
          </cell>
          <cell r="MA65" t="e">
            <v>#N/A</v>
          </cell>
          <cell r="MB65" t="e">
            <v>#N/A</v>
          </cell>
          <cell r="MC65" t="e">
            <v>#N/A</v>
          </cell>
          <cell r="MD65" t="e">
            <v>#N/A</v>
          </cell>
          <cell r="ME65" t="e">
            <v>#N/A</v>
          </cell>
          <cell r="MF65" t="e">
            <v>#N/A</v>
          </cell>
          <cell r="MG65" t="e">
            <v>#N/A</v>
          </cell>
          <cell r="MH65" t="e">
            <v>#N/A</v>
          </cell>
          <cell r="MI65" t="e">
            <v>#N/A</v>
          </cell>
          <cell r="MJ65" t="e">
            <v>#N/A</v>
          </cell>
          <cell r="MK65" t="e">
            <v>#N/A</v>
          </cell>
          <cell r="ML65" t="e">
            <v>#N/A</v>
          </cell>
          <cell r="MM65" t="e">
            <v>#N/A</v>
          </cell>
          <cell r="MN65" t="e">
            <v>#N/A</v>
          </cell>
          <cell r="MO65" t="e">
            <v>#N/A</v>
          </cell>
          <cell r="MP65" t="e">
            <v>#N/A</v>
          </cell>
          <cell r="MQ65" t="e">
            <v>#N/A</v>
          </cell>
          <cell r="MR65" t="e">
            <v>#N/A</v>
          </cell>
          <cell r="MS65" t="e">
            <v>#N/A</v>
          </cell>
          <cell r="MT65" t="e">
            <v>#N/A</v>
          </cell>
          <cell r="MU65" t="e">
            <v>#N/A</v>
          </cell>
          <cell r="MV65" t="e">
            <v>#N/A</v>
          </cell>
          <cell r="MW65" t="e">
            <v>#N/A</v>
          </cell>
          <cell r="MX65" t="e">
            <v>#N/A</v>
          </cell>
          <cell r="MY65" t="e">
            <v>#N/A</v>
          </cell>
          <cell r="MZ65" t="e">
            <v>#N/A</v>
          </cell>
          <cell r="NA65" t="e">
            <v>#N/A</v>
          </cell>
          <cell r="NB65" t="e">
            <v>#N/A</v>
          </cell>
          <cell r="NC65" t="e">
            <v>#N/A</v>
          </cell>
          <cell r="ND65" t="e">
            <v>#N/A</v>
          </cell>
          <cell r="NE65" t="e">
            <v>#N/A</v>
          </cell>
          <cell r="NF65" t="e">
            <v>#N/A</v>
          </cell>
          <cell r="NG65" t="e">
            <v>#N/A</v>
          </cell>
          <cell r="NH65" t="e">
            <v>#N/A</v>
          </cell>
          <cell r="NI65" t="e">
            <v>#N/A</v>
          </cell>
          <cell r="NJ65" t="e">
            <v>#N/A</v>
          </cell>
          <cell r="NK65" t="e">
            <v>#N/A</v>
          </cell>
          <cell r="NL65" t="e">
            <v>#N/A</v>
          </cell>
          <cell r="NM65" t="e">
            <v>#N/A</v>
          </cell>
          <cell r="NN65" t="e">
            <v>#N/A</v>
          </cell>
          <cell r="NO65" t="e">
            <v>#N/A</v>
          </cell>
          <cell r="NP65" t="e">
            <v>#N/A</v>
          </cell>
          <cell r="NQ65" t="e">
            <v>#N/A</v>
          </cell>
          <cell r="NR65" t="e">
            <v>#N/A</v>
          </cell>
          <cell r="NS65" t="e">
            <v>#N/A</v>
          </cell>
          <cell r="NT65" t="e">
            <v>#N/A</v>
          </cell>
          <cell r="NU65" t="e">
            <v>#N/A</v>
          </cell>
          <cell r="NV65" t="e">
            <v>#N/A</v>
          </cell>
          <cell r="NW65" t="e">
            <v>#N/A</v>
          </cell>
          <cell r="NX65" t="e">
            <v>#N/A</v>
          </cell>
          <cell r="NY65" t="e">
            <v>#N/A</v>
          </cell>
          <cell r="NZ65" t="e">
            <v>#N/A</v>
          </cell>
          <cell r="OA65" t="e">
            <v>#N/A</v>
          </cell>
          <cell r="OB65" t="e">
            <v>#N/A</v>
          </cell>
          <cell r="OC65" t="e">
            <v>#N/A</v>
          </cell>
          <cell r="OD65" t="e">
            <v>#N/A</v>
          </cell>
          <cell r="OE65" t="e">
            <v>#N/A</v>
          </cell>
          <cell r="OF65" t="e">
            <v>#N/A</v>
          </cell>
          <cell r="OG65" t="e">
            <v>#N/A</v>
          </cell>
          <cell r="OH65" t="e">
            <v>#N/A</v>
          </cell>
          <cell r="OI65" t="e">
            <v>#N/A</v>
          </cell>
          <cell r="OJ65" t="e">
            <v>#N/A</v>
          </cell>
          <cell r="OK65" t="e">
            <v>#N/A</v>
          </cell>
          <cell r="OL65" t="e">
            <v>#N/A</v>
          </cell>
          <cell r="OM65" t="e">
            <v>#N/A</v>
          </cell>
          <cell r="ON65" t="e">
            <v>#N/A</v>
          </cell>
          <cell r="OO65" t="e">
            <v>#N/A</v>
          </cell>
          <cell r="OP65" t="e">
            <v>#N/A</v>
          </cell>
          <cell r="OQ65" t="e">
            <v>#N/A</v>
          </cell>
          <cell r="OR65" t="e">
            <v>#N/A</v>
          </cell>
          <cell r="OS65" t="e">
            <v>#N/A</v>
          </cell>
          <cell r="OT65" t="e">
            <v>#N/A</v>
          </cell>
          <cell r="OU65" t="e">
            <v>#N/A</v>
          </cell>
          <cell r="OV65" t="e">
            <v>#N/A</v>
          </cell>
          <cell r="OW65" t="e">
            <v>#N/A</v>
          </cell>
          <cell r="OX65" t="e">
            <v>#N/A</v>
          </cell>
          <cell r="OY65" t="e">
            <v>#N/A</v>
          </cell>
          <cell r="OZ65" t="e">
            <v>#N/A</v>
          </cell>
          <cell r="PA65" t="e">
            <v>#N/A</v>
          </cell>
          <cell r="PB65" t="e">
            <v>#N/A</v>
          </cell>
          <cell r="PC65" t="e">
            <v>#N/A</v>
          </cell>
          <cell r="PD65" t="e">
            <v>#N/A</v>
          </cell>
          <cell r="PE65" t="e">
            <v>#N/A</v>
          </cell>
          <cell r="PF65" t="e">
            <v>#N/A</v>
          </cell>
          <cell r="PG65" t="e">
            <v>#N/A</v>
          </cell>
          <cell r="PH65" t="e">
            <v>#N/A</v>
          </cell>
          <cell r="PI65" t="e">
            <v>#N/A</v>
          </cell>
          <cell r="PJ65" t="e">
            <v>#N/A</v>
          </cell>
          <cell r="PK65" t="e">
            <v>#N/A</v>
          </cell>
          <cell r="PL65" t="e">
            <v>#N/A</v>
          </cell>
          <cell r="PM65" t="e">
            <v>#N/A</v>
          </cell>
          <cell r="PN65" t="e">
            <v>#N/A</v>
          </cell>
          <cell r="PO65" t="e">
            <v>#N/A</v>
          </cell>
          <cell r="PP65" t="e">
            <v>#N/A</v>
          </cell>
          <cell r="PQ65" t="e">
            <v>#N/A</v>
          </cell>
          <cell r="PR65" t="e">
            <v>#N/A</v>
          </cell>
          <cell r="PS65" t="e">
            <v>#N/A</v>
          </cell>
          <cell r="PT65" t="e">
            <v>#N/A</v>
          </cell>
          <cell r="PU65" t="e">
            <v>#N/A</v>
          </cell>
          <cell r="PV65" t="e">
            <v>#N/A</v>
          </cell>
          <cell r="PW65" t="e">
            <v>#N/A</v>
          </cell>
          <cell r="PX65" t="e">
            <v>#N/A</v>
          </cell>
          <cell r="PY65" t="e">
            <v>#N/A</v>
          </cell>
          <cell r="PZ65" t="e">
            <v>#N/A</v>
          </cell>
          <cell r="QA65" t="e">
            <v>#N/A</v>
          </cell>
          <cell r="QB65" t="e">
            <v>#N/A</v>
          </cell>
          <cell r="QC65" t="e">
            <v>#N/A</v>
          </cell>
          <cell r="QD65" t="e">
            <v>#N/A</v>
          </cell>
          <cell r="QE65" t="e">
            <v>#N/A</v>
          </cell>
          <cell r="QF65" t="e">
            <v>#N/A</v>
          </cell>
          <cell r="QG65" t="e">
            <v>#N/A</v>
          </cell>
          <cell r="QH65" t="e">
            <v>#N/A</v>
          </cell>
          <cell r="QI65" t="e">
            <v>#N/A</v>
          </cell>
          <cell r="QJ65" t="e">
            <v>#N/A</v>
          </cell>
          <cell r="QK65" t="e">
            <v>#N/A</v>
          </cell>
          <cell r="QL65" t="e">
            <v>#N/A</v>
          </cell>
          <cell r="QM65" t="e">
            <v>#N/A</v>
          </cell>
          <cell r="QN65" t="e">
            <v>#N/A</v>
          </cell>
          <cell r="QO65" t="e">
            <v>#N/A</v>
          </cell>
          <cell r="QP65" t="e">
            <v>#N/A</v>
          </cell>
          <cell r="QQ65" t="e">
            <v>#N/A</v>
          </cell>
          <cell r="QR65" t="e">
            <v>#N/A</v>
          </cell>
          <cell r="QS65" t="e">
            <v>#N/A</v>
          </cell>
          <cell r="QT65" t="e">
            <v>#N/A</v>
          </cell>
          <cell r="QU65" t="e">
            <v>#N/A</v>
          </cell>
          <cell r="QV65" t="e">
            <v>#N/A</v>
          </cell>
          <cell r="QW65" t="e">
            <v>#N/A</v>
          </cell>
          <cell r="QX65" t="e">
            <v>#N/A</v>
          </cell>
          <cell r="QY65" t="e">
            <v>#N/A</v>
          </cell>
          <cell r="QZ65" t="str">
            <v>x</v>
          </cell>
          <cell r="RA65" t="str">
            <v>x</v>
          </cell>
          <cell r="RB65" t="str">
            <v>x</v>
          </cell>
        </row>
        <row r="66">
          <cell r="C66" t="e">
            <v>#N/A</v>
          </cell>
          <cell r="D66" t="e">
            <v>#N/A</v>
          </cell>
          <cell r="E66" t="e">
            <v>#N/A</v>
          </cell>
          <cell r="F66" t="e">
            <v>#N/A</v>
          </cell>
          <cell r="G66" t="e">
            <v>#N/A</v>
          </cell>
          <cell r="H66" t="e">
            <v>#N/A</v>
          </cell>
          <cell r="I66" t="e">
            <v>#N/A</v>
          </cell>
          <cell r="J66" t="e">
            <v>#N/A</v>
          </cell>
          <cell r="K66" t="e">
            <v>#N/A</v>
          </cell>
          <cell r="L66" t="e">
            <v>#N/A</v>
          </cell>
          <cell r="M66" t="e">
            <v>#N/A</v>
          </cell>
          <cell r="N66" t="e">
            <v>#N/A</v>
          </cell>
          <cell r="O66" t="e">
            <v>#N/A</v>
          </cell>
          <cell r="P66" t="e">
            <v>#N/A</v>
          </cell>
          <cell r="Q66" t="e">
            <v>#N/A</v>
          </cell>
          <cell r="R66" t="e">
            <v>#N/A</v>
          </cell>
          <cell r="S66" t="e">
            <v>#N/A</v>
          </cell>
          <cell r="T66" t="e">
            <v>#N/A</v>
          </cell>
          <cell r="U66" t="e">
            <v>#N/A</v>
          </cell>
          <cell r="V66" t="e">
            <v>#N/A</v>
          </cell>
          <cell r="W66" t="e">
            <v>#N/A</v>
          </cell>
          <cell r="X66" t="e">
            <v>#N/A</v>
          </cell>
          <cell r="Y66" t="e">
            <v>#N/A</v>
          </cell>
          <cell r="Z66" t="e">
            <v>#N/A</v>
          </cell>
          <cell r="AA66" t="e">
            <v>#N/A</v>
          </cell>
          <cell r="AB66" t="e">
            <v>#N/A</v>
          </cell>
          <cell r="AC66" t="e">
            <v>#N/A</v>
          </cell>
          <cell r="AD66" t="e">
            <v>#N/A</v>
          </cell>
          <cell r="AE66" t="e">
            <v>#N/A</v>
          </cell>
          <cell r="AF66" t="e">
            <v>#N/A</v>
          </cell>
          <cell r="AG66" t="e">
            <v>#N/A</v>
          </cell>
          <cell r="AH66" t="e">
            <v>#N/A</v>
          </cell>
          <cell r="AI66" t="e">
            <v>#N/A</v>
          </cell>
          <cell r="AJ66" t="e">
            <v>#N/A</v>
          </cell>
          <cell r="AK66" t="e">
            <v>#N/A</v>
          </cell>
          <cell r="AL66" t="e">
            <v>#N/A</v>
          </cell>
          <cell r="AM66" t="e">
            <v>#N/A</v>
          </cell>
          <cell r="AN66" t="e">
            <v>#N/A</v>
          </cell>
          <cell r="AO66" t="e">
            <v>#N/A</v>
          </cell>
          <cell r="AP66" t="e">
            <v>#N/A</v>
          </cell>
          <cell r="AQ66" t="e">
            <v>#N/A</v>
          </cell>
          <cell r="AR66" t="e">
            <v>#N/A</v>
          </cell>
          <cell r="AS66" t="e">
            <v>#N/A</v>
          </cell>
          <cell r="AT66" t="e">
            <v>#N/A</v>
          </cell>
          <cell r="AU66" t="e">
            <v>#N/A</v>
          </cell>
          <cell r="AV66" t="e">
            <v>#N/A</v>
          </cell>
          <cell r="AW66" t="e">
            <v>#N/A</v>
          </cell>
          <cell r="AX66" t="e">
            <v>#N/A</v>
          </cell>
          <cell r="AY66" t="e">
            <v>#N/A</v>
          </cell>
          <cell r="AZ66" t="e">
            <v>#N/A</v>
          </cell>
          <cell r="BA66" t="e">
            <v>#N/A</v>
          </cell>
          <cell r="BB66" t="e">
            <v>#N/A</v>
          </cell>
          <cell r="BC66" t="e">
            <v>#N/A</v>
          </cell>
          <cell r="BD66" t="e">
            <v>#N/A</v>
          </cell>
          <cell r="BE66" t="e">
            <v>#N/A</v>
          </cell>
          <cell r="BF66" t="e">
            <v>#N/A</v>
          </cell>
          <cell r="BG66" t="e">
            <v>#N/A</v>
          </cell>
          <cell r="BH66" t="e">
            <v>#N/A</v>
          </cell>
          <cell r="BI66" t="e">
            <v>#N/A</v>
          </cell>
          <cell r="BJ66" t="e">
            <v>#N/A</v>
          </cell>
          <cell r="BK66" t="e">
            <v>#N/A</v>
          </cell>
          <cell r="BL66" t="e">
            <v>#N/A</v>
          </cell>
          <cell r="BM66" t="e">
            <v>#N/A</v>
          </cell>
          <cell r="BN66" t="e">
            <v>#N/A</v>
          </cell>
          <cell r="BO66" t="e">
            <v>#N/A</v>
          </cell>
          <cell r="BP66" t="e">
            <v>#N/A</v>
          </cell>
          <cell r="BQ66" t="e">
            <v>#N/A</v>
          </cell>
          <cell r="BR66" t="e">
            <v>#N/A</v>
          </cell>
          <cell r="BS66" t="e">
            <v>#N/A</v>
          </cell>
          <cell r="BT66" t="e">
            <v>#N/A</v>
          </cell>
          <cell r="BU66" t="e">
            <v>#N/A</v>
          </cell>
          <cell r="BV66" t="e">
            <v>#N/A</v>
          </cell>
          <cell r="BW66" t="e">
            <v>#N/A</v>
          </cell>
          <cell r="BX66" t="e">
            <v>#N/A</v>
          </cell>
          <cell r="BY66" t="e">
            <v>#N/A</v>
          </cell>
          <cell r="BZ66" t="e">
            <v>#N/A</v>
          </cell>
          <cell r="CA66" t="e">
            <v>#N/A</v>
          </cell>
          <cell r="CB66" t="e">
            <v>#N/A</v>
          </cell>
          <cell r="CC66" t="e">
            <v>#N/A</v>
          </cell>
          <cell r="CD66" t="e">
            <v>#N/A</v>
          </cell>
          <cell r="CE66" t="e">
            <v>#N/A</v>
          </cell>
          <cell r="CF66" t="e">
            <v>#N/A</v>
          </cell>
          <cell r="CG66" t="e">
            <v>#N/A</v>
          </cell>
          <cell r="CH66" t="e">
            <v>#N/A</v>
          </cell>
          <cell r="CI66" t="e">
            <v>#N/A</v>
          </cell>
          <cell r="CJ66" t="e">
            <v>#N/A</v>
          </cell>
          <cell r="CK66" t="e">
            <v>#N/A</v>
          </cell>
          <cell r="CL66" t="e">
            <v>#N/A</v>
          </cell>
          <cell r="CM66" t="e">
            <v>#N/A</v>
          </cell>
          <cell r="CN66" t="e">
            <v>#N/A</v>
          </cell>
          <cell r="CO66" t="e">
            <v>#N/A</v>
          </cell>
          <cell r="CP66" t="e">
            <v>#N/A</v>
          </cell>
          <cell r="CQ66" t="e">
            <v>#N/A</v>
          </cell>
          <cell r="CR66" t="e">
            <v>#N/A</v>
          </cell>
          <cell r="CS66" t="e">
            <v>#N/A</v>
          </cell>
          <cell r="CT66" t="e">
            <v>#N/A</v>
          </cell>
          <cell r="CU66" t="e">
            <v>#N/A</v>
          </cell>
          <cell r="CV66" t="e">
            <v>#N/A</v>
          </cell>
          <cell r="CW66" t="e">
            <v>#N/A</v>
          </cell>
          <cell r="CX66" t="e">
            <v>#N/A</v>
          </cell>
          <cell r="CY66" t="e">
            <v>#N/A</v>
          </cell>
          <cell r="CZ66" t="e">
            <v>#N/A</v>
          </cell>
          <cell r="DA66" t="e">
            <v>#N/A</v>
          </cell>
          <cell r="DB66" t="e">
            <v>#N/A</v>
          </cell>
          <cell r="DC66" t="e">
            <v>#N/A</v>
          </cell>
          <cell r="DD66" t="e">
            <v>#N/A</v>
          </cell>
          <cell r="DE66" t="e">
            <v>#N/A</v>
          </cell>
          <cell r="DF66" t="e">
            <v>#N/A</v>
          </cell>
          <cell r="DG66" t="e">
            <v>#N/A</v>
          </cell>
          <cell r="DH66" t="e">
            <v>#N/A</v>
          </cell>
          <cell r="DI66" t="e">
            <v>#N/A</v>
          </cell>
          <cell r="DJ66" t="e">
            <v>#N/A</v>
          </cell>
          <cell r="DK66" t="e">
            <v>#N/A</v>
          </cell>
          <cell r="DL66" t="e">
            <v>#N/A</v>
          </cell>
          <cell r="DM66" t="e">
            <v>#N/A</v>
          </cell>
          <cell r="DN66" t="e">
            <v>#N/A</v>
          </cell>
          <cell r="DO66" t="e">
            <v>#N/A</v>
          </cell>
          <cell r="DP66" t="e">
            <v>#N/A</v>
          </cell>
          <cell r="DQ66" t="e">
            <v>#N/A</v>
          </cell>
          <cell r="DR66" t="e">
            <v>#N/A</v>
          </cell>
          <cell r="DS66" t="e">
            <v>#N/A</v>
          </cell>
          <cell r="DT66" t="e">
            <v>#N/A</v>
          </cell>
          <cell r="DU66" t="e">
            <v>#N/A</v>
          </cell>
          <cell r="DV66" t="e">
            <v>#N/A</v>
          </cell>
          <cell r="DW66" t="e">
            <v>#N/A</v>
          </cell>
          <cell r="DX66" t="e">
            <v>#N/A</v>
          </cell>
          <cell r="DY66" t="e">
            <v>#N/A</v>
          </cell>
          <cell r="DZ66" t="e">
            <v>#N/A</v>
          </cell>
          <cell r="EA66" t="e">
            <v>#N/A</v>
          </cell>
          <cell r="EB66" t="e">
            <v>#N/A</v>
          </cell>
          <cell r="EC66" t="e">
            <v>#N/A</v>
          </cell>
          <cell r="ED66" t="e">
            <v>#N/A</v>
          </cell>
          <cell r="EE66" t="e">
            <v>#N/A</v>
          </cell>
          <cell r="EF66" t="e">
            <v>#N/A</v>
          </cell>
          <cell r="EG66" t="e">
            <v>#N/A</v>
          </cell>
          <cell r="EH66" t="e">
            <v>#N/A</v>
          </cell>
          <cell r="EI66" t="e">
            <v>#N/A</v>
          </cell>
          <cell r="EJ66" t="e">
            <v>#N/A</v>
          </cell>
          <cell r="EK66" t="e">
            <v>#N/A</v>
          </cell>
          <cell r="EL66" t="e">
            <v>#N/A</v>
          </cell>
          <cell r="EM66" t="e">
            <v>#N/A</v>
          </cell>
          <cell r="EN66" t="e">
            <v>#N/A</v>
          </cell>
          <cell r="EO66" t="e">
            <v>#N/A</v>
          </cell>
          <cell r="EP66" t="e">
            <v>#N/A</v>
          </cell>
          <cell r="EQ66" t="e">
            <v>#N/A</v>
          </cell>
          <cell r="ER66" t="e">
            <v>#N/A</v>
          </cell>
          <cell r="ES66" t="e">
            <v>#N/A</v>
          </cell>
          <cell r="ET66" t="e">
            <v>#N/A</v>
          </cell>
          <cell r="EU66" t="e">
            <v>#N/A</v>
          </cell>
          <cell r="EV66" t="e">
            <v>#N/A</v>
          </cell>
          <cell r="EW66" t="e">
            <v>#N/A</v>
          </cell>
          <cell r="EX66" t="e">
            <v>#N/A</v>
          </cell>
          <cell r="EY66" t="e">
            <v>#N/A</v>
          </cell>
          <cell r="EZ66" t="e">
            <v>#N/A</v>
          </cell>
          <cell r="FA66" t="e">
            <v>#N/A</v>
          </cell>
          <cell r="FB66" t="e">
            <v>#N/A</v>
          </cell>
          <cell r="FC66" t="e">
            <v>#N/A</v>
          </cell>
          <cell r="FD66" t="e">
            <v>#N/A</v>
          </cell>
          <cell r="FE66" t="e">
            <v>#N/A</v>
          </cell>
          <cell r="FF66" t="e">
            <v>#N/A</v>
          </cell>
          <cell r="FG66" t="e">
            <v>#N/A</v>
          </cell>
          <cell r="FH66" t="e">
            <v>#N/A</v>
          </cell>
          <cell r="FI66" t="e">
            <v>#N/A</v>
          </cell>
          <cell r="FJ66" t="e">
            <v>#N/A</v>
          </cell>
          <cell r="FK66" t="e">
            <v>#N/A</v>
          </cell>
          <cell r="FL66" t="e">
            <v>#N/A</v>
          </cell>
          <cell r="FM66" t="e">
            <v>#N/A</v>
          </cell>
          <cell r="FN66" t="e">
            <v>#N/A</v>
          </cell>
          <cell r="FO66" t="e">
            <v>#N/A</v>
          </cell>
          <cell r="FP66" t="e">
            <v>#N/A</v>
          </cell>
          <cell r="FQ66" t="e">
            <v>#N/A</v>
          </cell>
          <cell r="FR66" t="e">
            <v>#N/A</v>
          </cell>
          <cell r="FS66" t="e">
            <v>#N/A</v>
          </cell>
          <cell r="FT66" t="e">
            <v>#N/A</v>
          </cell>
          <cell r="FU66" t="e">
            <v>#N/A</v>
          </cell>
          <cell r="FV66" t="e">
            <v>#N/A</v>
          </cell>
          <cell r="FW66" t="e">
            <v>#N/A</v>
          </cell>
          <cell r="FX66" t="e">
            <v>#N/A</v>
          </cell>
          <cell r="FY66" t="e">
            <v>#N/A</v>
          </cell>
          <cell r="FZ66" t="e">
            <v>#N/A</v>
          </cell>
          <cell r="GA66" t="e">
            <v>#N/A</v>
          </cell>
          <cell r="GB66" t="e">
            <v>#N/A</v>
          </cell>
          <cell r="GC66" t="e">
            <v>#N/A</v>
          </cell>
          <cell r="GD66" t="e">
            <v>#N/A</v>
          </cell>
          <cell r="GE66" t="e">
            <v>#N/A</v>
          </cell>
          <cell r="GF66" t="e">
            <v>#N/A</v>
          </cell>
          <cell r="GG66" t="e">
            <v>#N/A</v>
          </cell>
          <cell r="GH66" t="e">
            <v>#N/A</v>
          </cell>
          <cell r="GI66" t="e">
            <v>#N/A</v>
          </cell>
          <cell r="GJ66" t="e">
            <v>#N/A</v>
          </cell>
          <cell r="GK66" t="e">
            <v>#N/A</v>
          </cell>
          <cell r="GL66" t="e">
            <v>#N/A</v>
          </cell>
          <cell r="GM66" t="e">
            <v>#N/A</v>
          </cell>
          <cell r="GN66" t="e">
            <v>#N/A</v>
          </cell>
          <cell r="GO66" t="e">
            <v>#N/A</v>
          </cell>
          <cell r="GP66" t="e">
            <v>#N/A</v>
          </cell>
          <cell r="GQ66" t="e">
            <v>#N/A</v>
          </cell>
          <cell r="GR66" t="e">
            <v>#N/A</v>
          </cell>
          <cell r="GS66" t="e">
            <v>#N/A</v>
          </cell>
          <cell r="GT66" t="e">
            <v>#N/A</v>
          </cell>
          <cell r="GU66" t="e">
            <v>#N/A</v>
          </cell>
          <cell r="GV66" t="e">
            <v>#N/A</v>
          </cell>
          <cell r="GW66" t="e">
            <v>#N/A</v>
          </cell>
          <cell r="GX66" t="e">
            <v>#N/A</v>
          </cell>
          <cell r="GY66" t="e">
            <v>#N/A</v>
          </cell>
          <cell r="GZ66" t="e">
            <v>#N/A</v>
          </cell>
          <cell r="HA66" t="e">
            <v>#N/A</v>
          </cell>
          <cell r="HB66" t="e">
            <v>#N/A</v>
          </cell>
          <cell r="HC66" t="e">
            <v>#N/A</v>
          </cell>
          <cell r="HD66" t="e">
            <v>#N/A</v>
          </cell>
          <cell r="HE66" t="e">
            <v>#N/A</v>
          </cell>
          <cell r="HF66" t="e">
            <v>#N/A</v>
          </cell>
          <cell r="HG66" t="e">
            <v>#N/A</v>
          </cell>
          <cell r="HH66" t="e">
            <v>#N/A</v>
          </cell>
          <cell r="HI66" t="e">
            <v>#N/A</v>
          </cell>
          <cell r="HJ66" t="e">
            <v>#N/A</v>
          </cell>
          <cell r="HK66" t="e">
            <v>#N/A</v>
          </cell>
          <cell r="HL66" t="e">
            <v>#N/A</v>
          </cell>
          <cell r="HM66" t="e">
            <v>#N/A</v>
          </cell>
          <cell r="HN66" t="e">
            <v>#N/A</v>
          </cell>
          <cell r="HO66" t="e">
            <v>#N/A</v>
          </cell>
          <cell r="HP66" t="e">
            <v>#N/A</v>
          </cell>
          <cell r="HQ66" t="e">
            <v>#N/A</v>
          </cell>
          <cell r="HR66" t="e">
            <v>#N/A</v>
          </cell>
          <cell r="HS66" t="e">
            <v>#N/A</v>
          </cell>
          <cell r="HT66" t="e">
            <v>#N/A</v>
          </cell>
          <cell r="HU66" t="e">
            <v>#N/A</v>
          </cell>
          <cell r="HV66" t="e">
            <v>#N/A</v>
          </cell>
          <cell r="HW66" t="e">
            <v>#N/A</v>
          </cell>
          <cell r="HX66" t="e">
            <v>#N/A</v>
          </cell>
          <cell r="HY66" t="e">
            <v>#N/A</v>
          </cell>
          <cell r="HZ66" t="e">
            <v>#N/A</v>
          </cell>
          <cell r="IA66" t="e">
            <v>#N/A</v>
          </cell>
          <cell r="IB66" t="e">
            <v>#N/A</v>
          </cell>
          <cell r="IC66" t="e">
            <v>#N/A</v>
          </cell>
          <cell r="ID66" t="e">
            <v>#N/A</v>
          </cell>
          <cell r="IE66" t="e">
            <v>#N/A</v>
          </cell>
          <cell r="IF66" t="e">
            <v>#N/A</v>
          </cell>
          <cell r="IG66" t="e">
            <v>#N/A</v>
          </cell>
          <cell r="IH66" t="e">
            <v>#N/A</v>
          </cell>
          <cell r="II66" t="e">
            <v>#N/A</v>
          </cell>
          <cell r="IJ66" t="e">
            <v>#N/A</v>
          </cell>
          <cell r="IK66" t="e">
            <v>#N/A</v>
          </cell>
          <cell r="IL66" t="e">
            <v>#N/A</v>
          </cell>
          <cell r="IM66" t="e">
            <v>#N/A</v>
          </cell>
          <cell r="IN66" t="e">
            <v>#N/A</v>
          </cell>
          <cell r="IO66" t="e">
            <v>#N/A</v>
          </cell>
          <cell r="IP66" t="e">
            <v>#N/A</v>
          </cell>
          <cell r="IQ66" t="e">
            <v>#N/A</v>
          </cell>
          <cell r="IR66" t="e">
            <v>#N/A</v>
          </cell>
          <cell r="IS66" t="e">
            <v>#N/A</v>
          </cell>
          <cell r="IT66" t="e">
            <v>#N/A</v>
          </cell>
          <cell r="IU66" t="e">
            <v>#N/A</v>
          </cell>
          <cell r="IV66" t="e">
            <v>#N/A</v>
          </cell>
          <cell r="IW66" t="e">
            <v>#N/A</v>
          </cell>
          <cell r="IX66" t="e">
            <v>#N/A</v>
          </cell>
          <cell r="IY66" t="e">
            <v>#N/A</v>
          </cell>
          <cell r="IZ66" t="e">
            <v>#N/A</v>
          </cell>
          <cell r="JA66" t="e">
            <v>#N/A</v>
          </cell>
          <cell r="JB66" t="e">
            <v>#N/A</v>
          </cell>
          <cell r="JC66" t="e">
            <v>#N/A</v>
          </cell>
          <cell r="JD66" t="e">
            <v>#N/A</v>
          </cell>
          <cell r="JE66" t="e">
            <v>#N/A</v>
          </cell>
          <cell r="JF66" t="e">
            <v>#N/A</v>
          </cell>
          <cell r="JG66" t="e">
            <v>#N/A</v>
          </cell>
          <cell r="JH66" t="e">
            <v>#N/A</v>
          </cell>
          <cell r="JI66" t="e">
            <v>#N/A</v>
          </cell>
          <cell r="JJ66" t="e">
            <v>#N/A</v>
          </cell>
          <cell r="JK66" t="e">
            <v>#N/A</v>
          </cell>
          <cell r="JL66" t="e">
            <v>#N/A</v>
          </cell>
          <cell r="JM66" t="e">
            <v>#N/A</v>
          </cell>
          <cell r="JN66" t="e">
            <v>#N/A</v>
          </cell>
          <cell r="JO66" t="e">
            <v>#N/A</v>
          </cell>
          <cell r="JP66" t="e">
            <v>#N/A</v>
          </cell>
          <cell r="JQ66" t="e">
            <v>#N/A</v>
          </cell>
          <cell r="JR66" t="e">
            <v>#N/A</v>
          </cell>
          <cell r="JS66" t="e">
            <v>#N/A</v>
          </cell>
          <cell r="JT66" t="e">
            <v>#N/A</v>
          </cell>
          <cell r="JU66" t="e">
            <v>#N/A</v>
          </cell>
          <cell r="JV66" t="e">
            <v>#N/A</v>
          </cell>
          <cell r="JW66" t="e">
            <v>#N/A</v>
          </cell>
          <cell r="JX66" t="e">
            <v>#N/A</v>
          </cell>
          <cell r="JY66" t="e">
            <v>#N/A</v>
          </cell>
          <cell r="JZ66" t="e">
            <v>#N/A</v>
          </cell>
          <cell r="KA66" t="e">
            <v>#N/A</v>
          </cell>
          <cell r="KB66" t="e">
            <v>#N/A</v>
          </cell>
          <cell r="KC66" t="e">
            <v>#N/A</v>
          </cell>
          <cell r="KD66" t="e">
            <v>#N/A</v>
          </cell>
          <cell r="KE66" t="e">
            <v>#N/A</v>
          </cell>
          <cell r="KF66" t="e">
            <v>#N/A</v>
          </cell>
          <cell r="KG66" t="e">
            <v>#N/A</v>
          </cell>
          <cell r="KH66" t="e">
            <v>#N/A</v>
          </cell>
          <cell r="KI66" t="e">
            <v>#N/A</v>
          </cell>
          <cell r="KJ66" t="e">
            <v>#N/A</v>
          </cell>
          <cell r="KK66" t="e">
            <v>#N/A</v>
          </cell>
          <cell r="KL66" t="e">
            <v>#N/A</v>
          </cell>
          <cell r="KM66" t="e">
            <v>#N/A</v>
          </cell>
          <cell r="KN66" t="e">
            <v>#N/A</v>
          </cell>
          <cell r="KO66" t="e">
            <v>#N/A</v>
          </cell>
          <cell r="KP66" t="e">
            <v>#N/A</v>
          </cell>
          <cell r="KQ66" t="e">
            <v>#N/A</v>
          </cell>
          <cell r="KR66" t="e">
            <v>#N/A</v>
          </cell>
          <cell r="KS66" t="e">
            <v>#N/A</v>
          </cell>
          <cell r="KT66" t="e">
            <v>#N/A</v>
          </cell>
          <cell r="KU66" t="e">
            <v>#N/A</v>
          </cell>
          <cell r="KV66" t="e">
            <v>#N/A</v>
          </cell>
          <cell r="KW66" t="e">
            <v>#N/A</v>
          </cell>
          <cell r="KX66" t="e">
            <v>#N/A</v>
          </cell>
          <cell r="KY66" t="e">
            <v>#N/A</v>
          </cell>
          <cell r="KZ66" t="e">
            <v>#N/A</v>
          </cell>
          <cell r="LA66" t="e">
            <v>#N/A</v>
          </cell>
          <cell r="LB66" t="e">
            <v>#N/A</v>
          </cell>
          <cell r="LC66" t="e">
            <v>#N/A</v>
          </cell>
          <cell r="LD66" t="e">
            <v>#N/A</v>
          </cell>
          <cell r="LE66" t="e">
            <v>#N/A</v>
          </cell>
          <cell r="LF66" t="e">
            <v>#N/A</v>
          </cell>
          <cell r="LG66" t="e">
            <v>#N/A</v>
          </cell>
          <cell r="LH66" t="e">
            <v>#N/A</v>
          </cell>
          <cell r="LI66" t="e">
            <v>#N/A</v>
          </cell>
          <cell r="LJ66" t="e">
            <v>#N/A</v>
          </cell>
          <cell r="LK66" t="e">
            <v>#N/A</v>
          </cell>
          <cell r="LL66" t="e">
            <v>#N/A</v>
          </cell>
          <cell r="LM66" t="e">
            <v>#N/A</v>
          </cell>
          <cell r="LN66" t="e">
            <v>#N/A</v>
          </cell>
          <cell r="LO66" t="e">
            <v>#N/A</v>
          </cell>
          <cell r="LP66" t="e">
            <v>#N/A</v>
          </cell>
          <cell r="LQ66" t="e">
            <v>#N/A</v>
          </cell>
          <cell r="LR66" t="e">
            <v>#N/A</v>
          </cell>
          <cell r="LS66" t="e">
            <v>#N/A</v>
          </cell>
          <cell r="LT66" t="e">
            <v>#N/A</v>
          </cell>
          <cell r="LU66" t="e">
            <v>#N/A</v>
          </cell>
          <cell r="LV66" t="e">
            <v>#N/A</v>
          </cell>
          <cell r="LW66" t="e">
            <v>#N/A</v>
          </cell>
          <cell r="LX66" t="e">
            <v>#N/A</v>
          </cell>
          <cell r="LY66" t="e">
            <v>#N/A</v>
          </cell>
          <cell r="LZ66" t="e">
            <v>#N/A</v>
          </cell>
          <cell r="MA66" t="e">
            <v>#N/A</v>
          </cell>
          <cell r="MB66" t="e">
            <v>#N/A</v>
          </cell>
          <cell r="MC66" t="e">
            <v>#N/A</v>
          </cell>
          <cell r="MD66" t="e">
            <v>#N/A</v>
          </cell>
          <cell r="ME66" t="e">
            <v>#N/A</v>
          </cell>
          <cell r="MF66" t="e">
            <v>#N/A</v>
          </cell>
          <cell r="MG66" t="e">
            <v>#N/A</v>
          </cell>
          <cell r="MH66" t="e">
            <v>#N/A</v>
          </cell>
          <cell r="MI66" t="e">
            <v>#N/A</v>
          </cell>
          <cell r="MJ66" t="e">
            <v>#N/A</v>
          </cell>
          <cell r="MK66" t="e">
            <v>#N/A</v>
          </cell>
          <cell r="ML66" t="e">
            <v>#N/A</v>
          </cell>
          <cell r="MM66" t="e">
            <v>#N/A</v>
          </cell>
          <cell r="MN66" t="e">
            <v>#N/A</v>
          </cell>
          <cell r="MO66" t="e">
            <v>#N/A</v>
          </cell>
          <cell r="MP66" t="e">
            <v>#N/A</v>
          </cell>
          <cell r="MQ66" t="e">
            <v>#N/A</v>
          </cell>
          <cell r="MR66" t="e">
            <v>#N/A</v>
          </cell>
          <cell r="MS66" t="e">
            <v>#N/A</v>
          </cell>
          <cell r="MT66" t="e">
            <v>#N/A</v>
          </cell>
          <cell r="MU66" t="e">
            <v>#N/A</v>
          </cell>
          <cell r="MV66" t="e">
            <v>#N/A</v>
          </cell>
          <cell r="MW66" t="e">
            <v>#N/A</v>
          </cell>
          <cell r="MX66" t="e">
            <v>#N/A</v>
          </cell>
          <cell r="MY66" t="e">
            <v>#N/A</v>
          </cell>
          <cell r="MZ66" t="e">
            <v>#N/A</v>
          </cell>
          <cell r="NA66" t="e">
            <v>#N/A</v>
          </cell>
          <cell r="NB66" t="e">
            <v>#N/A</v>
          </cell>
          <cell r="NC66" t="e">
            <v>#N/A</v>
          </cell>
          <cell r="ND66" t="e">
            <v>#N/A</v>
          </cell>
          <cell r="NE66" t="e">
            <v>#N/A</v>
          </cell>
          <cell r="NF66" t="e">
            <v>#N/A</v>
          </cell>
          <cell r="NG66" t="e">
            <v>#N/A</v>
          </cell>
          <cell r="NH66" t="e">
            <v>#N/A</v>
          </cell>
          <cell r="NI66" t="e">
            <v>#N/A</v>
          </cell>
          <cell r="NJ66" t="e">
            <v>#N/A</v>
          </cell>
          <cell r="NK66" t="e">
            <v>#N/A</v>
          </cell>
          <cell r="NL66" t="e">
            <v>#N/A</v>
          </cell>
          <cell r="NM66" t="e">
            <v>#N/A</v>
          </cell>
          <cell r="NN66" t="e">
            <v>#N/A</v>
          </cell>
          <cell r="NO66" t="e">
            <v>#N/A</v>
          </cell>
          <cell r="NP66" t="e">
            <v>#N/A</v>
          </cell>
          <cell r="NQ66" t="e">
            <v>#N/A</v>
          </cell>
          <cell r="NR66" t="e">
            <v>#N/A</v>
          </cell>
          <cell r="NS66" t="e">
            <v>#N/A</v>
          </cell>
          <cell r="NT66" t="e">
            <v>#N/A</v>
          </cell>
          <cell r="NU66" t="e">
            <v>#N/A</v>
          </cell>
          <cell r="NV66" t="e">
            <v>#N/A</v>
          </cell>
          <cell r="NW66" t="e">
            <v>#N/A</v>
          </cell>
          <cell r="NX66" t="e">
            <v>#N/A</v>
          </cell>
          <cell r="NY66" t="e">
            <v>#N/A</v>
          </cell>
          <cell r="NZ66" t="e">
            <v>#N/A</v>
          </cell>
          <cell r="OA66" t="e">
            <v>#N/A</v>
          </cell>
          <cell r="OB66" t="e">
            <v>#N/A</v>
          </cell>
          <cell r="OC66" t="e">
            <v>#N/A</v>
          </cell>
          <cell r="OD66" t="e">
            <v>#N/A</v>
          </cell>
          <cell r="OE66" t="e">
            <v>#N/A</v>
          </cell>
          <cell r="OF66" t="e">
            <v>#N/A</v>
          </cell>
          <cell r="OG66" t="e">
            <v>#N/A</v>
          </cell>
          <cell r="OH66" t="e">
            <v>#N/A</v>
          </cell>
          <cell r="OI66" t="e">
            <v>#N/A</v>
          </cell>
          <cell r="OJ66" t="e">
            <v>#N/A</v>
          </cell>
          <cell r="OK66" t="e">
            <v>#N/A</v>
          </cell>
          <cell r="OL66" t="e">
            <v>#N/A</v>
          </cell>
          <cell r="OM66" t="e">
            <v>#N/A</v>
          </cell>
          <cell r="ON66" t="e">
            <v>#N/A</v>
          </cell>
          <cell r="OO66" t="e">
            <v>#N/A</v>
          </cell>
          <cell r="OP66" t="e">
            <v>#N/A</v>
          </cell>
          <cell r="OQ66" t="e">
            <v>#N/A</v>
          </cell>
          <cell r="OR66" t="e">
            <v>#N/A</v>
          </cell>
          <cell r="OS66" t="e">
            <v>#N/A</v>
          </cell>
          <cell r="OT66" t="e">
            <v>#N/A</v>
          </cell>
          <cell r="OU66" t="e">
            <v>#N/A</v>
          </cell>
          <cell r="OV66" t="e">
            <v>#N/A</v>
          </cell>
          <cell r="OW66" t="e">
            <v>#N/A</v>
          </cell>
          <cell r="OX66" t="e">
            <v>#N/A</v>
          </cell>
          <cell r="OY66" t="e">
            <v>#N/A</v>
          </cell>
          <cell r="OZ66" t="e">
            <v>#N/A</v>
          </cell>
          <cell r="PA66" t="e">
            <v>#N/A</v>
          </cell>
          <cell r="PB66" t="e">
            <v>#N/A</v>
          </cell>
          <cell r="PC66" t="e">
            <v>#N/A</v>
          </cell>
          <cell r="PD66" t="e">
            <v>#N/A</v>
          </cell>
          <cell r="PE66" t="e">
            <v>#N/A</v>
          </cell>
          <cell r="PF66" t="e">
            <v>#N/A</v>
          </cell>
          <cell r="PG66" t="e">
            <v>#N/A</v>
          </cell>
          <cell r="PH66" t="e">
            <v>#N/A</v>
          </cell>
          <cell r="PI66" t="e">
            <v>#N/A</v>
          </cell>
          <cell r="PJ66" t="e">
            <v>#N/A</v>
          </cell>
          <cell r="PK66" t="e">
            <v>#N/A</v>
          </cell>
          <cell r="PL66" t="e">
            <v>#N/A</v>
          </cell>
          <cell r="PM66" t="e">
            <v>#N/A</v>
          </cell>
          <cell r="PN66" t="e">
            <v>#N/A</v>
          </cell>
          <cell r="PO66" t="e">
            <v>#N/A</v>
          </cell>
          <cell r="PP66" t="e">
            <v>#N/A</v>
          </cell>
          <cell r="PQ66" t="e">
            <v>#N/A</v>
          </cell>
          <cell r="PR66" t="e">
            <v>#N/A</v>
          </cell>
          <cell r="PS66" t="e">
            <v>#N/A</v>
          </cell>
          <cell r="PT66" t="e">
            <v>#N/A</v>
          </cell>
          <cell r="PU66" t="e">
            <v>#N/A</v>
          </cell>
          <cell r="PV66" t="e">
            <v>#N/A</v>
          </cell>
          <cell r="PW66" t="e">
            <v>#N/A</v>
          </cell>
          <cell r="PX66" t="e">
            <v>#N/A</v>
          </cell>
          <cell r="PY66" t="e">
            <v>#N/A</v>
          </cell>
          <cell r="PZ66" t="e">
            <v>#N/A</v>
          </cell>
          <cell r="QA66" t="e">
            <v>#N/A</v>
          </cell>
          <cell r="QB66" t="e">
            <v>#N/A</v>
          </cell>
          <cell r="QC66" t="e">
            <v>#N/A</v>
          </cell>
          <cell r="QD66" t="e">
            <v>#N/A</v>
          </cell>
          <cell r="QE66" t="e">
            <v>#N/A</v>
          </cell>
          <cell r="QF66" t="e">
            <v>#N/A</v>
          </cell>
          <cell r="QG66" t="e">
            <v>#N/A</v>
          </cell>
          <cell r="QH66" t="e">
            <v>#N/A</v>
          </cell>
          <cell r="QI66" t="e">
            <v>#N/A</v>
          </cell>
          <cell r="QJ66" t="e">
            <v>#N/A</v>
          </cell>
          <cell r="QK66" t="e">
            <v>#N/A</v>
          </cell>
          <cell r="QL66" t="e">
            <v>#N/A</v>
          </cell>
          <cell r="QM66" t="e">
            <v>#N/A</v>
          </cell>
          <cell r="QN66" t="e">
            <v>#N/A</v>
          </cell>
          <cell r="QO66" t="e">
            <v>#N/A</v>
          </cell>
          <cell r="QP66" t="e">
            <v>#N/A</v>
          </cell>
          <cell r="QQ66" t="e">
            <v>#N/A</v>
          </cell>
          <cell r="QR66" t="e">
            <v>#N/A</v>
          </cell>
          <cell r="QS66" t="e">
            <v>#N/A</v>
          </cell>
          <cell r="QT66" t="e">
            <v>#N/A</v>
          </cell>
          <cell r="QU66" t="e">
            <v>#N/A</v>
          </cell>
          <cell r="QV66" t="e">
            <v>#N/A</v>
          </cell>
          <cell r="QW66" t="e">
            <v>#N/A</v>
          </cell>
          <cell r="QX66" t="e">
            <v>#N/A</v>
          </cell>
          <cell r="QY66" t="e">
            <v>#N/A</v>
          </cell>
          <cell r="QZ66" t="str">
            <v>x</v>
          </cell>
          <cell r="RA66" t="str">
            <v>x</v>
          </cell>
          <cell r="RB66" t="str">
            <v>x</v>
          </cell>
        </row>
        <row r="67">
          <cell r="C67" t="e">
            <v>#N/A</v>
          </cell>
          <cell r="D67" t="e">
            <v>#N/A</v>
          </cell>
          <cell r="E67" t="e">
            <v>#N/A</v>
          </cell>
          <cell r="F67" t="e">
            <v>#N/A</v>
          </cell>
          <cell r="G67" t="e">
            <v>#N/A</v>
          </cell>
          <cell r="H67" t="e">
            <v>#N/A</v>
          </cell>
          <cell r="I67" t="e">
            <v>#N/A</v>
          </cell>
          <cell r="J67" t="e">
            <v>#N/A</v>
          </cell>
          <cell r="K67" t="e">
            <v>#N/A</v>
          </cell>
          <cell r="L67" t="e">
            <v>#N/A</v>
          </cell>
          <cell r="M67" t="e">
            <v>#N/A</v>
          </cell>
          <cell r="N67" t="e">
            <v>#N/A</v>
          </cell>
          <cell r="O67" t="e">
            <v>#N/A</v>
          </cell>
          <cell r="P67" t="e">
            <v>#N/A</v>
          </cell>
          <cell r="Q67" t="e">
            <v>#N/A</v>
          </cell>
          <cell r="R67" t="e">
            <v>#N/A</v>
          </cell>
          <cell r="S67" t="e">
            <v>#N/A</v>
          </cell>
          <cell r="T67" t="e">
            <v>#N/A</v>
          </cell>
          <cell r="U67" t="e">
            <v>#N/A</v>
          </cell>
          <cell r="V67" t="e">
            <v>#N/A</v>
          </cell>
          <cell r="W67" t="e">
            <v>#N/A</v>
          </cell>
          <cell r="X67" t="e">
            <v>#N/A</v>
          </cell>
          <cell r="Y67" t="e">
            <v>#N/A</v>
          </cell>
          <cell r="Z67" t="e">
            <v>#N/A</v>
          </cell>
          <cell r="AA67" t="e">
            <v>#N/A</v>
          </cell>
          <cell r="AB67" t="e">
            <v>#N/A</v>
          </cell>
          <cell r="AC67" t="e">
            <v>#N/A</v>
          </cell>
          <cell r="AD67" t="e">
            <v>#N/A</v>
          </cell>
          <cell r="AE67" t="e">
            <v>#N/A</v>
          </cell>
          <cell r="AF67" t="e">
            <v>#N/A</v>
          </cell>
          <cell r="AG67" t="e">
            <v>#N/A</v>
          </cell>
          <cell r="AH67" t="e">
            <v>#N/A</v>
          </cell>
          <cell r="AI67" t="e">
            <v>#N/A</v>
          </cell>
          <cell r="AJ67" t="e">
            <v>#N/A</v>
          </cell>
          <cell r="AK67" t="e">
            <v>#N/A</v>
          </cell>
          <cell r="AL67" t="e">
            <v>#N/A</v>
          </cell>
          <cell r="AM67" t="e">
            <v>#N/A</v>
          </cell>
          <cell r="AN67" t="e">
            <v>#N/A</v>
          </cell>
          <cell r="AO67" t="e">
            <v>#N/A</v>
          </cell>
          <cell r="AP67" t="e">
            <v>#N/A</v>
          </cell>
          <cell r="AQ67" t="e">
            <v>#N/A</v>
          </cell>
          <cell r="AR67" t="e">
            <v>#N/A</v>
          </cell>
          <cell r="AS67" t="e">
            <v>#N/A</v>
          </cell>
          <cell r="AT67" t="e">
            <v>#N/A</v>
          </cell>
          <cell r="AU67" t="e">
            <v>#N/A</v>
          </cell>
          <cell r="AV67" t="e">
            <v>#N/A</v>
          </cell>
          <cell r="AW67" t="e">
            <v>#N/A</v>
          </cell>
          <cell r="AX67" t="e">
            <v>#N/A</v>
          </cell>
          <cell r="AY67" t="e">
            <v>#N/A</v>
          </cell>
          <cell r="AZ67" t="e">
            <v>#N/A</v>
          </cell>
          <cell r="BA67" t="e">
            <v>#N/A</v>
          </cell>
          <cell r="BB67" t="e">
            <v>#N/A</v>
          </cell>
          <cell r="BC67" t="e">
            <v>#N/A</v>
          </cell>
          <cell r="BD67" t="e">
            <v>#N/A</v>
          </cell>
          <cell r="BE67" t="e">
            <v>#N/A</v>
          </cell>
          <cell r="BF67" t="e">
            <v>#N/A</v>
          </cell>
          <cell r="BG67" t="e">
            <v>#N/A</v>
          </cell>
          <cell r="BH67" t="e">
            <v>#N/A</v>
          </cell>
          <cell r="BI67" t="e">
            <v>#N/A</v>
          </cell>
          <cell r="BJ67" t="e">
            <v>#N/A</v>
          </cell>
          <cell r="BK67" t="e">
            <v>#N/A</v>
          </cell>
          <cell r="BL67" t="e">
            <v>#N/A</v>
          </cell>
          <cell r="BM67" t="e">
            <v>#N/A</v>
          </cell>
          <cell r="BN67" t="e">
            <v>#N/A</v>
          </cell>
          <cell r="BO67" t="e">
            <v>#N/A</v>
          </cell>
          <cell r="BP67" t="e">
            <v>#N/A</v>
          </cell>
          <cell r="BQ67" t="e">
            <v>#N/A</v>
          </cell>
          <cell r="BR67" t="e">
            <v>#N/A</v>
          </cell>
          <cell r="BS67" t="e">
            <v>#N/A</v>
          </cell>
          <cell r="BT67" t="e">
            <v>#N/A</v>
          </cell>
          <cell r="BU67" t="e">
            <v>#N/A</v>
          </cell>
          <cell r="BV67" t="e">
            <v>#N/A</v>
          </cell>
          <cell r="BW67" t="e">
            <v>#N/A</v>
          </cell>
          <cell r="BX67" t="e">
            <v>#N/A</v>
          </cell>
          <cell r="BY67" t="e">
            <v>#N/A</v>
          </cell>
          <cell r="BZ67" t="e">
            <v>#N/A</v>
          </cell>
          <cell r="CA67" t="e">
            <v>#N/A</v>
          </cell>
          <cell r="CB67" t="e">
            <v>#N/A</v>
          </cell>
          <cell r="CC67" t="e">
            <v>#N/A</v>
          </cell>
          <cell r="CD67" t="e">
            <v>#N/A</v>
          </cell>
          <cell r="CE67" t="e">
            <v>#N/A</v>
          </cell>
          <cell r="CF67" t="e">
            <v>#N/A</v>
          </cell>
          <cell r="CG67" t="e">
            <v>#N/A</v>
          </cell>
          <cell r="CH67" t="e">
            <v>#N/A</v>
          </cell>
          <cell r="CI67" t="e">
            <v>#N/A</v>
          </cell>
          <cell r="CJ67" t="e">
            <v>#N/A</v>
          </cell>
          <cell r="CK67" t="e">
            <v>#N/A</v>
          </cell>
          <cell r="CL67" t="e">
            <v>#N/A</v>
          </cell>
          <cell r="CM67" t="e">
            <v>#N/A</v>
          </cell>
          <cell r="CN67" t="e">
            <v>#N/A</v>
          </cell>
          <cell r="CO67" t="e">
            <v>#N/A</v>
          </cell>
          <cell r="CP67" t="e">
            <v>#N/A</v>
          </cell>
          <cell r="CQ67" t="e">
            <v>#N/A</v>
          </cell>
          <cell r="CR67" t="e">
            <v>#N/A</v>
          </cell>
          <cell r="CS67" t="e">
            <v>#N/A</v>
          </cell>
          <cell r="CT67" t="e">
            <v>#N/A</v>
          </cell>
          <cell r="CU67" t="e">
            <v>#N/A</v>
          </cell>
          <cell r="CV67" t="e">
            <v>#N/A</v>
          </cell>
          <cell r="CW67" t="e">
            <v>#N/A</v>
          </cell>
          <cell r="CX67" t="e">
            <v>#N/A</v>
          </cell>
          <cell r="CY67" t="e">
            <v>#N/A</v>
          </cell>
          <cell r="CZ67" t="e">
            <v>#N/A</v>
          </cell>
          <cell r="DA67" t="e">
            <v>#N/A</v>
          </cell>
          <cell r="DB67" t="e">
            <v>#N/A</v>
          </cell>
          <cell r="DC67" t="e">
            <v>#N/A</v>
          </cell>
          <cell r="DD67" t="e">
            <v>#N/A</v>
          </cell>
          <cell r="DE67" t="e">
            <v>#N/A</v>
          </cell>
          <cell r="DF67" t="e">
            <v>#N/A</v>
          </cell>
          <cell r="DG67" t="e">
            <v>#N/A</v>
          </cell>
          <cell r="DH67" t="e">
            <v>#N/A</v>
          </cell>
          <cell r="DI67" t="e">
            <v>#N/A</v>
          </cell>
          <cell r="DJ67" t="e">
            <v>#N/A</v>
          </cell>
          <cell r="DK67" t="e">
            <v>#N/A</v>
          </cell>
          <cell r="DL67" t="e">
            <v>#N/A</v>
          </cell>
          <cell r="DM67" t="e">
            <v>#N/A</v>
          </cell>
          <cell r="DN67" t="e">
            <v>#N/A</v>
          </cell>
          <cell r="DO67" t="e">
            <v>#N/A</v>
          </cell>
          <cell r="DP67" t="e">
            <v>#N/A</v>
          </cell>
          <cell r="DQ67" t="e">
            <v>#N/A</v>
          </cell>
          <cell r="DR67" t="e">
            <v>#N/A</v>
          </cell>
          <cell r="DS67" t="e">
            <v>#N/A</v>
          </cell>
          <cell r="DT67" t="e">
            <v>#N/A</v>
          </cell>
          <cell r="DU67" t="e">
            <v>#N/A</v>
          </cell>
          <cell r="DV67" t="e">
            <v>#N/A</v>
          </cell>
          <cell r="DW67" t="e">
            <v>#N/A</v>
          </cell>
          <cell r="DX67" t="e">
            <v>#N/A</v>
          </cell>
          <cell r="DY67" t="e">
            <v>#N/A</v>
          </cell>
          <cell r="DZ67" t="e">
            <v>#N/A</v>
          </cell>
          <cell r="EA67" t="e">
            <v>#N/A</v>
          </cell>
          <cell r="EB67" t="e">
            <v>#N/A</v>
          </cell>
          <cell r="EC67" t="e">
            <v>#N/A</v>
          </cell>
          <cell r="ED67" t="e">
            <v>#N/A</v>
          </cell>
          <cell r="EE67" t="e">
            <v>#N/A</v>
          </cell>
          <cell r="EF67" t="e">
            <v>#N/A</v>
          </cell>
          <cell r="EG67" t="e">
            <v>#N/A</v>
          </cell>
          <cell r="EH67" t="e">
            <v>#N/A</v>
          </cell>
          <cell r="EI67" t="e">
            <v>#N/A</v>
          </cell>
          <cell r="EJ67" t="e">
            <v>#N/A</v>
          </cell>
          <cell r="EK67" t="e">
            <v>#N/A</v>
          </cell>
          <cell r="EL67" t="e">
            <v>#N/A</v>
          </cell>
          <cell r="EM67" t="e">
            <v>#N/A</v>
          </cell>
          <cell r="EN67" t="e">
            <v>#N/A</v>
          </cell>
          <cell r="EO67" t="e">
            <v>#N/A</v>
          </cell>
          <cell r="EP67" t="e">
            <v>#N/A</v>
          </cell>
          <cell r="EQ67" t="e">
            <v>#N/A</v>
          </cell>
          <cell r="ER67" t="e">
            <v>#N/A</v>
          </cell>
          <cell r="ES67" t="e">
            <v>#N/A</v>
          </cell>
          <cell r="ET67" t="e">
            <v>#N/A</v>
          </cell>
          <cell r="EU67" t="e">
            <v>#N/A</v>
          </cell>
          <cell r="EV67" t="e">
            <v>#N/A</v>
          </cell>
          <cell r="EW67" t="e">
            <v>#N/A</v>
          </cell>
          <cell r="EX67" t="e">
            <v>#N/A</v>
          </cell>
          <cell r="EY67" t="e">
            <v>#N/A</v>
          </cell>
          <cell r="EZ67" t="e">
            <v>#N/A</v>
          </cell>
          <cell r="FA67" t="e">
            <v>#N/A</v>
          </cell>
          <cell r="FB67" t="e">
            <v>#N/A</v>
          </cell>
          <cell r="FC67" t="e">
            <v>#N/A</v>
          </cell>
          <cell r="FD67" t="e">
            <v>#N/A</v>
          </cell>
          <cell r="FE67" t="e">
            <v>#N/A</v>
          </cell>
          <cell r="FF67" t="e">
            <v>#N/A</v>
          </cell>
          <cell r="FG67" t="e">
            <v>#N/A</v>
          </cell>
          <cell r="FH67" t="e">
            <v>#N/A</v>
          </cell>
          <cell r="FI67" t="e">
            <v>#N/A</v>
          </cell>
          <cell r="FJ67" t="e">
            <v>#N/A</v>
          </cell>
          <cell r="FK67" t="e">
            <v>#N/A</v>
          </cell>
          <cell r="FL67" t="e">
            <v>#N/A</v>
          </cell>
          <cell r="FM67" t="e">
            <v>#N/A</v>
          </cell>
          <cell r="FN67" t="e">
            <v>#N/A</v>
          </cell>
          <cell r="FO67" t="e">
            <v>#N/A</v>
          </cell>
          <cell r="FP67" t="e">
            <v>#N/A</v>
          </cell>
          <cell r="FQ67" t="e">
            <v>#N/A</v>
          </cell>
          <cell r="FR67" t="e">
            <v>#N/A</v>
          </cell>
          <cell r="FS67" t="e">
            <v>#N/A</v>
          </cell>
          <cell r="FT67" t="e">
            <v>#N/A</v>
          </cell>
          <cell r="FU67" t="e">
            <v>#N/A</v>
          </cell>
          <cell r="FV67" t="e">
            <v>#N/A</v>
          </cell>
          <cell r="FW67" t="e">
            <v>#N/A</v>
          </cell>
          <cell r="FX67" t="e">
            <v>#N/A</v>
          </cell>
          <cell r="FY67" t="e">
            <v>#N/A</v>
          </cell>
          <cell r="FZ67" t="e">
            <v>#N/A</v>
          </cell>
          <cell r="GA67" t="e">
            <v>#N/A</v>
          </cell>
          <cell r="GB67" t="e">
            <v>#N/A</v>
          </cell>
          <cell r="GC67" t="e">
            <v>#N/A</v>
          </cell>
          <cell r="GD67" t="e">
            <v>#N/A</v>
          </cell>
          <cell r="GE67" t="e">
            <v>#N/A</v>
          </cell>
          <cell r="GF67" t="e">
            <v>#N/A</v>
          </cell>
          <cell r="GG67" t="e">
            <v>#N/A</v>
          </cell>
          <cell r="GH67" t="e">
            <v>#N/A</v>
          </cell>
          <cell r="GI67" t="e">
            <v>#N/A</v>
          </cell>
          <cell r="GJ67" t="e">
            <v>#N/A</v>
          </cell>
          <cell r="GK67" t="e">
            <v>#N/A</v>
          </cell>
          <cell r="GL67" t="e">
            <v>#N/A</v>
          </cell>
          <cell r="GM67" t="e">
            <v>#N/A</v>
          </cell>
          <cell r="GN67" t="e">
            <v>#N/A</v>
          </cell>
          <cell r="GO67" t="e">
            <v>#N/A</v>
          </cell>
          <cell r="GP67" t="e">
            <v>#N/A</v>
          </cell>
          <cell r="GQ67" t="e">
            <v>#N/A</v>
          </cell>
          <cell r="GR67" t="e">
            <v>#N/A</v>
          </cell>
          <cell r="GS67" t="e">
            <v>#N/A</v>
          </cell>
          <cell r="GT67" t="e">
            <v>#N/A</v>
          </cell>
          <cell r="GU67" t="e">
            <v>#N/A</v>
          </cell>
          <cell r="GV67" t="e">
            <v>#N/A</v>
          </cell>
          <cell r="GW67" t="e">
            <v>#N/A</v>
          </cell>
          <cell r="GX67" t="e">
            <v>#N/A</v>
          </cell>
          <cell r="GY67" t="e">
            <v>#N/A</v>
          </cell>
          <cell r="GZ67" t="e">
            <v>#N/A</v>
          </cell>
          <cell r="HA67" t="e">
            <v>#N/A</v>
          </cell>
          <cell r="HB67" t="e">
            <v>#N/A</v>
          </cell>
          <cell r="HC67" t="e">
            <v>#N/A</v>
          </cell>
          <cell r="HD67" t="e">
            <v>#N/A</v>
          </cell>
          <cell r="HE67" t="e">
            <v>#N/A</v>
          </cell>
          <cell r="HF67" t="e">
            <v>#N/A</v>
          </cell>
          <cell r="HG67" t="e">
            <v>#N/A</v>
          </cell>
          <cell r="HH67" t="e">
            <v>#N/A</v>
          </cell>
          <cell r="HI67" t="e">
            <v>#N/A</v>
          </cell>
          <cell r="HJ67" t="e">
            <v>#N/A</v>
          </cell>
          <cell r="HK67" t="e">
            <v>#N/A</v>
          </cell>
          <cell r="HL67" t="e">
            <v>#N/A</v>
          </cell>
          <cell r="HM67" t="e">
            <v>#N/A</v>
          </cell>
          <cell r="HN67" t="e">
            <v>#N/A</v>
          </cell>
          <cell r="HO67" t="e">
            <v>#N/A</v>
          </cell>
          <cell r="HP67" t="e">
            <v>#N/A</v>
          </cell>
          <cell r="HQ67" t="e">
            <v>#N/A</v>
          </cell>
          <cell r="HR67" t="e">
            <v>#N/A</v>
          </cell>
          <cell r="HS67" t="e">
            <v>#N/A</v>
          </cell>
          <cell r="HT67" t="e">
            <v>#N/A</v>
          </cell>
          <cell r="HU67" t="e">
            <v>#N/A</v>
          </cell>
          <cell r="HV67" t="e">
            <v>#N/A</v>
          </cell>
          <cell r="HW67" t="e">
            <v>#N/A</v>
          </cell>
          <cell r="HX67" t="e">
            <v>#N/A</v>
          </cell>
          <cell r="HY67" t="e">
            <v>#N/A</v>
          </cell>
          <cell r="HZ67" t="e">
            <v>#N/A</v>
          </cell>
          <cell r="IA67" t="e">
            <v>#N/A</v>
          </cell>
          <cell r="IB67" t="e">
            <v>#N/A</v>
          </cell>
          <cell r="IC67" t="e">
            <v>#N/A</v>
          </cell>
          <cell r="ID67" t="e">
            <v>#N/A</v>
          </cell>
          <cell r="IE67" t="e">
            <v>#N/A</v>
          </cell>
          <cell r="IF67" t="e">
            <v>#N/A</v>
          </cell>
          <cell r="IG67" t="e">
            <v>#N/A</v>
          </cell>
          <cell r="IH67" t="e">
            <v>#N/A</v>
          </cell>
          <cell r="II67" t="e">
            <v>#N/A</v>
          </cell>
          <cell r="IJ67" t="e">
            <v>#N/A</v>
          </cell>
          <cell r="IK67" t="e">
            <v>#N/A</v>
          </cell>
          <cell r="IL67" t="e">
            <v>#N/A</v>
          </cell>
          <cell r="IM67" t="e">
            <v>#N/A</v>
          </cell>
          <cell r="IN67" t="e">
            <v>#N/A</v>
          </cell>
          <cell r="IO67" t="e">
            <v>#N/A</v>
          </cell>
          <cell r="IP67" t="e">
            <v>#N/A</v>
          </cell>
          <cell r="IQ67" t="e">
            <v>#N/A</v>
          </cell>
          <cell r="IR67" t="e">
            <v>#N/A</v>
          </cell>
          <cell r="IS67" t="e">
            <v>#N/A</v>
          </cell>
          <cell r="IT67" t="e">
            <v>#N/A</v>
          </cell>
          <cell r="IU67" t="e">
            <v>#N/A</v>
          </cell>
          <cell r="IV67" t="e">
            <v>#N/A</v>
          </cell>
          <cell r="IW67" t="e">
            <v>#N/A</v>
          </cell>
          <cell r="IX67" t="e">
            <v>#N/A</v>
          </cell>
          <cell r="IY67" t="e">
            <v>#N/A</v>
          </cell>
          <cell r="IZ67" t="e">
            <v>#N/A</v>
          </cell>
          <cell r="JA67" t="e">
            <v>#N/A</v>
          </cell>
          <cell r="JB67" t="e">
            <v>#N/A</v>
          </cell>
          <cell r="JC67" t="e">
            <v>#N/A</v>
          </cell>
          <cell r="JD67" t="e">
            <v>#N/A</v>
          </cell>
          <cell r="JE67" t="e">
            <v>#N/A</v>
          </cell>
          <cell r="JF67" t="e">
            <v>#N/A</v>
          </cell>
          <cell r="JG67" t="e">
            <v>#N/A</v>
          </cell>
          <cell r="JH67" t="e">
            <v>#N/A</v>
          </cell>
          <cell r="JI67" t="e">
            <v>#N/A</v>
          </cell>
          <cell r="JJ67" t="e">
            <v>#N/A</v>
          </cell>
          <cell r="JK67" t="e">
            <v>#N/A</v>
          </cell>
          <cell r="JL67" t="e">
            <v>#N/A</v>
          </cell>
          <cell r="JM67" t="e">
            <v>#N/A</v>
          </cell>
          <cell r="JN67" t="e">
            <v>#N/A</v>
          </cell>
          <cell r="JO67" t="e">
            <v>#N/A</v>
          </cell>
          <cell r="JP67" t="e">
            <v>#N/A</v>
          </cell>
          <cell r="JQ67" t="e">
            <v>#N/A</v>
          </cell>
          <cell r="JR67" t="e">
            <v>#N/A</v>
          </cell>
          <cell r="JS67" t="e">
            <v>#N/A</v>
          </cell>
          <cell r="JT67" t="e">
            <v>#N/A</v>
          </cell>
          <cell r="JU67" t="e">
            <v>#N/A</v>
          </cell>
          <cell r="JV67" t="e">
            <v>#N/A</v>
          </cell>
          <cell r="JW67" t="e">
            <v>#N/A</v>
          </cell>
          <cell r="JX67" t="e">
            <v>#N/A</v>
          </cell>
          <cell r="JY67" t="e">
            <v>#N/A</v>
          </cell>
          <cell r="JZ67" t="e">
            <v>#N/A</v>
          </cell>
          <cell r="KA67" t="e">
            <v>#N/A</v>
          </cell>
          <cell r="KB67" t="e">
            <v>#N/A</v>
          </cell>
          <cell r="KC67" t="e">
            <v>#N/A</v>
          </cell>
          <cell r="KD67" t="e">
            <v>#N/A</v>
          </cell>
          <cell r="KE67" t="e">
            <v>#N/A</v>
          </cell>
          <cell r="KF67" t="e">
            <v>#N/A</v>
          </cell>
          <cell r="KG67" t="e">
            <v>#N/A</v>
          </cell>
          <cell r="KH67" t="e">
            <v>#N/A</v>
          </cell>
          <cell r="KI67" t="e">
            <v>#N/A</v>
          </cell>
          <cell r="KJ67" t="e">
            <v>#N/A</v>
          </cell>
          <cell r="KK67" t="e">
            <v>#N/A</v>
          </cell>
          <cell r="KL67" t="e">
            <v>#N/A</v>
          </cell>
          <cell r="KM67" t="e">
            <v>#N/A</v>
          </cell>
          <cell r="KN67" t="e">
            <v>#N/A</v>
          </cell>
          <cell r="KO67" t="e">
            <v>#N/A</v>
          </cell>
          <cell r="KP67" t="e">
            <v>#N/A</v>
          </cell>
          <cell r="KQ67" t="e">
            <v>#N/A</v>
          </cell>
          <cell r="KR67" t="e">
            <v>#N/A</v>
          </cell>
          <cell r="KS67" t="e">
            <v>#N/A</v>
          </cell>
          <cell r="KT67" t="e">
            <v>#N/A</v>
          </cell>
          <cell r="KU67" t="e">
            <v>#N/A</v>
          </cell>
          <cell r="KV67" t="e">
            <v>#N/A</v>
          </cell>
          <cell r="KW67" t="e">
            <v>#N/A</v>
          </cell>
          <cell r="KX67" t="e">
            <v>#N/A</v>
          </cell>
          <cell r="KY67" t="e">
            <v>#N/A</v>
          </cell>
          <cell r="KZ67" t="e">
            <v>#N/A</v>
          </cell>
          <cell r="LA67" t="e">
            <v>#N/A</v>
          </cell>
          <cell r="LB67" t="e">
            <v>#N/A</v>
          </cell>
          <cell r="LC67" t="e">
            <v>#N/A</v>
          </cell>
          <cell r="LD67" t="e">
            <v>#N/A</v>
          </cell>
          <cell r="LE67" t="e">
            <v>#N/A</v>
          </cell>
          <cell r="LF67" t="e">
            <v>#N/A</v>
          </cell>
          <cell r="LG67" t="e">
            <v>#N/A</v>
          </cell>
          <cell r="LH67" t="e">
            <v>#N/A</v>
          </cell>
          <cell r="LI67" t="e">
            <v>#N/A</v>
          </cell>
          <cell r="LJ67" t="e">
            <v>#N/A</v>
          </cell>
          <cell r="LK67" t="e">
            <v>#N/A</v>
          </cell>
          <cell r="LL67" t="e">
            <v>#N/A</v>
          </cell>
          <cell r="LM67" t="e">
            <v>#N/A</v>
          </cell>
          <cell r="LN67" t="e">
            <v>#N/A</v>
          </cell>
          <cell r="LO67" t="e">
            <v>#N/A</v>
          </cell>
          <cell r="LP67" t="e">
            <v>#N/A</v>
          </cell>
          <cell r="LQ67" t="e">
            <v>#N/A</v>
          </cell>
          <cell r="LR67" t="e">
            <v>#N/A</v>
          </cell>
          <cell r="LS67" t="e">
            <v>#N/A</v>
          </cell>
          <cell r="LT67" t="e">
            <v>#N/A</v>
          </cell>
          <cell r="LU67" t="e">
            <v>#N/A</v>
          </cell>
          <cell r="LV67" t="e">
            <v>#N/A</v>
          </cell>
          <cell r="LW67" t="e">
            <v>#N/A</v>
          </cell>
          <cell r="LX67" t="e">
            <v>#N/A</v>
          </cell>
          <cell r="LY67" t="e">
            <v>#N/A</v>
          </cell>
          <cell r="LZ67" t="e">
            <v>#N/A</v>
          </cell>
          <cell r="MA67" t="e">
            <v>#N/A</v>
          </cell>
          <cell r="MB67" t="e">
            <v>#N/A</v>
          </cell>
          <cell r="MC67" t="e">
            <v>#N/A</v>
          </cell>
          <cell r="MD67" t="e">
            <v>#N/A</v>
          </cell>
          <cell r="ME67" t="e">
            <v>#N/A</v>
          </cell>
          <cell r="MF67" t="e">
            <v>#N/A</v>
          </cell>
          <cell r="MG67" t="e">
            <v>#N/A</v>
          </cell>
          <cell r="MH67" t="e">
            <v>#N/A</v>
          </cell>
          <cell r="MI67" t="e">
            <v>#N/A</v>
          </cell>
          <cell r="MJ67" t="e">
            <v>#N/A</v>
          </cell>
          <cell r="MK67" t="e">
            <v>#N/A</v>
          </cell>
          <cell r="ML67" t="e">
            <v>#N/A</v>
          </cell>
          <cell r="MM67" t="e">
            <v>#N/A</v>
          </cell>
          <cell r="MN67" t="e">
            <v>#N/A</v>
          </cell>
          <cell r="MO67" t="e">
            <v>#N/A</v>
          </cell>
          <cell r="MP67" t="e">
            <v>#N/A</v>
          </cell>
          <cell r="MQ67" t="e">
            <v>#N/A</v>
          </cell>
          <cell r="MR67" t="e">
            <v>#N/A</v>
          </cell>
          <cell r="MS67" t="e">
            <v>#N/A</v>
          </cell>
          <cell r="MT67" t="e">
            <v>#N/A</v>
          </cell>
          <cell r="MU67" t="e">
            <v>#N/A</v>
          </cell>
          <cell r="MV67" t="e">
            <v>#N/A</v>
          </cell>
          <cell r="MW67" t="e">
            <v>#N/A</v>
          </cell>
          <cell r="MX67" t="e">
            <v>#N/A</v>
          </cell>
          <cell r="MY67" t="e">
            <v>#N/A</v>
          </cell>
          <cell r="MZ67" t="e">
            <v>#N/A</v>
          </cell>
          <cell r="NA67" t="e">
            <v>#N/A</v>
          </cell>
          <cell r="NB67" t="e">
            <v>#N/A</v>
          </cell>
          <cell r="NC67" t="e">
            <v>#N/A</v>
          </cell>
          <cell r="ND67" t="e">
            <v>#N/A</v>
          </cell>
          <cell r="NE67" t="e">
            <v>#N/A</v>
          </cell>
          <cell r="NF67" t="e">
            <v>#N/A</v>
          </cell>
          <cell r="NG67" t="e">
            <v>#N/A</v>
          </cell>
          <cell r="NH67" t="e">
            <v>#N/A</v>
          </cell>
          <cell r="NI67" t="e">
            <v>#N/A</v>
          </cell>
          <cell r="NJ67" t="e">
            <v>#N/A</v>
          </cell>
          <cell r="NK67" t="e">
            <v>#N/A</v>
          </cell>
          <cell r="NL67" t="e">
            <v>#N/A</v>
          </cell>
          <cell r="NM67" t="e">
            <v>#N/A</v>
          </cell>
          <cell r="NN67" t="e">
            <v>#N/A</v>
          </cell>
          <cell r="NO67" t="e">
            <v>#N/A</v>
          </cell>
          <cell r="NP67" t="e">
            <v>#N/A</v>
          </cell>
          <cell r="NQ67" t="e">
            <v>#N/A</v>
          </cell>
          <cell r="NR67" t="e">
            <v>#N/A</v>
          </cell>
          <cell r="NS67" t="e">
            <v>#N/A</v>
          </cell>
          <cell r="NT67" t="e">
            <v>#N/A</v>
          </cell>
          <cell r="NU67" t="e">
            <v>#N/A</v>
          </cell>
          <cell r="NV67" t="e">
            <v>#N/A</v>
          </cell>
          <cell r="NW67" t="e">
            <v>#N/A</v>
          </cell>
          <cell r="NX67" t="e">
            <v>#N/A</v>
          </cell>
          <cell r="NY67" t="e">
            <v>#N/A</v>
          </cell>
          <cell r="NZ67" t="e">
            <v>#N/A</v>
          </cell>
          <cell r="OA67" t="e">
            <v>#N/A</v>
          </cell>
          <cell r="OB67" t="e">
            <v>#N/A</v>
          </cell>
          <cell r="OC67" t="e">
            <v>#N/A</v>
          </cell>
          <cell r="OD67" t="e">
            <v>#N/A</v>
          </cell>
          <cell r="OE67" t="e">
            <v>#N/A</v>
          </cell>
          <cell r="OF67" t="e">
            <v>#N/A</v>
          </cell>
          <cell r="OG67" t="e">
            <v>#N/A</v>
          </cell>
          <cell r="OH67" t="e">
            <v>#N/A</v>
          </cell>
          <cell r="OI67" t="e">
            <v>#N/A</v>
          </cell>
          <cell r="OJ67" t="e">
            <v>#N/A</v>
          </cell>
          <cell r="OK67" t="e">
            <v>#N/A</v>
          </cell>
          <cell r="OL67" t="e">
            <v>#N/A</v>
          </cell>
          <cell r="OM67" t="e">
            <v>#N/A</v>
          </cell>
          <cell r="ON67" t="e">
            <v>#N/A</v>
          </cell>
          <cell r="OO67" t="e">
            <v>#N/A</v>
          </cell>
          <cell r="OP67" t="e">
            <v>#N/A</v>
          </cell>
          <cell r="OQ67" t="e">
            <v>#N/A</v>
          </cell>
          <cell r="OR67" t="e">
            <v>#N/A</v>
          </cell>
          <cell r="OS67" t="e">
            <v>#N/A</v>
          </cell>
          <cell r="OT67" t="e">
            <v>#N/A</v>
          </cell>
          <cell r="OU67" t="e">
            <v>#N/A</v>
          </cell>
          <cell r="OV67" t="e">
            <v>#N/A</v>
          </cell>
          <cell r="OW67" t="e">
            <v>#N/A</v>
          </cell>
          <cell r="OX67" t="e">
            <v>#N/A</v>
          </cell>
          <cell r="OY67" t="e">
            <v>#N/A</v>
          </cell>
          <cell r="OZ67" t="e">
            <v>#N/A</v>
          </cell>
          <cell r="PA67" t="e">
            <v>#N/A</v>
          </cell>
          <cell r="PB67" t="e">
            <v>#N/A</v>
          </cell>
          <cell r="PC67" t="e">
            <v>#N/A</v>
          </cell>
          <cell r="PD67" t="e">
            <v>#N/A</v>
          </cell>
          <cell r="PE67" t="e">
            <v>#N/A</v>
          </cell>
          <cell r="PF67" t="e">
            <v>#N/A</v>
          </cell>
          <cell r="PG67" t="e">
            <v>#N/A</v>
          </cell>
          <cell r="PH67" t="e">
            <v>#N/A</v>
          </cell>
          <cell r="PI67" t="e">
            <v>#N/A</v>
          </cell>
          <cell r="PJ67" t="e">
            <v>#N/A</v>
          </cell>
          <cell r="PK67" t="e">
            <v>#N/A</v>
          </cell>
          <cell r="PL67" t="e">
            <v>#N/A</v>
          </cell>
          <cell r="PM67" t="e">
            <v>#N/A</v>
          </cell>
          <cell r="PN67" t="e">
            <v>#N/A</v>
          </cell>
          <cell r="PO67" t="e">
            <v>#N/A</v>
          </cell>
          <cell r="PP67" t="e">
            <v>#N/A</v>
          </cell>
          <cell r="PQ67" t="e">
            <v>#N/A</v>
          </cell>
          <cell r="PR67" t="e">
            <v>#N/A</v>
          </cell>
          <cell r="PS67" t="e">
            <v>#N/A</v>
          </cell>
          <cell r="PT67" t="e">
            <v>#N/A</v>
          </cell>
          <cell r="PU67" t="e">
            <v>#N/A</v>
          </cell>
          <cell r="PV67" t="e">
            <v>#N/A</v>
          </cell>
          <cell r="PW67" t="e">
            <v>#N/A</v>
          </cell>
          <cell r="PX67" t="e">
            <v>#N/A</v>
          </cell>
          <cell r="PY67" t="e">
            <v>#N/A</v>
          </cell>
          <cell r="PZ67" t="e">
            <v>#N/A</v>
          </cell>
          <cell r="QA67" t="e">
            <v>#N/A</v>
          </cell>
          <cell r="QB67" t="e">
            <v>#N/A</v>
          </cell>
          <cell r="QC67" t="e">
            <v>#N/A</v>
          </cell>
          <cell r="QD67" t="e">
            <v>#N/A</v>
          </cell>
          <cell r="QE67" t="e">
            <v>#N/A</v>
          </cell>
          <cell r="QF67" t="e">
            <v>#N/A</v>
          </cell>
          <cell r="QG67" t="e">
            <v>#N/A</v>
          </cell>
          <cell r="QH67" t="e">
            <v>#N/A</v>
          </cell>
          <cell r="QI67" t="e">
            <v>#N/A</v>
          </cell>
          <cell r="QJ67" t="e">
            <v>#N/A</v>
          </cell>
          <cell r="QK67" t="e">
            <v>#N/A</v>
          </cell>
          <cell r="QL67" t="e">
            <v>#N/A</v>
          </cell>
          <cell r="QM67" t="e">
            <v>#N/A</v>
          </cell>
          <cell r="QN67" t="e">
            <v>#N/A</v>
          </cell>
          <cell r="QO67" t="e">
            <v>#N/A</v>
          </cell>
          <cell r="QP67" t="e">
            <v>#N/A</v>
          </cell>
          <cell r="QQ67" t="e">
            <v>#N/A</v>
          </cell>
          <cell r="QR67" t="e">
            <v>#N/A</v>
          </cell>
          <cell r="QS67" t="e">
            <v>#N/A</v>
          </cell>
          <cell r="QT67" t="e">
            <v>#N/A</v>
          </cell>
          <cell r="QU67" t="e">
            <v>#N/A</v>
          </cell>
          <cell r="QV67" t="e">
            <v>#N/A</v>
          </cell>
          <cell r="QW67" t="e">
            <v>#N/A</v>
          </cell>
          <cell r="QX67" t="e">
            <v>#N/A</v>
          </cell>
          <cell r="QY67" t="e">
            <v>#N/A</v>
          </cell>
          <cell r="QZ67" t="str">
            <v>x</v>
          </cell>
          <cell r="RA67" t="str">
            <v>x</v>
          </cell>
          <cell r="RB67" t="str">
            <v>x</v>
          </cell>
        </row>
        <row r="68">
          <cell r="C68"/>
          <cell r="D68"/>
          <cell r="E68"/>
          <cell r="F68"/>
          <cell r="G68"/>
          <cell r="H68"/>
          <cell r="I68"/>
          <cell r="J68"/>
          <cell r="K68"/>
          <cell r="L68"/>
          <cell r="M68"/>
          <cell r="N68"/>
          <cell r="O68"/>
          <cell r="P68"/>
          <cell r="Q68"/>
          <cell r="R68"/>
          <cell r="S68"/>
          <cell r="T68"/>
          <cell r="U68"/>
          <cell r="V68"/>
          <cell r="W68"/>
          <cell r="X68"/>
          <cell r="Y68"/>
          <cell r="Z68"/>
          <cell r="AA68"/>
          <cell r="AB68"/>
          <cell r="AC68"/>
          <cell r="AD68"/>
          <cell r="AE68"/>
          <cell r="AF68"/>
          <cell r="AG68"/>
          <cell r="AH68"/>
          <cell r="AI68"/>
          <cell r="AJ68"/>
          <cell r="AK68"/>
          <cell r="AL68"/>
          <cell r="AM68"/>
          <cell r="AN68"/>
          <cell r="AO68"/>
          <cell r="AP68"/>
          <cell r="AQ68"/>
          <cell r="AR68"/>
          <cell r="AS68"/>
          <cell r="AT68"/>
          <cell r="AU68"/>
          <cell r="AV68"/>
          <cell r="AW68"/>
          <cell r="AX68"/>
          <cell r="AY68"/>
          <cell r="AZ68"/>
          <cell r="BA68"/>
          <cell r="BB68"/>
          <cell r="BC68"/>
          <cell r="BD68"/>
          <cell r="BE68"/>
          <cell r="BF68"/>
          <cell r="BG68"/>
          <cell r="BH68"/>
          <cell r="BI68"/>
          <cell r="BJ68"/>
          <cell r="BK68"/>
          <cell r="BL68"/>
          <cell r="BM68"/>
          <cell r="BN68"/>
          <cell r="BO68"/>
          <cell r="BP68"/>
          <cell r="BQ68"/>
          <cell r="BR68"/>
          <cell r="BS68"/>
          <cell r="BT68"/>
          <cell r="BU68"/>
          <cell r="BV68"/>
          <cell r="BW68"/>
          <cell r="BX68"/>
          <cell r="BY68"/>
          <cell r="BZ68"/>
          <cell r="CA68"/>
          <cell r="CB68"/>
          <cell r="CC68"/>
          <cell r="CD68"/>
          <cell r="CE68"/>
          <cell r="CF68"/>
          <cell r="CG68"/>
          <cell r="CH68"/>
          <cell r="CI68"/>
          <cell r="CJ68"/>
          <cell r="CK68"/>
          <cell r="CL68"/>
          <cell r="CM68"/>
          <cell r="CN68"/>
          <cell r="CO68"/>
          <cell r="CP68"/>
          <cell r="CQ68"/>
          <cell r="CR68"/>
          <cell r="CS68"/>
          <cell r="CT68"/>
          <cell r="CU68"/>
          <cell r="CV68"/>
          <cell r="CW68"/>
          <cell r="CX68"/>
          <cell r="CY68"/>
          <cell r="CZ68"/>
          <cell r="DA68"/>
          <cell r="DB68"/>
          <cell r="DC68"/>
          <cell r="DD68"/>
          <cell r="DE68"/>
          <cell r="DF68"/>
          <cell r="DG68"/>
          <cell r="DH68"/>
          <cell r="DI68"/>
          <cell r="DJ68"/>
          <cell r="DK68"/>
          <cell r="DL68"/>
          <cell r="DM68"/>
          <cell r="DN68"/>
          <cell r="DO68"/>
          <cell r="DP68"/>
          <cell r="DQ68"/>
          <cell r="DR68"/>
          <cell r="DS68"/>
          <cell r="DT68"/>
          <cell r="DU68"/>
          <cell r="DV68"/>
          <cell r="DW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cell r="HJ68"/>
          <cell r="HK68"/>
          <cell r="HL68"/>
          <cell r="HM68"/>
          <cell r="HN68"/>
          <cell r="HO68"/>
          <cell r="HP68"/>
          <cell r="HQ68"/>
          <cell r="HR68"/>
          <cell r="HS68"/>
          <cell r="HT68"/>
          <cell r="HU68"/>
          <cell r="HV68"/>
          <cell r="HW68"/>
          <cell r="HX68"/>
          <cell r="HY68"/>
          <cell r="HZ68"/>
          <cell r="IA68"/>
          <cell r="IB68"/>
          <cell r="IC68"/>
          <cell r="ID68"/>
          <cell r="IE68"/>
          <cell r="IF68"/>
          <cell r="IG68"/>
          <cell r="IH68"/>
          <cell r="II68"/>
          <cell r="IJ68"/>
          <cell r="IK68"/>
          <cell r="IL68"/>
          <cell r="IM68"/>
          <cell r="IN68"/>
          <cell r="IO68"/>
          <cell r="IP68"/>
          <cell r="IQ68"/>
          <cell r="IR68"/>
          <cell r="IS68"/>
          <cell r="IT68"/>
          <cell r="IU68"/>
          <cell r="IV68"/>
          <cell r="IW68"/>
          <cell r="IX68"/>
          <cell r="IY68"/>
          <cell r="IZ68"/>
          <cell r="JA68"/>
          <cell r="JB68"/>
          <cell r="JC68"/>
          <cell r="JD68"/>
          <cell r="JE68"/>
          <cell r="JF68"/>
          <cell r="JG68"/>
          <cell r="JH68"/>
          <cell r="JI68"/>
          <cell r="JJ68"/>
          <cell r="JK68"/>
          <cell r="JL68"/>
          <cell r="JM68"/>
          <cell r="JN68"/>
          <cell r="JO68"/>
          <cell r="JP68"/>
          <cell r="JQ68"/>
          <cell r="JR68"/>
          <cell r="JS68"/>
          <cell r="JT68"/>
          <cell r="JU68"/>
          <cell r="JV68"/>
          <cell r="JW68"/>
          <cell r="JX68"/>
          <cell r="JY68"/>
          <cell r="JZ68"/>
          <cell r="KA68"/>
          <cell r="KB68"/>
          <cell r="KC68"/>
          <cell r="KD68"/>
          <cell r="KE68"/>
          <cell r="KF68"/>
          <cell r="KG68"/>
          <cell r="KH68"/>
          <cell r="KI68"/>
          <cell r="KJ68"/>
          <cell r="KK68"/>
          <cell r="KL68"/>
          <cell r="KM68"/>
          <cell r="KN68"/>
          <cell r="KO68"/>
          <cell r="KP68"/>
          <cell r="KQ68"/>
          <cell r="KR68"/>
          <cell r="KS68"/>
          <cell r="KT68"/>
          <cell r="KU68"/>
          <cell r="KV68"/>
          <cell r="KW68"/>
          <cell r="KX68"/>
          <cell r="KY68"/>
          <cell r="KZ68"/>
          <cell r="LA68"/>
          <cell r="LB68"/>
          <cell r="LC68"/>
          <cell r="LD68"/>
          <cell r="LE68"/>
          <cell r="LF68"/>
          <cell r="LG68"/>
          <cell r="LH68"/>
          <cell r="LI68"/>
          <cell r="LJ68"/>
          <cell r="LK68"/>
          <cell r="LL68"/>
          <cell r="LM68"/>
          <cell r="LN68"/>
          <cell r="LO68"/>
          <cell r="LP68"/>
          <cell r="LQ68"/>
          <cell r="LR68"/>
          <cell r="LS68"/>
          <cell r="LT68"/>
          <cell r="LU68"/>
          <cell r="LV68"/>
          <cell r="LW68"/>
          <cell r="LX68"/>
          <cell r="LY68"/>
          <cell r="LZ68"/>
          <cell r="MA68"/>
          <cell r="MB68"/>
          <cell r="MC68"/>
          <cell r="MD68"/>
          <cell r="ME68"/>
          <cell r="MF68"/>
          <cell r="MG68"/>
          <cell r="MH68"/>
          <cell r="MI68"/>
          <cell r="MJ68"/>
          <cell r="MK68"/>
          <cell r="ML68"/>
          <cell r="MM68"/>
          <cell r="MN68"/>
          <cell r="MO68"/>
          <cell r="MP68"/>
          <cell r="MQ68"/>
          <cell r="MR68"/>
          <cell r="MS68"/>
          <cell r="MT68"/>
          <cell r="MU68"/>
          <cell r="MV68"/>
          <cell r="MW68"/>
          <cell r="MX68"/>
          <cell r="MY68"/>
          <cell r="MZ68"/>
          <cell r="NA68"/>
          <cell r="NB68"/>
          <cell r="NC68"/>
          <cell r="ND68"/>
          <cell r="NE68"/>
          <cell r="NF68"/>
          <cell r="NG68"/>
          <cell r="NH68"/>
          <cell r="NI68"/>
          <cell r="NJ68"/>
          <cell r="NK68"/>
          <cell r="NL68"/>
          <cell r="NM68"/>
          <cell r="NN68"/>
          <cell r="NO68"/>
          <cell r="NP68"/>
          <cell r="NQ68"/>
          <cell r="NR68"/>
          <cell r="NS68"/>
          <cell r="NT68"/>
          <cell r="NU68"/>
          <cell r="NV68"/>
          <cell r="NW68"/>
          <cell r="NX68"/>
          <cell r="NY68"/>
          <cell r="NZ68"/>
          <cell r="OA68"/>
          <cell r="OB68"/>
          <cell r="OC68"/>
          <cell r="OD68"/>
          <cell r="OE68"/>
          <cell r="OF68"/>
          <cell r="OG68"/>
          <cell r="OH68"/>
          <cell r="OI68"/>
          <cell r="OJ68"/>
          <cell r="OK68"/>
          <cell r="OL68"/>
          <cell r="OM68"/>
          <cell r="ON68"/>
          <cell r="OO68"/>
          <cell r="OP68"/>
          <cell r="OQ68"/>
          <cell r="OR68"/>
          <cell r="OS68"/>
          <cell r="OT68"/>
          <cell r="OU68"/>
          <cell r="OV68"/>
          <cell r="OW68"/>
          <cell r="OX68"/>
          <cell r="OY68"/>
          <cell r="OZ68"/>
          <cell r="PA68"/>
          <cell r="PB68"/>
          <cell r="PC68"/>
          <cell r="PD68"/>
          <cell r="PE68"/>
          <cell r="PF68"/>
          <cell r="PG68"/>
          <cell r="PH68"/>
          <cell r="PI68"/>
          <cell r="PJ68"/>
          <cell r="PK68"/>
          <cell r="PL68"/>
          <cell r="PM68"/>
          <cell r="PN68"/>
          <cell r="PO68"/>
          <cell r="PP68"/>
          <cell r="PQ68"/>
          <cell r="PR68"/>
          <cell r="PS68"/>
          <cell r="PT68"/>
          <cell r="PU68"/>
          <cell r="PV68"/>
          <cell r="PW68"/>
          <cell r="PX68"/>
          <cell r="PY68"/>
          <cell r="PZ68"/>
          <cell r="QA68"/>
          <cell r="QB68"/>
          <cell r="QC68"/>
          <cell r="QD68"/>
          <cell r="QE68"/>
          <cell r="QF68"/>
          <cell r="QG68"/>
          <cell r="QH68"/>
          <cell r="QI68"/>
          <cell r="QJ68"/>
          <cell r="QK68"/>
          <cell r="QL68"/>
          <cell r="QM68"/>
          <cell r="QN68"/>
          <cell r="QO68"/>
          <cell r="QP68"/>
          <cell r="QQ68"/>
          <cell r="QR68"/>
          <cell r="QS68"/>
          <cell r="QT68"/>
          <cell r="QU68"/>
          <cell r="QV68"/>
          <cell r="QW68"/>
          <cell r="QX68"/>
          <cell r="QY68"/>
          <cell r="QZ68"/>
          <cell r="RA68"/>
          <cell r="RB68" t="str">
            <v>x</v>
          </cell>
        </row>
        <row r="69">
          <cell r="C69" t="e">
            <v>#REF!</v>
          </cell>
          <cell r="D69" t="e">
            <v>#REF!</v>
          </cell>
          <cell r="E69" t="e">
            <v>#REF!</v>
          </cell>
          <cell r="F69" t="e">
            <v>#REF!</v>
          </cell>
          <cell r="G69" t="e">
            <v>#REF!</v>
          </cell>
          <cell r="H69" t="e">
            <v>#REF!</v>
          </cell>
          <cell r="I69" t="e">
            <v>#REF!</v>
          </cell>
          <cell r="J69" t="e">
            <v>#REF!</v>
          </cell>
          <cell r="K69" t="e">
            <v>#REF!</v>
          </cell>
          <cell r="L69" t="e">
            <v>#REF!</v>
          </cell>
          <cell r="M69" t="e">
            <v>#REF!</v>
          </cell>
          <cell r="N69" t="e">
            <v>#REF!</v>
          </cell>
          <cell r="O69" t="e">
            <v>#REF!</v>
          </cell>
          <cell r="P69" t="e">
            <v>#REF!</v>
          </cell>
          <cell r="Q69" t="e">
            <v>#REF!</v>
          </cell>
          <cell r="R69" t="e">
            <v>#REF!</v>
          </cell>
          <cell r="S69" t="e">
            <v>#REF!</v>
          </cell>
          <cell r="T69" t="e">
            <v>#REF!</v>
          </cell>
          <cell r="U69" t="e">
            <v>#REF!</v>
          </cell>
          <cell r="V69" t="e">
            <v>#REF!</v>
          </cell>
          <cell r="W69" t="e">
            <v>#REF!</v>
          </cell>
          <cell r="X69" t="e">
            <v>#REF!</v>
          </cell>
          <cell r="Y69" t="e">
            <v>#REF!</v>
          </cell>
          <cell r="Z69" t="e">
            <v>#REF!</v>
          </cell>
          <cell r="AA69" t="e">
            <v>#REF!</v>
          </cell>
          <cell r="AB69" t="e">
            <v>#REF!</v>
          </cell>
          <cell r="AC69" t="e">
            <v>#REF!</v>
          </cell>
          <cell r="AD69" t="e">
            <v>#REF!</v>
          </cell>
          <cell r="AE69" t="e">
            <v>#REF!</v>
          </cell>
          <cell r="AF69" t="e">
            <v>#REF!</v>
          </cell>
          <cell r="AG69" t="e">
            <v>#REF!</v>
          </cell>
          <cell r="AH69" t="e">
            <v>#REF!</v>
          </cell>
          <cell r="AI69" t="e">
            <v>#REF!</v>
          </cell>
          <cell r="AJ69" t="e">
            <v>#REF!</v>
          </cell>
          <cell r="AK69" t="e">
            <v>#REF!</v>
          </cell>
          <cell r="AL69" t="e">
            <v>#REF!</v>
          </cell>
          <cell r="AM69" t="e">
            <v>#REF!</v>
          </cell>
          <cell r="AN69" t="e">
            <v>#REF!</v>
          </cell>
          <cell r="AO69" t="e">
            <v>#REF!</v>
          </cell>
          <cell r="AP69" t="e">
            <v>#REF!</v>
          </cell>
          <cell r="AQ69" t="e">
            <v>#REF!</v>
          </cell>
          <cell r="AR69" t="e">
            <v>#REF!</v>
          </cell>
          <cell r="AS69" t="e">
            <v>#REF!</v>
          </cell>
          <cell r="AT69" t="e">
            <v>#REF!</v>
          </cell>
          <cell r="AU69" t="e">
            <v>#REF!</v>
          </cell>
          <cell r="AV69" t="e">
            <v>#REF!</v>
          </cell>
          <cell r="AW69" t="e">
            <v>#REF!</v>
          </cell>
          <cell r="AX69" t="e">
            <v>#REF!</v>
          </cell>
          <cell r="AY69" t="e">
            <v>#REF!</v>
          </cell>
          <cell r="AZ69" t="e">
            <v>#REF!</v>
          </cell>
          <cell r="BA69" t="e">
            <v>#REF!</v>
          </cell>
          <cell r="BB69" t="e">
            <v>#REF!</v>
          </cell>
          <cell r="BC69" t="e">
            <v>#REF!</v>
          </cell>
          <cell r="BD69" t="e">
            <v>#REF!</v>
          </cell>
          <cell r="BE69" t="e">
            <v>#REF!</v>
          </cell>
          <cell r="BF69" t="e">
            <v>#REF!</v>
          </cell>
          <cell r="BG69" t="e">
            <v>#REF!</v>
          </cell>
          <cell r="BH69" t="e">
            <v>#REF!</v>
          </cell>
          <cell r="BI69" t="e">
            <v>#REF!</v>
          </cell>
          <cell r="BJ69" t="e">
            <v>#REF!</v>
          </cell>
          <cell r="BK69" t="e">
            <v>#REF!</v>
          </cell>
          <cell r="BL69" t="e">
            <v>#REF!</v>
          </cell>
          <cell r="BM69" t="e">
            <v>#REF!</v>
          </cell>
          <cell r="BN69" t="e">
            <v>#REF!</v>
          </cell>
          <cell r="BO69" t="e">
            <v>#REF!</v>
          </cell>
          <cell r="BP69" t="e">
            <v>#REF!</v>
          </cell>
          <cell r="BQ69" t="e">
            <v>#REF!</v>
          </cell>
          <cell r="BR69" t="e">
            <v>#REF!</v>
          </cell>
          <cell r="BS69" t="e">
            <v>#REF!</v>
          </cell>
          <cell r="BT69" t="e">
            <v>#REF!</v>
          </cell>
          <cell r="BU69" t="e">
            <v>#REF!</v>
          </cell>
          <cell r="BV69" t="e">
            <v>#REF!</v>
          </cell>
          <cell r="BW69" t="e">
            <v>#REF!</v>
          </cell>
          <cell r="BX69" t="e">
            <v>#REF!</v>
          </cell>
          <cell r="BY69" t="e">
            <v>#REF!</v>
          </cell>
          <cell r="BZ69" t="e">
            <v>#REF!</v>
          </cell>
          <cell r="CA69" t="e">
            <v>#REF!</v>
          </cell>
          <cell r="CB69" t="e">
            <v>#REF!</v>
          </cell>
          <cell r="CC69" t="e">
            <v>#REF!</v>
          </cell>
          <cell r="CD69" t="e">
            <v>#REF!</v>
          </cell>
          <cell r="CE69" t="e">
            <v>#REF!</v>
          </cell>
          <cell r="CF69" t="e">
            <v>#REF!</v>
          </cell>
          <cell r="CG69" t="e">
            <v>#REF!</v>
          </cell>
          <cell r="CH69" t="e">
            <v>#REF!</v>
          </cell>
          <cell r="CI69" t="e">
            <v>#REF!</v>
          </cell>
          <cell r="CJ69" t="e">
            <v>#REF!</v>
          </cell>
          <cell r="CK69" t="e">
            <v>#REF!</v>
          </cell>
          <cell r="CL69" t="e">
            <v>#REF!</v>
          </cell>
          <cell r="CM69" t="e">
            <v>#REF!</v>
          </cell>
          <cell r="CN69" t="e">
            <v>#REF!</v>
          </cell>
          <cell r="CO69" t="e">
            <v>#REF!</v>
          </cell>
          <cell r="CP69" t="e">
            <v>#REF!</v>
          </cell>
          <cell r="CQ69" t="e">
            <v>#REF!</v>
          </cell>
          <cell r="CR69" t="e">
            <v>#REF!</v>
          </cell>
          <cell r="CS69" t="e">
            <v>#REF!</v>
          </cell>
          <cell r="CT69" t="e">
            <v>#REF!</v>
          </cell>
          <cell r="CU69" t="e">
            <v>#REF!</v>
          </cell>
          <cell r="CV69" t="e">
            <v>#REF!</v>
          </cell>
          <cell r="CW69" t="e">
            <v>#REF!</v>
          </cell>
          <cell r="CX69" t="e">
            <v>#REF!</v>
          </cell>
          <cell r="CY69" t="e">
            <v>#REF!</v>
          </cell>
          <cell r="CZ69" t="e">
            <v>#REF!</v>
          </cell>
          <cell r="DA69" t="e">
            <v>#REF!</v>
          </cell>
          <cell r="DB69" t="e">
            <v>#REF!</v>
          </cell>
          <cell r="DC69" t="e">
            <v>#REF!</v>
          </cell>
          <cell r="DD69" t="e">
            <v>#REF!</v>
          </cell>
          <cell r="DE69" t="e">
            <v>#REF!</v>
          </cell>
          <cell r="DF69" t="e">
            <v>#REF!</v>
          </cell>
          <cell r="DG69" t="e">
            <v>#REF!</v>
          </cell>
          <cell r="DH69" t="e">
            <v>#REF!</v>
          </cell>
          <cell r="DI69" t="e">
            <v>#REF!</v>
          </cell>
          <cell r="DJ69" t="e">
            <v>#REF!</v>
          </cell>
          <cell r="DK69" t="e">
            <v>#REF!</v>
          </cell>
          <cell r="DL69" t="e">
            <v>#REF!</v>
          </cell>
          <cell r="DM69" t="e">
            <v>#REF!</v>
          </cell>
          <cell r="DN69" t="e">
            <v>#REF!</v>
          </cell>
          <cell r="DO69" t="e">
            <v>#REF!</v>
          </cell>
          <cell r="DP69" t="e">
            <v>#REF!</v>
          </cell>
          <cell r="DQ69" t="e">
            <v>#REF!</v>
          </cell>
          <cell r="DR69" t="e">
            <v>#REF!</v>
          </cell>
          <cell r="DS69" t="e">
            <v>#REF!</v>
          </cell>
          <cell r="DT69" t="e">
            <v>#REF!</v>
          </cell>
          <cell r="DU69" t="e">
            <v>#REF!</v>
          </cell>
          <cell r="DV69" t="e">
            <v>#REF!</v>
          </cell>
          <cell r="DW69" t="e">
            <v>#REF!</v>
          </cell>
          <cell r="DX69" t="e">
            <v>#REF!</v>
          </cell>
          <cell r="DY69" t="e">
            <v>#REF!</v>
          </cell>
          <cell r="DZ69" t="e">
            <v>#REF!</v>
          </cell>
          <cell r="EA69" t="e">
            <v>#REF!</v>
          </cell>
          <cell r="EB69" t="e">
            <v>#REF!</v>
          </cell>
          <cell r="EC69" t="e">
            <v>#REF!</v>
          </cell>
          <cell r="ED69" t="e">
            <v>#REF!</v>
          </cell>
          <cell r="EE69" t="e">
            <v>#REF!</v>
          </cell>
          <cell r="EF69" t="e">
            <v>#REF!</v>
          </cell>
          <cell r="EG69" t="e">
            <v>#REF!</v>
          </cell>
          <cell r="EH69" t="e">
            <v>#REF!</v>
          </cell>
          <cell r="EI69" t="e">
            <v>#REF!</v>
          </cell>
          <cell r="EJ69" t="e">
            <v>#REF!</v>
          </cell>
          <cell r="EK69" t="e">
            <v>#REF!</v>
          </cell>
          <cell r="EL69" t="e">
            <v>#REF!</v>
          </cell>
          <cell r="EM69" t="e">
            <v>#REF!</v>
          </cell>
          <cell r="EN69" t="e">
            <v>#REF!</v>
          </cell>
          <cell r="EO69" t="e">
            <v>#REF!</v>
          </cell>
          <cell r="EP69" t="e">
            <v>#REF!</v>
          </cell>
          <cell r="EQ69" t="e">
            <v>#REF!</v>
          </cell>
          <cell r="ER69" t="e">
            <v>#REF!</v>
          </cell>
          <cell r="ES69" t="e">
            <v>#REF!</v>
          </cell>
          <cell r="ET69" t="e">
            <v>#REF!</v>
          </cell>
          <cell r="EU69" t="e">
            <v>#REF!</v>
          </cell>
          <cell r="EV69" t="e">
            <v>#REF!</v>
          </cell>
          <cell r="EW69" t="e">
            <v>#REF!</v>
          </cell>
          <cell r="EX69" t="e">
            <v>#REF!</v>
          </cell>
          <cell r="EY69" t="e">
            <v>#REF!</v>
          </cell>
          <cell r="EZ69" t="e">
            <v>#REF!</v>
          </cell>
          <cell r="FA69" t="e">
            <v>#REF!</v>
          </cell>
          <cell r="FB69" t="e">
            <v>#REF!</v>
          </cell>
          <cell r="FC69" t="e">
            <v>#REF!</v>
          </cell>
          <cell r="FD69" t="e">
            <v>#REF!</v>
          </cell>
          <cell r="FE69" t="e">
            <v>#REF!</v>
          </cell>
          <cell r="FF69" t="e">
            <v>#REF!</v>
          </cell>
          <cell r="FG69" t="e">
            <v>#REF!</v>
          </cell>
          <cell r="FH69" t="e">
            <v>#REF!</v>
          </cell>
          <cell r="FI69" t="e">
            <v>#REF!</v>
          </cell>
          <cell r="FJ69" t="e">
            <v>#REF!</v>
          </cell>
          <cell r="FK69" t="e">
            <v>#REF!</v>
          </cell>
          <cell r="FL69" t="e">
            <v>#REF!</v>
          </cell>
          <cell r="FM69" t="e">
            <v>#REF!</v>
          </cell>
          <cell r="FN69" t="e">
            <v>#REF!</v>
          </cell>
          <cell r="FO69" t="e">
            <v>#REF!</v>
          </cell>
          <cell r="FP69" t="e">
            <v>#REF!</v>
          </cell>
          <cell r="FQ69" t="e">
            <v>#REF!</v>
          </cell>
          <cell r="FR69" t="e">
            <v>#REF!</v>
          </cell>
          <cell r="FS69" t="e">
            <v>#REF!</v>
          </cell>
          <cell r="FT69" t="e">
            <v>#REF!</v>
          </cell>
          <cell r="FU69" t="e">
            <v>#REF!</v>
          </cell>
          <cell r="FV69" t="e">
            <v>#REF!</v>
          </cell>
          <cell r="FW69" t="e">
            <v>#REF!</v>
          </cell>
          <cell r="FX69" t="e">
            <v>#REF!</v>
          </cell>
          <cell r="FY69" t="e">
            <v>#REF!</v>
          </cell>
          <cell r="FZ69" t="e">
            <v>#REF!</v>
          </cell>
          <cell r="GA69" t="e">
            <v>#REF!</v>
          </cell>
          <cell r="GB69" t="e">
            <v>#REF!</v>
          </cell>
          <cell r="GC69" t="e">
            <v>#REF!</v>
          </cell>
          <cell r="GD69" t="e">
            <v>#REF!</v>
          </cell>
          <cell r="GE69" t="e">
            <v>#REF!</v>
          </cell>
          <cell r="GF69" t="e">
            <v>#REF!</v>
          </cell>
          <cell r="GG69" t="e">
            <v>#REF!</v>
          </cell>
          <cell r="GH69" t="e">
            <v>#REF!</v>
          </cell>
          <cell r="GI69" t="e">
            <v>#REF!</v>
          </cell>
          <cell r="GJ69" t="e">
            <v>#REF!</v>
          </cell>
          <cell r="GK69" t="e">
            <v>#REF!</v>
          </cell>
          <cell r="GL69" t="e">
            <v>#REF!</v>
          </cell>
          <cell r="GM69" t="e">
            <v>#REF!</v>
          </cell>
          <cell r="GN69" t="e">
            <v>#REF!</v>
          </cell>
          <cell r="GO69" t="e">
            <v>#REF!</v>
          </cell>
          <cell r="GP69" t="e">
            <v>#REF!</v>
          </cell>
          <cell r="GQ69" t="e">
            <v>#REF!</v>
          </cell>
          <cell r="GR69" t="e">
            <v>#REF!</v>
          </cell>
          <cell r="GS69" t="e">
            <v>#REF!</v>
          </cell>
          <cell r="GT69" t="e">
            <v>#REF!</v>
          </cell>
          <cell r="GU69" t="e">
            <v>#REF!</v>
          </cell>
          <cell r="GV69" t="e">
            <v>#REF!</v>
          </cell>
          <cell r="GW69" t="e">
            <v>#REF!</v>
          </cell>
          <cell r="GX69" t="e">
            <v>#REF!</v>
          </cell>
          <cell r="GY69" t="e">
            <v>#REF!</v>
          </cell>
          <cell r="GZ69" t="e">
            <v>#REF!</v>
          </cell>
          <cell r="HA69" t="e">
            <v>#REF!</v>
          </cell>
          <cell r="HB69" t="e">
            <v>#REF!</v>
          </cell>
          <cell r="HC69" t="e">
            <v>#REF!</v>
          </cell>
          <cell r="HD69" t="e">
            <v>#REF!</v>
          </cell>
          <cell r="HE69" t="e">
            <v>#REF!</v>
          </cell>
          <cell r="HF69" t="e">
            <v>#REF!</v>
          </cell>
          <cell r="HG69" t="e">
            <v>#REF!</v>
          </cell>
          <cell r="HH69" t="e">
            <v>#REF!</v>
          </cell>
          <cell r="HI69" t="e">
            <v>#REF!</v>
          </cell>
          <cell r="HJ69" t="e">
            <v>#REF!</v>
          </cell>
          <cell r="HK69" t="e">
            <v>#REF!</v>
          </cell>
          <cell r="HL69" t="e">
            <v>#REF!</v>
          </cell>
          <cell r="HM69" t="e">
            <v>#REF!</v>
          </cell>
          <cell r="HN69" t="e">
            <v>#REF!</v>
          </cell>
          <cell r="HO69" t="e">
            <v>#REF!</v>
          </cell>
          <cell r="HP69" t="e">
            <v>#REF!</v>
          </cell>
          <cell r="HQ69" t="e">
            <v>#REF!</v>
          </cell>
          <cell r="HR69" t="e">
            <v>#REF!</v>
          </cell>
          <cell r="HS69" t="e">
            <v>#REF!</v>
          </cell>
          <cell r="HT69" t="e">
            <v>#REF!</v>
          </cell>
          <cell r="HU69" t="e">
            <v>#REF!</v>
          </cell>
          <cell r="HV69" t="e">
            <v>#REF!</v>
          </cell>
          <cell r="HW69" t="e">
            <v>#REF!</v>
          </cell>
          <cell r="HX69" t="e">
            <v>#REF!</v>
          </cell>
          <cell r="HY69" t="e">
            <v>#REF!</v>
          </cell>
          <cell r="HZ69" t="e">
            <v>#REF!</v>
          </cell>
          <cell r="IA69" t="e">
            <v>#REF!</v>
          </cell>
          <cell r="IB69" t="e">
            <v>#REF!</v>
          </cell>
          <cell r="IC69" t="e">
            <v>#REF!</v>
          </cell>
          <cell r="ID69" t="e">
            <v>#REF!</v>
          </cell>
          <cell r="IE69" t="e">
            <v>#REF!</v>
          </cell>
          <cell r="IF69" t="e">
            <v>#REF!</v>
          </cell>
          <cell r="IG69" t="e">
            <v>#REF!</v>
          </cell>
          <cell r="IH69" t="e">
            <v>#REF!</v>
          </cell>
          <cell r="II69" t="e">
            <v>#REF!</v>
          </cell>
          <cell r="IJ69" t="e">
            <v>#REF!</v>
          </cell>
          <cell r="IK69" t="e">
            <v>#REF!</v>
          </cell>
          <cell r="IL69" t="e">
            <v>#REF!</v>
          </cell>
          <cell r="IM69" t="e">
            <v>#REF!</v>
          </cell>
          <cell r="IN69" t="e">
            <v>#REF!</v>
          </cell>
          <cell r="IO69" t="e">
            <v>#REF!</v>
          </cell>
          <cell r="IP69" t="e">
            <v>#REF!</v>
          </cell>
          <cell r="IQ69" t="e">
            <v>#REF!</v>
          </cell>
          <cell r="IR69" t="e">
            <v>#REF!</v>
          </cell>
          <cell r="IS69" t="e">
            <v>#REF!</v>
          </cell>
          <cell r="IT69" t="e">
            <v>#REF!</v>
          </cell>
          <cell r="IU69" t="e">
            <v>#REF!</v>
          </cell>
          <cell r="IV69" t="e">
            <v>#REF!</v>
          </cell>
          <cell r="IW69" t="e">
            <v>#REF!</v>
          </cell>
          <cell r="IX69" t="e">
            <v>#REF!</v>
          </cell>
          <cell r="IY69" t="e">
            <v>#REF!</v>
          </cell>
          <cell r="IZ69" t="e">
            <v>#REF!</v>
          </cell>
          <cell r="JA69" t="e">
            <v>#REF!</v>
          </cell>
          <cell r="JB69" t="e">
            <v>#REF!</v>
          </cell>
          <cell r="JC69" t="e">
            <v>#REF!</v>
          </cell>
          <cell r="JD69" t="e">
            <v>#REF!</v>
          </cell>
          <cell r="JE69" t="e">
            <v>#REF!</v>
          </cell>
          <cell r="JF69" t="e">
            <v>#REF!</v>
          </cell>
          <cell r="JG69" t="e">
            <v>#REF!</v>
          </cell>
          <cell r="JH69" t="e">
            <v>#REF!</v>
          </cell>
          <cell r="JI69" t="e">
            <v>#REF!</v>
          </cell>
          <cell r="JJ69" t="e">
            <v>#REF!</v>
          </cell>
          <cell r="JK69" t="e">
            <v>#REF!</v>
          </cell>
          <cell r="JL69" t="e">
            <v>#REF!</v>
          </cell>
          <cell r="JM69" t="e">
            <v>#REF!</v>
          </cell>
          <cell r="JN69" t="e">
            <v>#REF!</v>
          </cell>
          <cell r="JO69" t="e">
            <v>#REF!</v>
          </cell>
          <cell r="JP69" t="e">
            <v>#REF!</v>
          </cell>
          <cell r="JQ69" t="e">
            <v>#REF!</v>
          </cell>
          <cell r="JR69" t="e">
            <v>#REF!</v>
          </cell>
          <cell r="JS69" t="e">
            <v>#REF!</v>
          </cell>
          <cell r="JT69" t="e">
            <v>#REF!</v>
          </cell>
          <cell r="JU69" t="e">
            <v>#REF!</v>
          </cell>
          <cell r="JV69" t="e">
            <v>#REF!</v>
          </cell>
          <cell r="JW69" t="e">
            <v>#REF!</v>
          </cell>
          <cell r="JX69" t="e">
            <v>#REF!</v>
          </cell>
          <cell r="JY69" t="e">
            <v>#REF!</v>
          </cell>
          <cell r="JZ69" t="e">
            <v>#REF!</v>
          </cell>
          <cell r="KA69" t="e">
            <v>#REF!</v>
          </cell>
          <cell r="KB69" t="e">
            <v>#REF!</v>
          </cell>
          <cell r="KC69" t="e">
            <v>#REF!</v>
          </cell>
          <cell r="KD69" t="e">
            <v>#REF!</v>
          </cell>
          <cell r="KE69" t="e">
            <v>#REF!</v>
          </cell>
          <cell r="KF69" t="e">
            <v>#REF!</v>
          </cell>
          <cell r="KG69" t="e">
            <v>#REF!</v>
          </cell>
          <cell r="KH69" t="e">
            <v>#REF!</v>
          </cell>
          <cell r="KI69" t="e">
            <v>#REF!</v>
          </cell>
          <cell r="KJ69" t="e">
            <v>#REF!</v>
          </cell>
          <cell r="KK69" t="e">
            <v>#REF!</v>
          </cell>
          <cell r="KL69" t="e">
            <v>#REF!</v>
          </cell>
          <cell r="KM69" t="e">
            <v>#REF!</v>
          </cell>
          <cell r="KN69" t="e">
            <v>#REF!</v>
          </cell>
          <cell r="KO69" t="e">
            <v>#REF!</v>
          </cell>
          <cell r="KP69" t="e">
            <v>#REF!</v>
          </cell>
          <cell r="KQ69" t="e">
            <v>#REF!</v>
          </cell>
          <cell r="KR69" t="e">
            <v>#REF!</v>
          </cell>
          <cell r="KS69" t="e">
            <v>#REF!</v>
          </cell>
          <cell r="KT69" t="e">
            <v>#REF!</v>
          </cell>
          <cell r="KU69" t="e">
            <v>#REF!</v>
          </cell>
          <cell r="KV69" t="e">
            <v>#REF!</v>
          </cell>
          <cell r="KW69" t="e">
            <v>#REF!</v>
          </cell>
          <cell r="KX69" t="e">
            <v>#REF!</v>
          </cell>
          <cell r="KY69" t="e">
            <v>#REF!</v>
          </cell>
          <cell r="KZ69" t="e">
            <v>#REF!</v>
          </cell>
          <cell r="LA69" t="e">
            <v>#REF!</v>
          </cell>
          <cell r="LB69" t="e">
            <v>#REF!</v>
          </cell>
          <cell r="LC69" t="e">
            <v>#REF!</v>
          </cell>
          <cell r="LD69" t="e">
            <v>#REF!</v>
          </cell>
          <cell r="LE69" t="e">
            <v>#REF!</v>
          </cell>
          <cell r="LF69" t="e">
            <v>#REF!</v>
          </cell>
          <cell r="LG69" t="e">
            <v>#REF!</v>
          </cell>
          <cell r="LH69" t="e">
            <v>#REF!</v>
          </cell>
          <cell r="LI69" t="e">
            <v>#REF!</v>
          </cell>
          <cell r="LJ69" t="e">
            <v>#REF!</v>
          </cell>
          <cell r="LK69" t="e">
            <v>#REF!</v>
          </cell>
          <cell r="LL69" t="e">
            <v>#REF!</v>
          </cell>
          <cell r="LM69" t="e">
            <v>#REF!</v>
          </cell>
          <cell r="LN69" t="e">
            <v>#REF!</v>
          </cell>
          <cell r="LO69" t="e">
            <v>#REF!</v>
          </cell>
          <cell r="LP69" t="e">
            <v>#REF!</v>
          </cell>
          <cell r="LQ69" t="e">
            <v>#REF!</v>
          </cell>
          <cell r="LR69" t="e">
            <v>#REF!</v>
          </cell>
          <cell r="LS69" t="e">
            <v>#REF!</v>
          </cell>
          <cell r="LT69" t="e">
            <v>#REF!</v>
          </cell>
          <cell r="LU69" t="e">
            <v>#REF!</v>
          </cell>
          <cell r="LV69" t="e">
            <v>#REF!</v>
          </cell>
          <cell r="LW69" t="e">
            <v>#REF!</v>
          </cell>
          <cell r="LX69" t="e">
            <v>#REF!</v>
          </cell>
          <cell r="LY69" t="e">
            <v>#REF!</v>
          </cell>
          <cell r="LZ69" t="e">
            <v>#REF!</v>
          </cell>
          <cell r="MA69" t="e">
            <v>#REF!</v>
          </cell>
          <cell r="MB69" t="e">
            <v>#REF!</v>
          </cell>
          <cell r="MC69" t="e">
            <v>#REF!</v>
          </cell>
          <cell r="MD69" t="e">
            <v>#REF!</v>
          </cell>
          <cell r="ME69" t="e">
            <v>#REF!</v>
          </cell>
          <cell r="MF69" t="e">
            <v>#REF!</v>
          </cell>
          <cell r="MG69" t="e">
            <v>#REF!</v>
          </cell>
          <cell r="MH69" t="e">
            <v>#REF!</v>
          </cell>
          <cell r="MI69" t="e">
            <v>#REF!</v>
          </cell>
          <cell r="MJ69" t="e">
            <v>#REF!</v>
          </cell>
          <cell r="MK69" t="e">
            <v>#REF!</v>
          </cell>
          <cell r="ML69" t="e">
            <v>#REF!</v>
          </cell>
          <cell r="MM69" t="e">
            <v>#REF!</v>
          </cell>
          <cell r="MN69" t="e">
            <v>#REF!</v>
          </cell>
          <cell r="MO69" t="e">
            <v>#REF!</v>
          </cell>
          <cell r="MP69" t="e">
            <v>#REF!</v>
          </cell>
          <cell r="MQ69" t="e">
            <v>#REF!</v>
          </cell>
          <cell r="MR69" t="e">
            <v>#REF!</v>
          </cell>
          <cell r="MS69" t="e">
            <v>#REF!</v>
          </cell>
          <cell r="MT69" t="e">
            <v>#REF!</v>
          </cell>
          <cell r="MU69" t="e">
            <v>#REF!</v>
          </cell>
          <cell r="MV69" t="e">
            <v>#REF!</v>
          </cell>
          <cell r="MW69" t="e">
            <v>#REF!</v>
          </cell>
          <cell r="MX69" t="e">
            <v>#REF!</v>
          </cell>
          <cell r="MY69" t="e">
            <v>#REF!</v>
          </cell>
          <cell r="MZ69" t="e">
            <v>#REF!</v>
          </cell>
          <cell r="NA69" t="e">
            <v>#REF!</v>
          </cell>
          <cell r="NB69" t="e">
            <v>#REF!</v>
          </cell>
          <cell r="NC69" t="e">
            <v>#REF!</v>
          </cell>
          <cell r="ND69" t="e">
            <v>#REF!</v>
          </cell>
          <cell r="NE69" t="e">
            <v>#REF!</v>
          </cell>
          <cell r="NF69" t="e">
            <v>#REF!</v>
          </cell>
          <cell r="NG69" t="e">
            <v>#REF!</v>
          </cell>
          <cell r="NH69" t="e">
            <v>#REF!</v>
          </cell>
          <cell r="NI69" t="e">
            <v>#REF!</v>
          </cell>
          <cell r="NJ69" t="e">
            <v>#REF!</v>
          </cell>
          <cell r="NK69" t="e">
            <v>#REF!</v>
          </cell>
          <cell r="NL69" t="e">
            <v>#REF!</v>
          </cell>
          <cell r="NM69" t="e">
            <v>#REF!</v>
          </cell>
          <cell r="NN69" t="e">
            <v>#REF!</v>
          </cell>
          <cell r="NO69" t="e">
            <v>#REF!</v>
          </cell>
          <cell r="NP69" t="e">
            <v>#REF!</v>
          </cell>
          <cell r="NQ69" t="e">
            <v>#REF!</v>
          </cell>
          <cell r="NR69" t="e">
            <v>#REF!</v>
          </cell>
          <cell r="NS69" t="e">
            <v>#REF!</v>
          </cell>
          <cell r="NT69" t="e">
            <v>#REF!</v>
          </cell>
          <cell r="NU69" t="e">
            <v>#REF!</v>
          </cell>
          <cell r="NV69" t="e">
            <v>#REF!</v>
          </cell>
          <cell r="NW69" t="e">
            <v>#REF!</v>
          </cell>
          <cell r="NX69" t="e">
            <v>#REF!</v>
          </cell>
          <cell r="NY69" t="e">
            <v>#REF!</v>
          </cell>
          <cell r="NZ69" t="e">
            <v>#REF!</v>
          </cell>
          <cell r="OA69" t="e">
            <v>#REF!</v>
          </cell>
          <cell r="OB69" t="e">
            <v>#REF!</v>
          </cell>
          <cell r="OC69" t="e">
            <v>#REF!</v>
          </cell>
          <cell r="OD69" t="e">
            <v>#REF!</v>
          </cell>
          <cell r="OE69" t="e">
            <v>#REF!</v>
          </cell>
          <cell r="OF69" t="e">
            <v>#REF!</v>
          </cell>
          <cell r="OG69" t="e">
            <v>#REF!</v>
          </cell>
          <cell r="OH69" t="e">
            <v>#REF!</v>
          </cell>
          <cell r="OI69" t="e">
            <v>#REF!</v>
          </cell>
          <cell r="OJ69" t="e">
            <v>#REF!</v>
          </cell>
          <cell r="OK69" t="e">
            <v>#REF!</v>
          </cell>
          <cell r="OL69" t="e">
            <v>#REF!</v>
          </cell>
          <cell r="OM69" t="e">
            <v>#REF!</v>
          </cell>
          <cell r="ON69" t="e">
            <v>#REF!</v>
          </cell>
          <cell r="OO69" t="e">
            <v>#REF!</v>
          </cell>
          <cell r="OP69" t="e">
            <v>#REF!</v>
          </cell>
          <cell r="OQ69" t="e">
            <v>#REF!</v>
          </cell>
          <cell r="OR69" t="e">
            <v>#REF!</v>
          </cell>
          <cell r="OS69" t="e">
            <v>#REF!</v>
          </cell>
          <cell r="OT69" t="e">
            <v>#REF!</v>
          </cell>
          <cell r="OU69" t="e">
            <v>#REF!</v>
          </cell>
          <cell r="OV69" t="e">
            <v>#REF!</v>
          </cell>
          <cell r="OW69" t="e">
            <v>#REF!</v>
          </cell>
          <cell r="OX69" t="e">
            <v>#REF!</v>
          </cell>
          <cell r="OY69" t="e">
            <v>#REF!</v>
          </cell>
          <cell r="OZ69" t="e">
            <v>#REF!</v>
          </cell>
          <cell r="PA69" t="e">
            <v>#REF!</v>
          </cell>
          <cell r="PB69" t="e">
            <v>#REF!</v>
          </cell>
          <cell r="PC69" t="e">
            <v>#REF!</v>
          </cell>
          <cell r="PD69" t="e">
            <v>#REF!</v>
          </cell>
          <cell r="PE69" t="e">
            <v>#REF!</v>
          </cell>
          <cell r="PF69" t="e">
            <v>#REF!</v>
          </cell>
          <cell r="PG69" t="e">
            <v>#REF!</v>
          </cell>
          <cell r="PH69" t="e">
            <v>#REF!</v>
          </cell>
          <cell r="PI69" t="e">
            <v>#REF!</v>
          </cell>
          <cell r="PJ69" t="e">
            <v>#REF!</v>
          </cell>
          <cell r="PK69" t="e">
            <v>#REF!</v>
          </cell>
          <cell r="PL69" t="e">
            <v>#REF!</v>
          </cell>
          <cell r="PM69" t="e">
            <v>#REF!</v>
          </cell>
          <cell r="PN69" t="e">
            <v>#REF!</v>
          </cell>
          <cell r="PO69" t="e">
            <v>#REF!</v>
          </cell>
          <cell r="PP69" t="e">
            <v>#REF!</v>
          </cell>
          <cell r="PQ69" t="e">
            <v>#REF!</v>
          </cell>
          <cell r="PR69" t="e">
            <v>#REF!</v>
          </cell>
          <cell r="PS69" t="e">
            <v>#REF!</v>
          </cell>
          <cell r="PT69" t="e">
            <v>#REF!</v>
          </cell>
          <cell r="PU69" t="e">
            <v>#REF!</v>
          </cell>
          <cell r="PV69" t="e">
            <v>#REF!</v>
          </cell>
          <cell r="PW69" t="e">
            <v>#REF!</v>
          </cell>
          <cell r="PX69" t="e">
            <v>#REF!</v>
          </cell>
          <cell r="PY69" t="e">
            <v>#REF!</v>
          </cell>
          <cell r="PZ69" t="e">
            <v>#REF!</v>
          </cell>
          <cell r="QA69" t="e">
            <v>#REF!</v>
          </cell>
          <cell r="QB69" t="e">
            <v>#REF!</v>
          </cell>
          <cell r="QC69" t="e">
            <v>#REF!</v>
          </cell>
          <cell r="QD69" t="e">
            <v>#REF!</v>
          </cell>
          <cell r="QE69" t="e">
            <v>#REF!</v>
          </cell>
          <cell r="QF69" t="e">
            <v>#REF!</v>
          </cell>
          <cell r="QG69" t="e">
            <v>#REF!</v>
          </cell>
          <cell r="QH69" t="e">
            <v>#REF!</v>
          </cell>
          <cell r="QI69" t="e">
            <v>#REF!</v>
          </cell>
          <cell r="QJ69" t="e">
            <v>#REF!</v>
          </cell>
          <cell r="QK69" t="e">
            <v>#REF!</v>
          </cell>
          <cell r="QL69" t="e">
            <v>#REF!</v>
          </cell>
          <cell r="QM69" t="e">
            <v>#REF!</v>
          </cell>
          <cell r="QN69" t="e">
            <v>#REF!</v>
          </cell>
          <cell r="QO69" t="e">
            <v>#REF!</v>
          </cell>
          <cell r="QP69" t="e">
            <v>#REF!</v>
          </cell>
          <cell r="QQ69" t="e">
            <v>#REF!</v>
          </cell>
          <cell r="QR69" t="e">
            <v>#REF!</v>
          </cell>
          <cell r="QS69" t="e">
            <v>#REF!</v>
          </cell>
          <cell r="QT69" t="e">
            <v>#REF!</v>
          </cell>
          <cell r="QU69" t="e">
            <v>#REF!</v>
          </cell>
          <cell r="QV69" t="e">
            <v>#REF!</v>
          </cell>
          <cell r="QW69" t="e">
            <v>#REF!</v>
          </cell>
          <cell r="QX69" t="e">
            <v>#REF!</v>
          </cell>
          <cell r="QY69" t="e">
            <v>#REF!</v>
          </cell>
          <cell r="QZ69" t="e">
            <v>#REF!</v>
          </cell>
          <cell r="RA69" t="e">
            <v>#REF!</v>
          </cell>
          <cell r="RB69" t="str">
            <v>x</v>
          </cell>
        </row>
        <row r="70">
          <cell r="C70" t="e">
            <v>#N/A</v>
          </cell>
          <cell r="D70" t="e">
            <v>#N/A</v>
          </cell>
          <cell r="E70" t="e">
            <v>#N/A</v>
          </cell>
          <cell r="F70" t="e">
            <v>#N/A</v>
          </cell>
          <cell r="G70" t="e">
            <v>#N/A</v>
          </cell>
          <cell r="H70" t="e">
            <v>#N/A</v>
          </cell>
          <cell r="I70" t="e">
            <v>#N/A</v>
          </cell>
          <cell r="J70" t="e">
            <v>#N/A</v>
          </cell>
          <cell r="K70" t="e">
            <v>#N/A</v>
          </cell>
          <cell r="L70" t="e">
            <v>#N/A</v>
          </cell>
          <cell r="M70" t="e">
            <v>#N/A</v>
          </cell>
          <cell r="N70" t="e">
            <v>#N/A</v>
          </cell>
          <cell r="O70" t="e">
            <v>#N/A</v>
          </cell>
          <cell r="P70" t="e">
            <v>#N/A</v>
          </cell>
          <cell r="Q70" t="e">
            <v>#N/A</v>
          </cell>
          <cell r="R70" t="e">
            <v>#N/A</v>
          </cell>
          <cell r="S70" t="e">
            <v>#N/A</v>
          </cell>
          <cell r="T70" t="e">
            <v>#N/A</v>
          </cell>
          <cell r="U70" t="e">
            <v>#N/A</v>
          </cell>
          <cell r="V70" t="e">
            <v>#N/A</v>
          </cell>
          <cell r="W70" t="e">
            <v>#N/A</v>
          </cell>
          <cell r="X70" t="e">
            <v>#N/A</v>
          </cell>
          <cell r="Y70" t="e">
            <v>#N/A</v>
          </cell>
          <cell r="Z70" t="e">
            <v>#N/A</v>
          </cell>
          <cell r="AA70" t="e">
            <v>#N/A</v>
          </cell>
          <cell r="AB70" t="e">
            <v>#N/A</v>
          </cell>
          <cell r="AC70" t="e">
            <v>#N/A</v>
          </cell>
          <cell r="AD70" t="e">
            <v>#N/A</v>
          </cell>
          <cell r="AE70" t="e">
            <v>#N/A</v>
          </cell>
          <cell r="AF70" t="e">
            <v>#N/A</v>
          </cell>
          <cell r="AG70" t="e">
            <v>#N/A</v>
          </cell>
          <cell r="AH70" t="e">
            <v>#N/A</v>
          </cell>
          <cell r="AI70" t="e">
            <v>#N/A</v>
          </cell>
          <cell r="AJ70" t="e">
            <v>#N/A</v>
          </cell>
          <cell r="AK70" t="e">
            <v>#N/A</v>
          </cell>
          <cell r="AL70" t="e">
            <v>#N/A</v>
          </cell>
          <cell r="AM70" t="e">
            <v>#N/A</v>
          </cell>
          <cell r="AN70" t="e">
            <v>#N/A</v>
          </cell>
          <cell r="AO70" t="e">
            <v>#N/A</v>
          </cell>
          <cell r="AP70" t="e">
            <v>#N/A</v>
          </cell>
          <cell r="AQ70" t="e">
            <v>#N/A</v>
          </cell>
          <cell r="AR70" t="e">
            <v>#N/A</v>
          </cell>
          <cell r="AS70" t="e">
            <v>#N/A</v>
          </cell>
          <cell r="AT70" t="e">
            <v>#N/A</v>
          </cell>
          <cell r="AU70" t="e">
            <v>#N/A</v>
          </cell>
          <cell r="AV70" t="e">
            <v>#N/A</v>
          </cell>
          <cell r="AW70" t="e">
            <v>#N/A</v>
          </cell>
          <cell r="AX70" t="e">
            <v>#N/A</v>
          </cell>
          <cell r="AY70" t="e">
            <v>#N/A</v>
          </cell>
          <cell r="AZ70" t="e">
            <v>#N/A</v>
          </cell>
          <cell r="BA70" t="e">
            <v>#N/A</v>
          </cell>
          <cell r="BB70" t="e">
            <v>#N/A</v>
          </cell>
          <cell r="BC70" t="e">
            <v>#N/A</v>
          </cell>
          <cell r="BD70" t="e">
            <v>#N/A</v>
          </cell>
          <cell r="BE70" t="e">
            <v>#N/A</v>
          </cell>
          <cell r="BF70" t="e">
            <v>#N/A</v>
          </cell>
          <cell r="BG70" t="e">
            <v>#N/A</v>
          </cell>
          <cell r="BH70" t="e">
            <v>#N/A</v>
          </cell>
          <cell r="BI70" t="e">
            <v>#N/A</v>
          </cell>
          <cell r="BJ70" t="e">
            <v>#N/A</v>
          </cell>
          <cell r="BK70" t="e">
            <v>#N/A</v>
          </cell>
          <cell r="BL70" t="e">
            <v>#N/A</v>
          </cell>
          <cell r="BM70" t="e">
            <v>#N/A</v>
          </cell>
          <cell r="BN70" t="e">
            <v>#N/A</v>
          </cell>
          <cell r="BO70" t="e">
            <v>#N/A</v>
          </cell>
          <cell r="BP70" t="e">
            <v>#N/A</v>
          </cell>
          <cell r="BQ70" t="e">
            <v>#N/A</v>
          </cell>
          <cell r="BR70" t="e">
            <v>#N/A</v>
          </cell>
          <cell r="BS70" t="e">
            <v>#N/A</v>
          </cell>
          <cell r="BT70" t="e">
            <v>#N/A</v>
          </cell>
          <cell r="BU70" t="e">
            <v>#N/A</v>
          </cell>
          <cell r="BV70" t="e">
            <v>#N/A</v>
          </cell>
          <cell r="BW70" t="e">
            <v>#N/A</v>
          </cell>
          <cell r="BX70" t="e">
            <v>#N/A</v>
          </cell>
          <cell r="BY70" t="e">
            <v>#N/A</v>
          </cell>
          <cell r="BZ70" t="e">
            <v>#N/A</v>
          </cell>
          <cell r="CA70" t="e">
            <v>#N/A</v>
          </cell>
          <cell r="CB70" t="e">
            <v>#N/A</v>
          </cell>
          <cell r="CC70" t="e">
            <v>#N/A</v>
          </cell>
          <cell r="CD70" t="e">
            <v>#N/A</v>
          </cell>
          <cell r="CE70" t="e">
            <v>#N/A</v>
          </cell>
          <cell r="CF70" t="e">
            <v>#N/A</v>
          </cell>
          <cell r="CG70" t="e">
            <v>#N/A</v>
          </cell>
          <cell r="CH70" t="e">
            <v>#N/A</v>
          </cell>
          <cell r="CI70" t="e">
            <v>#N/A</v>
          </cell>
          <cell r="CJ70" t="e">
            <v>#N/A</v>
          </cell>
          <cell r="CK70" t="e">
            <v>#N/A</v>
          </cell>
          <cell r="CL70" t="e">
            <v>#N/A</v>
          </cell>
          <cell r="CM70" t="e">
            <v>#N/A</v>
          </cell>
          <cell r="CN70" t="e">
            <v>#N/A</v>
          </cell>
          <cell r="CO70" t="e">
            <v>#N/A</v>
          </cell>
          <cell r="CP70" t="e">
            <v>#N/A</v>
          </cell>
          <cell r="CQ70" t="e">
            <v>#N/A</v>
          </cell>
          <cell r="CR70" t="e">
            <v>#N/A</v>
          </cell>
          <cell r="CS70" t="e">
            <v>#N/A</v>
          </cell>
          <cell r="CT70" t="e">
            <v>#N/A</v>
          </cell>
          <cell r="CU70" t="e">
            <v>#N/A</v>
          </cell>
          <cell r="CV70" t="e">
            <v>#N/A</v>
          </cell>
          <cell r="CW70" t="e">
            <v>#N/A</v>
          </cell>
          <cell r="CX70" t="e">
            <v>#N/A</v>
          </cell>
          <cell r="CY70" t="e">
            <v>#N/A</v>
          </cell>
          <cell r="CZ70" t="e">
            <v>#N/A</v>
          </cell>
          <cell r="DA70" t="e">
            <v>#N/A</v>
          </cell>
          <cell r="DB70" t="e">
            <v>#N/A</v>
          </cell>
          <cell r="DC70" t="e">
            <v>#N/A</v>
          </cell>
          <cell r="DD70" t="e">
            <v>#N/A</v>
          </cell>
          <cell r="DE70" t="e">
            <v>#N/A</v>
          </cell>
          <cell r="DF70" t="e">
            <v>#N/A</v>
          </cell>
          <cell r="DG70" t="e">
            <v>#N/A</v>
          </cell>
          <cell r="DH70" t="e">
            <v>#N/A</v>
          </cell>
          <cell r="DI70" t="e">
            <v>#N/A</v>
          </cell>
          <cell r="DJ70" t="e">
            <v>#N/A</v>
          </cell>
          <cell r="DK70" t="e">
            <v>#N/A</v>
          </cell>
          <cell r="DL70" t="e">
            <v>#N/A</v>
          </cell>
          <cell r="DM70" t="e">
            <v>#N/A</v>
          </cell>
          <cell r="DN70" t="e">
            <v>#N/A</v>
          </cell>
          <cell r="DO70" t="e">
            <v>#N/A</v>
          </cell>
          <cell r="DP70" t="e">
            <v>#N/A</v>
          </cell>
          <cell r="DQ70" t="e">
            <v>#N/A</v>
          </cell>
          <cell r="DR70" t="e">
            <v>#N/A</v>
          </cell>
          <cell r="DS70" t="e">
            <v>#N/A</v>
          </cell>
          <cell r="DT70" t="e">
            <v>#N/A</v>
          </cell>
          <cell r="DU70" t="e">
            <v>#N/A</v>
          </cell>
          <cell r="DV70" t="e">
            <v>#N/A</v>
          </cell>
          <cell r="DW70" t="e">
            <v>#N/A</v>
          </cell>
          <cell r="DX70" t="e">
            <v>#N/A</v>
          </cell>
          <cell r="DY70" t="e">
            <v>#N/A</v>
          </cell>
          <cell r="DZ70" t="e">
            <v>#N/A</v>
          </cell>
          <cell r="EA70" t="e">
            <v>#N/A</v>
          </cell>
          <cell r="EB70" t="e">
            <v>#N/A</v>
          </cell>
          <cell r="EC70" t="e">
            <v>#N/A</v>
          </cell>
          <cell r="ED70" t="e">
            <v>#N/A</v>
          </cell>
          <cell r="EE70" t="e">
            <v>#N/A</v>
          </cell>
          <cell r="EF70" t="e">
            <v>#N/A</v>
          </cell>
          <cell r="EG70" t="e">
            <v>#N/A</v>
          </cell>
          <cell r="EH70" t="e">
            <v>#N/A</v>
          </cell>
          <cell r="EI70" t="e">
            <v>#N/A</v>
          </cell>
          <cell r="EJ70" t="e">
            <v>#N/A</v>
          </cell>
          <cell r="EK70" t="e">
            <v>#N/A</v>
          </cell>
          <cell r="EL70" t="e">
            <v>#N/A</v>
          </cell>
          <cell r="EM70" t="e">
            <v>#N/A</v>
          </cell>
          <cell r="EN70" t="e">
            <v>#N/A</v>
          </cell>
          <cell r="EO70" t="e">
            <v>#N/A</v>
          </cell>
          <cell r="EP70" t="e">
            <v>#N/A</v>
          </cell>
          <cell r="EQ70" t="e">
            <v>#N/A</v>
          </cell>
          <cell r="ER70" t="e">
            <v>#N/A</v>
          </cell>
          <cell r="ES70" t="e">
            <v>#N/A</v>
          </cell>
          <cell r="ET70" t="e">
            <v>#N/A</v>
          </cell>
          <cell r="EU70" t="e">
            <v>#N/A</v>
          </cell>
          <cell r="EV70" t="e">
            <v>#N/A</v>
          </cell>
          <cell r="EW70" t="e">
            <v>#N/A</v>
          </cell>
          <cell r="EX70" t="e">
            <v>#N/A</v>
          </cell>
          <cell r="EY70" t="e">
            <v>#N/A</v>
          </cell>
          <cell r="EZ70" t="e">
            <v>#N/A</v>
          </cell>
          <cell r="FA70" t="e">
            <v>#N/A</v>
          </cell>
          <cell r="FB70" t="e">
            <v>#N/A</v>
          </cell>
          <cell r="FC70" t="e">
            <v>#N/A</v>
          </cell>
          <cell r="FD70" t="e">
            <v>#N/A</v>
          </cell>
          <cell r="FE70" t="e">
            <v>#N/A</v>
          </cell>
          <cell r="FF70" t="e">
            <v>#N/A</v>
          </cell>
          <cell r="FG70" t="e">
            <v>#N/A</v>
          </cell>
          <cell r="FH70" t="e">
            <v>#N/A</v>
          </cell>
          <cell r="FI70" t="e">
            <v>#N/A</v>
          </cell>
          <cell r="FJ70" t="e">
            <v>#N/A</v>
          </cell>
          <cell r="FK70" t="e">
            <v>#N/A</v>
          </cell>
          <cell r="FL70" t="e">
            <v>#N/A</v>
          </cell>
          <cell r="FM70" t="e">
            <v>#N/A</v>
          </cell>
          <cell r="FN70" t="e">
            <v>#N/A</v>
          </cell>
          <cell r="FO70" t="e">
            <v>#N/A</v>
          </cell>
          <cell r="FP70" t="e">
            <v>#N/A</v>
          </cell>
          <cell r="FQ70" t="e">
            <v>#N/A</v>
          </cell>
          <cell r="FR70" t="e">
            <v>#N/A</v>
          </cell>
          <cell r="FS70" t="e">
            <v>#N/A</v>
          </cell>
          <cell r="FT70" t="e">
            <v>#N/A</v>
          </cell>
          <cell r="FU70" t="e">
            <v>#N/A</v>
          </cell>
          <cell r="FV70" t="e">
            <v>#N/A</v>
          </cell>
          <cell r="FW70" t="e">
            <v>#N/A</v>
          </cell>
          <cell r="FX70" t="e">
            <v>#N/A</v>
          </cell>
          <cell r="FY70" t="e">
            <v>#N/A</v>
          </cell>
          <cell r="FZ70" t="e">
            <v>#N/A</v>
          </cell>
          <cell r="GA70" t="e">
            <v>#N/A</v>
          </cell>
          <cell r="GB70" t="e">
            <v>#N/A</v>
          </cell>
          <cell r="GC70" t="e">
            <v>#N/A</v>
          </cell>
          <cell r="GD70" t="e">
            <v>#N/A</v>
          </cell>
          <cell r="GE70" t="e">
            <v>#N/A</v>
          </cell>
          <cell r="GF70" t="e">
            <v>#N/A</v>
          </cell>
          <cell r="GG70" t="e">
            <v>#N/A</v>
          </cell>
          <cell r="GH70" t="e">
            <v>#N/A</v>
          </cell>
          <cell r="GI70" t="e">
            <v>#N/A</v>
          </cell>
          <cell r="GJ70" t="e">
            <v>#N/A</v>
          </cell>
          <cell r="GK70" t="e">
            <v>#N/A</v>
          </cell>
          <cell r="GL70" t="e">
            <v>#N/A</v>
          </cell>
          <cell r="GM70" t="e">
            <v>#N/A</v>
          </cell>
          <cell r="GN70" t="e">
            <v>#N/A</v>
          </cell>
          <cell r="GO70" t="e">
            <v>#N/A</v>
          </cell>
          <cell r="GP70" t="e">
            <v>#N/A</v>
          </cell>
          <cell r="GQ70" t="e">
            <v>#N/A</v>
          </cell>
          <cell r="GR70" t="e">
            <v>#N/A</v>
          </cell>
          <cell r="GS70" t="e">
            <v>#N/A</v>
          </cell>
          <cell r="GT70" t="e">
            <v>#N/A</v>
          </cell>
          <cell r="GU70" t="e">
            <v>#N/A</v>
          </cell>
          <cell r="GV70" t="e">
            <v>#N/A</v>
          </cell>
          <cell r="GW70" t="e">
            <v>#N/A</v>
          </cell>
          <cell r="GX70" t="e">
            <v>#N/A</v>
          </cell>
          <cell r="GY70" t="e">
            <v>#N/A</v>
          </cell>
          <cell r="GZ70" t="e">
            <v>#N/A</v>
          </cell>
          <cell r="HA70" t="e">
            <v>#N/A</v>
          </cell>
          <cell r="HB70" t="e">
            <v>#N/A</v>
          </cell>
          <cell r="HC70" t="e">
            <v>#N/A</v>
          </cell>
          <cell r="HD70" t="e">
            <v>#N/A</v>
          </cell>
          <cell r="HE70" t="e">
            <v>#N/A</v>
          </cell>
          <cell r="HF70" t="e">
            <v>#N/A</v>
          </cell>
          <cell r="HG70" t="e">
            <v>#N/A</v>
          </cell>
          <cell r="HH70" t="e">
            <v>#N/A</v>
          </cell>
          <cell r="HI70" t="e">
            <v>#N/A</v>
          </cell>
          <cell r="HJ70" t="e">
            <v>#N/A</v>
          </cell>
          <cell r="HK70" t="e">
            <v>#N/A</v>
          </cell>
          <cell r="HL70" t="e">
            <v>#N/A</v>
          </cell>
          <cell r="HM70" t="e">
            <v>#N/A</v>
          </cell>
          <cell r="HN70" t="e">
            <v>#N/A</v>
          </cell>
          <cell r="HO70" t="e">
            <v>#N/A</v>
          </cell>
          <cell r="HP70" t="e">
            <v>#N/A</v>
          </cell>
          <cell r="HQ70" t="e">
            <v>#N/A</v>
          </cell>
          <cell r="HR70" t="e">
            <v>#N/A</v>
          </cell>
          <cell r="HS70" t="e">
            <v>#N/A</v>
          </cell>
          <cell r="HT70" t="e">
            <v>#N/A</v>
          </cell>
          <cell r="HU70" t="e">
            <v>#N/A</v>
          </cell>
          <cell r="HV70" t="e">
            <v>#N/A</v>
          </cell>
          <cell r="HW70" t="e">
            <v>#N/A</v>
          </cell>
          <cell r="HX70" t="e">
            <v>#N/A</v>
          </cell>
          <cell r="HY70" t="e">
            <v>#N/A</v>
          </cell>
          <cell r="HZ70" t="e">
            <v>#N/A</v>
          </cell>
          <cell r="IA70" t="e">
            <v>#N/A</v>
          </cell>
          <cell r="IB70" t="e">
            <v>#N/A</v>
          </cell>
          <cell r="IC70" t="e">
            <v>#N/A</v>
          </cell>
          <cell r="ID70" t="e">
            <v>#N/A</v>
          </cell>
          <cell r="IE70" t="e">
            <v>#N/A</v>
          </cell>
          <cell r="IF70" t="e">
            <v>#N/A</v>
          </cell>
          <cell r="IG70" t="e">
            <v>#N/A</v>
          </cell>
          <cell r="IH70" t="e">
            <v>#N/A</v>
          </cell>
          <cell r="II70" t="e">
            <v>#N/A</v>
          </cell>
          <cell r="IJ70" t="e">
            <v>#N/A</v>
          </cell>
          <cell r="IK70" t="e">
            <v>#N/A</v>
          </cell>
          <cell r="IL70" t="e">
            <v>#N/A</v>
          </cell>
          <cell r="IM70" t="e">
            <v>#N/A</v>
          </cell>
          <cell r="IN70" t="e">
            <v>#N/A</v>
          </cell>
          <cell r="IO70" t="e">
            <v>#N/A</v>
          </cell>
          <cell r="IP70" t="e">
            <v>#N/A</v>
          </cell>
          <cell r="IQ70" t="e">
            <v>#N/A</v>
          </cell>
          <cell r="IR70" t="e">
            <v>#N/A</v>
          </cell>
          <cell r="IS70" t="e">
            <v>#N/A</v>
          </cell>
          <cell r="IT70" t="e">
            <v>#N/A</v>
          </cell>
          <cell r="IU70" t="e">
            <v>#N/A</v>
          </cell>
          <cell r="IV70" t="e">
            <v>#N/A</v>
          </cell>
          <cell r="IW70" t="e">
            <v>#N/A</v>
          </cell>
          <cell r="IX70" t="e">
            <v>#N/A</v>
          </cell>
          <cell r="IY70" t="e">
            <v>#N/A</v>
          </cell>
          <cell r="IZ70" t="e">
            <v>#N/A</v>
          </cell>
          <cell r="JA70" t="e">
            <v>#N/A</v>
          </cell>
          <cell r="JB70" t="e">
            <v>#N/A</v>
          </cell>
          <cell r="JC70" t="e">
            <v>#N/A</v>
          </cell>
          <cell r="JD70" t="e">
            <v>#N/A</v>
          </cell>
          <cell r="JE70" t="e">
            <v>#N/A</v>
          </cell>
          <cell r="JF70" t="e">
            <v>#N/A</v>
          </cell>
          <cell r="JG70" t="e">
            <v>#N/A</v>
          </cell>
          <cell r="JH70" t="e">
            <v>#N/A</v>
          </cell>
          <cell r="JI70" t="e">
            <v>#N/A</v>
          </cell>
          <cell r="JJ70" t="e">
            <v>#N/A</v>
          </cell>
          <cell r="JK70" t="e">
            <v>#N/A</v>
          </cell>
          <cell r="JL70" t="e">
            <v>#N/A</v>
          </cell>
          <cell r="JM70" t="e">
            <v>#N/A</v>
          </cell>
          <cell r="JN70" t="e">
            <v>#N/A</v>
          </cell>
          <cell r="JO70" t="e">
            <v>#N/A</v>
          </cell>
          <cell r="JP70" t="e">
            <v>#N/A</v>
          </cell>
          <cell r="JQ70" t="e">
            <v>#N/A</v>
          </cell>
          <cell r="JR70" t="e">
            <v>#N/A</v>
          </cell>
          <cell r="JS70" t="e">
            <v>#N/A</v>
          </cell>
          <cell r="JT70" t="e">
            <v>#N/A</v>
          </cell>
          <cell r="JU70" t="e">
            <v>#N/A</v>
          </cell>
          <cell r="JV70" t="e">
            <v>#N/A</v>
          </cell>
          <cell r="JW70" t="e">
            <v>#N/A</v>
          </cell>
          <cell r="JX70" t="e">
            <v>#N/A</v>
          </cell>
          <cell r="JY70" t="e">
            <v>#N/A</v>
          </cell>
          <cell r="JZ70" t="e">
            <v>#N/A</v>
          </cell>
          <cell r="KA70" t="e">
            <v>#N/A</v>
          </cell>
          <cell r="KB70" t="e">
            <v>#N/A</v>
          </cell>
          <cell r="KC70" t="e">
            <v>#N/A</v>
          </cell>
          <cell r="KD70" t="e">
            <v>#N/A</v>
          </cell>
          <cell r="KE70" t="e">
            <v>#N/A</v>
          </cell>
          <cell r="KF70" t="e">
            <v>#N/A</v>
          </cell>
          <cell r="KG70" t="e">
            <v>#N/A</v>
          </cell>
          <cell r="KH70" t="e">
            <v>#N/A</v>
          </cell>
          <cell r="KI70" t="e">
            <v>#N/A</v>
          </cell>
          <cell r="KJ70" t="e">
            <v>#N/A</v>
          </cell>
          <cell r="KK70" t="e">
            <v>#N/A</v>
          </cell>
          <cell r="KL70" t="e">
            <v>#N/A</v>
          </cell>
          <cell r="KM70" t="e">
            <v>#N/A</v>
          </cell>
          <cell r="KN70" t="e">
            <v>#N/A</v>
          </cell>
          <cell r="KO70" t="e">
            <v>#N/A</v>
          </cell>
          <cell r="KP70" t="e">
            <v>#N/A</v>
          </cell>
          <cell r="KQ70" t="e">
            <v>#N/A</v>
          </cell>
          <cell r="KR70" t="e">
            <v>#N/A</v>
          </cell>
          <cell r="KS70" t="e">
            <v>#N/A</v>
          </cell>
          <cell r="KT70" t="e">
            <v>#N/A</v>
          </cell>
          <cell r="KU70" t="e">
            <v>#N/A</v>
          </cell>
          <cell r="KV70" t="e">
            <v>#N/A</v>
          </cell>
          <cell r="KW70" t="e">
            <v>#N/A</v>
          </cell>
          <cell r="KX70" t="e">
            <v>#N/A</v>
          </cell>
          <cell r="KY70" t="e">
            <v>#N/A</v>
          </cell>
          <cell r="KZ70" t="e">
            <v>#N/A</v>
          </cell>
          <cell r="LA70" t="e">
            <v>#N/A</v>
          </cell>
          <cell r="LB70" t="e">
            <v>#N/A</v>
          </cell>
          <cell r="LC70" t="e">
            <v>#N/A</v>
          </cell>
          <cell r="LD70" t="e">
            <v>#N/A</v>
          </cell>
          <cell r="LE70" t="e">
            <v>#N/A</v>
          </cell>
          <cell r="LF70" t="e">
            <v>#N/A</v>
          </cell>
          <cell r="LG70" t="e">
            <v>#N/A</v>
          </cell>
          <cell r="LH70" t="e">
            <v>#N/A</v>
          </cell>
          <cell r="LI70" t="e">
            <v>#N/A</v>
          </cell>
          <cell r="LJ70" t="e">
            <v>#N/A</v>
          </cell>
          <cell r="LK70" t="e">
            <v>#N/A</v>
          </cell>
          <cell r="LL70" t="e">
            <v>#N/A</v>
          </cell>
          <cell r="LM70" t="e">
            <v>#N/A</v>
          </cell>
          <cell r="LN70" t="e">
            <v>#N/A</v>
          </cell>
          <cell r="LO70" t="e">
            <v>#N/A</v>
          </cell>
          <cell r="LP70" t="e">
            <v>#N/A</v>
          </cell>
          <cell r="LQ70" t="e">
            <v>#N/A</v>
          </cell>
          <cell r="LR70" t="e">
            <v>#N/A</v>
          </cell>
          <cell r="LS70" t="e">
            <v>#N/A</v>
          </cell>
          <cell r="LT70" t="e">
            <v>#N/A</v>
          </cell>
          <cell r="LU70" t="e">
            <v>#N/A</v>
          </cell>
          <cell r="LV70" t="e">
            <v>#N/A</v>
          </cell>
          <cell r="LW70" t="e">
            <v>#N/A</v>
          </cell>
          <cell r="LX70" t="e">
            <v>#N/A</v>
          </cell>
          <cell r="LY70" t="e">
            <v>#N/A</v>
          </cell>
          <cell r="LZ70" t="e">
            <v>#N/A</v>
          </cell>
          <cell r="MA70" t="e">
            <v>#N/A</v>
          </cell>
          <cell r="MB70" t="e">
            <v>#N/A</v>
          </cell>
          <cell r="MC70" t="e">
            <v>#N/A</v>
          </cell>
          <cell r="MD70" t="e">
            <v>#N/A</v>
          </cell>
          <cell r="ME70" t="e">
            <v>#N/A</v>
          </cell>
          <cell r="MF70" t="e">
            <v>#N/A</v>
          </cell>
          <cell r="MG70" t="e">
            <v>#N/A</v>
          </cell>
          <cell r="MH70" t="e">
            <v>#N/A</v>
          </cell>
          <cell r="MI70" t="e">
            <v>#N/A</v>
          </cell>
          <cell r="MJ70" t="e">
            <v>#N/A</v>
          </cell>
          <cell r="MK70" t="e">
            <v>#N/A</v>
          </cell>
          <cell r="ML70" t="e">
            <v>#N/A</v>
          </cell>
          <cell r="MM70" t="e">
            <v>#N/A</v>
          </cell>
          <cell r="MN70" t="e">
            <v>#N/A</v>
          </cell>
          <cell r="MO70" t="e">
            <v>#N/A</v>
          </cell>
          <cell r="MP70" t="e">
            <v>#N/A</v>
          </cell>
          <cell r="MQ70" t="e">
            <v>#N/A</v>
          </cell>
          <cell r="MR70" t="e">
            <v>#N/A</v>
          </cell>
          <cell r="MS70" t="e">
            <v>#N/A</v>
          </cell>
          <cell r="MT70" t="e">
            <v>#N/A</v>
          </cell>
          <cell r="MU70" t="e">
            <v>#N/A</v>
          </cell>
          <cell r="MV70" t="e">
            <v>#N/A</v>
          </cell>
          <cell r="MW70" t="e">
            <v>#N/A</v>
          </cell>
          <cell r="MX70" t="e">
            <v>#N/A</v>
          </cell>
          <cell r="MY70" t="e">
            <v>#N/A</v>
          </cell>
          <cell r="MZ70" t="e">
            <v>#N/A</v>
          </cell>
          <cell r="NA70" t="e">
            <v>#N/A</v>
          </cell>
          <cell r="NB70" t="e">
            <v>#N/A</v>
          </cell>
          <cell r="NC70" t="e">
            <v>#N/A</v>
          </cell>
          <cell r="ND70" t="e">
            <v>#N/A</v>
          </cell>
          <cell r="NE70" t="e">
            <v>#N/A</v>
          </cell>
          <cell r="NF70" t="e">
            <v>#N/A</v>
          </cell>
          <cell r="NG70" t="e">
            <v>#N/A</v>
          </cell>
          <cell r="NH70" t="e">
            <v>#N/A</v>
          </cell>
          <cell r="NI70" t="e">
            <v>#N/A</v>
          </cell>
          <cell r="NJ70" t="e">
            <v>#N/A</v>
          </cell>
          <cell r="NK70" t="e">
            <v>#N/A</v>
          </cell>
          <cell r="NL70" t="e">
            <v>#N/A</v>
          </cell>
          <cell r="NM70" t="e">
            <v>#N/A</v>
          </cell>
          <cell r="NN70" t="e">
            <v>#N/A</v>
          </cell>
          <cell r="NO70" t="e">
            <v>#N/A</v>
          </cell>
          <cell r="NP70" t="e">
            <v>#N/A</v>
          </cell>
          <cell r="NQ70" t="e">
            <v>#N/A</v>
          </cell>
          <cell r="NR70" t="e">
            <v>#N/A</v>
          </cell>
          <cell r="NS70" t="e">
            <v>#N/A</v>
          </cell>
          <cell r="NT70" t="e">
            <v>#N/A</v>
          </cell>
          <cell r="NU70" t="e">
            <v>#N/A</v>
          </cell>
          <cell r="NV70" t="e">
            <v>#N/A</v>
          </cell>
          <cell r="NW70" t="e">
            <v>#N/A</v>
          </cell>
          <cell r="NX70" t="e">
            <v>#N/A</v>
          </cell>
          <cell r="NY70" t="e">
            <v>#N/A</v>
          </cell>
          <cell r="NZ70" t="e">
            <v>#N/A</v>
          </cell>
          <cell r="OA70" t="e">
            <v>#N/A</v>
          </cell>
          <cell r="OB70" t="e">
            <v>#N/A</v>
          </cell>
          <cell r="OC70" t="e">
            <v>#N/A</v>
          </cell>
          <cell r="OD70" t="e">
            <v>#N/A</v>
          </cell>
          <cell r="OE70" t="e">
            <v>#N/A</v>
          </cell>
          <cell r="OF70" t="e">
            <v>#N/A</v>
          </cell>
          <cell r="OG70" t="e">
            <v>#N/A</v>
          </cell>
          <cell r="OH70" t="e">
            <v>#N/A</v>
          </cell>
          <cell r="OI70" t="e">
            <v>#N/A</v>
          </cell>
          <cell r="OJ70" t="e">
            <v>#N/A</v>
          </cell>
          <cell r="OK70" t="e">
            <v>#N/A</v>
          </cell>
          <cell r="OL70" t="e">
            <v>#N/A</v>
          </cell>
          <cell r="OM70" t="e">
            <v>#N/A</v>
          </cell>
          <cell r="ON70" t="e">
            <v>#N/A</v>
          </cell>
          <cell r="OO70" t="e">
            <v>#N/A</v>
          </cell>
          <cell r="OP70" t="e">
            <v>#N/A</v>
          </cell>
          <cell r="OQ70" t="e">
            <v>#N/A</v>
          </cell>
          <cell r="OR70" t="e">
            <v>#N/A</v>
          </cell>
          <cell r="OS70" t="e">
            <v>#N/A</v>
          </cell>
          <cell r="OT70" t="e">
            <v>#N/A</v>
          </cell>
          <cell r="OU70" t="e">
            <v>#N/A</v>
          </cell>
          <cell r="OV70" t="e">
            <v>#N/A</v>
          </cell>
          <cell r="OW70" t="e">
            <v>#N/A</v>
          </cell>
          <cell r="OX70" t="e">
            <v>#N/A</v>
          </cell>
          <cell r="OY70" t="e">
            <v>#N/A</v>
          </cell>
          <cell r="OZ70" t="e">
            <v>#N/A</v>
          </cell>
          <cell r="PA70" t="e">
            <v>#N/A</v>
          </cell>
          <cell r="PB70" t="e">
            <v>#N/A</v>
          </cell>
          <cell r="PC70" t="e">
            <v>#N/A</v>
          </cell>
          <cell r="PD70" t="e">
            <v>#N/A</v>
          </cell>
          <cell r="PE70" t="e">
            <v>#N/A</v>
          </cell>
          <cell r="PF70" t="e">
            <v>#N/A</v>
          </cell>
          <cell r="PG70" t="e">
            <v>#N/A</v>
          </cell>
          <cell r="PH70" t="e">
            <v>#N/A</v>
          </cell>
          <cell r="PI70" t="e">
            <v>#N/A</v>
          </cell>
          <cell r="PJ70" t="e">
            <v>#N/A</v>
          </cell>
          <cell r="PK70" t="e">
            <v>#N/A</v>
          </cell>
          <cell r="PL70" t="e">
            <v>#N/A</v>
          </cell>
          <cell r="PM70" t="e">
            <v>#N/A</v>
          </cell>
          <cell r="PN70" t="e">
            <v>#N/A</v>
          </cell>
          <cell r="PO70" t="e">
            <v>#N/A</v>
          </cell>
          <cell r="PP70" t="e">
            <v>#N/A</v>
          </cell>
          <cell r="PQ70" t="e">
            <v>#N/A</v>
          </cell>
          <cell r="PR70" t="e">
            <v>#N/A</v>
          </cell>
          <cell r="PS70" t="e">
            <v>#N/A</v>
          </cell>
          <cell r="PT70" t="e">
            <v>#N/A</v>
          </cell>
          <cell r="PU70" t="e">
            <v>#N/A</v>
          </cell>
          <cell r="PV70" t="e">
            <v>#N/A</v>
          </cell>
          <cell r="PW70" t="e">
            <v>#N/A</v>
          </cell>
          <cell r="PX70" t="e">
            <v>#N/A</v>
          </cell>
          <cell r="PY70" t="e">
            <v>#N/A</v>
          </cell>
          <cell r="PZ70" t="e">
            <v>#N/A</v>
          </cell>
          <cell r="QA70" t="e">
            <v>#N/A</v>
          </cell>
          <cell r="QB70" t="e">
            <v>#N/A</v>
          </cell>
          <cell r="QC70" t="e">
            <v>#N/A</v>
          </cell>
          <cell r="QD70" t="e">
            <v>#N/A</v>
          </cell>
          <cell r="QE70" t="e">
            <v>#N/A</v>
          </cell>
          <cell r="QF70" t="e">
            <v>#N/A</v>
          </cell>
          <cell r="QG70" t="e">
            <v>#N/A</v>
          </cell>
          <cell r="QH70" t="e">
            <v>#N/A</v>
          </cell>
          <cell r="QI70" t="e">
            <v>#N/A</v>
          </cell>
          <cell r="QJ70" t="e">
            <v>#N/A</v>
          </cell>
          <cell r="QK70" t="e">
            <v>#N/A</v>
          </cell>
          <cell r="QL70" t="e">
            <v>#N/A</v>
          </cell>
          <cell r="QM70" t="e">
            <v>#N/A</v>
          </cell>
          <cell r="QN70" t="e">
            <v>#N/A</v>
          </cell>
          <cell r="QO70" t="e">
            <v>#N/A</v>
          </cell>
          <cell r="QP70" t="e">
            <v>#N/A</v>
          </cell>
          <cell r="QQ70" t="e">
            <v>#N/A</v>
          </cell>
          <cell r="QR70" t="e">
            <v>#N/A</v>
          </cell>
          <cell r="QS70" t="e">
            <v>#N/A</v>
          </cell>
          <cell r="QT70" t="e">
            <v>#N/A</v>
          </cell>
          <cell r="QU70" t="e">
            <v>#N/A</v>
          </cell>
          <cell r="QV70" t="e">
            <v>#N/A</v>
          </cell>
          <cell r="QW70" t="e">
            <v>#N/A</v>
          </cell>
          <cell r="QX70" t="e">
            <v>#N/A</v>
          </cell>
          <cell r="QY70" t="e">
            <v>#N/A</v>
          </cell>
          <cell r="QZ70" t="e">
            <v>#N/A</v>
          </cell>
          <cell r="RA70" t="e">
            <v>#N/A</v>
          </cell>
          <cell r="RB70" t="str">
            <v>x</v>
          </cell>
        </row>
        <row r="71">
          <cell r="C71" t="e">
            <v>#N/A</v>
          </cell>
          <cell r="D71" t="e">
            <v>#N/A</v>
          </cell>
          <cell r="E71" t="e">
            <v>#N/A</v>
          </cell>
          <cell r="F71" t="e">
            <v>#N/A</v>
          </cell>
          <cell r="G71" t="e">
            <v>#N/A</v>
          </cell>
          <cell r="H71" t="e">
            <v>#N/A</v>
          </cell>
          <cell r="I71" t="e">
            <v>#N/A</v>
          </cell>
          <cell r="J71" t="e">
            <v>#N/A</v>
          </cell>
          <cell r="K71" t="e">
            <v>#N/A</v>
          </cell>
          <cell r="L71" t="e">
            <v>#N/A</v>
          </cell>
          <cell r="M71" t="e">
            <v>#N/A</v>
          </cell>
          <cell r="N71" t="e">
            <v>#N/A</v>
          </cell>
          <cell r="O71" t="e">
            <v>#N/A</v>
          </cell>
          <cell r="P71" t="e">
            <v>#N/A</v>
          </cell>
          <cell r="Q71" t="e">
            <v>#N/A</v>
          </cell>
          <cell r="R71" t="e">
            <v>#N/A</v>
          </cell>
          <cell r="S71" t="e">
            <v>#N/A</v>
          </cell>
          <cell r="T71" t="e">
            <v>#N/A</v>
          </cell>
          <cell r="U71" t="e">
            <v>#N/A</v>
          </cell>
          <cell r="V71" t="e">
            <v>#N/A</v>
          </cell>
          <cell r="W71" t="e">
            <v>#N/A</v>
          </cell>
          <cell r="X71" t="e">
            <v>#N/A</v>
          </cell>
          <cell r="Y71" t="e">
            <v>#N/A</v>
          </cell>
          <cell r="Z71" t="e">
            <v>#N/A</v>
          </cell>
          <cell r="AA71" t="e">
            <v>#N/A</v>
          </cell>
          <cell r="AB71" t="e">
            <v>#N/A</v>
          </cell>
          <cell r="AC71" t="e">
            <v>#N/A</v>
          </cell>
          <cell r="AD71" t="e">
            <v>#N/A</v>
          </cell>
          <cell r="AE71" t="e">
            <v>#N/A</v>
          </cell>
          <cell r="AF71" t="e">
            <v>#N/A</v>
          </cell>
          <cell r="AG71" t="e">
            <v>#N/A</v>
          </cell>
          <cell r="AH71" t="e">
            <v>#N/A</v>
          </cell>
          <cell r="AI71" t="e">
            <v>#N/A</v>
          </cell>
          <cell r="AJ71" t="e">
            <v>#N/A</v>
          </cell>
          <cell r="AK71" t="e">
            <v>#N/A</v>
          </cell>
          <cell r="AL71" t="e">
            <v>#N/A</v>
          </cell>
          <cell r="AM71" t="e">
            <v>#N/A</v>
          </cell>
          <cell r="AN71" t="e">
            <v>#N/A</v>
          </cell>
          <cell r="AO71" t="e">
            <v>#N/A</v>
          </cell>
          <cell r="AP71" t="e">
            <v>#N/A</v>
          </cell>
          <cell r="AQ71" t="e">
            <v>#N/A</v>
          </cell>
          <cell r="AR71" t="e">
            <v>#N/A</v>
          </cell>
          <cell r="AS71" t="e">
            <v>#N/A</v>
          </cell>
          <cell r="AT71" t="e">
            <v>#N/A</v>
          </cell>
          <cell r="AU71" t="e">
            <v>#N/A</v>
          </cell>
          <cell r="AV71" t="e">
            <v>#N/A</v>
          </cell>
          <cell r="AW71" t="e">
            <v>#N/A</v>
          </cell>
          <cell r="AX71" t="e">
            <v>#N/A</v>
          </cell>
          <cell r="AY71" t="e">
            <v>#N/A</v>
          </cell>
          <cell r="AZ71" t="e">
            <v>#N/A</v>
          </cell>
          <cell r="BA71" t="e">
            <v>#N/A</v>
          </cell>
          <cell r="BB71" t="e">
            <v>#N/A</v>
          </cell>
          <cell r="BC71" t="e">
            <v>#N/A</v>
          </cell>
          <cell r="BD71" t="e">
            <v>#N/A</v>
          </cell>
          <cell r="BE71" t="e">
            <v>#N/A</v>
          </cell>
          <cell r="BF71" t="e">
            <v>#N/A</v>
          </cell>
          <cell r="BG71" t="e">
            <v>#N/A</v>
          </cell>
          <cell r="BH71" t="e">
            <v>#N/A</v>
          </cell>
          <cell r="BI71" t="e">
            <v>#N/A</v>
          </cell>
          <cell r="BJ71" t="e">
            <v>#N/A</v>
          </cell>
          <cell r="BK71" t="e">
            <v>#N/A</v>
          </cell>
          <cell r="BL71" t="e">
            <v>#N/A</v>
          </cell>
          <cell r="BM71" t="e">
            <v>#N/A</v>
          </cell>
          <cell r="BN71" t="e">
            <v>#N/A</v>
          </cell>
          <cell r="BO71" t="e">
            <v>#N/A</v>
          </cell>
          <cell r="BP71" t="e">
            <v>#N/A</v>
          </cell>
          <cell r="BQ71" t="e">
            <v>#N/A</v>
          </cell>
          <cell r="BR71" t="e">
            <v>#N/A</v>
          </cell>
          <cell r="BS71" t="e">
            <v>#N/A</v>
          </cell>
          <cell r="BT71" t="e">
            <v>#N/A</v>
          </cell>
          <cell r="BU71" t="e">
            <v>#N/A</v>
          </cell>
          <cell r="BV71" t="e">
            <v>#N/A</v>
          </cell>
          <cell r="BW71" t="e">
            <v>#N/A</v>
          </cell>
          <cell r="BX71" t="e">
            <v>#N/A</v>
          </cell>
          <cell r="BY71" t="e">
            <v>#N/A</v>
          </cell>
          <cell r="BZ71" t="e">
            <v>#N/A</v>
          </cell>
          <cell r="CA71" t="e">
            <v>#N/A</v>
          </cell>
          <cell r="CB71" t="e">
            <v>#N/A</v>
          </cell>
          <cell r="CC71" t="e">
            <v>#N/A</v>
          </cell>
          <cell r="CD71" t="e">
            <v>#N/A</v>
          </cell>
          <cell r="CE71" t="e">
            <v>#N/A</v>
          </cell>
          <cell r="CF71" t="e">
            <v>#N/A</v>
          </cell>
          <cell r="CG71" t="e">
            <v>#N/A</v>
          </cell>
          <cell r="CH71" t="e">
            <v>#N/A</v>
          </cell>
          <cell r="CI71" t="e">
            <v>#N/A</v>
          </cell>
          <cell r="CJ71" t="e">
            <v>#N/A</v>
          </cell>
          <cell r="CK71" t="e">
            <v>#N/A</v>
          </cell>
          <cell r="CL71" t="e">
            <v>#N/A</v>
          </cell>
          <cell r="CM71" t="e">
            <v>#N/A</v>
          </cell>
          <cell r="CN71" t="e">
            <v>#N/A</v>
          </cell>
          <cell r="CO71" t="e">
            <v>#N/A</v>
          </cell>
          <cell r="CP71" t="e">
            <v>#N/A</v>
          </cell>
          <cell r="CQ71" t="e">
            <v>#N/A</v>
          </cell>
          <cell r="CR71" t="e">
            <v>#N/A</v>
          </cell>
          <cell r="CS71" t="e">
            <v>#N/A</v>
          </cell>
          <cell r="CT71" t="e">
            <v>#N/A</v>
          </cell>
          <cell r="CU71" t="e">
            <v>#N/A</v>
          </cell>
          <cell r="CV71" t="e">
            <v>#N/A</v>
          </cell>
          <cell r="CW71" t="e">
            <v>#N/A</v>
          </cell>
          <cell r="CX71" t="e">
            <v>#N/A</v>
          </cell>
          <cell r="CY71" t="e">
            <v>#N/A</v>
          </cell>
          <cell r="CZ71" t="e">
            <v>#N/A</v>
          </cell>
          <cell r="DA71" t="e">
            <v>#N/A</v>
          </cell>
          <cell r="DB71" t="e">
            <v>#N/A</v>
          </cell>
          <cell r="DC71" t="e">
            <v>#N/A</v>
          </cell>
          <cell r="DD71" t="e">
            <v>#N/A</v>
          </cell>
          <cell r="DE71" t="e">
            <v>#N/A</v>
          </cell>
          <cell r="DF71" t="e">
            <v>#N/A</v>
          </cell>
          <cell r="DG71" t="e">
            <v>#N/A</v>
          </cell>
          <cell r="DH71" t="e">
            <v>#N/A</v>
          </cell>
          <cell r="DI71" t="e">
            <v>#N/A</v>
          </cell>
          <cell r="DJ71" t="e">
            <v>#N/A</v>
          </cell>
          <cell r="DK71" t="e">
            <v>#N/A</v>
          </cell>
          <cell r="DL71" t="e">
            <v>#N/A</v>
          </cell>
          <cell r="DM71" t="e">
            <v>#N/A</v>
          </cell>
          <cell r="DN71" t="e">
            <v>#N/A</v>
          </cell>
          <cell r="DO71" t="e">
            <v>#N/A</v>
          </cell>
          <cell r="DP71" t="e">
            <v>#N/A</v>
          </cell>
          <cell r="DQ71" t="e">
            <v>#N/A</v>
          </cell>
          <cell r="DR71" t="e">
            <v>#N/A</v>
          </cell>
          <cell r="DS71" t="e">
            <v>#N/A</v>
          </cell>
          <cell r="DT71" t="e">
            <v>#N/A</v>
          </cell>
          <cell r="DU71" t="e">
            <v>#N/A</v>
          </cell>
          <cell r="DV71" t="e">
            <v>#N/A</v>
          </cell>
          <cell r="DW71" t="e">
            <v>#N/A</v>
          </cell>
          <cell r="DX71" t="e">
            <v>#N/A</v>
          </cell>
          <cell r="DY71" t="e">
            <v>#N/A</v>
          </cell>
          <cell r="DZ71" t="e">
            <v>#N/A</v>
          </cell>
          <cell r="EA71" t="e">
            <v>#N/A</v>
          </cell>
          <cell r="EB71" t="e">
            <v>#N/A</v>
          </cell>
          <cell r="EC71" t="e">
            <v>#N/A</v>
          </cell>
          <cell r="ED71" t="e">
            <v>#N/A</v>
          </cell>
          <cell r="EE71" t="e">
            <v>#N/A</v>
          </cell>
          <cell r="EF71" t="e">
            <v>#N/A</v>
          </cell>
          <cell r="EG71" t="e">
            <v>#N/A</v>
          </cell>
          <cell r="EH71" t="e">
            <v>#N/A</v>
          </cell>
          <cell r="EI71" t="e">
            <v>#N/A</v>
          </cell>
          <cell r="EJ71" t="e">
            <v>#N/A</v>
          </cell>
          <cell r="EK71" t="e">
            <v>#N/A</v>
          </cell>
          <cell r="EL71" t="e">
            <v>#N/A</v>
          </cell>
          <cell r="EM71" t="e">
            <v>#N/A</v>
          </cell>
          <cell r="EN71" t="e">
            <v>#N/A</v>
          </cell>
          <cell r="EO71" t="e">
            <v>#N/A</v>
          </cell>
          <cell r="EP71" t="e">
            <v>#N/A</v>
          </cell>
          <cell r="EQ71" t="e">
            <v>#N/A</v>
          </cell>
          <cell r="ER71" t="e">
            <v>#N/A</v>
          </cell>
          <cell r="ES71" t="e">
            <v>#N/A</v>
          </cell>
          <cell r="ET71" t="e">
            <v>#N/A</v>
          </cell>
          <cell r="EU71" t="e">
            <v>#N/A</v>
          </cell>
          <cell r="EV71" t="e">
            <v>#N/A</v>
          </cell>
          <cell r="EW71" t="e">
            <v>#N/A</v>
          </cell>
          <cell r="EX71" t="e">
            <v>#N/A</v>
          </cell>
          <cell r="EY71" t="e">
            <v>#N/A</v>
          </cell>
          <cell r="EZ71" t="e">
            <v>#N/A</v>
          </cell>
          <cell r="FA71" t="e">
            <v>#N/A</v>
          </cell>
          <cell r="FB71" t="e">
            <v>#N/A</v>
          </cell>
          <cell r="FC71" t="e">
            <v>#N/A</v>
          </cell>
          <cell r="FD71" t="e">
            <v>#N/A</v>
          </cell>
          <cell r="FE71" t="e">
            <v>#N/A</v>
          </cell>
          <cell r="FF71" t="e">
            <v>#N/A</v>
          </cell>
          <cell r="FG71" t="e">
            <v>#N/A</v>
          </cell>
          <cell r="FH71" t="e">
            <v>#N/A</v>
          </cell>
          <cell r="FI71" t="e">
            <v>#N/A</v>
          </cell>
          <cell r="FJ71" t="e">
            <v>#N/A</v>
          </cell>
          <cell r="FK71" t="e">
            <v>#N/A</v>
          </cell>
          <cell r="FL71" t="e">
            <v>#N/A</v>
          </cell>
          <cell r="FM71" t="e">
            <v>#N/A</v>
          </cell>
          <cell r="FN71" t="e">
            <v>#N/A</v>
          </cell>
          <cell r="FO71" t="e">
            <v>#N/A</v>
          </cell>
          <cell r="FP71" t="e">
            <v>#N/A</v>
          </cell>
          <cell r="FQ71" t="e">
            <v>#N/A</v>
          </cell>
          <cell r="FR71" t="e">
            <v>#N/A</v>
          </cell>
          <cell r="FS71" t="e">
            <v>#N/A</v>
          </cell>
          <cell r="FT71" t="e">
            <v>#N/A</v>
          </cell>
          <cell r="FU71" t="e">
            <v>#N/A</v>
          </cell>
          <cell r="FV71" t="e">
            <v>#N/A</v>
          </cell>
          <cell r="FW71" t="e">
            <v>#N/A</v>
          </cell>
          <cell r="FX71" t="e">
            <v>#N/A</v>
          </cell>
          <cell r="FY71" t="e">
            <v>#N/A</v>
          </cell>
          <cell r="FZ71" t="e">
            <v>#N/A</v>
          </cell>
          <cell r="GA71" t="e">
            <v>#N/A</v>
          </cell>
          <cell r="GB71" t="e">
            <v>#N/A</v>
          </cell>
          <cell r="GC71" t="e">
            <v>#N/A</v>
          </cell>
          <cell r="GD71" t="e">
            <v>#N/A</v>
          </cell>
          <cell r="GE71" t="e">
            <v>#N/A</v>
          </cell>
          <cell r="GF71" t="e">
            <v>#N/A</v>
          </cell>
          <cell r="GG71" t="e">
            <v>#N/A</v>
          </cell>
          <cell r="GH71" t="e">
            <v>#N/A</v>
          </cell>
          <cell r="GI71" t="e">
            <v>#N/A</v>
          </cell>
          <cell r="GJ71" t="e">
            <v>#N/A</v>
          </cell>
          <cell r="GK71" t="e">
            <v>#N/A</v>
          </cell>
          <cell r="GL71" t="e">
            <v>#N/A</v>
          </cell>
          <cell r="GM71" t="e">
            <v>#N/A</v>
          </cell>
          <cell r="GN71" t="e">
            <v>#N/A</v>
          </cell>
          <cell r="GO71" t="e">
            <v>#N/A</v>
          </cell>
          <cell r="GP71" t="e">
            <v>#N/A</v>
          </cell>
          <cell r="GQ71" t="e">
            <v>#N/A</v>
          </cell>
          <cell r="GR71" t="e">
            <v>#N/A</v>
          </cell>
          <cell r="GS71" t="e">
            <v>#N/A</v>
          </cell>
          <cell r="GT71" t="e">
            <v>#N/A</v>
          </cell>
          <cell r="GU71" t="e">
            <v>#N/A</v>
          </cell>
          <cell r="GV71" t="e">
            <v>#N/A</v>
          </cell>
          <cell r="GW71" t="e">
            <v>#N/A</v>
          </cell>
          <cell r="GX71" t="e">
            <v>#N/A</v>
          </cell>
          <cell r="GY71" t="e">
            <v>#N/A</v>
          </cell>
          <cell r="GZ71" t="e">
            <v>#N/A</v>
          </cell>
          <cell r="HA71" t="e">
            <v>#N/A</v>
          </cell>
          <cell r="HB71" t="e">
            <v>#N/A</v>
          </cell>
          <cell r="HC71" t="e">
            <v>#N/A</v>
          </cell>
          <cell r="HD71" t="e">
            <v>#N/A</v>
          </cell>
          <cell r="HE71" t="e">
            <v>#N/A</v>
          </cell>
          <cell r="HF71" t="e">
            <v>#N/A</v>
          </cell>
          <cell r="HG71" t="e">
            <v>#N/A</v>
          </cell>
          <cell r="HH71" t="e">
            <v>#N/A</v>
          </cell>
          <cell r="HI71" t="e">
            <v>#N/A</v>
          </cell>
          <cell r="HJ71" t="e">
            <v>#N/A</v>
          </cell>
          <cell r="HK71" t="e">
            <v>#N/A</v>
          </cell>
          <cell r="HL71" t="e">
            <v>#N/A</v>
          </cell>
          <cell r="HM71" t="e">
            <v>#N/A</v>
          </cell>
          <cell r="HN71" t="e">
            <v>#N/A</v>
          </cell>
          <cell r="HO71" t="e">
            <v>#N/A</v>
          </cell>
          <cell r="HP71" t="e">
            <v>#N/A</v>
          </cell>
          <cell r="HQ71" t="e">
            <v>#N/A</v>
          </cell>
          <cell r="HR71" t="e">
            <v>#N/A</v>
          </cell>
          <cell r="HS71" t="e">
            <v>#N/A</v>
          </cell>
          <cell r="HT71" t="e">
            <v>#N/A</v>
          </cell>
          <cell r="HU71" t="e">
            <v>#N/A</v>
          </cell>
          <cell r="HV71" t="e">
            <v>#N/A</v>
          </cell>
          <cell r="HW71" t="e">
            <v>#N/A</v>
          </cell>
          <cell r="HX71" t="e">
            <v>#N/A</v>
          </cell>
          <cell r="HY71" t="e">
            <v>#N/A</v>
          </cell>
          <cell r="HZ71" t="e">
            <v>#N/A</v>
          </cell>
          <cell r="IA71" t="e">
            <v>#N/A</v>
          </cell>
          <cell r="IB71" t="e">
            <v>#N/A</v>
          </cell>
          <cell r="IC71" t="e">
            <v>#N/A</v>
          </cell>
          <cell r="ID71" t="e">
            <v>#N/A</v>
          </cell>
          <cell r="IE71" t="e">
            <v>#N/A</v>
          </cell>
          <cell r="IF71" t="e">
            <v>#N/A</v>
          </cell>
          <cell r="IG71" t="e">
            <v>#N/A</v>
          </cell>
          <cell r="IH71" t="e">
            <v>#N/A</v>
          </cell>
          <cell r="II71" t="e">
            <v>#N/A</v>
          </cell>
          <cell r="IJ71" t="e">
            <v>#N/A</v>
          </cell>
          <cell r="IK71" t="e">
            <v>#N/A</v>
          </cell>
          <cell r="IL71" t="e">
            <v>#N/A</v>
          </cell>
          <cell r="IM71" t="e">
            <v>#N/A</v>
          </cell>
          <cell r="IN71" t="e">
            <v>#N/A</v>
          </cell>
          <cell r="IO71" t="e">
            <v>#N/A</v>
          </cell>
          <cell r="IP71" t="e">
            <v>#N/A</v>
          </cell>
          <cell r="IQ71" t="e">
            <v>#N/A</v>
          </cell>
          <cell r="IR71" t="e">
            <v>#N/A</v>
          </cell>
          <cell r="IS71" t="e">
            <v>#N/A</v>
          </cell>
          <cell r="IT71" t="e">
            <v>#N/A</v>
          </cell>
          <cell r="IU71" t="e">
            <v>#N/A</v>
          </cell>
          <cell r="IV71" t="e">
            <v>#N/A</v>
          </cell>
          <cell r="IW71" t="e">
            <v>#N/A</v>
          </cell>
          <cell r="IX71" t="e">
            <v>#N/A</v>
          </cell>
          <cell r="IY71" t="e">
            <v>#N/A</v>
          </cell>
          <cell r="IZ71" t="e">
            <v>#N/A</v>
          </cell>
          <cell r="JA71" t="e">
            <v>#N/A</v>
          </cell>
          <cell r="JB71" t="e">
            <v>#N/A</v>
          </cell>
          <cell r="JC71" t="e">
            <v>#N/A</v>
          </cell>
          <cell r="JD71" t="e">
            <v>#N/A</v>
          </cell>
          <cell r="JE71" t="e">
            <v>#N/A</v>
          </cell>
          <cell r="JF71" t="e">
            <v>#N/A</v>
          </cell>
          <cell r="JG71" t="e">
            <v>#N/A</v>
          </cell>
          <cell r="JH71" t="e">
            <v>#N/A</v>
          </cell>
          <cell r="JI71" t="e">
            <v>#N/A</v>
          </cell>
          <cell r="JJ71" t="e">
            <v>#N/A</v>
          </cell>
          <cell r="JK71" t="e">
            <v>#N/A</v>
          </cell>
          <cell r="JL71" t="e">
            <v>#N/A</v>
          </cell>
          <cell r="JM71" t="e">
            <v>#N/A</v>
          </cell>
          <cell r="JN71" t="e">
            <v>#N/A</v>
          </cell>
          <cell r="JO71" t="e">
            <v>#N/A</v>
          </cell>
          <cell r="JP71" t="e">
            <v>#N/A</v>
          </cell>
          <cell r="JQ71" t="e">
            <v>#N/A</v>
          </cell>
          <cell r="JR71" t="e">
            <v>#N/A</v>
          </cell>
          <cell r="JS71" t="e">
            <v>#N/A</v>
          </cell>
          <cell r="JT71" t="e">
            <v>#N/A</v>
          </cell>
          <cell r="JU71" t="e">
            <v>#N/A</v>
          </cell>
          <cell r="JV71" t="e">
            <v>#N/A</v>
          </cell>
          <cell r="JW71" t="e">
            <v>#N/A</v>
          </cell>
          <cell r="JX71" t="e">
            <v>#N/A</v>
          </cell>
          <cell r="JY71" t="e">
            <v>#N/A</v>
          </cell>
          <cell r="JZ71" t="e">
            <v>#N/A</v>
          </cell>
          <cell r="KA71" t="e">
            <v>#N/A</v>
          </cell>
          <cell r="KB71" t="e">
            <v>#N/A</v>
          </cell>
          <cell r="KC71" t="e">
            <v>#N/A</v>
          </cell>
          <cell r="KD71" t="e">
            <v>#N/A</v>
          </cell>
          <cell r="KE71" t="e">
            <v>#N/A</v>
          </cell>
          <cell r="KF71" t="e">
            <v>#N/A</v>
          </cell>
          <cell r="KG71" t="e">
            <v>#N/A</v>
          </cell>
          <cell r="KH71" t="e">
            <v>#N/A</v>
          </cell>
          <cell r="KI71" t="e">
            <v>#N/A</v>
          </cell>
          <cell r="KJ71" t="e">
            <v>#N/A</v>
          </cell>
          <cell r="KK71" t="e">
            <v>#N/A</v>
          </cell>
          <cell r="KL71" t="e">
            <v>#N/A</v>
          </cell>
          <cell r="KM71" t="e">
            <v>#N/A</v>
          </cell>
          <cell r="KN71" t="e">
            <v>#N/A</v>
          </cell>
          <cell r="KO71" t="e">
            <v>#N/A</v>
          </cell>
          <cell r="KP71" t="e">
            <v>#N/A</v>
          </cell>
          <cell r="KQ71" t="e">
            <v>#N/A</v>
          </cell>
          <cell r="KR71" t="e">
            <v>#N/A</v>
          </cell>
          <cell r="KS71" t="e">
            <v>#N/A</v>
          </cell>
          <cell r="KT71" t="e">
            <v>#N/A</v>
          </cell>
          <cell r="KU71" t="e">
            <v>#N/A</v>
          </cell>
          <cell r="KV71" t="e">
            <v>#N/A</v>
          </cell>
          <cell r="KW71" t="e">
            <v>#N/A</v>
          </cell>
          <cell r="KX71" t="e">
            <v>#N/A</v>
          </cell>
          <cell r="KY71" t="e">
            <v>#N/A</v>
          </cell>
          <cell r="KZ71" t="e">
            <v>#N/A</v>
          </cell>
          <cell r="LA71" t="e">
            <v>#N/A</v>
          </cell>
          <cell r="LB71" t="e">
            <v>#N/A</v>
          </cell>
          <cell r="LC71" t="e">
            <v>#N/A</v>
          </cell>
          <cell r="LD71" t="e">
            <v>#N/A</v>
          </cell>
          <cell r="LE71" t="e">
            <v>#N/A</v>
          </cell>
          <cell r="LF71" t="e">
            <v>#N/A</v>
          </cell>
          <cell r="LG71" t="e">
            <v>#N/A</v>
          </cell>
          <cell r="LH71" t="e">
            <v>#N/A</v>
          </cell>
          <cell r="LI71" t="e">
            <v>#N/A</v>
          </cell>
          <cell r="LJ71" t="e">
            <v>#N/A</v>
          </cell>
          <cell r="LK71" t="e">
            <v>#N/A</v>
          </cell>
          <cell r="LL71" t="e">
            <v>#N/A</v>
          </cell>
          <cell r="LM71" t="e">
            <v>#N/A</v>
          </cell>
          <cell r="LN71" t="e">
            <v>#N/A</v>
          </cell>
          <cell r="LO71" t="e">
            <v>#N/A</v>
          </cell>
          <cell r="LP71" t="e">
            <v>#N/A</v>
          </cell>
          <cell r="LQ71" t="e">
            <v>#N/A</v>
          </cell>
          <cell r="LR71" t="e">
            <v>#N/A</v>
          </cell>
          <cell r="LS71" t="e">
            <v>#N/A</v>
          </cell>
          <cell r="LT71" t="e">
            <v>#N/A</v>
          </cell>
          <cell r="LU71" t="e">
            <v>#N/A</v>
          </cell>
          <cell r="LV71" t="e">
            <v>#N/A</v>
          </cell>
          <cell r="LW71" t="e">
            <v>#N/A</v>
          </cell>
          <cell r="LX71" t="e">
            <v>#N/A</v>
          </cell>
          <cell r="LY71" t="e">
            <v>#N/A</v>
          </cell>
          <cell r="LZ71" t="e">
            <v>#N/A</v>
          </cell>
          <cell r="MA71" t="e">
            <v>#N/A</v>
          </cell>
          <cell r="MB71" t="e">
            <v>#N/A</v>
          </cell>
          <cell r="MC71" t="e">
            <v>#N/A</v>
          </cell>
          <cell r="MD71" t="e">
            <v>#N/A</v>
          </cell>
          <cell r="ME71" t="e">
            <v>#N/A</v>
          </cell>
          <cell r="MF71" t="e">
            <v>#N/A</v>
          </cell>
          <cell r="MG71" t="e">
            <v>#N/A</v>
          </cell>
          <cell r="MH71" t="e">
            <v>#N/A</v>
          </cell>
          <cell r="MI71" t="e">
            <v>#N/A</v>
          </cell>
          <cell r="MJ71" t="e">
            <v>#N/A</v>
          </cell>
          <cell r="MK71" t="e">
            <v>#N/A</v>
          </cell>
          <cell r="ML71" t="e">
            <v>#N/A</v>
          </cell>
          <cell r="MM71" t="e">
            <v>#N/A</v>
          </cell>
          <cell r="MN71" t="e">
            <v>#N/A</v>
          </cell>
          <cell r="MO71" t="e">
            <v>#N/A</v>
          </cell>
          <cell r="MP71" t="e">
            <v>#N/A</v>
          </cell>
          <cell r="MQ71" t="e">
            <v>#N/A</v>
          </cell>
          <cell r="MR71" t="e">
            <v>#N/A</v>
          </cell>
          <cell r="MS71" t="e">
            <v>#N/A</v>
          </cell>
          <cell r="MT71" t="e">
            <v>#N/A</v>
          </cell>
          <cell r="MU71" t="e">
            <v>#N/A</v>
          </cell>
          <cell r="MV71" t="e">
            <v>#N/A</v>
          </cell>
          <cell r="MW71" t="e">
            <v>#N/A</v>
          </cell>
          <cell r="MX71" t="e">
            <v>#N/A</v>
          </cell>
          <cell r="MY71" t="e">
            <v>#N/A</v>
          </cell>
          <cell r="MZ71" t="e">
            <v>#N/A</v>
          </cell>
          <cell r="NA71" t="e">
            <v>#N/A</v>
          </cell>
          <cell r="NB71" t="e">
            <v>#N/A</v>
          </cell>
          <cell r="NC71" t="e">
            <v>#N/A</v>
          </cell>
          <cell r="ND71" t="e">
            <v>#N/A</v>
          </cell>
          <cell r="NE71" t="e">
            <v>#N/A</v>
          </cell>
          <cell r="NF71" t="e">
            <v>#N/A</v>
          </cell>
          <cell r="NG71" t="e">
            <v>#N/A</v>
          </cell>
          <cell r="NH71" t="e">
            <v>#N/A</v>
          </cell>
          <cell r="NI71" t="e">
            <v>#N/A</v>
          </cell>
          <cell r="NJ71" t="e">
            <v>#N/A</v>
          </cell>
          <cell r="NK71" t="e">
            <v>#N/A</v>
          </cell>
          <cell r="NL71" t="e">
            <v>#N/A</v>
          </cell>
          <cell r="NM71" t="e">
            <v>#N/A</v>
          </cell>
          <cell r="NN71" t="e">
            <v>#N/A</v>
          </cell>
          <cell r="NO71" t="e">
            <v>#N/A</v>
          </cell>
          <cell r="NP71" t="e">
            <v>#N/A</v>
          </cell>
          <cell r="NQ71" t="e">
            <v>#N/A</v>
          </cell>
          <cell r="NR71" t="e">
            <v>#N/A</v>
          </cell>
          <cell r="NS71" t="e">
            <v>#N/A</v>
          </cell>
          <cell r="NT71" t="e">
            <v>#N/A</v>
          </cell>
          <cell r="NU71" t="e">
            <v>#N/A</v>
          </cell>
          <cell r="NV71" t="e">
            <v>#N/A</v>
          </cell>
          <cell r="NW71" t="e">
            <v>#N/A</v>
          </cell>
          <cell r="NX71" t="e">
            <v>#N/A</v>
          </cell>
          <cell r="NY71" t="e">
            <v>#N/A</v>
          </cell>
          <cell r="NZ71" t="e">
            <v>#N/A</v>
          </cell>
          <cell r="OA71" t="e">
            <v>#N/A</v>
          </cell>
          <cell r="OB71" t="e">
            <v>#N/A</v>
          </cell>
          <cell r="OC71" t="e">
            <v>#N/A</v>
          </cell>
          <cell r="OD71" t="e">
            <v>#N/A</v>
          </cell>
          <cell r="OE71" t="e">
            <v>#N/A</v>
          </cell>
          <cell r="OF71" t="e">
            <v>#N/A</v>
          </cell>
          <cell r="OG71" t="e">
            <v>#N/A</v>
          </cell>
          <cell r="OH71" t="e">
            <v>#N/A</v>
          </cell>
          <cell r="OI71" t="e">
            <v>#N/A</v>
          </cell>
          <cell r="OJ71" t="e">
            <v>#N/A</v>
          </cell>
          <cell r="OK71" t="e">
            <v>#N/A</v>
          </cell>
          <cell r="OL71" t="e">
            <v>#N/A</v>
          </cell>
          <cell r="OM71" t="e">
            <v>#N/A</v>
          </cell>
          <cell r="ON71" t="e">
            <v>#N/A</v>
          </cell>
          <cell r="OO71" t="e">
            <v>#N/A</v>
          </cell>
          <cell r="OP71" t="e">
            <v>#N/A</v>
          </cell>
          <cell r="OQ71" t="e">
            <v>#N/A</v>
          </cell>
          <cell r="OR71" t="e">
            <v>#N/A</v>
          </cell>
          <cell r="OS71" t="e">
            <v>#N/A</v>
          </cell>
          <cell r="OT71" t="e">
            <v>#N/A</v>
          </cell>
          <cell r="OU71" t="e">
            <v>#N/A</v>
          </cell>
          <cell r="OV71" t="e">
            <v>#N/A</v>
          </cell>
          <cell r="OW71" t="e">
            <v>#N/A</v>
          </cell>
          <cell r="OX71" t="e">
            <v>#N/A</v>
          </cell>
          <cell r="OY71" t="e">
            <v>#N/A</v>
          </cell>
          <cell r="OZ71" t="e">
            <v>#N/A</v>
          </cell>
          <cell r="PA71" t="e">
            <v>#N/A</v>
          </cell>
          <cell r="PB71" t="e">
            <v>#N/A</v>
          </cell>
          <cell r="PC71" t="e">
            <v>#N/A</v>
          </cell>
          <cell r="PD71" t="e">
            <v>#N/A</v>
          </cell>
          <cell r="PE71" t="e">
            <v>#N/A</v>
          </cell>
          <cell r="PF71" t="e">
            <v>#N/A</v>
          </cell>
          <cell r="PG71" t="e">
            <v>#N/A</v>
          </cell>
          <cell r="PH71" t="e">
            <v>#N/A</v>
          </cell>
          <cell r="PI71" t="e">
            <v>#N/A</v>
          </cell>
          <cell r="PJ71" t="e">
            <v>#N/A</v>
          </cell>
          <cell r="PK71" t="e">
            <v>#N/A</v>
          </cell>
          <cell r="PL71" t="e">
            <v>#N/A</v>
          </cell>
          <cell r="PM71" t="e">
            <v>#N/A</v>
          </cell>
          <cell r="PN71" t="e">
            <v>#N/A</v>
          </cell>
          <cell r="PO71" t="e">
            <v>#N/A</v>
          </cell>
          <cell r="PP71" t="e">
            <v>#N/A</v>
          </cell>
          <cell r="PQ71" t="e">
            <v>#N/A</v>
          </cell>
          <cell r="PR71" t="e">
            <v>#N/A</v>
          </cell>
          <cell r="PS71" t="e">
            <v>#N/A</v>
          </cell>
          <cell r="PT71" t="e">
            <v>#N/A</v>
          </cell>
          <cell r="PU71" t="e">
            <v>#N/A</v>
          </cell>
          <cell r="PV71" t="e">
            <v>#N/A</v>
          </cell>
          <cell r="PW71" t="e">
            <v>#N/A</v>
          </cell>
          <cell r="PX71" t="e">
            <v>#N/A</v>
          </cell>
          <cell r="PY71" t="e">
            <v>#N/A</v>
          </cell>
          <cell r="PZ71" t="e">
            <v>#N/A</v>
          </cell>
          <cell r="QA71" t="e">
            <v>#N/A</v>
          </cell>
          <cell r="QB71" t="e">
            <v>#N/A</v>
          </cell>
          <cell r="QC71" t="e">
            <v>#N/A</v>
          </cell>
          <cell r="QD71" t="e">
            <v>#N/A</v>
          </cell>
          <cell r="QE71" t="e">
            <v>#N/A</v>
          </cell>
          <cell r="QF71" t="e">
            <v>#N/A</v>
          </cell>
          <cell r="QG71" t="e">
            <v>#N/A</v>
          </cell>
          <cell r="QH71" t="e">
            <v>#N/A</v>
          </cell>
          <cell r="QI71" t="e">
            <v>#N/A</v>
          </cell>
          <cell r="QJ71" t="e">
            <v>#N/A</v>
          </cell>
          <cell r="QK71" t="e">
            <v>#N/A</v>
          </cell>
          <cell r="QL71" t="e">
            <v>#N/A</v>
          </cell>
          <cell r="QM71" t="e">
            <v>#N/A</v>
          </cell>
          <cell r="QN71" t="e">
            <v>#N/A</v>
          </cell>
          <cell r="QO71" t="e">
            <v>#N/A</v>
          </cell>
          <cell r="QP71" t="e">
            <v>#N/A</v>
          </cell>
          <cell r="QQ71" t="e">
            <v>#N/A</v>
          </cell>
          <cell r="QR71" t="e">
            <v>#N/A</v>
          </cell>
          <cell r="QS71" t="e">
            <v>#N/A</v>
          </cell>
          <cell r="QT71" t="e">
            <v>#N/A</v>
          </cell>
          <cell r="QU71" t="e">
            <v>#N/A</v>
          </cell>
          <cell r="QV71" t="e">
            <v>#N/A</v>
          </cell>
          <cell r="QW71" t="e">
            <v>#N/A</v>
          </cell>
          <cell r="QX71" t="e">
            <v>#N/A</v>
          </cell>
          <cell r="QY71" t="e">
            <v>#N/A</v>
          </cell>
          <cell r="QZ71" t="e">
            <v>#N/A</v>
          </cell>
          <cell r="RA71" t="e">
            <v>#N/A</v>
          </cell>
          <cell r="RB71" t="str">
            <v>x</v>
          </cell>
        </row>
        <row r="72">
          <cell r="A72">
            <v>70</v>
          </cell>
          <cell r="C72" t="e">
            <v>#N/A</v>
          </cell>
          <cell r="D72" t="e">
            <v>#N/A</v>
          </cell>
          <cell r="E72" t="e">
            <v>#N/A</v>
          </cell>
          <cell r="F72" t="e">
            <v>#N/A</v>
          </cell>
          <cell r="G72" t="e">
            <v>#N/A</v>
          </cell>
          <cell r="H72" t="e">
            <v>#N/A</v>
          </cell>
          <cell r="I72" t="e">
            <v>#N/A</v>
          </cell>
          <cell r="J72" t="e">
            <v>#N/A</v>
          </cell>
          <cell r="K72" t="e">
            <v>#N/A</v>
          </cell>
          <cell r="L72" t="e">
            <v>#N/A</v>
          </cell>
          <cell r="M72" t="e">
            <v>#N/A</v>
          </cell>
          <cell r="N72" t="e">
            <v>#N/A</v>
          </cell>
          <cell r="O72" t="e">
            <v>#N/A</v>
          </cell>
          <cell r="P72" t="e">
            <v>#N/A</v>
          </cell>
          <cell r="Q72" t="e">
            <v>#N/A</v>
          </cell>
          <cell r="R72" t="e">
            <v>#N/A</v>
          </cell>
          <cell r="S72" t="e">
            <v>#N/A</v>
          </cell>
          <cell r="T72" t="e">
            <v>#N/A</v>
          </cell>
          <cell r="U72" t="e">
            <v>#N/A</v>
          </cell>
          <cell r="V72" t="e">
            <v>#N/A</v>
          </cell>
          <cell r="W72" t="e">
            <v>#N/A</v>
          </cell>
          <cell r="X72" t="e">
            <v>#N/A</v>
          </cell>
          <cell r="Y72" t="e">
            <v>#N/A</v>
          </cell>
          <cell r="Z72" t="e">
            <v>#N/A</v>
          </cell>
          <cell r="AA72" t="e">
            <v>#N/A</v>
          </cell>
          <cell r="AB72" t="e">
            <v>#N/A</v>
          </cell>
          <cell r="AC72" t="e">
            <v>#N/A</v>
          </cell>
          <cell r="AD72" t="e">
            <v>#N/A</v>
          </cell>
          <cell r="AE72" t="e">
            <v>#N/A</v>
          </cell>
          <cell r="AF72" t="e">
            <v>#N/A</v>
          </cell>
          <cell r="AG72" t="e">
            <v>#N/A</v>
          </cell>
          <cell r="AH72" t="e">
            <v>#N/A</v>
          </cell>
          <cell r="AI72" t="e">
            <v>#N/A</v>
          </cell>
          <cell r="AJ72" t="e">
            <v>#N/A</v>
          </cell>
          <cell r="AK72" t="e">
            <v>#N/A</v>
          </cell>
          <cell r="AL72" t="e">
            <v>#N/A</v>
          </cell>
          <cell r="AM72" t="e">
            <v>#N/A</v>
          </cell>
          <cell r="AN72" t="e">
            <v>#N/A</v>
          </cell>
          <cell r="AO72" t="e">
            <v>#N/A</v>
          </cell>
          <cell r="AP72" t="e">
            <v>#N/A</v>
          </cell>
          <cell r="AQ72" t="e">
            <v>#N/A</v>
          </cell>
          <cell r="AR72" t="e">
            <v>#N/A</v>
          </cell>
          <cell r="AS72" t="e">
            <v>#N/A</v>
          </cell>
          <cell r="AT72" t="e">
            <v>#N/A</v>
          </cell>
          <cell r="AU72" t="e">
            <v>#N/A</v>
          </cell>
          <cell r="AV72" t="e">
            <v>#N/A</v>
          </cell>
          <cell r="AW72" t="e">
            <v>#N/A</v>
          </cell>
          <cell r="AX72" t="e">
            <v>#N/A</v>
          </cell>
          <cell r="AY72" t="e">
            <v>#N/A</v>
          </cell>
          <cell r="AZ72" t="e">
            <v>#N/A</v>
          </cell>
          <cell r="BA72" t="e">
            <v>#N/A</v>
          </cell>
          <cell r="BB72" t="e">
            <v>#N/A</v>
          </cell>
          <cell r="BC72" t="e">
            <v>#N/A</v>
          </cell>
          <cell r="BD72" t="e">
            <v>#N/A</v>
          </cell>
          <cell r="BE72" t="e">
            <v>#N/A</v>
          </cell>
          <cell r="BF72" t="e">
            <v>#N/A</v>
          </cell>
          <cell r="BG72" t="e">
            <v>#N/A</v>
          </cell>
          <cell r="BH72" t="e">
            <v>#N/A</v>
          </cell>
          <cell r="BI72" t="e">
            <v>#N/A</v>
          </cell>
          <cell r="BJ72" t="e">
            <v>#N/A</v>
          </cell>
          <cell r="BK72" t="e">
            <v>#N/A</v>
          </cell>
          <cell r="BL72" t="e">
            <v>#N/A</v>
          </cell>
          <cell r="BM72" t="e">
            <v>#N/A</v>
          </cell>
          <cell r="BN72" t="e">
            <v>#N/A</v>
          </cell>
          <cell r="BO72" t="e">
            <v>#N/A</v>
          </cell>
          <cell r="BP72" t="e">
            <v>#N/A</v>
          </cell>
          <cell r="BQ72" t="e">
            <v>#N/A</v>
          </cell>
          <cell r="BR72" t="e">
            <v>#N/A</v>
          </cell>
          <cell r="BS72" t="e">
            <v>#N/A</v>
          </cell>
          <cell r="BT72" t="e">
            <v>#N/A</v>
          </cell>
          <cell r="BU72" t="e">
            <v>#N/A</v>
          </cell>
          <cell r="BV72" t="e">
            <v>#N/A</v>
          </cell>
          <cell r="BW72" t="e">
            <v>#N/A</v>
          </cell>
          <cell r="BX72" t="e">
            <v>#N/A</v>
          </cell>
          <cell r="BY72" t="e">
            <v>#N/A</v>
          </cell>
          <cell r="BZ72" t="e">
            <v>#N/A</v>
          </cell>
          <cell r="CA72" t="e">
            <v>#N/A</v>
          </cell>
          <cell r="CB72" t="e">
            <v>#N/A</v>
          </cell>
          <cell r="CC72" t="e">
            <v>#N/A</v>
          </cell>
          <cell r="CD72" t="e">
            <v>#N/A</v>
          </cell>
          <cell r="CE72" t="e">
            <v>#N/A</v>
          </cell>
          <cell r="CF72" t="e">
            <v>#N/A</v>
          </cell>
          <cell r="CG72" t="e">
            <v>#N/A</v>
          </cell>
          <cell r="CH72" t="e">
            <v>#N/A</v>
          </cell>
          <cell r="CI72" t="e">
            <v>#N/A</v>
          </cell>
          <cell r="CJ72" t="e">
            <v>#N/A</v>
          </cell>
          <cell r="CK72" t="e">
            <v>#N/A</v>
          </cell>
          <cell r="CL72" t="e">
            <v>#N/A</v>
          </cell>
          <cell r="CM72" t="e">
            <v>#N/A</v>
          </cell>
          <cell r="CN72" t="e">
            <v>#N/A</v>
          </cell>
          <cell r="CO72" t="e">
            <v>#N/A</v>
          </cell>
          <cell r="CP72" t="e">
            <v>#N/A</v>
          </cell>
          <cell r="CQ72" t="e">
            <v>#N/A</v>
          </cell>
          <cell r="CR72" t="e">
            <v>#N/A</v>
          </cell>
          <cell r="CS72" t="e">
            <v>#N/A</v>
          </cell>
          <cell r="CT72" t="e">
            <v>#N/A</v>
          </cell>
          <cell r="CU72" t="e">
            <v>#N/A</v>
          </cell>
          <cell r="CV72" t="e">
            <v>#N/A</v>
          </cell>
          <cell r="CW72" t="e">
            <v>#N/A</v>
          </cell>
          <cell r="CX72" t="e">
            <v>#N/A</v>
          </cell>
          <cell r="CY72" t="e">
            <v>#N/A</v>
          </cell>
          <cell r="CZ72" t="e">
            <v>#N/A</v>
          </cell>
          <cell r="DA72" t="e">
            <v>#N/A</v>
          </cell>
          <cell r="DB72" t="e">
            <v>#N/A</v>
          </cell>
          <cell r="DC72" t="e">
            <v>#N/A</v>
          </cell>
          <cell r="DD72" t="e">
            <v>#N/A</v>
          </cell>
          <cell r="DE72" t="e">
            <v>#N/A</v>
          </cell>
          <cell r="DF72" t="e">
            <v>#N/A</v>
          </cell>
          <cell r="DG72" t="e">
            <v>#N/A</v>
          </cell>
          <cell r="DH72" t="e">
            <v>#N/A</v>
          </cell>
          <cell r="DI72" t="e">
            <v>#N/A</v>
          </cell>
          <cell r="DJ72" t="e">
            <v>#N/A</v>
          </cell>
          <cell r="DK72" t="e">
            <v>#N/A</v>
          </cell>
          <cell r="DL72" t="e">
            <v>#N/A</v>
          </cell>
          <cell r="DM72" t="e">
            <v>#N/A</v>
          </cell>
          <cell r="DN72" t="e">
            <v>#N/A</v>
          </cell>
          <cell r="DO72" t="e">
            <v>#N/A</v>
          </cell>
          <cell r="DP72" t="e">
            <v>#N/A</v>
          </cell>
          <cell r="DQ72" t="e">
            <v>#N/A</v>
          </cell>
          <cell r="DR72" t="e">
            <v>#N/A</v>
          </cell>
          <cell r="DS72" t="e">
            <v>#N/A</v>
          </cell>
          <cell r="DT72" t="e">
            <v>#N/A</v>
          </cell>
          <cell r="DU72" t="e">
            <v>#N/A</v>
          </cell>
          <cell r="DV72" t="e">
            <v>#N/A</v>
          </cell>
          <cell r="DW72" t="e">
            <v>#N/A</v>
          </cell>
          <cell r="DX72" t="e">
            <v>#N/A</v>
          </cell>
          <cell r="DY72" t="e">
            <v>#N/A</v>
          </cell>
          <cell r="DZ72" t="e">
            <v>#N/A</v>
          </cell>
          <cell r="EA72" t="e">
            <v>#N/A</v>
          </cell>
          <cell r="EB72" t="e">
            <v>#N/A</v>
          </cell>
          <cell r="EC72" t="e">
            <v>#N/A</v>
          </cell>
          <cell r="ED72" t="e">
            <v>#N/A</v>
          </cell>
          <cell r="EE72" t="e">
            <v>#N/A</v>
          </cell>
          <cell r="EF72" t="e">
            <v>#N/A</v>
          </cell>
          <cell r="EG72" t="e">
            <v>#N/A</v>
          </cell>
          <cell r="EH72" t="e">
            <v>#N/A</v>
          </cell>
          <cell r="EI72" t="e">
            <v>#N/A</v>
          </cell>
          <cell r="EJ72" t="e">
            <v>#N/A</v>
          </cell>
          <cell r="EK72" t="e">
            <v>#N/A</v>
          </cell>
          <cell r="EL72" t="e">
            <v>#N/A</v>
          </cell>
          <cell r="EM72" t="e">
            <v>#N/A</v>
          </cell>
          <cell r="EN72" t="e">
            <v>#N/A</v>
          </cell>
          <cell r="EO72" t="e">
            <v>#N/A</v>
          </cell>
          <cell r="EP72" t="e">
            <v>#N/A</v>
          </cell>
          <cell r="EQ72" t="e">
            <v>#N/A</v>
          </cell>
          <cell r="ER72" t="e">
            <v>#N/A</v>
          </cell>
          <cell r="ES72" t="e">
            <v>#N/A</v>
          </cell>
          <cell r="ET72" t="e">
            <v>#N/A</v>
          </cell>
          <cell r="EU72" t="e">
            <v>#N/A</v>
          </cell>
          <cell r="EV72" t="e">
            <v>#N/A</v>
          </cell>
          <cell r="EW72" t="e">
            <v>#N/A</v>
          </cell>
          <cell r="EX72" t="e">
            <v>#N/A</v>
          </cell>
          <cell r="EY72" t="e">
            <v>#N/A</v>
          </cell>
          <cell r="EZ72" t="e">
            <v>#N/A</v>
          </cell>
          <cell r="FA72" t="e">
            <v>#N/A</v>
          </cell>
          <cell r="FB72" t="e">
            <v>#N/A</v>
          </cell>
          <cell r="FC72" t="e">
            <v>#N/A</v>
          </cell>
          <cell r="FD72" t="e">
            <v>#N/A</v>
          </cell>
          <cell r="FE72" t="e">
            <v>#N/A</v>
          </cell>
          <cell r="FF72" t="e">
            <v>#N/A</v>
          </cell>
          <cell r="FG72" t="e">
            <v>#N/A</v>
          </cell>
          <cell r="FH72" t="e">
            <v>#N/A</v>
          </cell>
          <cell r="FI72" t="e">
            <v>#N/A</v>
          </cell>
          <cell r="FJ72" t="e">
            <v>#N/A</v>
          </cell>
          <cell r="FK72" t="e">
            <v>#N/A</v>
          </cell>
          <cell r="FL72" t="e">
            <v>#N/A</v>
          </cell>
          <cell r="FM72" t="e">
            <v>#N/A</v>
          </cell>
          <cell r="FN72" t="e">
            <v>#N/A</v>
          </cell>
          <cell r="FO72" t="e">
            <v>#N/A</v>
          </cell>
          <cell r="FP72" t="e">
            <v>#N/A</v>
          </cell>
          <cell r="FQ72" t="e">
            <v>#N/A</v>
          </cell>
          <cell r="FR72" t="e">
            <v>#N/A</v>
          </cell>
          <cell r="FS72" t="e">
            <v>#N/A</v>
          </cell>
          <cell r="FT72" t="e">
            <v>#N/A</v>
          </cell>
          <cell r="FU72" t="e">
            <v>#N/A</v>
          </cell>
          <cell r="FV72" t="e">
            <v>#N/A</v>
          </cell>
          <cell r="FW72" t="e">
            <v>#N/A</v>
          </cell>
          <cell r="FX72" t="e">
            <v>#N/A</v>
          </cell>
          <cell r="FY72" t="e">
            <v>#N/A</v>
          </cell>
          <cell r="FZ72" t="e">
            <v>#N/A</v>
          </cell>
          <cell r="GA72" t="e">
            <v>#N/A</v>
          </cell>
          <cell r="GB72" t="e">
            <v>#N/A</v>
          </cell>
          <cell r="GC72" t="e">
            <v>#N/A</v>
          </cell>
          <cell r="GD72" t="e">
            <v>#N/A</v>
          </cell>
          <cell r="GE72" t="e">
            <v>#N/A</v>
          </cell>
          <cell r="GF72" t="e">
            <v>#N/A</v>
          </cell>
          <cell r="GG72" t="e">
            <v>#N/A</v>
          </cell>
          <cell r="GH72" t="e">
            <v>#N/A</v>
          </cell>
          <cell r="GI72" t="e">
            <v>#N/A</v>
          </cell>
          <cell r="GJ72" t="e">
            <v>#N/A</v>
          </cell>
          <cell r="GK72" t="e">
            <v>#N/A</v>
          </cell>
          <cell r="GL72" t="e">
            <v>#N/A</v>
          </cell>
          <cell r="GM72" t="e">
            <v>#N/A</v>
          </cell>
          <cell r="GN72" t="e">
            <v>#N/A</v>
          </cell>
          <cell r="GO72" t="e">
            <v>#N/A</v>
          </cell>
          <cell r="GP72" t="e">
            <v>#N/A</v>
          </cell>
          <cell r="GQ72" t="e">
            <v>#N/A</v>
          </cell>
          <cell r="GR72" t="e">
            <v>#N/A</v>
          </cell>
          <cell r="GS72" t="e">
            <v>#N/A</v>
          </cell>
          <cell r="GT72" t="e">
            <v>#N/A</v>
          </cell>
          <cell r="GU72" t="e">
            <v>#N/A</v>
          </cell>
          <cell r="GV72" t="e">
            <v>#N/A</v>
          </cell>
          <cell r="GW72" t="e">
            <v>#N/A</v>
          </cell>
          <cell r="GX72" t="e">
            <v>#N/A</v>
          </cell>
          <cell r="GY72" t="e">
            <v>#N/A</v>
          </cell>
          <cell r="GZ72" t="e">
            <v>#N/A</v>
          </cell>
          <cell r="HA72" t="e">
            <v>#N/A</v>
          </cell>
          <cell r="HB72" t="e">
            <v>#N/A</v>
          </cell>
          <cell r="HC72" t="e">
            <v>#N/A</v>
          </cell>
          <cell r="HD72" t="e">
            <v>#N/A</v>
          </cell>
          <cell r="HE72" t="e">
            <v>#N/A</v>
          </cell>
          <cell r="HF72" t="e">
            <v>#N/A</v>
          </cell>
          <cell r="HG72" t="e">
            <v>#N/A</v>
          </cell>
          <cell r="HH72" t="e">
            <v>#N/A</v>
          </cell>
          <cell r="HI72" t="e">
            <v>#N/A</v>
          </cell>
          <cell r="HJ72" t="e">
            <v>#N/A</v>
          </cell>
          <cell r="HK72" t="e">
            <v>#N/A</v>
          </cell>
          <cell r="HL72" t="e">
            <v>#N/A</v>
          </cell>
          <cell r="HM72" t="e">
            <v>#N/A</v>
          </cell>
          <cell r="HN72" t="e">
            <v>#N/A</v>
          </cell>
          <cell r="HO72" t="e">
            <v>#N/A</v>
          </cell>
          <cell r="HP72" t="e">
            <v>#N/A</v>
          </cell>
          <cell r="HQ72" t="e">
            <v>#N/A</v>
          </cell>
          <cell r="HR72" t="e">
            <v>#N/A</v>
          </cell>
          <cell r="HS72" t="e">
            <v>#N/A</v>
          </cell>
          <cell r="HT72" t="e">
            <v>#N/A</v>
          </cell>
          <cell r="HU72" t="e">
            <v>#N/A</v>
          </cell>
          <cell r="HV72" t="e">
            <v>#N/A</v>
          </cell>
          <cell r="HW72" t="e">
            <v>#N/A</v>
          </cell>
          <cell r="HX72" t="e">
            <v>#N/A</v>
          </cell>
          <cell r="HY72" t="e">
            <v>#N/A</v>
          </cell>
          <cell r="HZ72" t="e">
            <v>#N/A</v>
          </cell>
          <cell r="IA72" t="e">
            <v>#N/A</v>
          </cell>
          <cell r="IB72" t="e">
            <v>#N/A</v>
          </cell>
          <cell r="IC72" t="e">
            <v>#N/A</v>
          </cell>
          <cell r="ID72" t="e">
            <v>#N/A</v>
          </cell>
          <cell r="IE72" t="e">
            <v>#N/A</v>
          </cell>
          <cell r="IF72" t="e">
            <v>#N/A</v>
          </cell>
          <cell r="IG72" t="e">
            <v>#N/A</v>
          </cell>
          <cell r="IH72" t="e">
            <v>#N/A</v>
          </cell>
          <cell r="II72" t="e">
            <v>#N/A</v>
          </cell>
          <cell r="IJ72" t="e">
            <v>#N/A</v>
          </cell>
          <cell r="IK72" t="e">
            <v>#N/A</v>
          </cell>
          <cell r="IL72" t="e">
            <v>#N/A</v>
          </cell>
          <cell r="IM72" t="e">
            <v>#N/A</v>
          </cell>
          <cell r="IN72" t="e">
            <v>#N/A</v>
          </cell>
          <cell r="IO72" t="e">
            <v>#N/A</v>
          </cell>
          <cell r="IP72" t="e">
            <v>#N/A</v>
          </cell>
          <cell r="IQ72" t="e">
            <v>#N/A</v>
          </cell>
          <cell r="IR72" t="e">
            <v>#N/A</v>
          </cell>
          <cell r="IS72" t="e">
            <v>#N/A</v>
          </cell>
          <cell r="IT72" t="e">
            <v>#N/A</v>
          </cell>
          <cell r="IU72" t="e">
            <v>#N/A</v>
          </cell>
          <cell r="IV72" t="e">
            <v>#N/A</v>
          </cell>
          <cell r="IW72" t="e">
            <v>#N/A</v>
          </cell>
          <cell r="IX72" t="e">
            <v>#N/A</v>
          </cell>
          <cell r="IY72" t="e">
            <v>#N/A</v>
          </cell>
          <cell r="IZ72" t="e">
            <v>#N/A</v>
          </cell>
          <cell r="JA72" t="e">
            <v>#N/A</v>
          </cell>
          <cell r="JB72" t="e">
            <v>#N/A</v>
          </cell>
          <cell r="JC72" t="e">
            <v>#N/A</v>
          </cell>
          <cell r="JD72" t="e">
            <v>#N/A</v>
          </cell>
          <cell r="JE72" t="e">
            <v>#N/A</v>
          </cell>
          <cell r="JF72" t="e">
            <v>#N/A</v>
          </cell>
          <cell r="JG72" t="e">
            <v>#N/A</v>
          </cell>
          <cell r="JH72" t="e">
            <v>#N/A</v>
          </cell>
          <cell r="JI72" t="e">
            <v>#N/A</v>
          </cell>
          <cell r="JJ72" t="e">
            <v>#N/A</v>
          </cell>
          <cell r="JK72" t="e">
            <v>#N/A</v>
          </cell>
          <cell r="JL72" t="e">
            <v>#N/A</v>
          </cell>
          <cell r="JM72" t="e">
            <v>#N/A</v>
          </cell>
          <cell r="JN72" t="e">
            <v>#N/A</v>
          </cell>
          <cell r="JO72" t="e">
            <v>#N/A</v>
          </cell>
          <cell r="JP72" t="e">
            <v>#N/A</v>
          </cell>
          <cell r="JQ72" t="e">
            <v>#N/A</v>
          </cell>
          <cell r="JR72" t="e">
            <v>#N/A</v>
          </cell>
          <cell r="JS72" t="e">
            <v>#N/A</v>
          </cell>
          <cell r="JT72" t="e">
            <v>#N/A</v>
          </cell>
          <cell r="JU72" t="e">
            <v>#N/A</v>
          </cell>
          <cell r="JV72" t="e">
            <v>#N/A</v>
          </cell>
          <cell r="JW72" t="e">
            <v>#N/A</v>
          </cell>
          <cell r="JX72" t="e">
            <v>#N/A</v>
          </cell>
          <cell r="JY72" t="e">
            <v>#N/A</v>
          </cell>
          <cell r="JZ72" t="e">
            <v>#N/A</v>
          </cell>
          <cell r="KA72" t="e">
            <v>#N/A</v>
          </cell>
          <cell r="KB72" t="e">
            <v>#N/A</v>
          </cell>
          <cell r="KC72" t="e">
            <v>#N/A</v>
          </cell>
          <cell r="KD72" t="e">
            <v>#N/A</v>
          </cell>
          <cell r="KE72" t="e">
            <v>#N/A</v>
          </cell>
          <cell r="KF72" t="e">
            <v>#N/A</v>
          </cell>
          <cell r="KG72" t="e">
            <v>#N/A</v>
          </cell>
          <cell r="KH72" t="e">
            <v>#N/A</v>
          </cell>
          <cell r="KI72" t="e">
            <v>#N/A</v>
          </cell>
          <cell r="KJ72" t="e">
            <v>#N/A</v>
          </cell>
          <cell r="KK72" t="e">
            <v>#N/A</v>
          </cell>
          <cell r="KL72" t="e">
            <v>#N/A</v>
          </cell>
          <cell r="KM72" t="e">
            <v>#N/A</v>
          </cell>
          <cell r="KN72" t="e">
            <v>#N/A</v>
          </cell>
          <cell r="KO72" t="e">
            <v>#N/A</v>
          </cell>
          <cell r="KP72" t="e">
            <v>#N/A</v>
          </cell>
          <cell r="KQ72" t="e">
            <v>#N/A</v>
          </cell>
          <cell r="KR72" t="e">
            <v>#N/A</v>
          </cell>
          <cell r="KS72" t="e">
            <v>#N/A</v>
          </cell>
          <cell r="KT72" t="e">
            <v>#N/A</v>
          </cell>
          <cell r="KU72" t="e">
            <v>#N/A</v>
          </cell>
          <cell r="KV72" t="e">
            <v>#N/A</v>
          </cell>
          <cell r="KW72" t="e">
            <v>#N/A</v>
          </cell>
          <cell r="KX72" t="e">
            <v>#N/A</v>
          </cell>
          <cell r="KY72" t="e">
            <v>#N/A</v>
          </cell>
          <cell r="KZ72" t="e">
            <v>#N/A</v>
          </cell>
          <cell r="LA72" t="e">
            <v>#N/A</v>
          </cell>
          <cell r="LB72" t="e">
            <v>#N/A</v>
          </cell>
          <cell r="LC72" t="e">
            <v>#N/A</v>
          </cell>
          <cell r="LD72" t="e">
            <v>#N/A</v>
          </cell>
          <cell r="LE72" t="e">
            <v>#N/A</v>
          </cell>
          <cell r="LF72" t="e">
            <v>#N/A</v>
          </cell>
          <cell r="LG72" t="e">
            <v>#N/A</v>
          </cell>
          <cell r="LH72" t="e">
            <v>#N/A</v>
          </cell>
          <cell r="LI72" t="e">
            <v>#N/A</v>
          </cell>
          <cell r="LJ72" t="e">
            <v>#N/A</v>
          </cell>
          <cell r="LK72" t="e">
            <v>#N/A</v>
          </cell>
          <cell r="LL72" t="e">
            <v>#N/A</v>
          </cell>
          <cell r="LM72" t="e">
            <v>#N/A</v>
          </cell>
          <cell r="LN72" t="e">
            <v>#N/A</v>
          </cell>
          <cell r="LO72" t="e">
            <v>#N/A</v>
          </cell>
          <cell r="LP72" t="e">
            <v>#N/A</v>
          </cell>
          <cell r="LQ72" t="e">
            <v>#N/A</v>
          </cell>
          <cell r="LR72" t="e">
            <v>#N/A</v>
          </cell>
          <cell r="LS72" t="e">
            <v>#N/A</v>
          </cell>
          <cell r="LT72" t="e">
            <v>#N/A</v>
          </cell>
          <cell r="LU72" t="e">
            <v>#N/A</v>
          </cell>
          <cell r="LV72" t="e">
            <v>#N/A</v>
          </cell>
          <cell r="LW72" t="e">
            <v>#N/A</v>
          </cell>
          <cell r="LX72" t="e">
            <v>#N/A</v>
          </cell>
          <cell r="LY72" t="e">
            <v>#N/A</v>
          </cell>
          <cell r="LZ72" t="e">
            <v>#N/A</v>
          </cell>
          <cell r="MA72" t="e">
            <v>#N/A</v>
          </cell>
          <cell r="MB72" t="e">
            <v>#N/A</v>
          </cell>
          <cell r="MC72" t="e">
            <v>#N/A</v>
          </cell>
          <cell r="MD72" t="e">
            <v>#N/A</v>
          </cell>
          <cell r="ME72" t="e">
            <v>#N/A</v>
          </cell>
          <cell r="MF72" t="e">
            <v>#N/A</v>
          </cell>
          <cell r="MG72" t="e">
            <v>#N/A</v>
          </cell>
          <cell r="MH72" t="e">
            <v>#N/A</v>
          </cell>
          <cell r="MI72" t="e">
            <v>#N/A</v>
          </cell>
          <cell r="MJ72" t="e">
            <v>#N/A</v>
          </cell>
          <cell r="MK72" t="e">
            <v>#N/A</v>
          </cell>
          <cell r="ML72" t="e">
            <v>#N/A</v>
          </cell>
          <cell r="MM72" t="e">
            <v>#N/A</v>
          </cell>
          <cell r="MN72" t="e">
            <v>#N/A</v>
          </cell>
          <cell r="MO72" t="e">
            <v>#N/A</v>
          </cell>
          <cell r="MP72" t="e">
            <v>#N/A</v>
          </cell>
          <cell r="MQ72" t="e">
            <v>#N/A</v>
          </cell>
          <cell r="MR72" t="e">
            <v>#N/A</v>
          </cell>
          <cell r="MS72" t="e">
            <v>#N/A</v>
          </cell>
          <cell r="MT72" t="e">
            <v>#N/A</v>
          </cell>
          <cell r="MU72" t="e">
            <v>#N/A</v>
          </cell>
          <cell r="MV72" t="e">
            <v>#N/A</v>
          </cell>
          <cell r="MW72" t="e">
            <v>#N/A</v>
          </cell>
          <cell r="MX72" t="e">
            <v>#N/A</v>
          </cell>
          <cell r="MY72" t="e">
            <v>#N/A</v>
          </cell>
          <cell r="MZ72" t="e">
            <v>#N/A</v>
          </cell>
          <cell r="NA72" t="e">
            <v>#N/A</v>
          </cell>
          <cell r="NB72" t="e">
            <v>#N/A</v>
          </cell>
          <cell r="NC72" t="e">
            <v>#N/A</v>
          </cell>
          <cell r="ND72" t="e">
            <v>#N/A</v>
          </cell>
          <cell r="NE72" t="e">
            <v>#N/A</v>
          </cell>
          <cell r="NF72" t="e">
            <v>#N/A</v>
          </cell>
          <cell r="NG72" t="e">
            <v>#N/A</v>
          </cell>
          <cell r="NH72" t="e">
            <v>#N/A</v>
          </cell>
          <cell r="NI72" t="e">
            <v>#N/A</v>
          </cell>
          <cell r="NJ72" t="e">
            <v>#N/A</v>
          </cell>
          <cell r="NK72" t="e">
            <v>#N/A</v>
          </cell>
          <cell r="NL72" t="e">
            <v>#N/A</v>
          </cell>
          <cell r="NM72" t="e">
            <v>#N/A</v>
          </cell>
          <cell r="NN72" t="e">
            <v>#N/A</v>
          </cell>
          <cell r="NO72" t="e">
            <v>#N/A</v>
          </cell>
          <cell r="NP72" t="e">
            <v>#N/A</v>
          </cell>
          <cell r="NQ72" t="e">
            <v>#N/A</v>
          </cell>
          <cell r="NR72" t="e">
            <v>#N/A</v>
          </cell>
          <cell r="NS72" t="e">
            <v>#N/A</v>
          </cell>
          <cell r="NT72" t="e">
            <v>#N/A</v>
          </cell>
          <cell r="NU72" t="e">
            <v>#N/A</v>
          </cell>
          <cell r="NV72" t="e">
            <v>#N/A</v>
          </cell>
          <cell r="NW72" t="e">
            <v>#N/A</v>
          </cell>
          <cell r="NX72" t="e">
            <v>#N/A</v>
          </cell>
          <cell r="NY72" t="e">
            <v>#N/A</v>
          </cell>
          <cell r="NZ72" t="e">
            <v>#N/A</v>
          </cell>
          <cell r="OA72" t="e">
            <v>#N/A</v>
          </cell>
          <cell r="OB72" t="e">
            <v>#N/A</v>
          </cell>
          <cell r="OC72" t="e">
            <v>#N/A</v>
          </cell>
          <cell r="OD72" t="e">
            <v>#N/A</v>
          </cell>
          <cell r="OE72" t="e">
            <v>#N/A</v>
          </cell>
          <cell r="OF72" t="e">
            <v>#N/A</v>
          </cell>
          <cell r="OG72" t="e">
            <v>#N/A</v>
          </cell>
          <cell r="OH72" t="e">
            <v>#N/A</v>
          </cell>
          <cell r="OI72" t="e">
            <v>#N/A</v>
          </cell>
          <cell r="OJ72" t="e">
            <v>#N/A</v>
          </cell>
          <cell r="OK72" t="e">
            <v>#N/A</v>
          </cell>
          <cell r="OL72" t="e">
            <v>#N/A</v>
          </cell>
          <cell r="OM72" t="e">
            <v>#N/A</v>
          </cell>
          <cell r="ON72" t="e">
            <v>#N/A</v>
          </cell>
          <cell r="OO72" t="e">
            <v>#N/A</v>
          </cell>
          <cell r="OP72" t="e">
            <v>#N/A</v>
          </cell>
          <cell r="OQ72" t="e">
            <v>#N/A</v>
          </cell>
          <cell r="OR72" t="e">
            <v>#N/A</v>
          </cell>
          <cell r="OS72" t="e">
            <v>#N/A</v>
          </cell>
          <cell r="OT72" t="e">
            <v>#N/A</v>
          </cell>
          <cell r="OU72" t="e">
            <v>#N/A</v>
          </cell>
          <cell r="OV72" t="e">
            <v>#N/A</v>
          </cell>
          <cell r="OW72" t="e">
            <v>#N/A</v>
          </cell>
          <cell r="OX72" t="e">
            <v>#N/A</v>
          </cell>
          <cell r="OY72" t="e">
            <v>#N/A</v>
          </cell>
          <cell r="OZ72" t="e">
            <v>#N/A</v>
          </cell>
          <cell r="PA72" t="e">
            <v>#N/A</v>
          </cell>
          <cell r="PB72" t="e">
            <v>#N/A</v>
          </cell>
          <cell r="PC72" t="e">
            <v>#N/A</v>
          </cell>
          <cell r="PD72" t="e">
            <v>#N/A</v>
          </cell>
          <cell r="PE72" t="e">
            <v>#N/A</v>
          </cell>
          <cell r="PF72" t="e">
            <v>#N/A</v>
          </cell>
          <cell r="PG72" t="e">
            <v>#N/A</v>
          </cell>
          <cell r="PH72" t="e">
            <v>#N/A</v>
          </cell>
          <cell r="PI72" t="e">
            <v>#N/A</v>
          </cell>
          <cell r="PJ72" t="e">
            <v>#N/A</v>
          </cell>
          <cell r="PK72" t="e">
            <v>#N/A</v>
          </cell>
          <cell r="PL72" t="e">
            <v>#N/A</v>
          </cell>
          <cell r="PM72" t="e">
            <v>#N/A</v>
          </cell>
          <cell r="PN72" t="e">
            <v>#N/A</v>
          </cell>
          <cell r="PO72" t="e">
            <v>#N/A</v>
          </cell>
          <cell r="PP72" t="e">
            <v>#N/A</v>
          </cell>
          <cell r="PQ72" t="e">
            <v>#N/A</v>
          </cell>
          <cell r="PR72" t="e">
            <v>#N/A</v>
          </cell>
          <cell r="PS72" t="e">
            <v>#N/A</v>
          </cell>
          <cell r="PT72" t="e">
            <v>#N/A</v>
          </cell>
          <cell r="PU72" t="e">
            <v>#N/A</v>
          </cell>
          <cell r="PV72" t="e">
            <v>#N/A</v>
          </cell>
          <cell r="PW72" t="e">
            <v>#N/A</v>
          </cell>
          <cell r="PX72" t="e">
            <v>#N/A</v>
          </cell>
          <cell r="PY72" t="e">
            <v>#N/A</v>
          </cell>
          <cell r="PZ72" t="e">
            <v>#N/A</v>
          </cell>
          <cell r="QA72" t="e">
            <v>#N/A</v>
          </cell>
          <cell r="QB72" t="e">
            <v>#N/A</v>
          </cell>
          <cell r="QC72" t="e">
            <v>#N/A</v>
          </cell>
          <cell r="QD72" t="e">
            <v>#N/A</v>
          </cell>
          <cell r="QE72" t="e">
            <v>#N/A</v>
          </cell>
          <cell r="QF72" t="e">
            <v>#N/A</v>
          </cell>
          <cell r="QG72" t="e">
            <v>#N/A</v>
          </cell>
          <cell r="QH72" t="e">
            <v>#N/A</v>
          </cell>
          <cell r="QI72" t="e">
            <v>#N/A</v>
          </cell>
          <cell r="QJ72" t="e">
            <v>#N/A</v>
          </cell>
          <cell r="QK72" t="e">
            <v>#N/A</v>
          </cell>
          <cell r="QL72" t="e">
            <v>#N/A</v>
          </cell>
          <cell r="QM72" t="e">
            <v>#N/A</v>
          </cell>
          <cell r="QN72" t="e">
            <v>#N/A</v>
          </cell>
          <cell r="QO72" t="e">
            <v>#N/A</v>
          </cell>
          <cell r="QP72" t="e">
            <v>#N/A</v>
          </cell>
          <cell r="QQ72" t="e">
            <v>#N/A</v>
          </cell>
          <cell r="QR72" t="e">
            <v>#N/A</v>
          </cell>
          <cell r="QS72" t="e">
            <v>#N/A</v>
          </cell>
          <cell r="QT72" t="e">
            <v>#N/A</v>
          </cell>
          <cell r="QU72" t="e">
            <v>#N/A</v>
          </cell>
          <cell r="QV72" t="e">
            <v>#N/A</v>
          </cell>
          <cell r="QW72" t="e">
            <v>#N/A</v>
          </cell>
          <cell r="QX72" t="e">
            <v>#N/A</v>
          </cell>
          <cell r="QY72" t="e">
            <v>#N/A</v>
          </cell>
          <cell r="QZ72" t="e">
            <v>#N/A</v>
          </cell>
          <cell r="RA72" t="e">
            <v>#N/A</v>
          </cell>
          <cell r="RB72" t="str">
            <v>x</v>
          </cell>
        </row>
        <row r="73">
          <cell r="A73">
            <v>71</v>
          </cell>
          <cell r="C73">
            <v>0</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cell r="BM73">
            <v>0</v>
          </cell>
          <cell r="BN73">
            <v>0</v>
          </cell>
          <cell r="BO73">
            <v>0</v>
          </cell>
          <cell r="BP73">
            <v>0</v>
          </cell>
          <cell r="BQ73">
            <v>0</v>
          </cell>
          <cell r="BR73">
            <v>0</v>
          </cell>
          <cell r="BS73">
            <v>0</v>
          </cell>
          <cell r="BT73">
            <v>0</v>
          </cell>
          <cell r="BU73">
            <v>0</v>
          </cell>
          <cell r="BV73">
            <v>0</v>
          </cell>
          <cell r="BW73">
            <v>0</v>
          </cell>
          <cell r="BX73">
            <v>0</v>
          </cell>
          <cell r="BY73">
            <v>0</v>
          </cell>
          <cell r="BZ73">
            <v>0</v>
          </cell>
          <cell r="CA73">
            <v>0</v>
          </cell>
          <cell r="CB73">
            <v>0</v>
          </cell>
          <cell r="CC73">
            <v>0</v>
          </cell>
          <cell r="CD73">
            <v>0</v>
          </cell>
          <cell r="CE73">
            <v>0</v>
          </cell>
          <cell r="CF73">
            <v>0</v>
          </cell>
          <cell r="CG73">
            <v>0</v>
          </cell>
          <cell r="CH73">
            <v>0</v>
          </cell>
          <cell r="CI73">
            <v>0</v>
          </cell>
          <cell r="CJ73">
            <v>0</v>
          </cell>
          <cell r="CK73">
            <v>0</v>
          </cell>
          <cell r="CL73">
            <v>0</v>
          </cell>
          <cell r="CM73">
            <v>0</v>
          </cell>
          <cell r="CN73">
            <v>0</v>
          </cell>
          <cell r="CO73">
            <v>0</v>
          </cell>
          <cell r="CP73">
            <v>0</v>
          </cell>
          <cell r="CQ73">
            <v>0</v>
          </cell>
          <cell r="CR73">
            <v>0</v>
          </cell>
          <cell r="CS73">
            <v>0</v>
          </cell>
          <cell r="CT73">
            <v>0</v>
          </cell>
          <cell r="CU73">
            <v>0</v>
          </cell>
          <cell r="CV73">
            <v>0</v>
          </cell>
          <cell r="CW73">
            <v>0</v>
          </cell>
          <cell r="CX73">
            <v>0</v>
          </cell>
          <cell r="CY73">
            <v>0</v>
          </cell>
          <cell r="CZ73">
            <v>0</v>
          </cell>
          <cell r="DA73">
            <v>0</v>
          </cell>
          <cell r="DB73">
            <v>0</v>
          </cell>
          <cell r="DC73">
            <v>0</v>
          </cell>
          <cell r="DD73">
            <v>0</v>
          </cell>
          <cell r="DE73">
            <v>0</v>
          </cell>
          <cell r="DF73">
            <v>0</v>
          </cell>
          <cell r="DG73">
            <v>0</v>
          </cell>
          <cell r="DH73">
            <v>0</v>
          </cell>
          <cell r="DI73">
            <v>0</v>
          </cell>
          <cell r="DJ73">
            <v>0</v>
          </cell>
          <cell r="DK73">
            <v>0</v>
          </cell>
          <cell r="DL73">
            <v>0</v>
          </cell>
          <cell r="DM73">
            <v>0</v>
          </cell>
          <cell r="DN73">
            <v>0</v>
          </cell>
          <cell r="DO73">
            <v>0</v>
          </cell>
          <cell r="DP73">
            <v>0</v>
          </cell>
          <cell r="DQ73">
            <v>0</v>
          </cell>
          <cell r="DR73">
            <v>0</v>
          </cell>
          <cell r="DS73">
            <v>0</v>
          </cell>
          <cell r="DT73">
            <v>0</v>
          </cell>
          <cell r="DU73">
            <v>0</v>
          </cell>
          <cell r="DV73">
            <v>0</v>
          </cell>
          <cell r="DW73">
            <v>0</v>
          </cell>
          <cell r="DX73">
            <v>0</v>
          </cell>
          <cell r="DY73">
            <v>0</v>
          </cell>
          <cell r="DZ73">
            <v>0</v>
          </cell>
          <cell r="EA73">
            <v>0</v>
          </cell>
          <cell r="EB73">
            <v>0</v>
          </cell>
          <cell r="EC73">
            <v>0</v>
          </cell>
          <cell r="ED73">
            <v>0</v>
          </cell>
          <cell r="EE73">
            <v>0</v>
          </cell>
          <cell r="EF73">
            <v>0</v>
          </cell>
          <cell r="EG73">
            <v>0</v>
          </cell>
          <cell r="EH73">
            <v>0</v>
          </cell>
          <cell r="EI73">
            <v>0</v>
          </cell>
          <cell r="EJ73">
            <v>0</v>
          </cell>
          <cell r="EK73">
            <v>0</v>
          </cell>
          <cell r="EL73">
            <v>0</v>
          </cell>
          <cell r="EM73">
            <v>0</v>
          </cell>
          <cell r="EN73">
            <v>0</v>
          </cell>
          <cell r="EO73">
            <v>0</v>
          </cell>
          <cell r="EP73">
            <v>0</v>
          </cell>
          <cell r="EQ73">
            <v>0</v>
          </cell>
          <cell r="ER73">
            <v>0</v>
          </cell>
          <cell r="ES73">
            <v>0</v>
          </cell>
          <cell r="ET73">
            <v>0</v>
          </cell>
          <cell r="EU73">
            <v>0</v>
          </cell>
          <cell r="EV73">
            <v>0</v>
          </cell>
          <cell r="EW73">
            <v>0</v>
          </cell>
          <cell r="EX73">
            <v>0</v>
          </cell>
          <cell r="EY73">
            <v>0</v>
          </cell>
          <cell r="EZ73">
            <v>0</v>
          </cell>
          <cell r="FA73">
            <v>0</v>
          </cell>
          <cell r="FB73">
            <v>0</v>
          </cell>
          <cell r="FC73">
            <v>0</v>
          </cell>
          <cell r="FD73">
            <v>0</v>
          </cell>
          <cell r="FE73">
            <v>0</v>
          </cell>
          <cell r="FF73">
            <v>0</v>
          </cell>
          <cell r="FG73">
            <v>0</v>
          </cell>
          <cell r="FH73">
            <v>0</v>
          </cell>
          <cell r="FI73">
            <v>0</v>
          </cell>
          <cell r="FJ73">
            <v>0</v>
          </cell>
          <cell r="FK73">
            <v>0</v>
          </cell>
          <cell r="FL73">
            <v>0</v>
          </cell>
          <cell r="FM73">
            <v>0</v>
          </cell>
          <cell r="FN73">
            <v>0</v>
          </cell>
          <cell r="FO73">
            <v>0</v>
          </cell>
          <cell r="FP73">
            <v>0</v>
          </cell>
          <cell r="FQ73">
            <v>0</v>
          </cell>
          <cell r="FR73">
            <v>0</v>
          </cell>
          <cell r="FS73">
            <v>0</v>
          </cell>
          <cell r="FT73">
            <v>0</v>
          </cell>
          <cell r="FU73">
            <v>0</v>
          </cell>
          <cell r="FV73">
            <v>0</v>
          </cell>
          <cell r="FW73">
            <v>0</v>
          </cell>
          <cell r="FX73">
            <v>0</v>
          </cell>
          <cell r="FY73">
            <v>0</v>
          </cell>
          <cell r="FZ73">
            <v>0</v>
          </cell>
          <cell r="GA73">
            <v>0</v>
          </cell>
          <cell r="GB73">
            <v>0</v>
          </cell>
          <cell r="GC73">
            <v>0</v>
          </cell>
          <cell r="GD73">
            <v>0</v>
          </cell>
          <cell r="GE73">
            <v>0</v>
          </cell>
          <cell r="GF73">
            <v>0</v>
          </cell>
          <cell r="GG73">
            <v>0</v>
          </cell>
          <cell r="GH73">
            <v>0</v>
          </cell>
          <cell r="GI73">
            <v>0</v>
          </cell>
          <cell r="GJ73">
            <v>0</v>
          </cell>
          <cell r="GK73">
            <v>0</v>
          </cell>
          <cell r="GL73">
            <v>0</v>
          </cell>
          <cell r="GM73">
            <v>0</v>
          </cell>
          <cell r="GN73">
            <v>0</v>
          </cell>
          <cell r="GO73">
            <v>0</v>
          </cell>
          <cell r="GP73">
            <v>0</v>
          </cell>
          <cell r="GQ73">
            <v>0</v>
          </cell>
          <cell r="GR73">
            <v>0</v>
          </cell>
          <cell r="GS73">
            <v>0</v>
          </cell>
          <cell r="GT73">
            <v>0</v>
          </cell>
          <cell r="GU73">
            <v>0</v>
          </cell>
          <cell r="GV73">
            <v>0</v>
          </cell>
          <cell r="GW73">
            <v>0</v>
          </cell>
          <cell r="GX73">
            <v>0</v>
          </cell>
          <cell r="GY73">
            <v>0</v>
          </cell>
          <cell r="GZ73">
            <v>0</v>
          </cell>
          <cell r="HA73">
            <v>0</v>
          </cell>
          <cell r="HB73">
            <v>0</v>
          </cell>
          <cell r="HC73">
            <v>0</v>
          </cell>
          <cell r="HD73">
            <v>0</v>
          </cell>
          <cell r="HE73">
            <v>0</v>
          </cell>
          <cell r="HF73">
            <v>0</v>
          </cell>
          <cell r="HG73">
            <v>0</v>
          </cell>
          <cell r="HH73">
            <v>0</v>
          </cell>
          <cell r="HI73">
            <v>0</v>
          </cell>
          <cell r="HJ73">
            <v>0</v>
          </cell>
          <cell r="HK73">
            <v>0</v>
          </cell>
          <cell r="HL73">
            <v>0</v>
          </cell>
          <cell r="HM73">
            <v>0</v>
          </cell>
          <cell r="HN73">
            <v>0</v>
          </cell>
          <cell r="HO73">
            <v>0</v>
          </cell>
          <cell r="HP73">
            <v>0</v>
          </cell>
          <cell r="HQ73">
            <v>0</v>
          </cell>
          <cell r="HR73">
            <v>0</v>
          </cell>
          <cell r="HS73">
            <v>0</v>
          </cell>
          <cell r="HT73">
            <v>0</v>
          </cell>
          <cell r="HU73">
            <v>0</v>
          </cell>
          <cell r="HV73">
            <v>0</v>
          </cell>
          <cell r="HW73">
            <v>0</v>
          </cell>
          <cell r="HX73">
            <v>0</v>
          </cell>
          <cell r="HY73">
            <v>0</v>
          </cell>
          <cell r="HZ73">
            <v>0</v>
          </cell>
          <cell r="IA73">
            <v>0</v>
          </cell>
          <cell r="IB73">
            <v>0</v>
          </cell>
          <cell r="IC73">
            <v>0</v>
          </cell>
          <cell r="ID73">
            <v>0</v>
          </cell>
          <cell r="IE73">
            <v>0</v>
          </cell>
          <cell r="IF73">
            <v>0</v>
          </cell>
          <cell r="IG73">
            <v>0</v>
          </cell>
          <cell r="IH73">
            <v>0</v>
          </cell>
          <cell r="II73">
            <v>0</v>
          </cell>
          <cell r="IJ73">
            <v>0</v>
          </cell>
          <cell r="IK73">
            <v>0</v>
          </cell>
          <cell r="IL73">
            <v>0</v>
          </cell>
          <cell r="IM73">
            <v>0</v>
          </cell>
          <cell r="IN73">
            <v>0</v>
          </cell>
          <cell r="IO73">
            <v>0</v>
          </cell>
          <cell r="IP73">
            <v>0</v>
          </cell>
          <cell r="IQ73">
            <v>0</v>
          </cell>
          <cell r="IR73">
            <v>0</v>
          </cell>
          <cell r="IS73">
            <v>0</v>
          </cell>
          <cell r="IT73">
            <v>0</v>
          </cell>
          <cell r="IU73">
            <v>0</v>
          </cell>
          <cell r="IV73">
            <v>0</v>
          </cell>
          <cell r="IW73">
            <v>0</v>
          </cell>
          <cell r="IX73">
            <v>0</v>
          </cell>
          <cell r="IY73">
            <v>0</v>
          </cell>
          <cell r="IZ73">
            <v>0</v>
          </cell>
          <cell r="JA73">
            <v>0</v>
          </cell>
          <cell r="JB73">
            <v>0</v>
          </cell>
          <cell r="JC73">
            <v>0</v>
          </cell>
          <cell r="JD73">
            <v>0</v>
          </cell>
          <cell r="JE73">
            <v>0</v>
          </cell>
          <cell r="JF73">
            <v>0</v>
          </cell>
          <cell r="JG73">
            <v>0</v>
          </cell>
          <cell r="JH73">
            <v>0</v>
          </cell>
          <cell r="JI73">
            <v>0</v>
          </cell>
          <cell r="JJ73">
            <v>0</v>
          </cell>
          <cell r="JK73">
            <v>0</v>
          </cell>
          <cell r="JL73">
            <v>0</v>
          </cell>
          <cell r="JM73">
            <v>0</v>
          </cell>
          <cell r="JN73">
            <v>0</v>
          </cell>
          <cell r="JO73">
            <v>0</v>
          </cell>
          <cell r="JP73">
            <v>0</v>
          </cell>
          <cell r="JQ73">
            <v>0</v>
          </cell>
          <cell r="JR73">
            <v>0</v>
          </cell>
          <cell r="JS73">
            <v>0</v>
          </cell>
          <cell r="JT73">
            <v>0</v>
          </cell>
          <cell r="JU73">
            <v>0</v>
          </cell>
          <cell r="JV73">
            <v>0</v>
          </cell>
          <cell r="JW73">
            <v>0</v>
          </cell>
          <cell r="JX73">
            <v>0</v>
          </cell>
          <cell r="JY73">
            <v>0</v>
          </cell>
          <cell r="JZ73">
            <v>0</v>
          </cell>
          <cell r="KA73">
            <v>0</v>
          </cell>
          <cell r="KB73">
            <v>0</v>
          </cell>
          <cell r="KC73">
            <v>0</v>
          </cell>
          <cell r="KD73">
            <v>0</v>
          </cell>
          <cell r="KE73">
            <v>0</v>
          </cell>
          <cell r="KF73">
            <v>0</v>
          </cell>
          <cell r="KG73">
            <v>0</v>
          </cell>
          <cell r="KH73">
            <v>0</v>
          </cell>
          <cell r="KI73">
            <v>0</v>
          </cell>
          <cell r="KJ73">
            <v>0</v>
          </cell>
          <cell r="KK73">
            <v>0</v>
          </cell>
          <cell r="KL73">
            <v>0</v>
          </cell>
          <cell r="KM73">
            <v>0</v>
          </cell>
          <cell r="KN73">
            <v>0</v>
          </cell>
          <cell r="KO73">
            <v>0</v>
          </cell>
          <cell r="KP73">
            <v>0</v>
          </cell>
          <cell r="KQ73">
            <v>0</v>
          </cell>
          <cell r="KR73">
            <v>0</v>
          </cell>
          <cell r="KS73">
            <v>0</v>
          </cell>
          <cell r="KT73">
            <v>0</v>
          </cell>
          <cell r="KU73">
            <v>0</v>
          </cell>
          <cell r="KV73">
            <v>0</v>
          </cell>
          <cell r="KW73">
            <v>0</v>
          </cell>
          <cell r="KX73">
            <v>0</v>
          </cell>
          <cell r="KY73">
            <v>0</v>
          </cell>
          <cell r="KZ73">
            <v>0</v>
          </cell>
          <cell r="LA73">
            <v>0</v>
          </cell>
          <cell r="LB73">
            <v>0</v>
          </cell>
          <cell r="LC73">
            <v>0</v>
          </cell>
          <cell r="LD73">
            <v>0</v>
          </cell>
          <cell r="LE73">
            <v>0</v>
          </cell>
          <cell r="LF73">
            <v>0</v>
          </cell>
          <cell r="LG73">
            <v>0</v>
          </cell>
          <cell r="LH73">
            <v>0</v>
          </cell>
          <cell r="LI73">
            <v>0</v>
          </cell>
          <cell r="LJ73">
            <v>0</v>
          </cell>
          <cell r="LK73">
            <v>0</v>
          </cell>
          <cell r="LL73">
            <v>0</v>
          </cell>
          <cell r="LM73">
            <v>0</v>
          </cell>
          <cell r="LN73">
            <v>0</v>
          </cell>
          <cell r="LO73">
            <v>0</v>
          </cell>
          <cell r="LP73">
            <v>0</v>
          </cell>
          <cell r="LQ73">
            <v>0</v>
          </cell>
          <cell r="LR73">
            <v>0</v>
          </cell>
          <cell r="LS73">
            <v>0</v>
          </cell>
          <cell r="LT73">
            <v>0</v>
          </cell>
          <cell r="LU73">
            <v>0</v>
          </cell>
          <cell r="LV73">
            <v>0</v>
          </cell>
          <cell r="LW73">
            <v>0</v>
          </cell>
          <cell r="LX73">
            <v>0</v>
          </cell>
          <cell r="LY73">
            <v>0</v>
          </cell>
          <cell r="LZ73">
            <v>0</v>
          </cell>
          <cell r="MA73">
            <v>0</v>
          </cell>
          <cell r="MB73">
            <v>0</v>
          </cell>
          <cell r="MC73">
            <v>0</v>
          </cell>
          <cell r="MD73">
            <v>0</v>
          </cell>
          <cell r="ME73">
            <v>0</v>
          </cell>
          <cell r="MF73">
            <v>0</v>
          </cell>
          <cell r="MG73">
            <v>0</v>
          </cell>
          <cell r="MH73">
            <v>0</v>
          </cell>
          <cell r="MI73">
            <v>0</v>
          </cell>
          <cell r="MJ73">
            <v>0</v>
          </cell>
          <cell r="MK73">
            <v>0</v>
          </cell>
          <cell r="ML73">
            <v>0</v>
          </cell>
          <cell r="MM73">
            <v>0</v>
          </cell>
          <cell r="MN73">
            <v>0</v>
          </cell>
          <cell r="MO73">
            <v>0</v>
          </cell>
          <cell r="MP73">
            <v>0</v>
          </cell>
          <cell r="MQ73">
            <v>0</v>
          </cell>
          <cell r="MR73">
            <v>0</v>
          </cell>
          <cell r="MS73">
            <v>0</v>
          </cell>
          <cell r="MT73">
            <v>0</v>
          </cell>
          <cell r="MU73">
            <v>0</v>
          </cell>
          <cell r="MV73">
            <v>0</v>
          </cell>
          <cell r="MW73">
            <v>0</v>
          </cell>
          <cell r="MX73">
            <v>0</v>
          </cell>
          <cell r="MY73">
            <v>0</v>
          </cell>
          <cell r="MZ73">
            <v>0</v>
          </cell>
          <cell r="NA73">
            <v>0</v>
          </cell>
          <cell r="NB73">
            <v>0</v>
          </cell>
          <cell r="NC73">
            <v>0</v>
          </cell>
          <cell r="ND73">
            <v>0</v>
          </cell>
          <cell r="NE73">
            <v>0</v>
          </cell>
          <cell r="NF73">
            <v>0</v>
          </cell>
          <cell r="NG73">
            <v>0</v>
          </cell>
          <cell r="NH73">
            <v>0</v>
          </cell>
          <cell r="NI73">
            <v>0</v>
          </cell>
          <cell r="NJ73">
            <v>0</v>
          </cell>
          <cell r="NK73">
            <v>0</v>
          </cell>
          <cell r="NL73">
            <v>0</v>
          </cell>
          <cell r="NM73">
            <v>0</v>
          </cell>
          <cell r="NN73">
            <v>0</v>
          </cell>
          <cell r="NO73">
            <v>0</v>
          </cell>
          <cell r="NP73">
            <v>0</v>
          </cell>
          <cell r="NQ73">
            <v>0</v>
          </cell>
          <cell r="NR73">
            <v>0</v>
          </cell>
          <cell r="NS73">
            <v>0</v>
          </cell>
          <cell r="NT73">
            <v>0</v>
          </cell>
          <cell r="NU73">
            <v>0</v>
          </cell>
          <cell r="NV73">
            <v>0</v>
          </cell>
          <cell r="NW73">
            <v>0</v>
          </cell>
          <cell r="NX73">
            <v>0</v>
          </cell>
          <cell r="NY73">
            <v>0</v>
          </cell>
          <cell r="NZ73">
            <v>0</v>
          </cell>
          <cell r="OA73">
            <v>0</v>
          </cell>
          <cell r="OB73">
            <v>0</v>
          </cell>
          <cell r="OC73">
            <v>0</v>
          </cell>
          <cell r="OD73">
            <v>0</v>
          </cell>
          <cell r="OE73">
            <v>0</v>
          </cell>
          <cell r="OF73">
            <v>0</v>
          </cell>
          <cell r="OG73">
            <v>0</v>
          </cell>
          <cell r="OH73">
            <v>0</v>
          </cell>
          <cell r="OI73">
            <v>0</v>
          </cell>
          <cell r="OJ73">
            <v>0</v>
          </cell>
          <cell r="OK73">
            <v>0</v>
          </cell>
          <cell r="OL73">
            <v>0</v>
          </cell>
          <cell r="OM73">
            <v>0</v>
          </cell>
          <cell r="ON73">
            <v>0</v>
          </cell>
          <cell r="OO73">
            <v>0</v>
          </cell>
          <cell r="OP73">
            <v>0</v>
          </cell>
          <cell r="OQ73">
            <v>0</v>
          </cell>
          <cell r="OR73">
            <v>0</v>
          </cell>
          <cell r="OS73">
            <v>0</v>
          </cell>
          <cell r="OT73">
            <v>0</v>
          </cell>
          <cell r="OU73">
            <v>0</v>
          </cell>
          <cell r="OV73">
            <v>0</v>
          </cell>
          <cell r="OW73">
            <v>0</v>
          </cell>
          <cell r="OX73">
            <v>0</v>
          </cell>
          <cell r="OY73">
            <v>0</v>
          </cell>
          <cell r="OZ73">
            <v>0</v>
          </cell>
          <cell r="PA73">
            <v>0</v>
          </cell>
          <cell r="PB73">
            <v>0</v>
          </cell>
          <cell r="PC73">
            <v>0</v>
          </cell>
          <cell r="PD73">
            <v>0</v>
          </cell>
          <cell r="PE73">
            <v>0</v>
          </cell>
          <cell r="PF73">
            <v>0</v>
          </cell>
          <cell r="PG73">
            <v>0</v>
          </cell>
          <cell r="PH73">
            <v>0</v>
          </cell>
          <cell r="PI73">
            <v>0</v>
          </cell>
          <cell r="PJ73">
            <v>0</v>
          </cell>
          <cell r="PK73">
            <v>0</v>
          </cell>
          <cell r="PL73">
            <v>0</v>
          </cell>
          <cell r="PM73">
            <v>0</v>
          </cell>
          <cell r="PN73">
            <v>0</v>
          </cell>
          <cell r="PO73">
            <v>0</v>
          </cell>
          <cell r="PP73">
            <v>0</v>
          </cell>
          <cell r="PQ73">
            <v>0</v>
          </cell>
          <cell r="PR73">
            <v>0</v>
          </cell>
          <cell r="PS73">
            <v>0</v>
          </cell>
          <cell r="PT73">
            <v>0</v>
          </cell>
          <cell r="PU73">
            <v>0</v>
          </cell>
          <cell r="PV73">
            <v>0</v>
          </cell>
          <cell r="PW73">
            <v>0</v>
          </cell>
          <cell r="PX73">
            <v>0</v>
          </cell>
          <cell r="PY73">
            <v>0</v>
          </cell>
          <cell r="PZ73">
            <v>0</v>
          </cell>
          <cell r="QA73">
            <v>0</v>
          </cell>
          <cell r="QB73">
            <v>0</v>
          </cell>
          <cell r="QC73">
            <v>0</v>
          </cell>
          <cell r="QD73">
            <v>0</v>
          </cell>
          <cell r="QE73">
            <v>0</v>
          </cell>
          <cell r="QF73">
            <v>0</v>
          </cell>
          <cell r="QG73">
            <v>0</v>
          </cell>
          <cell r="QH73">
            <v>0</v>
          </cell>
          <cell r="QI73">
            <v>0</v>
          </cell>
          <cell r="QJ73">
            <v>0</v>
          </cell>
          <cell r="QK73">
            <v>0</v>
          </cell>
          <cell r="QL73">
            <v>0</v>
          </cell>
          <cell r="QM73">
            <v>0</v>
          </cell>
          <cell r="QN73">
            <v>0</v>
          </cell>
          <cell r="QO73">
            <v>0</v>
          </cell>
          <cell r="QP73">
            <v>0</v>
          </cell>
          <cell r="QQ73">
            <v>0</v>
          </cell>
          <cell r="QR73">
            <v>0</v>
          </cell>
          <cell r="QS73">
            <v>0</v>
          </cell>
          <cell r="QT73">
            <v>0</v>
          </cell>
          <cell r="QU73">
            <v>0</v>
          </cell>
          <cell r="QV73">
            <v>0</v>
          </cell>
          <cell r="QW73">
            <v>0</v>
          </cell>
          <cell r="QX73">
            <v>0</v>
          </cell>
          <cell r="QY73">
            <v>0</v>
          </cell>
          <cell r="QZ73">
            <v>0</v>
          </cell>
          <cell r="RA73">
            <v>0</v>
          </cell>
          <cell r="RB73" t="str">
            <v>x</v>
          </cell>
        </row>
      </sheetData>
      <sheetData sheetId="6">
        <row r="4">
          <cell r="D4"/>
        </row>
        <row r="5">
          <cell r="D5"/>
        </row>
        <row r="6">
          <cell r="D6"/>
        </row>
        <row r="7">
          <cell r="D7"/>
          <cell r="F7" t="str">
            <v/>
          </cell>
        </row>
        <row r="8">
          <cell r="D8"/>
        </row>
        <row r="9">
          <cell r="D9"/>
        </row>
        <row r="10">
          <cell r="D10"/>
        </row>
        <row r="11">
          <cell r="D11"/>
        </row>
        <row r="12">
          <cell r="D12"/>
        </row>
        <row r="13">
          <cell r="D13"/>
        </row>
        <row r="14">
          <cell r="D14"/>
        </row>
        <row r="15">
          <cell r="D15"/>
        </row>
        <row r="16">
          <cell r="D16"/>
        </row>
        <row r="17">
          <cell r="D17"/>
        </row>
        <row r="18">
          <cell r="D18"/>
        </row>
        <row r="19">
          <cell r="D19"/>
        </row>
        <row r="20">
          <cell r="D20"/>
        </row>
        <row r="21">
          <cell r="D21"/>
        </row>
        <row r="22">
          <cell r="D22"/>
        </row>
        <row r="23">
          <cell r="D23"/>
        </row>
        <row r="24">
          <cell r="D24"/>
        </row>
        <row r="25">
          <cell r="D25"/>
        </row>
        <row r="26">
          <cell r="D26"/>
        </row>
        <row r="27">
          <cell r="D27"/>
        </row>
        <row r="28">
          <cell r="D28"/>
        </row>
        <row r="29">
          <cell r="D29"/>
        </row>
        <row r="30">
          <cell r="D30"/>
        </row>
        <row r="31">
          <cell r="D31"/>
        </row>
        <row r="32">
          <cell r="D32"/>
        </row>
        <row r="33">
          <cell r="D33"/>
        </row>
        <row r="34">
          <cell r="D34"/>
        </row>
        <row r="35">
          <cell r="D35"/>
        </row>
        <row r="36">
          <cell r="D36"/>
        </row>
        <row r="37">
          <cell r="D37"/>
        </row>
        <row r="40">
          <cell r="D40"/>
        </row>
      </sheetData>
      <sheetData sheetId="7">
        <row r="3">
          <cell r="D3">
            <v>3</v>
          </cell>
          <cell r="E3">
            <v>4</v>
          </cell>
          <cell r="F3">
            <v>5</v>
          </cell>
        </row>
        <row r="4">
          <cell r="B4" t="str">
            <v>Originator Name</v>
          </cell>
          <cell r="C4" t="str">
            <v>Title</v>
          </cell>
          <cell r="D4" t="str">
            <v>Address</v>
          </cell>
          <cell r="E4" t="str">
            <v>Phone</v>
          </cell>
          <cell r="F4" t="str">
            <v>Email</v>
          </cell>
        </row>
        <row r="5">
          <cell r="B5" t="str">
            <v>Timothy Weldon</v>
          </cell>
          <cell r="C5" t="str">
            <v>Senior Managing Director</v>
          </cell>
          <cell r="D5" t="str">
            <v>1800 Larimer Street, Suite 1700  •  Denver, CO 80202</v>
          </cell>
          <cell r="E5" t="str">
            <v>(O) 303.260.4466  •  (M) 303.653.1873</v>
          </cell>
          <cell r="F5" t="str">
            <v>timothy.weldon@ngkf.com</v>
          </cell>
        </row>
        <row r="6">
          <cell r="B6" t="str">
            <v>David Treadwell</v>
          </cell>
          <cell r="C6" t="str">
            <v>Senior Managing Director</v>
          </cell>
          <cell r="D6" t="str">
            <v>1800 Larimer Street, Suite 1700  •  Denver, CO 80202</v>
          </cell>
          <cell r="E6" t="str">
            <v>(O) 303.260.4489 </v>
          </cell>
          <cell r="F6" t="str">
            <v>david.treadwell@nmrk.com</v>
          </cell>
        </row>
        <row r="7">
          <cell r="B7" t="str">
            <v>Charlie Williams</v>
          </cell>
          <cell r="C7" t="str">
            <v>Executive Managing Director</v>
          </cell>
          <cell r="D7" t="str">
            <v>1800 Larimer Street, Suite 1700  •  Denver, CO 80202</v>
          </cell>
          <cell r="E7" t="str">
            <v>(O) 303.260.4390  •  (M) 303.506.1990</v>
          </cell>
          <cell r="F7" t="str">
            <v>charles.williams@ngkf.com</v>
          </cell>
        </row>
        <row r="8">
          <cell r="B8" t="str">
            <v>Braden Harmon</v>
          </cell>
          <cell r="C8" t="str">
            <v>Director</v>
          </cell>
          <cell r="D8" t="str">
            <v xml:space="preserve">14185 Franklin Street, Suite 880  •  Dallas, TX 75254  </v>
          </cell>
          <cell r="E8" t="str">
            <v>(O) 469.329.0358  •  (M) 214.415.4938</v>
          </cell>
          <cell r="F8" t="str">
            <v>braden.harmon@ngkf.com</v>
          </cell>
        </row>
        <row r="9">
          <cell r="B9" t="str">
            <v>Brian W. Kochan</v>
          </cell>
          <cell r="C9" t="str">
            <v>Managing Director</v>
          </cell>
          <cell r="D9" t="str">
            <v>7700 Wisconsin Ave., Suite 1100  •  Bethesda, MD 20814</v>
          </cell>
          <cell r="E9" t="str">
            <v>(O) 301.347.4846  •  (M) 202.669.6079</v>
          </cell>
          <cell r="F9" t="str">
            <v>brian.kochan@ngkf.com</v>
          </cell>
        </row>
        <row r="10">
          <cell r="B10" t="str">
            <v>Charlie Haggard</v>
          </cell>
          <cell r="C10" t="str">
            <v>Executive Managing Director</v>
          </cell>
          <cell r="D10" t="str">
            <v>660 Newport Center Drive, Suite 650  •  Newport Beach, CA 92660</v>
          </cell>
          <cell r="E10" t="str">
            <v>(O) 949.754.6327  •  (M) 949.572.9442</v>
          </cell>
          <cell r="F10" t="str">
            <v>charlie.haggard@ngkf.com</v>
          </cell>
        </row>
        <row r="11">
          <cell r="B11" t="str">
            <v>Dan Sarsfield</v>
          </cell>
          <cell r="C11" t="str">
            <v>Assistant Vice President</v>
          </cell>
          <cell r="D11" t="str">
            <v>7700 Wisconsin Ave., Suite 1100  •  Bethesda, MD 20814</v>
          </cell>
          <cell r="E11" t="str">
            <v>(O) 301.347.4929  •  (M) 240.762.8020</v>
          </cell>
          <cell r="F11" t="str">
            <v>dan.sarsfield@ngkf.com</v>
          </cell>
        </row>
        <row r="12">
          <cell r="B12" t="str">
            <v>Darrin Stovall</v>
          </cell>
          <cell r="C12" t="str">
            <v>Managing Director</v>
          </cell>
          <cell r="D12" t="str">
            <v>660 Newport Center Drive, Suite 650  •  Newport Beach, CA 92660</v>
          </cell>
          <cell r="E12" t="str">
            <v>(O) 310.255.1250  •  (M) 310.927.1704</v>
          </cell>
          <cell r="F12" t="str">
            <v>darrin.stovall@ngkf.com</v>
          </cell>
        </row>
        <row r="13">
          <cell r="B13" t="str">
            <v>Ed Belz</v>
          </cell>
          <cell r="C13" t="str">
            <v>Managing Director</v>
          </cell>
          <cell r="D13" t="str">
            <v>225 Franklin Street, Suite 1800  •  Boston, MA 02110</v>
          </cell>
          <cell r="E13" t="str">
            <v>(O) 617.722.5005  •  (M) 617.721.0893</v>
          </cell>
          <cell r="F13" t="str">
            <v>ed.belz@ngkf.com</v>
          </cell>
        </row>
        <row r="14">
          <cell r="B14" t="str">
            <v>Fernando Riboli</v>
          </cell>
          <cell r="C14" t="str">
            <v>Vice President</v>
          </cell>
          <cell r="D14" t="str">
            <v>7700 Wisconsin Ave., Suite 1100  •  Bethesda, MD 20814</v>
          </cell>
          <cell r="E14" t="str">
            <v>(O) 301.347.4847  •  (M) 301.787.7670</v>
          </cell>
          <cell r="F14" t="str">
            <v>fernando.riboli@ngkf.com</v>
          </cell>
        </row>
        <row r="15">
          <cell r="B15" t="str">
            <v>George Wisecarver</v>
          </cell>
          <cell r="C15" t="str">
            <v>Vice President</v>
          </cell>
          <cell r="D15" t="str">
            <v>7700 Wisconsin Ave., Suite 1100  •  Bethesda, MD 20814</v>
          </cell>
          <cell r="E15" t="str">
            <v>(O) 301.347.4870  •  (O) 917.676.6875</v>
          </cell>
          <cell r="F15" t="str">
            <v>george.wisecarver@ngkf.com</v>
          </cell>
        </row>
        <row r="16">
          <cell r="B16" t="str">
            <v>Greg Primiano</v>
          </cell>
          <cell r="C16" t="str">
            <v>Assistant Vice President</v>
          </cell>
          <cell r="D16" t="str">
            <v>7700 Wisconsin Ave., Suite 1100  •  Bethesda, MD 20814</v>
          </cell>
          <cell r="E16" t="str">
            <v>(O) 301.347.4913  •  (M) 240.752.8069</v>
          </cell>
          <cell r="F16" t="str">
            <v>greg.primiano@ngkf.com</v>
          </cell>
        </row>
        <row r="17">
          <cell r="B17" t="str">
            <v>James Maynard</v>
          </cell>
          <cell r="C17" t="str">
            <v>Associate</v>
          </cell>
          <cell r="D17" t="str">
            <v>4221 W. Boy Scout Blvd., 
Suite 440  •  Tampa, FL 33607</v>
          </cell>
          <cell r="E17" t="str">
            <v>(O) 813.981.5106  •  (M) 412.508.1601</v>
          </cell>
          <cell r="F17" t="str">
            <v>james.maynard@ngkf.com</v>
          </cell>
        </row>
        <row r="18">
          <cell r="B18" t="str">
            <v>John Chobanian</v>
          </cell>
          <cell r="C18" t="str">
            <v>Associate</v>
          </cell>
          <cell r="D18" t="str">
            <v>7700 Wisconsin Ave., Suite 1100  •  Bethesda, MD 20814</v>
          </cell>
          <cell r="E18" t="str">
            <v>(O) 301.347.4837  •  (M) 603.667.6916</v>
          </cell>
          <cell r="F18" t="str">
            <v>john.chobanian@ngkf.com</v>
          </cell>
        </row>
        <row r="19">
          <cell r="B19" t="str">
            <v>John Meany</v>
          </cell>
          <cell r="C19" t="str">
            <v>Analyst</v>
          </cell>
          <cell r="D19" t="str">
            <v>7700 Wisconsin Ave., Suite 1100  •  Bethesda, MD 20814</v>
          </cell>
          <cell r="E19" t="str">
            <v>(O) 301.347.4911  •  (M) 415.350.1629</v>
          </cell>
          <cell r="F19" t="str">
            <v>john.meany@ngkf.com</v>
          </cell>
        </row>
        <row r="20">
          <cell r="B20" t="str">
            <v>John Westby-Gibson</v>
          </cell>
          <cell r="C20" t="str">
            <v>Associate</v>
          </cell>
          <cell r="D20" t="str">
            <v>7700 Wisconsin Ave., Suite 1100  •  Bethesda, MD 20814</v>
          </cell>
          <cell r="E20" t="str">
            <v>(O) 301.347.4925  •  (M) 703.855.2151</v>
          </cell>
          <cell r="F20" t="str">
            <v>john.westby-gibson@ngkf.com</v>
          </cell>
        </row>
        <row r="21">
          <cell r="B21" t="str">
            <v>Kevin Mignogna</v>
          </cell>
          <cell r="C21" t="str">
            <v>Executive Managing Director</v>
          </cell>
          <cell r="D21" t="str">
            <v>660 Newport Center Drive, Suite 650  •  Newport Beach, CA 92660</v>
          </cell>
          <cell r="E21" t="str">
            <v>(O) 949.754.6344  •  (M) 949.322.7035</v>
          </cell>
          <cell r="F21" t="str">
            <v>kevin.mignogna@ngkf.com</v>
          </cell>
        </row>
        <row r="22">
          <cell r="B22" t="str">
            <v>Kyle Schlitt</v>
          </cell>
          <cell r="C22" t="str">
            <v>Associate Director</v>
          </cell>
          <cell r="D22" t="str">
            <v>400 S. Park Avenue, Suite 220  •  Winter Park, FL 32789</v>
          </cell>
          <cell r="E22" t="str">
            <v>(O) 321.316.3022  •  (M) 407.222.0788</v>
          </cell>
          <cell r="F22" t="str">
            <v>kyle.schlitt@ngkf.com</v>
          </cell>
        </row>
        <row r="23">
          <cell r="B23" t="str">
            <v>Matt Mense</v>
          </cell>
          <cell r="C23" t="str">
            <v>Managing Director</v>
          </cell>
          <cell r="D23" t="str">
            <v>7700 Wisconsin Ave., Suite 1100  •  Bethesda, MD 20814</v>
          </cell>
          <cell r="E23" t="str">
            <v>(O) 301.347.4864  •  (M) 240.478.5661</v>
          </cell>
          <cell r="F23" t="str">
            <v>matthew.mense@ngkf.com</v>
          </cell>
        </row>
        <row r="24">
          <cell r="B24" t="str">
            <v>Matthew Williams</v>
          </cell>
          <cell r="C24" t="str">
            <v>Executive Managing Director</v>
          </cell>
          <cell r="D24" t="str">
            <v>4221 W. Boy Scout Blvd., 
Suite 440  •  Tampa, FL 33607</v>
          </cell>
          <cell r="E24" t="str">
            <v>(O) 813.981.5122  •  (M) 703.943.7602</v>
          </cell>
          <cell r="F24" t="str">
            <v>mawilliams@ngkf.com</v>
          </cell>
        </row>
        <row r="25">
          <cell r="B25" t="str">
            <v>Michael Poe</v>
          </cell>
          <cell r="C25" t="str">
            <v>Managing Director</v>
          </cell>
          <cell r="D25" t="str">
            <v>660 Newport Center Drive, Suite 650  •  Newport Beach, CA 92660</v>
          </cell>
          <cell r="E25" t="str">
            <v>(O) 949.754.6350</v>
          </cell>
          <cell r="F25" t="str">
            <v>mike.poe@ngkf.com</v>
          </cell>
        </row>
        <row r="26">
          <cell r="B26" t="str">
            <v>Nicholas Hoffer</v>
          </cell>
          <cell r="C26" t="str">
            <v>Managing Director</v>
          </cell>
          <cell r="D26" t="str">
            <v>2202 N. West Shore Blvd., Suite 200  •  Tampa, FL 33607</v>
          </cell>
          <cell r="E26" t="str">
            <v>(O) 813.240.9832  •  (M) 917.526.8011</v>
          </cell>
          <cell r="F26" t="str">
            <v>nicholas.hoffer@ngkf.com</v>
          </cell>
        </row>
        <row r="27">
          <cell r="B27" t="str">
            <v>Osman Baig</v>
          </cell>
          <cell r="C27" t="str">
            <v>Assistant Vice President</v>
          </cell>
          <cell r="D27" t="str">
            <v>7700 Wisconsin Ave., Suite 1100  •  Bethesda, MD 20814</v>
          </cell>
          <cell r="E27" t="str">
            <v>(O) 301.347.4860  •  (M) 301.807.7908</v>
          </cell>
          <cell r="F27" t="str">
            <v>osman.baig@ngkf.com</v>
          </cell>
        </row>
        <row r="28">
          <cell r="B28" t="str">
            <v>Robert Cantizano</v>
          </cell>
          <cell r="C28" t="str">
            <v>Senior Managing Director</v>
          </cell>
          <cell r="D28" t="str">
            <v>7700 Wisconsin Ave., Suite 1100  •  Bethesda, MD 20814</v>
          </cell>
          <cell r="E28" t="str">
            <v>(O) 301.347.4910  •  (M) 301.873.6060</v>
          </cell>
          <cell r="F28" t="str">
            <v>robert.cantizano@ngkf.com</v>
          </cell>
        </row>
        <row r="29">
          <cell r="B29" t="str">
            <v>Scot Snowball</v>
          </cell>
          <cell r="C29" t="str">
            <v>Director</v>
          </cell>
          <cell r="D29" t="str">
            <v>660 Newport Center Drive, Suite 650  •  Newport Beach, CA 92660</v>
          </cell>
          <cell r="E29" t="str">
            <v>(O) 949.754.6362  •  (M) 949.230.9619</v>
          </cell>
          <cell r="F29" t="str">
            <v>scot.snowball@ngkf.com</v>
          </cell>
        </row>
        <row r="30">
          <cell r="B30" t="str">
            <v>Steven Leitch</v>
          </cell>
          <cell r="C30" t="str">
            <v>Managing Director</v>
          </cell>
          <cell r="D30" t="str">
            <v>7700 Wisconsin Ave., Suite 1100  •  Bethesda, MD 20814</v>
          </cell>
          <cell r="E30" t="str">
            <v>(O) 301.347.4822  •  (M) 301.873.5926</v>
          </cell>
          <cell r="F30" t="str">
            <v>steven.leitch@ngkf.com</v>
          </cell>
        </row>
        <row r="31">
          <cell r="B31" t="str">
            <v>Stephan Gianoplus</v>
          </cell>
          <cell r="C31" t="str">
            <v>Managing Director</v>
          </cell>
          <cell r="D31" t="str">
            <v>7700 Wisconsin Ave., Suite 1100  •  Bethesda, MD 20814</v>
          </cell>
          <cell r="E31" t="str">
            <v>(O) 301.347.4811  •  (M) 240.400.0021</v>
          </cell>
          <cell r="F31" t="str">
            <v>stephan.gianoplus@ngkf.com</v>
          </cell>
        </row>
        <row r="32">
          <cell r="B32" t="str">
            <v>Will Andersen</v>
          </cell>
          <cell r="C32" t="str">
            <v>Director</v>
          </cell>
          <cell r="D32" t="str">
            <v>125 Park Avenue •  New York, NY 10017</v>
          </cell>
          <cell r="E32" t="str">
            <v>(O) 212.850.5435  •  (M) 917.855.5149</v>
          </cell>
          <cell r="F32" t="str">
            <v>will.andersen@ngkf.com</v>
          </cell>
        </row>
      </sheetData>
      <sheetData sheetId="8">
        <row r="4">
          <cell r="D4" t="str">
            <v>-- SELECT --</v>
          </cell>
          <cell r="E4" t="str">
            <v>Acquisition</v>
          </cell>
          <cell r="F4" t="str">
            <v>Refinance</v>
          </cell>
        </row>
        <row r="5">
          <cell r="D5" t="str">
            <v>-- SELECT --</v>
          </cell>
          <cell r="E5" t="str">
            <v>Pre-Quote</v>
          </cell>
          <cell r="F5" t="str">
            <v>Post-Quote</v>
          </cell>
        </row>
        <row r="6">
          <cell r="D6" t="str">
            <v>Built-up Cost</v>
          </cell>
          <cell r="E6" t="str">
            <v>As-Improved Value</v>
          </cell>
          <cell r="F6" t="str">
            <v>As-Completed Value</v>
          </cell>
        </row>
        <row r="7">
          <cell r="D7"/>
          <cell r="E7" t="str">
            <v>GPR</v>
          </cell>
          <cell r="F7" t="str">
            <v>Collections</v>
          </cell>
          <cell r="G7" t="str">
            <v>Commercial Income</v>
          </cell>
          <cell r="H7" t="str">
            <v>All Other Income</v>
          </cell>
          <cell r="I7" t="str">
            <v>Management Fee</v>
          </cell>
          <cell r="J7" t="str">
            <v>Administrative Expense</v>
          </cell>
          <cell r="K7" t="str">
            <v>Payroll Expense</v>
          </cell>
          <cell r="L7" t="str">
            <v>Utilities Expense</v>
          </cell>
          <cell r="M7" t="str">
            <v>Water &amp; Sewer Expense</v>
          </cell>
          <cell r="N7" t="str">
            <v>Repair &amp; Maintenance Expense</v>
          </cell>
          <cell r="O7" t="str">
            <v>Insurance Expense</v>
          </cell>
          <cell r="P7" t="str">
            <v>Real Estate Taxes</v>
          </cell>
          <cell r="Q7" t="str">
            <v>Replacement Reserves</v>
          </cell>
          <cell r="R7" t="str">
            <v>Other Operational Expenses</v>
          </cell>
        </row>
        <row r="8">
          <cell r="D8" t="str">
            <v>-- SELECT --</v>
          </cell>
          <cell r="E8" t="str">
            <v>Fannie Mae</v>
          </cell>
          <cell r="F8" t="str">
            <v>Freddie Mac</v>
          </cell>
        </row>
        <row r="9">
          <cell r="D9" t="str">
            <v>Conventional</v>
          </cell>
          <cell r="E9" t="str">
            <v>Green</v>
          </cell>
          <cell r="F9" t="str">
            <v>Affordable</v>
          </cell>
        </row>
        <row r="17">
          <cell r="D17" t="str">
            <v>1 Year LO, then 1%</v>
          </cell>
        </row>
        <row r="31">
          <cell r="D31" t="str">
            <v>N/A</v>
          </cell>
          <cell r="E31" t="str">
            <v>1 year</v>
          </cell>
          <cell r="F31" t="str">
            <v>2 years</v>
          </cell>
          <cell r="G31" t="str">
            <v>3 years</v>
          </cell>
          <cell r="H31" t="str">
            <v>4 years</v>
          </cell>
          <cell r="I31" t="str">
            <v>5 years</v>
          </cell>
          <cell r="J31" t="str">
            <v>6 years</v>
          </cell>
          <cell r="K31" t="str">
            <v>7 years</v>
          </cell>
          <cell r="L31" t="str">
            <v>8 years</v>
          </cell>
          <cell r="M31" t="str">
            <v>9 years</v>
          </cell>
          <cell r="N31" t="str">
            <v>10 years</v>
          </cell>
          <cell r="O31" t="str">
            <v>11 years</v>
          </cell>
          <cell r="P31" t="str">
            <v>12 years</v>
          </cell>
          <cell r="Q31" t="str">
            <v>Term IO</v>
          </cell>
          <cell r="R31" t="str">
            <v>0-1 year</v>
          </cell>
          <cell r="S31" t="str">
            <v>1-2 years</v>
          </cell>
          <cell r="T31" t="str">
            <v>2-3 years</v>
          </cell>
          <cell r="U31" t="str">
            <v>3-4 years</v>
          </cell>
          <cell r="V31" t="str">
            <v>4-5 years</v>
          </cell>
          <cell r="W31" t="str">
            <v>5-6 years</v>
          </cell>
          <cell r="X31" t="str">
            <v>6-7 years</v>
          </cell>
          <cell r="Y31" t="str">
            <v>7-8 years</v>
          </cell>
        </row>
        <row r="36">
          <cell r="D36" t="str">
            <v>-- SELECT --</v>
          </cell>
          <cell r="E36">
            <v>0.35</v>
          </cell>
          <cell r="F36">
            <v>0.4</v>
          </cell>
          <cell r="G36">
            <v>0.45</v>
          </cell>
          <cell r="H36">
            <v>0.5</v>
          </cell>
          <cell r="I36">
            <v>0.55000000000000004</v>
          </cell>
          <cell r="J36">
            <v>0.6</v>
          </cell>
          <cell r="K36">
            <v>0.65</v>
          </cell>
          <cell r="L36">
            <v>0.7</v>
          </cell>
          <cell r="M36">
            <v>0.75</v>
          </cell>
          <cell r="N36">
            <v>0.8</v>
          </cell>
          <cell r="O36">
            <v>0.85</v>
          </cell>
          <cell r="P36">
            <v>0.9</v>
          </cell>
        </row>
        <row r="37">
          <cell r="D37" t="str">
            <v>-- SELECT --</v>
          </cell>
          <cell r="E37">
            <v>1</v>
          </cell>
          <cell r="F37">
            <v>1.05</v>
          </cell>
          <cell r="G37">
            <v>1.1000000000000001</v>
          </cell>
          <cell r="H37">
            <v>1.1499999999999999</v>
          </cell>
          <cell r="I37">
            <v>1.2</v>
          </cell>
          <cell r="J37">
            <v>1.25</v>
          </cell>
          <cell r="K37">
            <v>1.3</v>
          </cell>
          <cell r="L37">
            <v>1.35</v>
          </cell>
          <cell r="M37">
            <v>1.4</v>
          </cell>
          <cell r="N37">
            <v>1.45</v>
          </cell>
          <cell r="O37">
            <v>1.5</v>
          </cell>
          <cell r="P37">
            <v>1.55</v>
          </cell>
        </row>
        <row r="38">
          <cell r="D38" t="str">
            <v>Select Originator</v>
          </cell>
          <cell r="E38" t="str">
            <v>Timothy Weldon</v>
          </cell>
          <cell r="F38" t="str">
            <v>David Treadwell</v>
          </cell>
          <cell r="G38" t="str">
            <v>Charlie Williams</v>
          </cell>
          <cell r="H38" t="str">
            <v>Braden Harmon</v>
          </cell>
          <cell r="I38" t="str">
            <v>Brian W. Kochan</v>
          </cell>
          <cell r="J38" t="str">
            <v>Charlie Haggard</v>
          </cell>
          <cell r="K38" t="str">
            <v>Dan Sarsfield</v>
          </cell>
          <cell r="L38" t="str">
            <v>Darrin Stovall</v>
          </cell>
          <cell r="M38" t="str">
            <v>Ed Belz</v>
          </cell>
          <cell r="N38" t="str">
            <v>Fernando Riboli</v>
          </cell>
          <cell r="O38" t="str">
            <v>George Wisecarver</v>
          </cell>
          <cell r="P38" t="str">
            <v>Greg Primiano</v>
          </cell>
          <cell r="Q38" t="str">
            <v>James Maynard</v>
          </cell>
          <cell r="R38" t="str">
            <v>John Chobanian</v>
          </cell>
          <cell r="S38" t="str">
            <v>John Meany</v>
          </cell>
          <cell r="T38" t="str">
            <v>John Westby-Gibson</v>
          </cell>
          <cell r="U38" t="str">
            <v>Kevin Mignogna</v>
          </cell>
          <cell r="V38" t="str">
            <v>Kyle Schlitt</v>
          </cell>
          <cell r="W38" t="str">
            <v>Matt Mense</v>
          </cell>
          <cell r="X38" t="str">
            <v>Matthew Williams</v>
          </cell>
          <cell r="Y38" t="str">
            <v>Michael Poe</v>
          </cell>
          <cell r="Z38" t="str">
            <v>Nicholas Hoffer</v>
          </cell>
          <cell r="AA38" t="str">
            <v>Osman Baig</v>
          </cell>
          <cell r="AB38" t="str">
            <v>Robert Cantizano</v>
          </cell>
          <cell r="AC38" t="str">
            <v>Scot Snowball</v>
          </cell>
          <cell r="AD38" t="str">
            <v>Stephan Gianoplus</v>
          </cell>
          <cell r="AE38" t="str">
            <v>Steven Leitch</v>
          </cell>
          <cell r="AF38" t="str">
            <v>Will Andersen</v>
          </cell>
        </row>
        <row r="63">
          <cell r="D63" t="str">
            <v>Fannie Mae only</v>
          </cell>
          <cell r="E63" t="str">
            <v>Fannie Mae only</v>
          </cell>
          <cell r="F63" t="str">
            <v>Freddie Mac only</v>
          </cell>
          <cell r="G63" t="str">
            <v>Freddie Mac only</v>
          </cell>
          <cell r="H63" t="str">
            <v>Fannie Mae and Freddie Mac</v>
          </cell>
          <cell r="I63" t="str">
            <v>Fannie Mae and Freddie Mac</v>
          </cell>
        </row>
        <row r="64">
          <cell r="D64" t="str">
            <v>Pre-Quote</v>
          </cell>
          <cell r="E64" t="str">
            <v>Post-Quote</v>
          </cell>
          <cell r="F64" t="str">
            <v>Pre-Quote</v>
          </cell>
          <cell r="G64" t="str">
            <v>Post-Quote</v>
          </cell>
          <cell r="H64" t="str">
            <v>Pre-Quote</v>
          </cell>
          <cell r="I64" t="str">
            <v>Post-Quote</v>
          </cell>
        </row>
        <row r="65">
          <cell r="B65">
            <v>3</v>
          </cell>
          <cell r="D65" t="str">
            <v>Quoted loan amounts, pricing and IO above have NOT been approved by Fannie Mae.</v>
          </cell>
          <cell r="E65" t="str">
            <v>Quoted loan amounts, pricing and IO above have been approved by Fannie Mae.</v>
          </cell>
          <cell r="F65" t="str">
            <v>Quoted loan amounts, pricing and IO above have NOT been approved by Freddie Mac.</v>
          </cell>
          <cell r="G65" t="str">
            <v>Quoted loan amounts, pricing and IO above have been approved by Freddie Mac.</v>
          </cell>
          <cell r="H65" t="str">
            <v>Quoted loan amounts, pricing and IO above have NOT been approved by Fannie Mae or Freddie Mac.</v>
          </cell>
          <cell r="I65" t="str">
            <v>Quoted loan amounts, pricing and IO above have been approved by Fannie Mae and Freddie Mac.</v>
          </cell>
        </row>
      </sheetData>
      <sheetData sheetId="9">
        <row r="7">
          <cell r="C7">
            <v>27</v>
          </cell>
        </row>
      </sheetData>
      <sheetData sheetId="10">
        <row r="3">
          <cell r="H3" t="str">
            <v>Credit Union</v>
          </cell>
          <cell r="I3" t="str">
            <v>AMG Bank</v>
          </cell>
          <cell r="J3" t="str">
            <v>Alpine Bank</v>
          </cell>
          <cell r="K3" t="str">
            <v>First Western Trust</v>
          </cell>
          <cell r="L3" t="str">
            <v>1st Bank</v>
          </cell>
          <cell r="M3" t="str">
            <v>Goldman Sachs</v>
          </cell>
          <cell r="N3" t="str">
            <v>Bank</v>
          </cell>
          <cell r="O3" t="str">
            <v>Bank</v>
          </cell>
          <cell r="P3" t="e">
            <v>#REF!</v>
          </cell>
          <cell r="Q3">
            <v>0</v>
          </cell>
          <cell r="R3">
            <v>0</v>
          </cell>
          <cell r="S3">
            <v>0</v>
          </cell>
          <cell r="T3">
            <v>0</v>
          </cell>
          <cell r="U3">
            <v>0</v>
          </cell>
          <cell r="V3">
            <v>0</v>
          </cell>
          <cell r="W3">
            <v>0</v>
          </cell>
          <cell r="X3">
            <v>0</v>
          </cell>
          <cell r="Y3">
            <v>0</v>
          </cell>
          <cell r="Z3">
            <v>0</v>
          </cell>
          <cell r="AA3">
            <v>0</v>
          </cell>
          <cell r="AB3" t="str">
            <v>*</v>
          </cell>
        </row>
        <row r="4">
          <cell r="H4" t="str">
            <v>Conventional</v>
          </cell>
          <cell r="I4" t="str">
            <v>Bank</v>
          </cell>
          <cell r="J4" t="str">
            <v>Bank</v>
          </cell>
          <cell r="K4" t="str">
            <v>Bank</v>
          </cell>
          <cell r="L4" t="str">
            <v>Bank</v>
          </cell>
          <cell r="M4" t="str">
            <v>CMBS</v>
          </cell>
          <cell r="N4" t="str">
            <v>Conventional</v>
          </cell>
          <cell r="O4" t="str">
            <v>Conventional</v>
          </cell>
          <cell r="P4" t="e">
            <v>#REF!</v>
          </cell>
          <cell r="Q4">
            <v>0</v>
          </cell>
          <cell r="R4">
            <v>0</v>
          </cell>
          <cell r="S4">
            <v>0</v>
          </cell>
          <cell r="T4">
            <v>0</v>
          </cell>
          <cell r="U4">
            <v>0</v>
          </cell>
          <cell r="V4">
            <v>0</v>
          </cell>
          <cell r="W4">
            <v>0</v>
          </cell>
          <cell r="X4">
            <v>0</v>
          </cell>
          <cell r="Y4">
            <v>0</v>
          </cell>
          <cell r="Z4">
            <v>0</v>
          </cell>
          <cell r="AA4">
            <v>0</v>
          </cell>
          <cell r="AB4" t="str">
            <v>*</v>
          </cell>
        </row>
        <row r="5">
          <cell r="H5" t="str">
            <v>7 years</v>
          </cell>
          <cell r="I5" t="str">
            <v>3 years - Floating Interest Rate</v>
          </cell>
          <cell r="J5" t="str">
            <v>3 years - Floating Interest Rate</v>
          </cell>
          <cell r="K5" t="str">
            <v>3 years - Floating Interest Rate</v>
          </cell>
          <cell r="L5" t="str">
            <v>2 years - Floating Interest Rate</v>
          </cell>
          <cell r="M5">
            <v>0</v>
          </cell>
          <cell r="N5">
            <v>0</v>
          </cell>
          <cell r="O5">
            <v>0</v>
          </cell>
          <cell r="P5" t="e">
            <v>#REF!</v>
          </cell>
          <cell r="Q5">
            <v>0</v>
          </cell>
          <cell r="R5">
            <v>0</v>
          </cell>
          <cell r="S5">
            <v>0</v>
          </cell>
          <cell r="T5">
            <v>0</v>
          </cell>
          <cell r="U5">
            <v>0</v>
          </cell>
          <cell r="V5">
            <v>0</v>
          </cell>
          <cell r="W5">
            <v>0</v>
          </cell>
          <cell r="X5">
            <v>0</v>
          </cell>
          <cell r="Y5">
            <v>0</v>
          </cell>
          <cell r="Z5">
            <v>0</v>
          </cell>
          <cell r="AA5">
            <v>0</v>
          </cell>
          <cell r="AB5" t="str">
            <v>*</v>
          </cell>
        </row>
        <row r="6">
          <cell r="H6" t="str">
            <v>N/A</v>
          </cell>
          <cell r="I6" t="str">
            <v>Full Term IO</v>
          </cell>
          <cell r="J6" t="str">
            <v>Full Term IO</v>
          </cell>
          <cell r="K6" t="str">
            <v>Full Term IO</v>
          </cell>
          <cell r="L6" t="str">
            <v>Full Term IO</v>
          </cell>
          <cell r="M6">
            <v>0</v>
          </cell>
          <cell r="N6">
            <v>0</v>
          </cell>
          <cell r="O6">
            <v>0</v>
          </cell>
          <cell r="P6" t="e">
            <v>#REF!</v>
          </cell>
          <cell r="Q6">
            <v>0</v>
          </cell>
          <cell r="R6">
            <v>0</v>
          </cell>
          <cell r="S6">
            <v>0</v>
          </cell>
          <cell r="T6">
            <v>0</v>
          </cell>
          <cell r="U6">
            <v>0</v>
          </cell>
          <cell r="V6">
            <v>0</v>
          </cell>
          <cell r="W6">
            <v>0</v>
          </cell>
          <cell r="X6">
            <v>0</v>
          </cell>
          <cell r="Y6">
            <v>0</v>
          </cell>
          <cell r="Z6">
            <v>0</v>
          </cell>
          <cell r="AA6">
            <v>0</v>
          </cell>
          <cell r="AB6" t="str">
            <v>*</v>
          </cell>
        </row>
        <row r="7">
          <cell r="H7" t="str">
            <v>N/A</v>
          </cell>
          <cell r="I7" t="str">
            <v>N/A</v>
          </cell>
          <cell r="J7" t="str">
            <v>N/A</v>
          </cell>
          <cell r="K7" t="str">
            <v>N/A</v>
          </cell>
          <cell r="L7" t="str">
            <v>N/A</v>
          </cell>
          <cell r="M7" t="str">
            <v>N/A</v>
          </cell>
          <cell r="N7" t="str">
            <v>N/A</v>
          </cell>
          <cell r="O7" t="str">
            <v>N/A</v>
          </cell>
          <cell r="P7" t="e">
            <v>#REF!</v>
          </cell>
          <cell r="Q7">
            <v>0</v>
          </cell>
          <cell r="R7">
            <v>0</v>
          </cell>
          <cell r="S7">
            <v>0</v>
          </cell>
          <cell r="T7">
            <v>0</v>
          </cell>
          <cell r="U7">
            <v>0</v>
          </cell>
          <cell r="V7">
            <v>0</v>
          </cell>
          <cell r="W7">
            <v>0</v>
          </cell>
          <cell r="X7">
            <v>0</v>
          </cell>
          <cell r="Y7">
            <v>0</v>
          </cell>
          <cell r="Z7">
            <v>0</v>
          </cell>
          <cell r="AA7">
            <v>0</v>
          </cell>
          <cell r="AB7" t="str">
            <v>*</v>
          </cell>
        </row>
        <row r="8">
          <cell r="H8" t="str">
            <v>N/A</v>
          </cell>
          <cell r="I8" t="str">
            <v>N/A</v>
          </cell>
          <cell r="J8" t="str">
            <v>N/A</v>
          </cell>
          <cell r="K8" t="str">
            <v>N/A</v>
          </cell>
          <cell r="L8" t="str">
            <v>N/A</v>
          </cell>
          <cell r="M8" t="str">
            <v>N/A</v>
          </cell>
          <cell r="N8" t="str">
            <v>N/A</v>
          </cell>
          <cell r="O8" t="str">
            <v>N/A</v>
          </cell>
          <cell r="P8" t="e">
            <v>#REF!</v>
          </cell>
          <cell r="Q8">
            <v>0</v>
          </cell>
          <cell r="R8">
            <v>0</v>
          </cell>
          <cell r="S8">
            <v>0</v>
          </cell>
          <cell r="T8">
            <v>0</v>
          </cell>
          <cell r="U8">
            <v>0</v>
          </cell>
          <cell r="V8">
            <v>0</v>
          </cell>
          <cell r="W8">
            <v>0</v>
          </cell>
          <cell r="X8">
            <v>0</v>
          </cell>
          <cell r="Y8">
            <v>0</v>
          </cell>
          <cell r="Z8">
            <v>0</v>
          </cell>
          <cell r="AA8">
            <v>0</v>
          </cell>
          <cell r="AB8" t="str">
            <v>*</v>
          </cell>
        </row>
        <row r="9">
          <cell r="H9" t="e">
            <v>#N/A</v>
          </cell>
          <cell r="I9" t="e">
            <v>#N/A</v>
          </cell>
          <cell r="J9" t="e">
            <v>#N/A</v>
          </cell>
          <cell r="K9" t="e">
            <v>#N/A</v>
          </cell>
          <cell r="L9" t="e">
            <v>#N/A</v>
          </cell>
          <cell r="M9" t="e">
            <v>#N/A</v>
          </cell>
          <cell r="N9" t="e">
            <v>#N/A</v>
          </cell>
          <cell r="O9" t="e">
            <v>#N/A</v>
          </cell>
          <cell r="P9" t="e">
            <v>#N/A</v>
          </cell>
          <cell r="Q9">
            <v>0</v>
          </cell>
          <cell r="R9">
            <v>0</v>
          </cell>
          <cell r="S9">
            <v>0</v>
          </cell>
          <cell r="T9">
            <v>0</v>
          </cell>
          <cell r="U9">
            <v>0</v>
          </cell>
          <cell r="V9">
            <v>0</v>
          </cell>
          <cell r="W9">
            <v>0</v>
          </cell>
          <cell r="X9">
            <v>0</v>
          </cell>
          <cell r="Y9">
            <v>0</v>
          </cell>
          <cell r="Z9">
            <v>0</v>
          </cell>
          <cell r="AA9">
            <v>0</v>
          </cell>
          <cell r="AB9" t="str">
            <v>*</v>
          </cell>
        </row>
        <row r="10">
          <cell r="H10" t="e">
            <v>#N/A</v>
          </cell>
          <cell r="I10" t="e">
            <v>#N/A</v>
          </cell>
          <cell r="J10" t="e">
            <v>#N/A</v>
          </cell>
          <cell r="K10" t="e">
            <v>#N/A</v>
          </cell>
          <cell r="L10" t="e">
            <v>#N/A</v>
          </cell>
          <cell r="M10" t="e">
            <v>#N/A</v>
          </cell>
          <cell r="N10" t="e">
            <v>#N/A</v>
          </cell>
          <cell r="O10" t="e">
            <v>#N/A</v>
          </cell>
          <cell r="P10" t="e">
            <v>#N/A</v>
          </cell>
          <cell r="Q10">
            <v>0</v>
          </cell>
          <cell r="R10">
            <v>0</v>
          </cell>
          <cell r="S10">
            <v>0</v>
          </cell>
          <cell r="T10">
            <v>0</v>
          </cell>
          <cell r="U10">
            <v>0</v>
          </cell>
          <cell r="V10">
            <v>0</v>
          </cell>
          <cell r="W10">
            <v>0</v>
          </cell>
          <cell r="X10">
            <v>0</v>
          </cell>
          <cell r="Y10">
            <v>0</v>
          </cell>
          <cell r="Z10">
            <v>0</v>
          </cell>
          <cell r="AA10">
            <v>0</v>
          </cell>
          <cell r="AB10" t="str">
            <v>*</v>
          </cell>
        </row>
        <row r="11">
          <cell r="H11" t="e">
            <v>#N/A</v>
          </cell>
          <cell r="I11" t="e">
            <v>#N/A</v>
          </cell>
          <cell r="J11" t="e">
            <v>#N/A</v>
          </cell>
          <cell r="K11" t="e">
            <v>#N/A</v>
          </cell>
          <cell r="L11" t="e">
            <v>#N/A</v>
          </cell>
          <cell r="M11" t="e">
            <v>#N/A</v>
          </cell>
          <cell r="N11" t="e">
            <v>#N/A</v>
          </cell>
          <cell r="O11" t="e">
            <v>#N/A</v>
          </cell>
          <cell r="P11" t="e">
            <v>#N/A</v>
          </cell>
          <cell r="Q11">
            <v>0</v>
          </cell>
          <cell r="R11">
            <v>0</v>
          </cell>
          <cell r="S11">
            <v>0</v>
          </cell>
          <cell r="T11">
            <v>0</v>
          </cell>
          <cell r="U11">
            <v>0</v>
          </cell>
          <cell r="V11">
            <v>0</v>
          </cell>
          <cell r="W11">
            <v>0</v>
          </cell>
          <cell r="X11">
            <v>0</v>
          </cell>
          <cell r="Y11">
            <v>0</v>
          </cell>
          <cell r="Z11">
            <v>0</v>
          </cell>
          <cell r="AA11">
            <v>0</v>
          </cell>
          <cell r="AB11" t="str">
            <v>*</v>
          </cell>
        </row>
        <row r="12">
          <cell r="H12" t="e">
            <v>#N/A</v>
          </cell>
          <cell r="I12" t="e">
            <v>#N/A</v>
          </cell>
          <cell r="J12" t="e">
            <v>#N/A</v>
          </cell>
          <cell r="K12" t="e">
            <v>#N/A</v>
          </cell>
          <cell r="L12" t="e">
            <v>#N/A</v>
          </cell>
          <cell r="M12" t="e">
            <v>#N/A</v>
          </cell>
          <cell r="N12" t="e">
            <v>#N/A</v>
          </cell>
          <cell r="O12" t="e">
            <v>#N/A</v>
          </cell>
          <cell r="P12" t="e">
            <v>#N/A</v>
          </cell>
          <cell r="Q12">
            <v>0</v>
          </cell>
          <cell r="R12">
            <v>0</v>
          </cell>
          <cell r="S12">
            <v>0</v>
          </cell>
          <cell r="T12">
            <v>0</v>
          </cell>
          <cell r="U12">
            <v>0</v>
          </cell>
          <cell r="V12">
            <v>0</v>
          </cell>
          <cell r="W12">
            <v>0</v>
          </cell>
          <cell r="X12">
            <v>0</v>
          </cell>
          <cell r="Y12">
            <v>0</v>
          </cell>
          <cell r="Z12">
            <v>0</v>
          </cell>
          <cell r="AA12">
            <v>0</v>
          </cell>
          <cell r="AB12" t="str">
            <v>*</v>
          </cell>
        </row>
        <row r="13">
          <cell r="H13" t="e">
            <v>#N/A</v>
          </cell>
          <cell r="I13" t="e">
            <v>#N/A</v>
          </cell>
          <cell r="J13" t="e">
            <v>#N/A</v>
          </cell>
          <cell r="K13" t="e">
            <v>#N/A</v>
          </cell>
          <cell r="L13" t="e">
            <v>#N/A</v>
          </cell>
          <cell r="M13" t="e">
            <v>#N/A</v>
          </cell>
          <cell r="N13" t="e">
            <v>#N/A</v>
          </cell>
          <cell r="O13" t="e">
            <v>#N/A</v>
          </cell>
          <cell r="P13" t="e">
            <v>#N/A</v>
          </cell>
          <cell r="Q13">
            <v>0</v>
          </cell>
          <cell r="R13">
            <v>0</v>
          </cell>
          <cell r="S13">
            <v>0</v>
          </cell>
          <cell r="T13">
            <v>0</v>
          </cell>
          <cell r="U13">
            <v>0</v>
          </cell>
          <cell r="V13">
            <v>0</v>
          </cell>
          <cell r="W13">
            <v>0</v>
          </cell>
          <cell r="X13">
            <v>0</v>
          </cell>
          <cell r="Y13">
            <v>0</v>
          </cell>
          <cell r="Z13">
            <v>0</v>
          </cell>
          <cell r="AA13">
            <v>0</v>
          </cell>
          <cell r="AB13" t="str">
            <v>*</v>
          </cell>
        </row>
        <row r="14">
          <cell r="G14">
            <v>12</v>
          </cell>
          <cell r="H14" t="e">
            <v>#N/A</v>
          </cell>
          <cell r="I14" t="e">
            <v>#N/A</v>
          </cell>
          <cell r="J14" t="e">
            <v>#N/A</v>
          </cell>
          <cell r="K14" t="e">
            <v>#N/A</v>
          </cell>
          <cell r="L14" t="e">
            <v>#N/A</v>
          </cell>
          <cell r="M14" t="e">
            <v>#N/A</v>
          </cell>
          <cell r="N14" t="e">
            <v>#N/A</v>
          </cell>
          <cell r="O14" t="e">
            <v>#N/A</v>
          </cell>
          <cell r="P14" t="e">
            <v>#N/A</v>
          </cell>
          <cell r="Q14">
            <v>0</v>
          </cell>
          <cell r="R14">
            <v>0</v>
          </cell>
          <cell r="S14">
            <v>0</v>
          </cell>
          <cell r="T14">
            <v>0</v>
          </cell>
          <cell r="U14">
            <v>0</v>
          </cell>
          <cell r="V14">
            <v>0</v>
          </cell>
          <cell r="W14">
            <v>0</v>
          </cell>
          <cell r="X14">
            <v>0</v>
          </cell>
          <cell r="Y14">
            <v>0</v>
          </cell>
          <cell r="Z14">
            <v>0</v>
          </cell>
          <cell r="AA14">
            <v>0</v>
          </cell>
          <cell r="AB14" t="str">
            <v>*</v>
          </cell>
        </row>
      </sheetData>
      <sheetData sheetId="11"/>
      <sheetData sheetId="12"/>
      <sheetData sheetId="13"/>
      <sheetData sheetId="1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inancing Summary"/>
      <sheetName val="Loan Request Summary"/>
      <sheetName val="Financing Summary pckge"/>
      <sheetName val="Operating History &amp; UW"/>
      <sheetName val="Trailing 12"/>
      <sheetName val="Rent Roll"/>
      <sheetName val="Rent Roll pckge1 (2)"/>
      <sheetName val="Rent Roll Pckge"/>
      <sheetName val="Rollover"/>
      <sheetName val="PKG UW"/>
      <sheetName val="PKG RR"/>
      <sheetName val="old sources &amp; uses"/>
      <sheetName val="Tenants"/>
      <sheetName val="demographics"/>
      <sheetName val="Sponso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sheetName val="Historic Market"/>
      <sheetName val="Market Report"/>
      <sheetName val="YTD Market Report"/>
      <sheetName val="Property Summary"/>
      <sheetName val="Projected Occupancy"/>
      <sheetName val="Projected Rate"/>
      <sheetName val="Historical Financials"/>
      <sheetName val="Comparable Financials"/>
      <sheetName val="HOST"/>
      <sheetName val="Projected CF"/>
      <sheetName val="Look, Mom, NO HANDS!"/>
      <sheetName val="Valuation"/>
      <sheetName val="System Tools"/>
      <sheetName val="DlgIncrement"/>
      <sheetName val="DlgAbout"/>
      <sheetName val="DlgProject"/>
      <sheetName val="ihmModMain"/>
      <sheetName val="IHMModPrint"/>
      <sheetName val="IHMModSys"/>
      <sheetName val="IHMModXLA"/>
      <sheetName val="Line_Item_Unhide"/>
      <sheetName val="POR_PAR_POS"/>
      <sheetName val="Line_Item_Hide"/>
      <sheetName val="Historic_Market"/>
      <sheetName val="Market_Report"/>
      <sheetName val="YTD_Market_Report"/>
      <sheetName val="Property_Summary"/>
      <sheetName val="Projected_Occupancy"/>
      <sheetName val="Projected_Rate"/>
      <sheetName val="Historical_Financials"/>
      <sheetName val="Comparable_Financials"/>
      <sheetName val="Projected_CF"/>
      <sheetName val="Look,_Mom,_NO_HANDS!"/>
      <sheetName val="System_Tools"/>
    </sheetNames>
    <sheetDataSet>
      <sheetData sheetId="0">
        <row r="5">
          <cell r="A5" t="str">
            <v>Base Year is 2002</v>
          </cell>
        </row>
        <row r="6">
          <cell r="C6" t="str">
            <v>Sheraton JFK</v>
          </cell>
        </row>
        <row r="7">
          <cell r="C7" t="str">
            <v>Jamaica</v>
          </cell>
        </row>
        <row r="8">
          <cell r="C8" t="str">
            <v>NY</v>
          </cell>
        </row>
        <row r="9">
          <cell r="C9">
            <v>184</v>
          </cell>
        </row>
        <row r="10">
          <cell r="C10">
            <v>2004</v>
          </cell>
        </row>
        <row r="12">
          <cell r="C12">
            <v>2002</v>
          </cell>
        </row>
        <row r="14">
          <cell r="C14" t="str">
            <v>MSR</v>
          </cell>
        </row>
        <row r="15">
          <cell r="C15" t="str">
            <v>TAC</v>
          </cell>
        </row>
        <row r="19">
          <cell r="C19" t="str">
            <v>3.0</v>
          </cell>
        </row>
        <row r="21">
          <cell r="C21" t="str">
            <v>Sheraton JFK - Jamaica, NY</v>
          </cell>
        </row>
        <row r="22">
          <cell r="C22" t="str">
            <v>Jamaica, NY</v>
          </cell>
        </row>
      </sheetData>
      <sheetData sheetId="1">
        <row r="6">
          <cell r="C6" t="str">
            <v>Sheraton JFK</v>
          </cell>
          <cell r="BD6">
            <v>2002</v>
          </cell>
        </row>
        <row r="7">
          <cell r="BD7">
            <v>2001</v>
          </cell>
        </row>
        <row r="8">
          <cell r="BD8">
            <v>2000</v>
          </cell>
        </row>
        <row r="9">
          <cell r="BD9">
            <v>1999</v>
          </cell>
        </row>
        <row r="10">
          <cell r="BD10">
            <v>1998</v>
          </cell>
        </row>
        <row r="11">
          <cell r="BD11" t="str">
            <v>YTD 2003</v>
          </cell>
        </row>
        <row r="12">
          <cell r="BD12" t="str">
            <v>YTD 2002</v>
          </cell>
        </row>
        <row r="13">
          <cell r="BD13">
            <v>1</v>
          </cell>
        </row>
      </sheetData>
      <sheetData sheetId="2"/>
      <sheetData sheetId="3"/>
      <sheetData sheetId="4"/>
      <sheetData sheetId="5">
        <row r="3">
          <cell r="A3" t="str">
            <v>Project Rate Growth by</v>
          </cell>
        </row>
        <row r="5">
          <cell r="A5" t="str">
            <v>Base Year is 2002</v>
          </cell>
          <cell r="D5" t="str">
            <v>Roomnights</v>
          </cell>
          <cell r="J5" t="str">
            <v>Overall</v>
          </cell>
        </row>
        <row r="6">
          <cell r="A6" t="str">
            <v>Property</v>
          </cell>
          <cell r="B6" t="str">
            <v>Rooms</v>
          </cell>
          <cell r="C6" t="str">
            <v>Occupancy</v>
          </cell>
          <cell r="D6" t="str">
            <v>Total</v>
          </cell>
          <cell r="E6" t="str">
            <v>Transient</v>
          </cell>
          <cell r="F6" t="str">
            <v>Group</v>
          </cell>
          <cell r="G6" t="str">
            <v>Contracted</v>
          </cell>
          <cell r="H6" t="str">
            <v>Other</v>
          </cell>
          <cell r="I6" t="str">
            <v>Not Used</v>
          </cell>
          <cell r="J6" t="str">
            <v>Penetration</v>
          </cell>
        </row>
        <row r="7">
          <cell r="A7" t="str">
            <v>Sheraton JFK</v>
          </cell>
          <cell r="B7">
            <v>184</v>
          </cell>
          <cell r="C7">
            <v>0.67900000000000005</v>
          </cell>
          <cell r="D7">
            <v>45601.64</v>
          </cell>
          <cell r="E7">
            <v>29641.065999999999</v>
          </cell>
          <cell r="F7">
            <v>10032.3608</v>
          </cell>
          <cell r="G7">
            <v>5928.2132000000001</v>
          </cell>
          <cell r="H7">
            <v>0</v>
          </cell>
          <cell r="I7">
            <v>0</v>
          </cell>
          <cell r="J7">
            <v>1.1423816368113853</v>
          </cell>
        </row>
        <row r="8">
          <cell r="A8" t="str">
            <v>Radisson JFK</v>
          </cell>
          <cell r="B8">
            <v>386</v>
          </cell>
          <cell r="C8">
            <v>0.76700000000000002</v>
          </cell>
          <cell r="D8">
            <v>108062.63</v>
          </cell>
          <cell r="E8">
            <v>54031.315000000002</v>
          </cell>
          <cell r="F8">
            <v>32418.789000000001</v>
          </cell>
          <cell r="G8">
            <v>21612.526000000002</v>
          </cell>
          <cell r="H8">
            <v>0</v>
          </cell>
          <cell r="I8">
            <v>0</v>
          </cell>
          <cell r="J8">
            <v>1.2904369888576324</v>
          </cell>
          <cell r="K8">
            <v>2012</v>
          </cell>
          <cell r="L8">
            <v>2013</v>
          </cell>
          <cell r="M8">
            <v>2014</v>
          </cell>
        </row>
        <row r="9">
          <cell r="A9" t="str">
            <v>Holiday Inn</v>
          </cell>
          <cell r="B9">
            <v>360</v>
          </cell>
          <cell r="C9">
            <v>0.79200000000000004</v>
          </cell>
          <cell r="D9">
            <v>109272.24</v>
          </cell>
          <cell r="E9">
            <v>41627.520000000004</v>
          </cell>
          <cell r="F9">
            <v>36424.080000000002</v>
          </cell>
          <cell r="G9">
            <v>31220.639999999999</v>
          </cell>
          <cell r="H9">
            <v>0</v>
          </cell>
          <cell r="I9">
            <v>0</v>
          </cell>
          <cell r="J9">
            <v>1.3324981684162254</v>
          </cell>
          <cell r="K9">
            <v>0</v>
          </cell>
          <cell r="L9">
            <v>0</v>
          </cell>
          <cell r="M9">
            <v>0</v>
          </cell>
        </row>
        <row r="10">
          <cell r="A10" t="str">
            <v>Ramada Plaza</v>
          </cell>
          <cell r="B10">
            <v>311</v>
          </cell>
          <cell r="C10">
            <v>0</v>
          </cell>
          <cell r="D10">
            <v>0</v>
          </cell>
          <cell r="E10">
            <v>0</v>
          </cell>
          <cell r="F10">
            <v>0</v>
          </cell>
          <cell r="G10">
            <v>0</v>
          </cell>
          <cell r="H10">
            <v>0</v>
          </cell>
          <cell r="I10">
            <v>0</v>
          </cell>
          <cell r="J10">
            <v>0</v>
          </cell>
          <cell r="K10">
            <v>118.6</v>
          </cell>
          <cell r="L10">
            <v>118.6</v>
          </cell>
          <cell r="M10">
            <v>118.6</v>
          </cell>
        </row>
        <row r="11">
          <cell r="A11" t="str">
            <v xml:space="preserve">Hampton Inn </v>
          </cell>
          <cell r="B11">
            <v>216</v>
          </cell>
          <cell r="C11">
            <v>0.73499999999999999</v>
          </cell>
          <cell r="D11">
            <v>57947.399999999994</v>
          </cell>
          <cell r="E11">
            <v>28973.699999999997</v>
          </cell>
          <cell r="F11">
            <v>11589.48</v>
          </cell>
          <cell r="G11">
            <v>17384.219999999998</v>
          </cell>
          <cell r="H11">
            <v>0</v>
          </cell>
          <cell r="I11">
            <v>0</v>
          </cell>
          <cell r="J11">
            <v>1.2365986790226333</v>
          </cell>
        </row>
        <row r="12">
          <cell r="A12" t="str">
            <v>Courtyard by Marriott</v>
          </cell>
          <cell r="B12">
            <v>166</v>
          </cell>
          <cell r="C12">
            <v>0.76800000000000002</v>
          </cell>
          <cell r="D12">
            <v>46533.120000000003</v>
          </cell>
          <cell r="E12">
            <v>30246.528000000002</v>
          </cell>
          <cell r="F12">
            <v>16286.592000000001</v>
          </cell>
          <cell r="G12">
            <v>0</v>
          </cell>
          <cell r="H12">
            <v>0</v>
          </cell>
          <cell r="I12">
            <v>0</v>
          </cell>
          <cell r="J12">
            <v>1.2921194360399761</v>
          </cell>
        </row>
        <row r="13">
          <cell r="A13" t="str">
            <v>Doubletree Club</v>
          </cell>
          <cell r="B13">
            <v>110</v>
          </cell>
          <cell r="C13">
            <v>0.60199999999999998</v>
          </cell>
          <cell r="D13">
            <v>24170.3</v>
          </cell>
          <cell r="E13">
            <v>10876.635</v>
          </cell>
          <cell r="F13">
            <v>7251.0899999999992</v>
          </cell>
          <cell r="G13">
            <v>6042.5749999999998</v>
          </cell>
          <cell r="H13">
            <v>0</v>
          </cell>
          <cell r="I13">
            <v>0</v>
          </cell>
          <cell r="J13">
            <v>1.0128332037709187</v>
          </cell>
          <cell r="K13">
            <v>2012</v>
          </cell>
          <cell r="L13">
            <v>2013</v>
          </cell>
          <cell r="M13">
            <v>2014</v>
          </cell>
        </row>
        <row r="14">
          <cell r="A14" t="str">
            <v>La Quinta</v>
          </cell>
          <cell r="B14">
            <v>72</v>
          </cell>
          <cell r="C14">
            <v>0</v>
          </cell>
          <cell r="D14">
            <v>0</v>
          </cell>
          <cell r="E14">
            <v>0</v>
          </cell>
          <cell r="F14">
            <v>0</v>
          </cell>
          <cell r="G14">
            <v>0</v>
          </cell>
          <cell r="H14">
            <v>0</v>
          </cell>
          <cell r="I14">
            <v>0</v>
          </cell>
          <cell r="J14">
            <v>0</v>
          </cell>
        </row>
        <row r="15">
          <cell r="A15" t="str">
            <v>Comp8</v>
          </cell>
          <cell r="B15">
            <v>0</v>
          </cell>
          <cell r="C15">
            <v>0</v>
          </cell>
          <cell r="D15">
            <v>0</v>
          </cell>
          <cell r="E15">
            <v>0</v>
          </cell>
          <cell r="F15">
            <v>0</v>
          </cell>
          <cell r="G15">
            <v>0</v>
          </cell>
          <cell r="H15">
            <v>0</v>
          </cell>
          <cell r="I15">
            <v>0</v>
          </cell>
          <cell r="J15">
            <v>0</v>
          </cell>
          <cell r="K15">
            <v>0</v>
          </cell>
          <cell r="L15">
            <v>0</v>
          </cell>
          <cell r="M15">
            <v>0</v>
          </cell>
        </row>
        <row r="16">
          <cell r="A16" t="str">
            <v>Comp9</v>
          </cell>
          <cell r="B16">
            <v>0</v>
          </cell>
          <cell r="C16">
            <v>0</v>
          </cell>
          <cell r="D16">
            <v>0</v>
          </cell>
          <cell r="E16">
            <v>0</v>
          </cell>
          <cell r="F16">
            <v>0</v>
          </cell>
          <cell r="G16">
            <v>0</v>
          </cell>
          <cell r="H16">
            <v>0</v>
          </cell>
          <cell r="I16">
            <v>0</v>
          </cell>
          <cell r="J16">
            <v>0</v>
          </cell>
          <cell r="K16">
            <v>118.6</v>
          </cell>
          <cell r="L16">
            <v>118.6</v>
          </cell>
          <cell r="M16">
            <v>118.6</v>
          </cell>
        </row>
        <row r="17">
          <cell r="A17" t="str">
            <v>Comp10</v>
          </cell>
          <cell r="B17">
            <v>0</v>
          </cell>
          <cell r="C17">
            <v>0</v>
          </cell>
          <cell r="D17">
            <v>0</v>
          </cell>
          <cell r="E17">
            <v>0</v>
          </cell>
          <cell r="F17">
            <v>0</v>
          </cell>
          <cell r="G17">
            <v>0</v>
          </cell>
          <cell r="H17">
            <v>0</v>
          </cell>
          <cell r="I17">
            <v>0</v>
          </cell>
          <cell r="J17">
            <v>0</v>
          </cell>
          <cell r="K17">
            <v>29641.101800447421</v>
          </cell>
          <cell r="L17">
            <v>29641.101800447421</v>
          </cell>
          <cell r="M17">
            <v>29641.101800447421</v>
          </cell>
        </row>
        <row r="18">
          <cell r="A18" t="str">
            <v>Comp11</v>
          </cell>
          <cell r="B18">
            <v>0</v>
          </cell>
          <cell r="C18">
            <v>0</v>
          </cell>
          <cell r="D18">
            <v>0</v>
          </cell>
          <cell r="E18">
            <v>0</v>
          </cell>
          <cell r="F18">
            <v>0</v>
          </cell>
          <cell r="G18">
            <v>0</v>
          </cell>
          <cell r="H18">
            <v>0</v>
          </cell>
          <cell r="I18">
            <v>0</v>
          </cell>
          <cell r="J18">
            <v>0</v>
          </cell>
          <cell r="K18">
            <v>3515434.6735330638</v>
          </cell>
          <cell r="L18">
            <v>3515434.6735330638</v>
          </cell>
          <cell r="M18">
            <v>3515434.6735330638</v>
          </cell>
        </row>
        <row r="19">
          <cell r="A19" t="str">
            <v>Comp12</v>
          </cell>
          <cell r="B19">
            <v>0</v>
          </cell>
          <cell r="C19">
            <v>0</v>
          </cell>
          <cell r="D19">
            <v>0</v>
          </cell>
          <cell r="E19">
            <v>0</v>
          </cell>
          <cell r="F19">
            <v>0</v>
          </cell>
          <cell r="G19">
            <v>0</v>
          </cell>
          <cell r="H19">
            <v>0</v>
          </cell>
          <cell r="I19">
            <v>0</v>
          </cell>
          <cell r="J19">
            <v>0</v>
          </cell>
        </row>
        <row r="20">
          <cell r="A20" t="str">
            <v>Comp13</v>
          </cell>
          <cell r="B20">
            <v>0</v>
          </cell>
          <cell r="C20">
            <v>0</v>
          </cell>
          <cell r="D20">
            <v>0</v>
          </cell>
          <cell r="E20">
            <v>0</v>
          </cell>
          <cell r="F20">
            <v>0</v>
          </cell>
          <cell r="G20">
            <v>0</v>
          </cell>
          <cell r="H20">
            <v>0</v>
          </cell>
          <cell r="I20">
            <v>0</v>
          </cell>
          <cell r="J20">
            <v>0</v>
          </cell>
          <cell r="K20">
            <v>0</v>
          </cell>
          <cell r="L20">
            <v>0</v>
          </cell>
          <cell r="M20">
            <v>0</v>
          </cell>
        </row>
        <row r="21">
          <cell r="A21" t="str">
            <v>Comp14</v>
          </cell>
          <cell r="B21">
            <v>0</v>
          </cell>
          <cell r="C21">
            <v>0</v>
          </cell>
          <cell r="D21">
            <v>0</v>
          </cell>
          <cell r="E21">
            <v>0</v>
          </cell>
          <cell r="F21">
            <v>0</v>
          </cell>
          <cell r="G21">
            <v>0</v>
          </cell>
          <cell r="H21">
            <v>0</v>
          </cell>
          <cell r="I21">
            <v>0</v>
          </cell>
          <cell r="J21">
            <v>0</v>
          </cell>
          <cell r="K21">
            <v>118.6</v>
          </cell>
          <cell r="L21">
            <v>118.6</v>
          </cell>
          <cell r="M21">
            <v>118.6</v>
          </cell>
        </row>
        <row r="22">
          <cell r="A22" t="str">
            <v>Comp15</v>
          </cell>
          <cell r="B22">
            <v>0</v>
          </cell>
          <cell r="C22">
            <v>0</v>
          </cell>
          <cell r="D22">
            <v>0</v>
          </cell>
          <cell r="E22">
            <v>0</v>
          </cell>
          <cell r="F22">
            <v>0</v>
          </cell>
          <cell r="G22">
            <v>0</v>
          </cell>
          <cell r="H22">
            <v>0</v>
          </cell>
          <cell r="I22">
            <v>0</v>
          </cell>
          <cell r="J22">
            <v>0</v>
          </cell>
          <cell r="K22">
            <v>10032.326321083381</v>
          </cell>
          <cell r="L22">
            <v>10032.326321083381</v>
          </cell>
          <cell r="M22">
            <v>10032.326321083381</v>
          </cell>
        </row>
        <row r="23">
          <cell r="A23" t="str">
            <v>Comp16</v>
          </cell>
          <cell r="B23">
            <v>0</v>
          </cell>
          <cell r="C23">
            <v>0</v>
          </cell>
          <cell r="D23">
            <v>0</v>
          </cell>
          <cell r="E23">
            <v>0</v>
          </cell>
          <cell r="F23">
            <v>0</v>
          </cell>
          <cell r="G23">
            <v>0</v>
          </cell>
          <cell r="H23">
            <v>0</v>
          </cell>
          <cell r="I23">
            <v>0</v>
          </cell>
          <cell r="J23">
            <v>0</v>
          </cell>
          <cell r="K23">
            <v>1189833.9016804888</v>
          </cell>
          <cell r="L23">
            <v>1189833.9016804888</v>
          </cell>
          <cell r="M23">
            <v>1189833.9016804888</v>
          </cell>
        </row>
        <row r="24">
          <cell r="A24" t="str">
            <v>Comp17</v>
          </cell>
          <cell r="B24">
            <v>0</v>
          </cell>
          <cell r="C24">
            <v>0</v>
          </cell>
          <cell r="D24">
            <v>0</v>
          </cell>
          <cell r="E24">
            <v>0</v>
          </cell>
          <cell r="F24">
            <v>0</v>
          </cell>
          <cell r="G24">
            <v>0</v>
          </cell>
          <cell r="H24">
            <v>0</v>
          </cell>
          <cell r="I24">
            <v>0</v>
          </cell>
          <cell r="J24">
            <v>0</v>
          </cell>
        </row>
        <row r="25">
          <cell r="A25" t="str">
            <v>Comp18</v>
          </cell>
          <cell r="B25">
            <v>0</v>
          </cell>
          <cell r="C25">
            <v>0</v>
          </cell>
          <cell r="D25">
            <v>0</v>
          </cell>
          <cell r="E25">
            <v>0</v>
          </cell>
          <cell r="F25">
            <v>0</v>
          </cell>
          <cell r="G25">
            <v>0</v>
          </cell>
          <cell r="H25">
            <v>0</v>
          </cell>
          <cell r="I25">
            <v>0</v>
          </cell>
          <cell r="J25">
            <v>0</v>
          </cell>
          <cell r="K25">
            <v>0</v>
          </cell>
          <cell r="L25">
            <v>0</v>
          </cell>
          <cell r="M25">
            <v>0</v>
          </cell>
        </row>
        <row r="26">
          <cell r="A26" t="str">
            <v>Comp19</v>
          </cell>
          <cell r="B26">
            <v>0</v>
          </cell>
          <cell r="C26">
            <v>0</v>
          </cell>
          <cell r="D26">
            <v>0</v>
          </cell>
          <cell r="E26">
            <v>0</v>
          </cell>
          <cell r="F26">
            <v>0</v>
          </cell>
          <cell r="G26">
            <v>0</v>
          </cell>
          <cell r="H26">
            <v>0</v>
          </cell>
          <cell r="I26">
            <v>0</v>
          </cell>
          <cell r="J26">
            <v>0</v>
          </cell>
          <cell r="K26">
            <v>118.6</v>
          </cell>
          <cell r="L26">
            <v>118.6</v>
          </cell>
          <cell r="M26">
            <v>118.6</v>
          </cell>
        </row>
        <row r="27">
          <cell r="A27" t="str">
            <v>Comp20</v>
          </cell>
          <cell r="B27">
            <v>0</v>
          </cell>
          <cell r="C27">
            <v>0</v>
          </cell>
          <cell r="D27">
            <v>0</v>
          </cell>
          <cell r="E27">
            <v>0</v>
          </cell>
          <cell r="F27">
            <v>0</v>
          </cell>
          <cell r="G27">
            <v>0</v>
          </cell>
          <cell r="H27">
            <v>0</v>
          </cell>
          <cell r="I27">
            <v>0</v>
          </cell>
          <cell r="J27">
            <v>0</v>
          </cell>
          <cell r="K27">
            <v>5928.2006349959784</v>
          </cell>
          <cell r="L27">
            <v>5928.2006349959784</v>
          </cell>
          <cell r="M27">
            <v>5928.2006349959784</v>
          </cell>
        </row>
        <row r="28">
          <cell r="A28" t="str">
            <v>Comp21</v>
          </cell>
          <cell r="B28">
            <v>0</v>
          </cell>
          <cell r="C28">
            <v>0</v>
          </cell>
          <cell r="D28">
            <v>0</v>
          </cell>
          <cell r="E28">
            <v>0</v>
          </cell>
          <cell r="F28">
            <v>0</v>
          </cell>
          <cell r="G28">
            <v>0</v>
          </cell>
          <cell r="H28">
            <v>0</v>
          </cell>
          <cell r="I28">
            <v>0</v>
          </cell>
          <cell r="J28">
            <v>0</v>
          </cell>
          <cell r="K28">
            <v>703084.59531052294</v>
          </cell>
          <cell r="L28">
            <v>703084.59531052294</v>
          </cell>
          <cell r="M28">
            <v>703084.59531052294</v>
          </cell>
        </row>
        <row r="29">
          <cell r="A29" t="str">
            <v>Comp22</v>
          </cell>
          <cell r="B29">
            <v>0</v>
          </cell>
          <cell r="C29">
            <v>0</v>
          </cell>
          <cell r="D29">
            <v>0</v>
          </cell>
          <cell r="E29">
            <v>0</v>
          </cell>
          <cell r="F29">
            <v>0</v>
          </cell>
          <cell r="G29">
            <v>0</v>
          </cell>
          <cell r="H29">
            <v>0</v>
          </cell>
          <cell r="I29">
            <v>0</v>
          </cell>
          <cell r="J29">
            <v>0</v>
          </cell>
        </row>
        <row r="30">
          <cell r="A30" t="str">
            <v>Comp23</v>
          </cell>
          <cell r="B30">
            <v>0</v>
          </cell>
          <cell r="C30">
            <v>0</v>
          </cell>
          <cell r="D30">
            <v>0</v>
          </cell>
          <cell r="E30">
            <v>0</v>
          </cell>
          <cell r="F30">
            <v>0</v>
          </cell>
          <cell r="G30">
            <v>0</v>
          </cell>
          <cell r="H30">
            <v>0</v>
          </cell>
          <cell r="I30">
            <v>0</v>
          </cell>
          <cell r="J30">
            <v>0</v>
          </cell>
          <cell r="K30">
            <v>0</v>
          </cell>
          <cell r="L30">
            <v>0</v>
          </cell>
          <cell r="M30">
            <v>0</v>
          </cell>
        </row>
        <row r="31">
          <cell r="A31" t="str">
            <v>Comp24</v>
          </cell>
          <cell r="B31">
            <v>0</v>
          </cell>
          <cell r="C31">
            <v>0</v>
          </cell>
          <cell r="D31">
            <v>0</v>
          </cell>
          <cell r="E31">
            <v>0</v>
          </cell>
          <cell r="F31">
            <v>0</v>
          </cell>
          <cell r="G31">
            <v>0</v>
          </cell>
          <cell r="H31">
            <v>0</v>
          </cell>
          <cell r="I31">
            <v>0</v>
          </cell>
          <cell r="J31">
            <v>0</v>
          </cell>
          <cell r="K31">
            <v>118.6</v>
          </cell>
          <cell r="L31">
            <v>118.6</v>
          </cell>
          <cell r="M31">
            <v>118.6</v>
          </cell>
        </row>
        <row r="32">
          <cell r="A32" t="str">
            <v>Comp25</v>
          </cell>
          <cell r="B32">
            <v>0</v>
          </cell>
          <cell r="C32">
            <v>0</v>
          </cell>
          <cell r="D32">
            <v>0</v>
          </cell>
          <cell r="E32">
            <v>0</v>
          </cell>
          <cell r="F32">
            <v>0</v>
          </cell>
          <cell r="G32">
            <v>0</v>
          </cell>
          <cell r="H32">
            <v>0</v>
          </cell>
          <cell r="I32">
            <v>0</v>
          </cell>
          <cell r="J32">
            <v>0</v>
          </cell>
          <cell r="K32">
            <v>0</v>
          </cell>
          <cell r="L32">
            <v>0</v>
          </cell>
          <cell r="M32">
            <v>0</v>
          </cell>
        </row>
        <row r="33">
          <cell r="A33" t="str">
            <v>T O T A L</v>
          </cell>
          <cell r="B33">
            <v>1805</v>
          </cell>
          <cell r="C33">
            <v>0.59437229916897505</v>
          </cell>
          <cell r="D33">
            <v>391587.33</v>
          </cell>
          <cell r="E33">
            <v>195396.764</v>
          </cell>
          <cell r="F33">
            <v>114002.3918</v>
          </cell>
          <cell r="G33">
            <v>82188.174199999994</v>
          </cell>
          <cell r="H33">
            <v>0</v>
          </cell>
          <cell r="I33">
            <v>0</v>
          </cell>
          <cell r="J33">
            <v>0</v>
          </cell>
          <cell r="K33">
            <v>0</v>
          </cell>
          <cell r="L33">
            <v>0</v>
          </cell>
          <cell r="M33">
            <v>0</v>
          </cell>
        </row>
        <row r="34">
          <cell r="A34" t="str">
            <v>Not Used</v>
          </cell>
        </row>
        <row r="35">
          <cell r="A35" t="str">
            <v>Growth Rate</v>
          </cell>
          <cell r="C35">
            <v>0</v>
          </cell>
          <cell r="D35">
            <v>0</v>
          </cell>
          <cell r="E35">
            <v>0</v>
          </cell>
          <cell r="F35">
            <v>0</v>
          </cell>
          <cell r="G35">
            <v>0</v>
          </cell>
          <cell r="H35">
            <v>0</v>
          </cell>
          <cell r="I35">
            <v>0</v>
          </cell>
          <cell r="J35">
            <v>0</v>
          </cell>
          <cell r="K35">
            <v>0</v>
          </cell>
          <cell r="L35">
            <v>0</v>
          </cell>
          <cell r="M35">
            <v>0</v>
          </cell>
        </row>
        <row r="36">
          <cell r="A36" t="str">
            <v>Projected Guestroom Supply</v>
          </cell>
          <cell r="B36">
            <v>2002</v>
          </cell>
          <cell r="C36">
            <v>2004</v>
          </cell>
          <cell r="D36">
            <v>2005</v>
          </cell>
          <cell r="E36">
            <v>2006</v>
          </cell>
          <cell r="F36">
            <v>2007</v>
          </cell>
          <cell r="G36">
            <v>2008</v>
          </cell>
          <cell r="H36">
            <v>2009</v>
          </cell>
          <cell r="I36">
            <v>2010</v>
          </cell>
          <cell r="J36">
            <v>2011</v>
          </cell>
          <cell r="K36">
            <v>2012</v>
          </cell>
          <cell r="L36">
            <v>2013</v>
          </cell>
          <cell r="M36">
            <v>2014</v>
          </cell>
        </row>
        <row r="37">
          <cell r="A37" t="str">
            <v>Sheraton JFK</v>
          </cell>
          <cell r="B37">
            <v>184</v>
          </cell>
          <cell r="C37">
            <v>184</v>
          </cell>
          <cell r="D37">
            <v>184</v>
          </cell>
          <cell r="E37">
            <v>184</v>
          </cell>
          <cell r="F37">
            <v>184</v>
          </cell>
          <cell r="G37">
            <v>184</v>
          </cell>
          <cell r="H37">
            <v>184</v>
          </cell>
          <cell r="I37">
            <v>184</v>
          </cell>
          <cell r="J37">
            <v>184</v>
          </cell>
          <cell r="K37">
            <v>184</v>
          </cell>
          <cell r="L37">
            <v>184</v>
          </cell>
          <cell r="M37">
            <v>184</v>
          </cell>
        </row>
        <row r="38">
          <cell r="A38" t="str">
            <v>Radisson JFK</v>
          </cell>
          <cell r="B38">
            <v>386</v>
          </cell>
          <cell r="C38">
            <v>386</v>
          </cell>
          <cell r="D38">
            <v>386</v>
          </cell>
          <cell r="E38">
            <v>386</v>
          </cell>
          <cell r="F38">
            <v>386</v>
          </cell>
          <cell r="G38">
            <v>386</v>
          </cell>
          <cell r="H38">
            <v>386</v>
          </cell>
          <cell r="I38">
            <v>386</v>
          </cell>
          <cell r="J38">
            <v>386</v>
          </cell>
          <cell r="K38">
            <v>386</v>
          </cell>
          <cell r="L38">
            <v>386</v>
          </cell>
          <cell r="M38">
            <v>386</v>
          </cell>
        </row>
        <row r="39">
          <cell r="A39" t="str">
            <v>Holiday Inn</v>
          </cell>
          <cell r="B39">
            <v>360</v>
          </cell>
          <cell r="C39">
            <v>360</v>
          </cell>
          <cell r="D39">
            <v>360</v>
          </cell>
          <cell r="E39">
            <v>360</v>
          </cell>
          <cell r="F39">
            <v>360</v>
          </cell>
          <cell r="G39">
            <v>360</v>
          </cell>
          <cell r="H39">
            <v>360</v>
          </cell>
          <cell r="I39">
            <v>360</v>
          </cell>
          <cell r="J39">
            <v>360</v>
          </cell>
          <cell r="K39">
            <v>360</v>
          </cell>
          <cell r="L39">
            <v>360</v>
          </cell>
          <cell r="M39">
            <v>360</v>
          </cell>
        </row>
        <row r="40">
          <cell r="A40" t="str">
            <v>Ramada Plaza</v>
          </cell>
          <cell r="B40">
            <v>311</v>
          </cell>
          <cell r="C40">
            <v>311</v>
          </cell>
          <cell r="D40">
            <v>311</v>
          </cell>
          <cell r="E40">
            <v>311</v>
          </cell>
          <cell r="F40">
            <v>311</v>
          </cell>
          <cell r="G40">
            <v>311</v>
          </cell>
          <cell r="H40">
            <v>311</v>
          </cell>
          <cell r="I40">
            <v>311</v>
          </cell>
          <cell r="J40">
            <v>311</v>
          </cell>
          <cell r="K40">
            <v>311</v>
          </cell>
          <cell r="L40">
            <v>311</v>
          </cell>
          <cell r="M40">
            <v>311</v>
          </cell>
        </row>
        <row r="41">
          <cell r="A41" t="str">
            <v xml:space="preserve">Hampton Inn </v>
          </cell>
          <cell r="B41">
            <v>216</v>
          </cell>
          <cell r="C41">
            <v>216</v>
          </cell>
          <cell r="D41">
            <v>216</v>
          </cell>
          <cell r="E41">
            <v>216</v>
          </cell>
          <cell r="F41">
            <v>216</v>
          </cell>
          <cell r="G41">
            <v>216</v>
          </cell>
          <cell r="H41">
            <v>216</v>
          </cell>
          <cell r="I41">
            <v>216</v>
          </cell>
          <cell r="J41">
            <v>216</v>
          </cell>
          <cell r="K41">
            <v>216</v>
          </cell>
          <cell r="L41">
            <v>216</v>
          </cell>
          <cell r="M41">
            <v>216</v>
          </cell>
        </row>
        <row r="42">
          <cell r="A42" t="str">
            <v>Courtyard by Marriott</v>
          </cell>
          <cell r="B42">
            <v>166</v>
          </cell>
          <cell r="C42">
            <v>166</v>
          </cell>
          <cell r="D42">
            <v>166</v>
          </cell>
          <cell r="E42">
            <v>166</v>
          </cell>
          <cell r="F42">
            <v>166</v>
          </cell>
          <cell r="G42">
            <v>166</v>
          </cell>
          <cell r="H42">
            <v>166</v>
          </cell>
          <cell r="I42">
            <v>166</v>
          </cell>
          <cell r="J42">
            <v>166</v>
          </cell>
          <cell r="K42">
            <v>166</v>
          </cell>
          <cell r="L42">
            <v>166</v>
          </cell>
          <cell r="M42">
            <v>166</v>
          </cell>
        </row>
        <row r="43">
          <cell r="A43" t="str">
            <v>Doubletree Club</v>
          </cell>
          <cell r="B43">
            <v>110</v>
          </cell>
          <cell r="C43">
            <v>110</v>
          </cell>
          <cell r="D43">
            <v>110</v>
          </cell>
          <cell r="E43">
            <v>110</v>
          </cell>
          <cell r="F43">
            <v>110</v>
          </cell>
          <cell r="G43">
            <v>110</v>
          </cell>
          <cell r="H43">
            <v>110</v>
          </cell>
          <cell r="I43">
            <v>110</v>
          </cell>
          <cell r="J43">
            <v>110</v>
          </cell>
          <cell r="K43">
            <v>110</v>
          </cell>
          <cell r="L43">
            <v>110</v>
          </cell>
          <cell r="M43">
            <v>110</v>
          </cell>
        </row>
        <row r="44">
          <cell r="A44" t="str">
            <v>La Quinta</v>
          </cell>
          <cell r="B44">
            <v>72</v>
          </cell>
          <cell r="C44">
            <v>72</v>
          </cell>
          <cell r="D44">
            <v>72</v>
          </cell>
          <cell r="E44">
            <v>72</v>
          </cell>
          <cell r="F44">
            <v>72</v>
          </cell>
          <cell r="G44">
            <v>72</v>
          </cell>
          <cell r="H44">
            <v>72</v>
          </cell>
          <cell r="I44">
            <v>72</v>
          </cell>
          <cell r="J44">
            <v>72</v>
          </cell>
          <cell r="K44">
            <v>72</v>
          </cell>
          <cell r="L44">
            <v>72</v>
          </cell>
          <cell r="M44">
            <v>72</v>
          </cell>
        </row>
        <row r="45">
          <cell r="A45" t="str">
            <v>Comp8</v>
          </cell>
          <cell r="B45">
            <v>0</v>
          </cell>
          <cell r="C45">
            <v>0</v>
          </cell>
          <cell r="D45">
            <v>0</v>
          </cell>
          <cell r="E45">
            <v>0</v>
          </cell>
          <cell r="F45">
            <v>0</v>
          </cell>
          <cell r="G45">
            <v>0</v>
          </cell>
          <cell r="H45">
            <v>0</v>
          </cell>
          <cell r="I45">
            <v>0</v>
          </cell>
          <cell r="J45">
            <v>0</v>
          </cell>
          <cell r="K45">
            <v>0</v>
          </cell>
          <cell r="L45">
            <v>0</v>
          </cell>
          <cell r="M45">
            <v>0</v>
          </cell>
        </row>
        <row r="46">
          <cell r="A46" t="str">
            <v>Comp9</v>
          </cell>
          <cell r="B46">
            <v>0</v>
          </cell>
          <cell r="C46">
            <v>0</v>
          </cell>
          <cell r="D46">
            <v>0</v>
          </cell>
          <cell r="E46">
            <v>0</v>
          </cell>
          <cell r="F46">
            <v>0</v>
          </cell>
          <cell r="G46">
            <v>0</v>
          </cell>
          <cell r="H46">
            <v>0</v>
          </cell>
          <cell r="I46">
            <v>0</v>
          </cell>
          <cell r="J46">
            <v>0</v>
          </cell>
          <cell r="K46">
            <v>0</v>
          </cell>
          <cell r="L46">
            <v>0</v>
          </cell>
          <cell r="M46">
            <v>0</v>
          </cell>
        </row>
        <row r="47">
          <cell r="A47" t="str">
            <v>Comp10</v>
          </cell>
          <cell r="B47">
            <v>0</v>
          </cell>
          <cell r="C47">
            <v>0</v>
          </cell>
          <cell r="D47">
            <v>0</v>
          </cell>
          <cell r="E47">
            <v>0</v>
          </cell>
          <cell r="F47">
            <v>0</v>
          </cell>
          <cell r="G47">
            <v>0</v>
          </cell>
          <cell r="H47">
            <v>0</v>
          </cell>
          <cell r="I47">
            <v>0</v>
          </cell>
          <cell r="J47">
            <v>0</v>
          </cell>
          <cell r="K47">
            <v>0</v>
          </cell>
          <cell r="L47">
            <v>0</v>
          </cell>
          <cell r="M47">
            <v>0</v>
          </cell>
        </row>
        <row r="48">
          <cell r="A48" t="str">
            <v>Comp11</v>
          </cell>
          <cell r="B48">
            <v>0</v>
          </cell>
          <cell r="C48">
            <v>0</v>
          </cell>
          <cell r="D48">
            <v>0</v>
          </cell>
          <cell r="E48">
            <v>0</v>
          </cell>
          <cell r="F48">
            <v>0</v>
          </cell>
          <cell r="G48">
            <v>0</v>
          </cell>
          <cell r="H48">
            <v>0</v>
          </cell>
          <cell r="I48">
            <v>0</v>
          </cell>
          <cell r="J48">
            <v>0</v>
          </cell>
          <cell r="K48">
            <v>0</v>
          </cell>
          <cell r="L48">
            <v>0</v>
          </cell>
          <cell r="M48">
            <v>0</v>
          </cell>
        </row>
        <row r="49">
          <cell r="A49" t="str">
            <v>Comp12</v>
          </cell>
          <cell r="B49">
            <v>0</v>
          </cell>
          <cell r="C49">
            <v>0</v>
          </cell>
          <cell r="D49">
            <v>0</v>
          </cell>
          <cell r="E49">
            <v>0</v>
          </cell>
          <cell r="F49">
            <v>0</v>
          </cell>
          <cell r="G49">
            <v>0</v>
          </cell>
          <cell r="H49">
            <v>0</v>
          </cell>
          <cell r="I49">
            <v>0</v>
          </cell>
          <cell r="J49">
            <v>0</v>
          </cell>
          <cell r="K49">
            <v>0</v>
          </cell>
          <cell r="L49">
            <v>0</v>
          </cell>
          <cell r="M49">
            <v>0</v>
          </cell>
        </row>
        <row r="50">
          <cell r="A50" t="str">
            <v>Comp13</v>
          </cell>
          <cell r="B50">
            <v>0</v>
          </cell>
          <cell r="C50">
            <v>0</v>
          </cell>
          <cell r="D50">
            <v>0</v>
          </cell>
          <cell r="E50">
            <v>0</v>
          </cell>
          <cell r="F50">
            <v>0</v>
          </cell>
          <cell r="G50">
            <v>0</v>
          </cell>
          <cell r="H50">
            <v>0</v>
          </cell>
          <cell r="I50">
            <v>0</v>
          </cell>
          <cell r="J50">
            <v>0</v>
          </cell>
          <cell r="K50">
            <v>0</v>
          </cell>
          <cell r="L50">
            <v>0</v>
          </cell>
          <cell r="M50">
            <v>0</v>
          </cell>
        </row>
        <row r="51">
          <cell r="A51" t="str">
            <v>Comp14</v>
          </cell>
          <cell r="B51">
            <v>0</v>
          </cell>
          <cell r="C51">
            <v>0</v>
          </cell>
          <cell r="D51">
            <v>0</v>
          </cell>
          <cell r="E51">
            <v>0</v>
          </cell>
          <cell r="F51">
            <v>0</v>
          </cell>
          <cell r="G51">
            <v>0</v>
          </cell>
          <cell r="H51">
            <v>0</v>
          </cell>
          <cell r="I51">
            <v>0</v>
          </cell>
          <cell r="J51">
            <v>0</v>
          </cell>
          <cell r="K51">
            <v>0</v>
          </cell>
          <cell r="L51">
            <v>0</v>
          </cell>
          <cell r="M51">
            <v>0</v>
          </cell>
        </row>
        <row r="52">
          <cell r="A52" t="str">
            <v>Comp15</v>
          </cell>
          <cell r="B52">
            <v>0</v>
          </cell>
          <cell r="C52">
            <v>0</v>
          </cell>
          <cell r="D52">
            <v>0</v>
          </cell>
          <cell r="E52">
            <v>0</v>
          </cell>
          <cell r="F52">
            <v>0</v>
          </cell>
          <cell r="G52">
            <v>0</v>
          </cell>
          <cell r="H52">
            <v>0</v>
          </cell>
          <cell r="I52">
            <v>0</v>
          </cell>
          <cell r="J52">
            <v>0</v>
          </cell>
          <cell r="K52">
            <v>0</v>
          </cell>
          <cell r="L52">
            <v>0</v>
          </cell>
          <cell r="M52">
            <v>0</v>
          </cell>
        </row>
        <row r="53">
          <cell r="A53" t="str">
            <v>Comp16</v>
          </cell>
          <cell r="B53">
            <v>0</v>
          </cell>
          <cell r="C53">
            <v>0</v>
          </cell>
          <cell r="D53">
            <v>0</v>
          </cell>
          <cell r="E53">
            <v>0</v>
          </cell>
          <cell r="F53">
            <v>0</v>
          </cell>
          <cell r="G53">
            <v>0</v>
          </cell>
          <cell r="H53">
            <v>0</v>
          </cell>
          <cell r="I53">
            <v>0</v>
          </cell>
          <cell r="J53">
            <v>0</v>
          </cell>
          <cell r="K53">
            <v>0</v>
          </cell>
          <cell r="L53">
            <v>0</v>
          </cell>
          <cell r="M53">
            <v>0</v>
          </cell>
        </row>
        <row r="54">
          <cell r="A54" t="str">
            <v>Comp17</v>
          </cell>
          <cell r="B54">
            <v>0</v>
          </cell>
          <cell r="C54">
            <v>0</v>
          </cell>
          <cell r="D54">
            <v>0</v>
          </cell>
          <cell r="E54">
            <v>0</v>
          </cell>
          <cell r="F54">
            <v>0</v>
          </cell>
          <cell r="G54">
            <v>0</v>
          </cell>
          <cell r="H54">
            <v>0</v>
          </cell>
          <cell r="I54">
            <v>0</v>
          </cell>
          <cell r="J54">
            <v>0</v>
          </cell>
          <cell r="K54">
            <v>0</v>
          </cell>
          <cell r="L54">
            <v>0</v>
          </cell>
          <cell r="M54">
            <v>0</v>
          </cell>
        </row>
        <row r="55">
          <cell r="A55" t="str">
            <v>Comp18</v>
          </cell>
          <cell r="B55">
            <v>0</v>
          </cell>
          <cell r="C55">
            <v>0</v>
          </cell>
          <cell r="D55">
            <v>0</v>
          </cell>
          <cell r="E55">
            <v>0</v>
          </cell>
          <cell r="F55">
            <v>0</v>
          </cell>
          <cell r="G55">
            <v>0</v>
          </cell>
          <cell r="H55">
            <v>0</v>
          </cell>
          <cell r="I55">
            <v>0</v>
          </cell>
          <cell r="J55">
            <v>0</v>
          </cell>
          <cell r="K55">
            <v>0</v>
          </cell>
          <cell r="L55">
            <v>0</v>
          </cell>
          <cell r="M55">
            <v>0</v>
          </cell>
        </row>
        <row r="56">
          <cell r="A56" t="str">
            <v>Comp19</v>
          </cell>
          <cell r="B56">
            <v>0</v>
          </cell>
          <cell r="C56">
            <v>0</v>
          </cell>
          <cell r="D56">
            <v>0</v>
          </cell>
          <cell r="E56">
            <v>0</v>
          </cell>
          <cell r="F56">
            <v>0</v>
          </cell>
          <cell r="G56">
            <v>0</v>
          </cell>
          <cell r="H56">
            <v>0</v>
          </cell>
          <cell r="I56">
            <v>0</v>
          </cell>
          <cell r="J56">
            <v>0</v>
          </cell>
          <cell r="K56">
            <v>0</v>
          </cell>
          <cell r="L56">
            <v>0</v>
          </cell>
          <cell r="M56">
            <v>0</v>
          </cell>
        </row>
        <row r="57">
          <cell r="A57" t="str">
            <v>Comp20</v>
          </cell>
          <cell r="B57">
            <v>0</v>
          </cell>
          <cell r="C57">
            <v>0</v>
          </cell>
          <cell r="D57">
            <v>0</v>
          </cell>
          <cell r="E57">
            <v>0</v>
          </cell>
          <cell r="F57">
            <v>0</v>
          </cell>
          <cell r="G57">
            <v>0</v>
          </cell>
          <cell r="H57">
            <v>0</v>
          </cell>
          <cell r="I57">
            <v>0</v>
          </cell>
          <cell r="J57">
            <v>0</v>
          </cell>
          <cell r="K57">
            <v>0</v>
          </cell>
          <cell r="L57">
            <v>0</v>
          </cell>
          <cell r="M57">
            <v>0</v>
          </cell>
        </row>
        <row r="58">
          <cell r="A58" t="str">
            <v>Comp21</v>
          </cell>
          <cell r="B58">
            <v>0</v>
          </cell>
          <cell r="C58">
            <v>0</v>
          </cell>
          <cell r="D58">
            <v>0</v>
          </cell>
          <cell r="E58">
            <v>0</v>
          </cell>
          <cell r="F58">
            <v>0</v>
          </cell>
          <cell r="G58">
            <v>0</v>
          </cell>
          <cell r="H58">
            <v>0</v>
          </cell>
          <cell r="I58">
            <v>0</v>
          </cell>
          <cell r="J58">
            <v>0</v>
          </cell>
          <cell r="K58">
            <v>0</v>
          </cell>
          <cell r="L58">
            <v>0</v>
          </cell>
          <cell r="M58">
            <v>0</v>
          </cell>
        </row>
        <row r="59">
          <cell r="A59" t="str">
            <v>Comp22</v>
          </cell>
          <cell r="B59">
            <v>0</v>
          </cell>
          <cell r="C59">
            <v>0</v>
          </cell>
          <cell r="D59">
            <v>0</v>
          </cell>
          <cell r="E59">
            <v>0</v>
          </cell>
          <cell r="F59">
            <v>0</v>
          </cell>
          <cell r="G59">
            <v>0</v>
          </cell>
          <cell r="H59">
            <v>0</v>
          </cell>
          <cell r="I59">
            <v>0</v>
          </cell>
          <cell r="J59">
            <v>0</v>
          </cell>
          <cell r="K59">
            <v>0</v>
          </cell>
          <cell r="L59">
            <v>0</v>
          </cell>
          <cell r="M59">
            <v>0</v>
          </cell>
        </row>
        <row r="60">
          <cell r="A60" t="str">
            <v>Comp23</v>
          </cell>
          <cell r="B60">
            <v>0</v>
          </cell>
          <cell r="C60">
            <v>0</v>
          </cell>
          <cell r="D60">
            <v>0</v>
          </cell>
          <cell r="E60">
            <v>0</v>
          </cell>
          <cell r="F60">
            <v>0</v>
          </cell>
          <cell r="G60">
            <v>0</v>
          </cell>
          <cell r="H60">
            <v>0</v>
          </cell>
          <cell r="I60">
            <v>0</v>
          </cell>
          <cell r="J60">
            <v>0</v>
          </cell>
          <cell r="K60">
            <v>0</v>
          </cell>
          <cell r="L60">
            <v>0</v>
          </cell>
          <cell r="M60">
            <v>0</v>
          </cell>
        </row>
        <row r="61">
          <cell r="A61" t="str">
            <v>Comp24</v>
          </cell>
          <cell r="B61">
            <v>0</v>
          </cell>
          <cell r="C61">
            <v>0</v>
          </cell>
          <cell r="D61">
            <v>0</v>
          </cell>
          <cell r="E61">
            <v>0</v>
          </cell>
          <cell r="F61">
            <v>0</v>
          </cell>
          <cell r="G61">
            <v>0</v>
          </cell>
          <cell r="H61">
            <v>0</v>
          </cell>
          <cell r="I61">
            <v>0</v>
          </cell>
          <cell r="J61">
            <v>0</v>
          </cell>
          <cell r="K61">
            <v>0</v>
          </cell>
          <cell r="L61">
            <v>0</v>
          </cell>
          <cell r="M61">
            <v>0</v>
          </cell>
        </row>
        <row r="62">
          <cell r="A62" t="str">
            <v>Comp25</v>
          </cell>
          <cell r="B62">
            <v>0</v>
          </cell>
          <cell r="C62">
            <v>0</v>
          </cell>
          <cell r="D62">
            <v>0</v>
          </cell>
          <cell r="E62">
            <v>0</v>
          </cell>
          <cell r="F62">
            <v>0</v>
          </cell>
          <cell r="G62">
            <v>0</v>
          </cell>
          <cell r="H62">
            <v>0</v>
          </cell>
          <cell r="I62">
            <v>0</v>
          </cell>
          <cell r="J62">
            <v>0</v>
          </cell>
          <cell r="K62">
            <v>0</v>
          </cell>
          <cell r="L62">
            <v>0</v>
          </cell>
          <cell r="M62">
            <v>0</v>
          </cell>
        </row>
        <row r="63">
          <cell r="A63" t="str">
            <v>Addition/Deletion 1</v>
          </cell>
          <cell r="B63">
            <v>0</v>
          </cell>
          <cell r="C63">
            <v>0</v>
          </cell>
          <cell r="D63">
            <v>0</v>
          </cell>
          <cell r="E63">
            <v>0</v>
          </cell>
          <cell r="F63">
            <v>0</v>
          </cell>
          <cell r="G63">
            <v>0</v>
          </cell>
          <cell r="H63">
            <v>0</v>
          </cell>
          <cell r="I63">
            <v>0</v>
          </cell>
          <cell r="J63">
            <v>0</v>
          </cell>
          <cell r="K63">
            <v>0</v>
          </cell>
          <cell r="L63">
            <v>0</v>
          </cell>
          <cell r="M63">
            <v>0</v>
          </cell>
        </row>
        <row r="64">
          <cell r="A64" t="str">
            <v>Addition/Deletion 2</v>
          </cell>
          <cell r="B64">
            <v>0</v>
          </cell>
          <cell r="C64">
            <v>0</v>
          </cell>
          <cell r="D64">
            <v>0</v>
          </cell>
          <cell r="E64">
            <v>0</v>
          </cell>
          <cell r="F64">
            <v>0</v>
          </cell>
          <cell r="G64">
            <v>0</v>
          </cell>
          <cell r="H64">
            <v>0</v>
          </cell>
          <cell r="I64">
            <v>0</v>
          </cell>
          <cell r="J64">
            <v>0</v>
          </cell>
          <cell r="K64">
            <v>0</v>
          </cell>
          <cell r="L64">
            <v>0</v>
          </cell>
          <cell r="M64">
            <v>0</v>
          </cell>
        </row>
        <row r="65">
          <cell r="A65" t="str">
            <v>Addition/Deletion 3</v>
          </cell>
          <cell r="B65">
            <v>0</v>
          </cell>
          <cell r="C65">
            <v>0</v>
          </cell>
          <cell r="D65">
            <v>0</v>
          </cell>
          <cell r="E65">
            <v>0</v>
          </cell>
          <cell r="F65">
            <v>0</v>
          </cell>
          <cell r="G65">
            <v>0</v>
          </cell>
          <cell r="H65">
            <v>0</v>
          </cell>
          <cell r="I65">
            <v>0</v>
          </cell>
          <cell r="J65">
            <v>0</v>
          </cell>
          <cell r="K65">
            <v>0</v>
          </cell>
          <cell r="L65">
            <v>0</v>
          </cell>
          <cell r="M65">
            <v>0</v>
          </cell>
        </row>
        <row r="66">
          <cell r="A66" t="str">
            <v>Addition/Deletion 4</v>
          </cell>
          <cell r="B66">
            <v>0</v>
          </cell>
          <cell r="C66">
            <v>0</v>
          </cell>
          <cell r="D66">
            <v>0</v>
          </cell>
          <cell r="E66">
            <v>0</v>
          </cell>
          <cell r="F66">
            <v>0</v>
          </cell>
          <cell r="G66">
            <v>0</v>
          </cell>
          <cell r="H66">
            <v>0</v>
          </cell>
          <cell r="I66">
            <v>0</v>
          </cell>
          <cell r="J66">
            <v>0</v>
          </cell>
          <cell r="K66">
            <v>0</v>
          </cell>
          <cell r="L66">
            <v>0</v>
          </cell>
          <cell r="M66">
            <v>0</v>
          </cell>
        </row>
        <row r="67">
          <cell r="A67" t="str">
            <v>Addition/Deletion 5</v>
          </cell>
          <cell r="B67">
            <v>0</v>
          </cell>
          <cell r="C67">
            <v>0</v>
          </cell>
          <cell r="D67">
            <v>0</v>
          </cell>
          <cell r="E67">
            <v>0</v>
          </cell>
          <cell r="F67">
            <v>0</v>
          </cell>
          <cell r="G67">
            <v>0</v>
          </cell>
          <cell r="H67">
            <v>0</v>
          </cell>
          <cell r="I67">
            <v>0</v>
          </cell>
          <cell r="J67">
            <v>0</v>
          </cell>
          <cell r="K67">
            <v>0</v>
          </cell>
          <cell r="L67">
            <v>0</v>
          </cell>
          <cell r="M67">
            <v>0</v>
          </cell>
        </row>
        <row r="68">
          <cell r="A68" t="str">
            <v>Projected Guestroom Supply</v>
          </cell>
          <cell r="B68">
            <v>1805</v>
          </cell>
          <cell r="C68">
            <v>1805</v>
          </cell>
          <cell r="D68">
            <v>1805</v>
          </cell>
          <cell r="E68">
            <v>1805</v>
          </cell>
          <cell r="F68">
            <v>1805</v>
          </cell>
          <cell r="G68">
            <v>1805</v>
          </cell>
          <cell r="H68">
            <v>1805</v>
          </cell>
          <cell r="I68">
            <v>1805</v>
          </cell>
          <cell r="J68">
            <v>1805</v>
          </cell>
          <cell r="K68">
            <v>1805</v>
          </cell>
          <cell r="L68">
            <v>1805</v>
          </cell>
          <cell r="M68">
            <v>1805</v>
          </cell>
        </row>
        <row r="69">
          <cell r="A69" t="str">
            <v>Percent Change</v>
          </cell>
          <cell r="C69">
            <v>0</v>
          </cell>
          <cell r="D69">
            <v>0</v>
          </cell>
          <cell r="E69">
            <v>0</v>
          </cell>
          <cell r="F69">
            <v>0</v>
          </cell>
          <cell r="G69">
            <v>0</v>
          </cell>
          <cell r="H69">
            <v>0</v>
          </cell>
          <cell r="I69">
            <v>0</v>
          </cell>
          <cell r="J69">
            <v>0</v>
          </cell>
          <cell r="K69">
            <v>0</v>
          </cell>
          <cell r="L69">
            <v>0</v>
          </cell>
          <cell r="M69">
            <v>0</v>
          </cell>
        </row>
        <row r="72">
          <cell r="A72" t="str">
            <v>Demand Growth Rates</v>
          </cell>
          <cell r="B72">
            <v>2004</v>
          </cell>
          <cell r="C72">
            <v>2005</v>
          </cell>
          <cell r="D72">
            <v>2006</v>
          </cell>
          <cell r="E72">
            <v>2007</v>
          </cell>
          <cell r="F72">
            <v>2008</v>
          </cell>
          <cell r="G72">
            <v>2009</v>
          </cell>
          <cell r="H72">
            <v>2010</v>
          </cell>
          <cell r="I72">
            <v>2011</v>
          </cell>
          <cell r="J72">
            <v>2012</v>
          </cell>
          <cell r="K72">
            <v>2013</v>
          </cell>
          <cell r="L72">
            <v>2014</v>
          </cell>
        </row>
        <row r="73">
          <cell r="A73" t="str">
            <v>Transient</v>
          </cell>
          <cell r="B73">
            <v>0</v>
          </cell>
          <cell r="C73">
            <v>0</v>
          </cell>
          <cell r="D73">
            <v>0</v>
          </cell>
          <cell r="E73">
            <v>0</v>
          </cell>
          <cell r="F73">
            <v>0</v>
          </cell>
          <cell r="G73">
            <v>0</v>
          </cell>
          <cell r="H73">
            <v>0</v>
          </cell>
          <cell r="I73">
            <v>0</v>
          </cell>
          <cell r="J73">
            <v>0</v>
          </cell>
          <cell r="K73">
            <v>0</v>
          </cell>
          <cell r="L73">
            <v>0</v>
          </cell>
        </row>
        <row r="74">
          <cell r="A74" t="str">
            <v>Group</v>
          </cell>
          <cell r="B74">
            <v>0</v>
          </cell>
          <cell r="C74">
            <v>0</v>
          </cell>
          <cell r="D74">
            <v>0</v>
          </cell>
          <cell r="E74">
            <v>0</v>
          </cell>
          <cell r="F74">
            <v>0</v>
          </cell>
          <cell r="G74">
            <v>0</v>
          </cell>
          <cell r="H74">
            <v>0</v>
          </cell>
          <cell r="I74">
            <v>0</v>
          </cell>
          <cell r="J74">
            <v>0</v>
          </cell>
          <cell r="K74">
            <v>0</v>
          </cell>
          <cell r="L74">
            <v>0</v>
          </cell>
        </row>
        <row r="75">
          <cell r="A75" t="str">
            <v>Contracted</v>
          </cell>
          <cell r="B75">
            <v>0</v>
          </cell>
          <cell r="C75">
            <v>0</v>
          </cell>
          <cell r="D75">
            <v>0</v>
          </cell>
          <cell r="E75">
            <v>0</v>
          </cell>
          <cell r="F75">
            <v>0</v>
          </cell>
          <cell r="G75">
            <v>0</v>
          </cell>
          <cell r="H75">
            <v>0</v>
          </cell>
          <cell r="I75">
            <v>0</v>
          </cell>
          <cell r="J75">
            <v>0</v>
          </cell>
          <cell r="K75">
            <v>0</v>
          </cell>
          <cell r="L75">
            <v>0</v>
          </cell>
        </row>
        <row r="76">
          <cell r="A76" t="str">
            <v>Other</v>
          </cell>
          <cell r="B76">
            <v>0</v>
          </cell>
          <cell r="C76">
            <v>0</v>
          </cell>
          <cell r="D76">
            <v>0</v>
          </cell>
          <cell r="E76">
            <v>0</v>
          </cell>
          <cell r="F76">
            <v>0</v>
          </cell>
          <cell r="G76">
            <v>0</v>
          </cell>
          <cell r="H76">
            <v>0</v>
          </cell>
          <cell r="I76">
            <v>0</v>
          </cell>
          <cell r="J76">
            <v>0</v>
          </cell>
          <cell r="K76">
            <v>0</v>
          </cell>
          <cell r="L76">
            <v>0</v>
          </cell>
        </row>
        <row r="77">
          <cell r="A77" t="str">
            <v>Not Used</v>
          </cell>
          <cell r="B77">
            <v>0</v>
          </cell>
          <cell r="C77">
            <v>0</v>
          </cell>
          <cell r="D77">
            <v>0</v>
          </cell>
          <cell r="E77">
            <v>0</v>
          </cell>
          <cell r="F77">
            <v>0</v>
          </cell>
          <cell r="G77">
            <v>0</v>
          </cell>
          <cell r="H77">
            <v>0</v>
          </cell>
          <cell r="I77">
            <v>0</v>
          </cell>
          <cell r="J77">
            <v>0</v>
          </cell>
          <cell r="K77">
            <v>0</v>
          </cell>
          <cell r="L77">
            <v>0</v>
          </cell>
        </row>
        <row r="78">
          <cell r="A78" t="str">
            <v>Overall</v>
          </cell>
          <cell r="B78">
            <v>-8.427238951114191E-7</v>
          </cell>
          <cell r="C78">
            <v>0</v>
          </cell>
          <cell r="D78">
            <v>0</v>
          </cell>
          <cell r="E78">
            <v>0</v>
          </cell>
          <cell r="F78">
            <v>0</v>
          </cell>
          <cell r="G78">
            <v>0</v>
          </cell>
          <cell r="H78">
            <v>0</v>
          </cell>
          <cell r="I78">
            <v>0</v>
          </cell>
          <cell r="J78">
            <v>0</v>
          </cell>
          <cell r="K78">
            <v>0</v>
          </cell>
          <cell r="L78">
            <v>0</v>
          </cell>
        </row>
        <row r="81">
          <cell r="A81" t="str">
            <v>Extraordinary Demand</v>
          </cell>
          <cell r="B81">
            <v>2002</v>
          </cell>
          <cell r="C81">
            <v>2004</v>
          </cell>
          <cell r="D81">
            <v>2005</v>
          </cell>
          <cell r="E81">
            <v>2006</v>
          </cell>
          <cell r="F81">
            <v>2007</v>
          </cell>
          <cell r="G81">
            <v>2008</v>
          </cell>
          <cell r="H81">
            <v>2009</v>
          </cell>
          <cell r="I81">
            <v>2010</v>
          </cell>
          <cell r="J81">
            <v>2011</v>
          </cell>
          <cell r="K81">
            <v>2012</v>
          </cell>
          <cell r="L81">
            <v>2013</v>
          </cell>
          <cell r="M81">
            <v>2014</v>
          </cell>
        </row>
        <row r="82">
          <cell r="A82" t="str">
            <v>Transient</v>
          </cell>
          <cell r="B82">
            <v>0</v>
          </cell>
          <cell r="C82">
            <v>0</v>
          </cell>
          <cell r="D82">
            <v>0</v>
          </cell>
          <cell r="E82">
            <v>0</v>
          </cell>
          <cell r="F82">
            <v>0</v>
          </cell>
          <cell r="G82">
            <v>0</v>
          </cell>
          <cell r="H82">
            <v>0</v>
          </cell>
          <cell r="I82">
            <v>0</v>
          </cell>
          <cell r="J82">
            <v>0</v>
          </cell>
          <cell r="K82">
            <v>0</v>
          </cell>
          <cell r="L82">
            <v>0</v>
          </cell>
          <cell r="M82">
            <v>0</v>
          </cell>
        </row>
        <row r="83">
          <cell r="A83" t="str">
            <v>Group</v>
          </cell>
          <cell r="B83">
            <v>0</v>
          </cell>
          <cell r="C83">
            <v>0</v>
          </cell>
          <cell r="D83">
            <v>0</v>
          </cell>
          <cell r="E83">
            <v>0</v>
          </cell>
          <cell r="F83">
            <v>0</v>
          </cell>
          <cell r="G83">
            <v>0</v>
          </cell>
          <cell r="H83">
            <v>0</v>
          </cell>
          <cell r="I83">
            <v>0</v>
          </cell>
          <cell r="J83">
            <v>0</v>
          </cell>
          <cell r="K83">
            <v>0</v>
          </cell>
          <cell r="L83">
            <v>0</v>
          </cell>
          <cell r="M83">
            <v>0</v>
          </cell>
        </row>
        <row r="84">
          <cell r="A84" t="str">
            <v>Contracted</v>
          </cell>
          <cell r="B84">
            <v>0</v>
          </cell>
          <cell r="C84">
            <v>0</v>
          </cell>
          <cell r="D84">
            <v>0</v>
          </cell>
          <cell r="E84">
            <v>0</v>
          </cell>
          <cell r="F84">
            <v>0</v>
          </cell>
          <cell r="G84">
            <v>0</v>
          </cell>
          <cell r="H84">
            <v>0</v>
          </cell>
          <cell r="I84">
            <v>0</v>
          </cell>
          <cell r="J84">
            <v>0</v>
          </cell>
          <cell r="K84">
            <v>0</v>
          </cell>
          <cell r="L84">
            <v>0</v>
          </cell>
          <cell r="M84">
            <v>0</v>
          </cell>
        </row>
        <row r="85">
          <cell r="A85" t="str">
            <v>Other</v>
          </cell>
          <cell r="B85">
            <v>0</v>
          </cell>
          <cell r="C85">
            <v>0</v>
          </cell>
          <cell r="D85">
            <v>0</v>
          </cell>
          <cell r="E85">
            <v>0</v>
          </cell>
          <cell r="F85">
            <v>0</v>
          </cell>
          <cell r="G85">
            <v>0</v>
          </cell>
          <cell r="H85">
            <v>0</v>
          </cell>
          <cell r="I85">
            <v>0</v>
          </cell>
          <cell r="J85">
            <v>0</v>
          </cell>
          <cell r="K85">
            <v>0</v>
          </cell>
          <cell r="L85">
            <v>0</v>
          </cell>
          <cell r="M85">
            <v>0</v>
          </cell>
        </row>
        <row r="86">
          <cell r="A86" t="str">
            <v>Not Used</v>
          </cell>
          <cell r="B86">
            <v>0</v>
          </cell>
          <cell r="C86">
            <v>0</v>
          </cell>
          <cell r="D86">
            <v>0</v>
          </cell>
          <cell r="E86">
            <v>0</v>
          </cell>
          <cell r="F86">
            <v>0</v>
          </cell>
          <cell r="G86">
            <v>0</v>
          </cell>
          <cell r="H86">
            <v>0</v>
          </cell>
          <cell r="I86">
            <v>0</v>
          </cell>
          <cell r="J86">
            <v>0</v>
          </cell>
          <cell r="K86">
            <v>0</v>
          </cell>
          <cell r="L86">
            <v>0</v>
          </cell>
          <cell r="M86">
            <v>0</v>
          </cell>
        </row>
        <row r="87">
          <cell r="A87" t="str">
            <v>Total</v>
          </cell>
          <cell r="B87">
            <v>0</v>
          </cell>
          <cell r="C87">
            <v>0</v>
          </cell>
          <cell r="D87">
            <v>0</v>
          </cell>
          <cell r="E87">
            <v>0</v>
          </cell>
          <cell r="F87">
            <v>0</v>
          </cell>
          <cell r="G87">
            <v>0</v>
          </cell>
          <cell r="H87">
            <v>0</v>
          </cell>
          <cell r="I87">
            <v>0</v>
          </cell>
          <cell r="J87">
            <v>0</v>
          </cell>
          <cell r="K87">
            <v>0</v>
          </cell>
          <cell r="L87">
            <v>0</v>
          </cell>
          <cell r="M87">
            <v>0</v>
          </cell>
        </row>
        <row r="90">
          <cell r="A90" t="str">
            <v>Projected Roomnight Demand</v>
          </cell>
          <cell r="B90">
            <v>2002</v>
          </cell>
          <cell r="C90">
            <v>2004</v>
          </cell>
          <cell r="D90">
            <v>2005</v>
          </cell>
          <cell r="E90">
            <v>2006</v>
          </cell>
          <cell r="F90">
            <v>2007</v>
          </cell>
          <cell r="G90">
            <v>2008</v>
          </cell>
          <cell r="H90">
            <v>2009</v>
          </cell>
          <cell r="I90">
            <v>2010</v>
          </cell>
          <cell r="J90">
            <v>2011</v>
          </cell>
          <cell r="K90">
            <v>2012</v>
          </cell>
          <cell r="L90">
            <v>2013</v>
          </cell>
          <cell r="M90">
            <v>2014</v>
          </cell>
        </row>
        <row r="91">
          <cell r="A91" t="str">
            <v>Transient</v>
          </cell>
          <cell r="B91">
            <v>195396.764</v>
          </cell>
          <cell r="C91">
            <v>195397</v>
          </cell>
          <cell r="D91">
            <v>195397</v>
          </cell>
          <cell r="E91">
            <v>195397</v>
          </cell>
          <cell r="F91">
            <v>195397</v>
          </cell>
          <cell r="G91">
            <v>195397</v>
          </cell>
          <cell r="H91">
            <v>195397</v>
          </cell>
          <cell r="I91">
            <v>195397</v>
          </cell>
          <cell r="J91">
            <v>195397</v>
          </cell>
          <cell r="K91">
            <v>195397</v>
          </cell>
          <cell r="L91">
            <v>195397</v>
          </cell>
          <cell r="M91">
            <v>195397</v>
          </cell>
        </row>
        <row r="92">
          <cell r="A92" t="str">
            <v>Group</v>
          </cell>
          <cell r="B92">
            <v>114002.3918</v>
          </cell>
          <cell r="C92">
            <v>114002</v>
          </cell>
          <cell r="D92">
            <v>114002</v>
          </cell>
          <cell r="E92">
            <v>114002</v>
          </cell>
          <cell r="F92">
            <v>114002</v>
          </cell>
          <cell r="G92">
            <v>114002</v>
          </cell>
          <cell r="H92">
            <v>114002</v>
          </cell>
          <cell r="I92">
            <v>114002</v>
          </cell>
          <cell r="J92">
            <v>114002</v>
          </cell>
          <cell r="K92">
            <v>114002</v>
          </cell>
          <cell r="L92">
            <v>114002</v>
          </cell>
          <cell r="M92">
            <v>114002</v>
          </cell>
        </row>
        <row r="93">
          <cell r="A93" t="str">
            <v>Contracted</v>
          </cell>
          <cell r="B93">
            <v>82188.174199999994</v>
          </cell>
          <cell r="C93">
            <v>82188</v>
          </cell>
          <cell r="D93">
            <v>82188</v>
          </cell>
          <cell r="E93">
            <v>82188</v>
          </cell>
          <cell r="F93">
            <v>82188</v>
          </cell>
          <cell r="G93">
            <v>82188</v>
          </cell>
          <cell r="H93">
            <v>82188</v>
          </cell>
          <cell r="I93">
            <v>82188</v>
          </cell>
          <cell r="J93">
            <v>82188</v>
          </cell>
          <cell r="K93">
            <v>82188</v>
          </cell>
          <cell r="L93">
            <v>82188</v>
          </cell>
          <cell r="M93">
            <v>82188</v>
          </cell>
        </row>
        <row r="94">
          <cell r="A94" t="str">
            <v>Other</v>
          </cell>
          <cell r="B94">
            <v>0</v>
          </cell>
          <cell r="C94">
            <v>0</v>
          </cell>
          <cell r="D94">
            <v>0</v>
          </cell>
          <cell r="E94">
            <v>0</v>
          </cell>
          <cell r="F94">
            <v>0</v>
          </cell>
          <cell r="G94">
            <v>0</v>
          </cell>
          <cell r="H94">
            <v>0</v>
          </cell>
          <cell r="I94">
            <v>0</v>
          </cell>
          <cell r="J94">
            <v>0</v>
          </cell>
          <cell r="K94">
            <v>0</v>
          </cell>
          <cell r="L94">
            <v>0</v>
          </cell>
          <cell r="M94">
            <v>0</v>
          </cell>
        </row>
        <row r="95">
          <cell r="A95" t="str">
            <v>Not Used</v>
          </cell>
          <cell r="B95">
            <v>0</v>
          </cell>
          <cell r="C95">
            <v>0</v>
          </cell>
          <cell r="D95">
            <v>0</v>
          </cell>
          <cell r="E95">
            <v>0</v>
          </cell>
          <cell r="F95">
            <v>0</v>
          </cell>
          <cell r="G95">
            <v>0</v>
          </cell>
          <cell r="H95">
            <v>0</v>
          </cell>
          <cell r="I95">
            <v>0</v>
          </cell>
          <cell r="J95">
            <v>0</v>
          </cell>
          <cell r="K95">
            <v>0</v>
          </cell>
          <cell r="L95">
            <v>0</v>
          </cell>
          <cell r="M95">
            <v>0</v>
          </cell>
        </row>
        <row r="96">
          <cell r="A96" t="str">
            <v>Total</v>
          </cell>
          <cell r="B96">
            <v>391587.33</v>
          </cell>
          <cell r="C96">
            <v>391587</v>
          </cell>
          <cell r="D96">
            <v>391587</v>
          </cell>
          <cell r="E96">
            <v>391587</v>
          </cell>
          <cell r="F96">
            <v>391587</v>
          </cell>
          <cell r="G96">
            <v>391587</v>
          </cell>
          <cell r="H96">
            <v>391587</v>
          </cell>
          <cell r="I96">
            <v>391587</v>
          </cell>
          <cell r="J96">
            <v>391587</v>
          </cell>
          <cell r="K96">
            <v>391587</v>
          </cell>
          <cell r="L96">
            <v>391587</v>
          </cell>
          <cell r="M96">
            <v>391587</v>
          </cell>
        </row>
        <row r="97">
          <cell r="A97" t="str">
            <v>Market Occupancy</v>
          </cell>
          <cell r="B97">
            <v>0.59437229916897505</v>
          </cell>
          <cell r="C97">
            <v>0.59437179827723596</v>
          </cell>
          <cell r="D97">
            <v>0.59437179827723596</v>
          </cell>
          <cell r="E97">
            <v>0.59437179827723596</v>
          </cell>
          <cell r="F97">
            <v>0.59437179827723596</v>
          </cell>
          <cell r="G97">
            <v>0.59437179827723596</v>
          </cell>
          <cell r="H97">
            <v>0.59437179827723596</v>
          </cell>
          <cell r="I97">
            <v>0.59437179827723596</v>
          </cell>
          <cell r="J97">
            <v>0.59437179827723596</v>
          </cell>
          <cell r="K97">
            <v>0.59437179827723596</v>
          </cell>
          <cell r="L97">
            <v>0.59437179827723596</v>
          </cell>
          <cell r="M97">
            <v>0.59437179827723596</v>
          </cell>
        </row>
        <row r="100">
          <cell r="A100" t="str">
            <v>Transient</v>
          </cell>
          <cell r="B100" t="str">
            <v>2002(Historical)</v>
          </cell>
          <cell r="F100">
            <v>2004</v>
          </cell>
          <cell r="J100">
            <v>2005</v>
          </cell>
          <cell r="N100">
            <v>2006</v>
          </cell>
          <cell r="R100">
            <v>2007</v>
          </cell>
          <cell r="V100">
            <v>2008</v>
          </cell>
          <cell r="Z100">
            <v>2009</v>
          </cell>
          <cell r="AD100">
            <v>2010</v>
          </cell>
          <cell r="AH100">
            <v>2011</v>
          </cell>
          <cell r="AL100">
            <v>2012</v>
          </cell>
          <cell r="AP100">
            <v>2013</v>
          </cell>
          <cell r="AT100">
            <v>2014</v>
          </cell>
        </row>
        <row r="101">
          <cell r="A101" t="str">
            <v>Property</v>
          </cell>
          <cell r="B101" t="str">
            <v>Fair Share</v>
          </cell>
          <cell r="C101" t="str">
            <v>Penetration</v>
          </cell>
          <cell r="D101" t="str">
            <v>Mkt. Share</v>
          </cell>
          <cell r="E101" t="str">
            <v>Rmnights</v>
          </cell>
          <cell r="F101" t="str">
            <v>Fair Share</v>
          </cell>
          <cell r="G101" t="str">
            <v>Penetration</v>
          </cell>
          <cell r="H101" t="str">
            <v>Mkt. Share</v>
          </cell>
          <cell r="I101" t="str">
            <v>Rmnights</v>
          </cell>
          <cell r="J101" t="str">
            <v>Fair Share</v>
          </cell>
          <cell r="K101" t="str">
            <v>Penetration</v>
          </cell>
          <cell r="L101" t="str">
            <v>Mkt. Share</v>
          </cell>
          <cell r="M101" t="str">
            <v>Rmnights</v>
          </cell>
          <cell r="N101" t="str">
            <v>Fair Share</v>
          </cell>
          <cell r="O101" t="str">
            <v>Penetration</v>
          </cell>
          <cell r="P101" t="str">
            <v>Mkt. Share</v>
          </cell>
          <cell r="Q101" t="str">
            <v>Rmnights</v>
          </cell>
          <cell r="R101" t="str">
            <v>Fair Share</v>
          </cell>
          <cell r="S101" t="str">
            <v>Penetration</v>
          </cell>
          <cell r="T101" t="str">
            <v>Mkt. Share</v>
          </cell>
          <cell r="U101" t="str">
            <v>Rmnights</v>
          </cell>
          <cell r="V101" t="str">
            <v>Fair Share</v>
          </cell>
          <cell r="W101" t="str">
            <v>Penetration</v>
          </cell>
          <cell r="X101" t="str">
            <v>Mkt. Share</v>
          </cell>
          <cell r="Y101" t="str">
            <v>Rmnights</v>
          </cell>
          <cell r="Z101" t="str">
            <v>Fair Share</v>
          </cell>
          <cell r="AA101" t="str">
            <v>Penetration</v>
          </cell>
          <cell r="AB101" t="str">
            <v>Mkt. Share</v>
          </cell>
          <cell r="AC101" t="str">
            <v>Rmnights</v>
          </cell>
          <cell r="AD101" t="str">
            <v>Fair Share</v>
          </cell>
          <cell r="AE101" t="str">
            <v>Penetration</v>
          </cell>
          <cell r="AF101" t="str">
            <v>Mkt. Share</v>
          </cell>
          <cell r="AG101" t="str">
            <v>Rmnights</v>
          </cell>
          <cell r="AH101" t="str">
            <v>Fair Share</v>
          </cell>
          <cell r="AI101" t="str">
            <v>Penetration</v>
          </cell>
          <cell r="AJ101" t="str">
            <v>Mkt. Share</v>
          </cell>
          <cell r="AK101" t="str">
            <v>Rmnights</v>
          </cell>
          <cell r="AL101" t="str">
            <v>Fair Share</v>
          </cell>
          <cell r="AM101" t="str">
            <v>Penetration</v>
          </cell>
          <cell r="AN101" t="str">
            <v>Mkt. Share</v>
          </cell>
          <cell r="AO101" t="str">
            <v>Rmnights</v>
          </cell>
          <cell r="AP101" t="str">
            <v>Fair Share</v>
          </cell>
          <cell r="AQ101" t="str">
            <v>Penetration</v>
          </cell>
          <cell r="AR101" t="str">
            <v>Mkt. Share</v>
          </cell>
          <cell r="AS101" t="str">
            <v>Rmnights</v>
          </cell>
          <cell r="AT101" t="str">
            <v>Fair Share</v>
          </cell>
          <cell r="AU101" t="str">
            <v>Penetration</v>
          </cell>
          <cell r="AV101" t="str">
            <v>Mkt. Share</v>
          </cell>
          <cell r="AW101" t="str">
            <v>Rmnights</v>
          </cell>
        </row>
        <row r="102">
          <cell r="A102" t="str">
            <v>Sheraton JFK</v>
          </cell>
          <cell r="B102">
            <v>0.10193905817174516</v>
          </cell>
          <cell r="C102">
            <v>1.488112739420802</v>
          </cell>
          <cell r="D102">
            <v>0.15169681110993219</v>
          </cell>
          <cell r="E102">
            <v>29641.065999999999</v>
          </cell>
          <cell r="F102">
            <v>0.10193905817174516</v>
          </cell>
          <cell r="G102">
            <v>1.488112739420802</v>
          </cell>
          <cell r="H102">
            <v>0.15169681110993219</v>
          </cell>
          <cell r="I102">
            <v>29641.101800447421</v>
          </cell>
          <cell r="J102">
            <v>0.10193905817174516</v>
          </cell>
          <cell r="K102">
            <v>1.488112739420802</v>
          </cell>
          <cell r="L102">
            <v>0.15169681110993219</v>
          </cell>
          <cell r="M102">
            <v>29641.101800447421</v>
          </cell>
          <cell r="N102">
            <v>0.10193905817174516</v>
          </cell>
          <cell r="O102">
            <v>1.488112739420802</v>
          </cell>
          <cell r="P102">
            <v>0.15169681110993219</v>
          </cell>
          <cell r="Q102">
            <v>29641.101800447421</v>
          </cell>
          <cell r="R102">
            <v>0.10193905817174516</v>
          </cell>
          <cell r="S102">
            <v>1.488112739420802</v>
          </cell>
          <cell r="T102">
            <v>0.15169681110993219</v>
          </cell>
          <cell r="U102">
            <v>29641.101800447421</v>
          </cell>
          <cell r="V102">
            <v>0.10193905817174516</v>
          </cell>
          <cell r="W102">
            <v>1.488112739420802</v>
          </cell>
          <cell r="X102">
            <v>0.15169681110993219</v>
          </cell>
          <cell r="Y102">
            <v>29641.101800447421</v>
          </cell>
          <cell r="Z102">
            <v>0.10193905817174516</v>
          </cell>
          <cell r="AA102">
            <v>1.488112739420802</v>
          </cell>
          <cell r="AB102">
            <v>0.15169681110993219</v>
          </cell>
          <cell r="AC102">
            <v>29641.101800447421</v>
          </cell>
          <cell r="AD102">
            <v>0.10193905817174516</v>
          </cell>
          <cell r="AE102">
            <v>1.488112739420802</v>
          </cell>
          <cell r="AF102">
            <v>0.15169681110993219</v>
          </cell>
          <cell r="AG102">
            <v>29641.101800447421</v>
          </cell>
          <cell r="AH102">
            <v>0.10193905817174516</v>
          </cell>
          <cell r="AI102">
            <v>1.488112739420802</v>
          </cell>
          <cell r="AJ102">
            <v>0.15169681110993219</v>
          </cell>
          <cell r="AK102">
            <v>29641.101800447421</v>
          </cell>
          <cell r="AL102">
            <v>0.10193905817174516</v>
          </cell>
          <cell r="AM102">
            <v>1.488112739420802</v>
          </cell>
          <cell r="AN102">
            <v>0.15169681110993219</v>
          </cell>
          <cell r="AO102">
            <v>29641.101800447421</v>
          </cell>
          <cell r="AP102">
            <v>0.10193905817174516</v>
          </cell>
          <cell r="AQ102">
            <v>1.488112739420802</v>
          </cell>
          <cell r="AR102">
            <v>0.15169681110993219</v>
          </cell>
          <cell r="AS102">
            <v>29641.101800447421</v>
          </cell>
          <cell r="AT102">
            <v>0.10193905817174516</v>
          </cell>
          <cell r="AU102">
            <v>1.488112739420802</v>
          </cell>
          <cell r="AV102">
            <v>0.15169681110993219</v>
          </cell>
          <cell r="AW102">
            <v>29641.101800447421</v>
          </cell>
        </row>
        <row r="103">
          <cell r="A103" t="str">
            <v>Radisson JFK</v>
          </cell>
          <cell r="B103">
            <v>0.21385041551246536</v>
          </cell>
          <cell r="C103">
            <v>1.293058197729416</v>
          </cell>
          <cell r="D103">
            <v>0.27652103286623519</v>
          </cell>
          <cell r="E103">
            <v>54031.315000000002</v>
          </cell>
          <cell r="F103">
            <v>0.21385041551246536</v>
          </cell>
          <cell r="G103">
            <v>1.293058197729416</v>
          </cell>
          <cell r="H103">
            <v>0.27652103286623519</v>
          </cell>
          <cell r="I103">
            <v>54031.380258963756</v>
          </cell>
          <cell r="J103">
            <v>0.21385041551246536</v>
          </cell>
          <cell r="K103">
            <v>1.293058197729416</v>
          </cell>
          <cell r="L103">
            <v>0.27652103286623519</v>
          </cell>
          <cell r="M103">
            <v>54031.380258963756</v>
          </cell>
          <cell r="N103">
            <v>0.21385041551246536</v>
          </cell>
          <cell r="O103">
            <v>1.293058197729416</v>
          </cell>
          <cell r="P103">
            <v>0.27652103286623519</v>
          </cell>
          <cell r="Q103">
            <v>54031.380258963756</v>
          </cell>
          <cell r="R103">
            <v>0.21385041551246536</v>
          </cell>
          <cell r="S103">
            <v>1.293058197729416</v>
          </cell>
          <cell r="T103">
            <v>0.27652103286623519</v>
          </cell>
          <cell r="U103">
            <v>54031.380258963756</v>
          </cell>
          <cell r="V103">
            <v>0.21385041551246536</v>
          </cell>
          <cell r="W103">
            <v>1.293058197729416</v>
          </cell>
          <cell r="X103">
            <v>0.27652103286623519</v>
          </cell>
          <cell r="Y103">
            <v>54031.380258963756</v>
          </cell>
          <cell r="Z103">
            <v>0.21385041551246536</v>
          </cell>
          <cell r="AA103">
            <v>1.293058197729416</v>
          </cell>
          <cell r="AB103">
            <v>0.27652103286623519</v>
          </cell>
          <cell r="AC103">
            <v>54031.380258963756</v>
          </cell>
          <cell r="AD103">
            <v>0.21385041551246536</v>
          </cell>
          <cell r="AE103">
            <v>1.293058197729416</v>
          </cell>
          <cell r="AF103">
            <v>0.27652103286623519</v>
          </cell>
          <cell r="AG103">
            <v>54031.380258963756</v>
          </cell>
          <cell r="AH103">
            <v>0.21385041551246536</v>
          </cell>
          <cell r="AI103">
            <v>1.293058197729416</v>
          </cell>
          <cell r="AJ103">
            <v>0.27652103286623519</v>
          </cell>
          <cell r="AK103">
            <v>54031.380258963756</v>
          </cell>
          <cell r="AL103">
            <v>0.21385041551246536</v>
          </cell>
          <cell r="AM103">
            <v>1.293058197729416</v>
          </cell>
          <cell r="AN103">
            <v>0.27652103286623519</v>
          </cell>
          <cell r="AO103">
            <v>54031.380258963756</v>
          </cell>
          <cell r="AP103">
            <v>0.21385041551246536</v>
          </cell>
          <cell r="AQ103">
            <v>1.293058197729416</v>
          </cell>
          <cell r="AR103">
            <v>0.27652103286623519</v>
          </cell>
          <cell r="AS103">
            <v>54031.380258963756</v>
          </cell>
          <cell r="AT103">
            <v>0.21385041551246536</v>
          </cell>
          <cell r="AU103">
            <v>1.293058197729416</v>
          </cell>
          <cell r="AV103">
            <v>0.27652103286623519</v>
          </cell>
          <cell r="AW103">
            <v>54031.380258963756</v>
          </cell>
        </row>
        <row r="104">
          <cell r="A104" t="str">
            <v>Holiday Inn</v>
          </cell>
          <cell r="B104">
            <v>0.1994459833795014</v>
          </cell>
          <cell r="C104">
            <v>1.0681638514750429</v>
          </cell>
          <cell r="D104">
            <v>0.21304098976787561</v>
          </cell>
          <cell r="E104">
            <v>41627.520000000004</v>
          </cell>
          <cell r="F104">
            <v>0.1994459833795014</v>
          </cell>
          <cell r="G104">
            <v>1.0681638514750429</v>
          </cell>
          <cell r="H104">
            <v>0.21304098976787561</v>
          </cell>
          <cell r="I104">
            <v>41627.570277673592</v>
          </cell>
          <cell r="J104">
            <v>0.1994459833795014</v>
          </cell>
          <cell r="K104">
            <v>1.0681638514750429</v>
          </cell>
          <cell r="L104">
            <v>0.21304098976787561</v>
          </cell>
          <cell r="M104">
            <v>41627.570277673592</v>
          </cell>
          <cell r="N104">
            <v>0.1994459833795014</v>
          </cell>
          <cell r="O104">
            <v>1.0681638514750429</v>
          </cell>
          <cell r="P104">
            <v>0.21304098976787561</v>
          </cell>
          <cell r="Q104">
            <v>41627.570277673592</v>
          </cell>
          <cell r="R104">
            <v>0.1994459833795014</v>
          </cell>
          <cell r="S104">
            <v>1.0681638514750429</v>
          </cell>
          <cell r="T104">
            <v>0.21304098976787561</v>
          </cell>
          <cell r="U104">
            <v>41627.570277673592</v>
          </cell>
          <cell r="V104">
            <v>0.1994459833795014</v>
          </cell>
          <cell r="W104">
            <v>1.0681638514750429</v>
          </cell>
          <cell r="X104">
            <v>0.21304098976787561</v>
          </cell>
          <cell r="Y104">
            <v>41627.570277673592</v>
          </cell>
          <cell r="Z104">
            <v>0.1994459833795014</v>
          </cell>
          <cell r="AA104">
            <v>1.0681638514750429</v>
          </cell>
          <cell r="AB104">
            <v>0.21304098976787561</v>
          </cell>
          <cell r="AC104">
            <v>41627.570277673592</v>
          </cell>
          <cell r="AD104">
            <v>0.1994459833795014</v>
          </cell>
          <cell r="AE104">
            <v>1.0681638514750429</v>
          </cell>
          <cell r="AF104">
            <v>0.21304098976787561</v>
          </cell>
          <cell r="AG104">
            <v>41627.570277673592</v>
          </cell>
          <cell r="AH104">
            <v>0.1994459833795014</v>
          </cell>
          <cell r="AI104">
            <v>1.0681638514750429</v>
          </cell>
          <cell r="AJ104">
            <v>0.21304098976787561</v>
          </cell>
          <cell r="AK104">
            <v>41627.570277673592</v>
          </cell>
          <cell r="AL104">
            <v>0.1994459833795014</v>
          </cell>
          <cell r="AM104">
            <v>1.0681638514750429</v>
          </cell>
          <cell r="AN104">
            <v>0.21304098976787561</v>
          </cell>
          <cell r="AO104">
            <v>41627.570277673592</v>
          </cell>
          <cell r="AP104">
            <v>0.1994459833795014</v>
          </cell>
          <cell r="AQ104">
            <v>1.0681638514750429</v>
          </cell>
          <cell r="AR104">
            <v>0.21304098976787561</v>
          </cell>
          <cell r="AS104">
            <v>41627.570277673592</v>
          </cell>
          <cell r="AT104">
            <v>0.1994459833795014</v>
          </cell>
          <cell r="AU104">
            <v>1.0681638514750429</v>
          </cell>
          <cell r="AV104">
            <v>0.21304098976787561</v>
          </cell>
          <cell r="AW104">
            <v>41627.570277673592</v>
          </cell>
        </row>
        <row r="105">
          <cell r="A105" t="str">
            <v>Ramada Plaza</v>
          </cell>
          <cell r="B105">
            <v>0.17229916897506925</v>
          </cell>
          <cell r="C105">
            <v>0</v>
          </cell>
          <cell r="D105">
            <v>0</v>
          </cell>
          <cell r="E105">
            <v>0</v>
          </cell>
          <cell r="F105">
            <v>0.17229916897506925</v>
          </cell>
          <cell r="G105">
            <v>0</v>
          </cell>
          <cell r="H105">
            <v>0</v>
          </cell>
          <cell r="I105">
            <v>0</v>
          </cell>
          <cell r="J105">
            <v>0.17229916897506925</v>
          </cell>
          <cell r="K105">
            <v>0</v>
          </cell>
          <cell r="L105">
            <v>0</v>
          </cell>
          <cell r="M105">
            <v>0</v>
          </cell>
          <cell r="N105">
            <v>0.17229916897506925</v>
          </cell>
          <cell r="O105">
            <v>0</v>
          </cell>
          <cell r="P105">
            <v>0</v>
          </cell>
          <cell r="Q105">
            <v>0</v>
          </cell>
          <cell r="R105">
            <v>0.17229916897506925</v>
          </cell>
          <cell r="S105">
            <v>0</v>
          </cell>
          <cell r="T105">
            <v>0</v>
          </cell>
          <cell r="U105">
            <v>0</v>
          </cell>
          <cell r="V105">
            <v>0.17229916897506925</v>
          </cell>
          <cell r="W105">
            <v>0</v>
          </cell>
          <cell r="X105">
            <v>0</v>
          </cell>
          <cell r="Y105">
            <v>0</v>
          </cell>
          <cell r="Z105">
            <v>0.17229916897506925</v>
          </cell>
          <cell r="AA105">
            <v>0</v>
          </cell>
          <cell r="AB105">
            <v>0</v>
          </cell>
          <cell r="AC105">
            <v>0</v>
          </cell>
          <cell r="AD105">
            <v>0.17229916897506925</v>
          </cell>
          <cell r="AE105">
            <v>0</v>
          </cell>
          <cell r="AF105">
            <v>0</v>
          </cell>
          <cell r="AG105">
            <v>0</v>
          </cell>
          <cell r="AH105">
            <v>0.17229916897506925</v>
          </cell>
          <cell r="AI105">
            <v>0</v>
          </cell>
          <cell r="AJ105">
            <v>0</v>
          </cell>
          <cell r="AK105">
            <v>0</v>
          </cell>
          <cell r="AL105">
            <v>0.17229916897506925</v>
          </cell>
          <cell r="AM105">
            <v>0</v>
          </cell>
          <cell r="AN105">
            <v>0</v>
          </cell>
          <cell r="AO105">
            <v>0</v>
          </cell>
          <cell r="AP105">
            <v>0.17229916897506925</v>
          </cell>
          <cell r="AQ105">
            <v>0</v>
          </cell>
          <cell r="AR105">
            <v>0</v>
          </cell>
          <cell r="AS105">
            <v>0</v>
          </cell>
          <cell r="AT105">
            <v>0.17229916897506925</v>
          </cell>
          <cell r="AU105">
            <v>0</v>
          </cell>
          <cell r="AV105">
            <v>0</v>
          </cell>
          <cell r="AW105">
            <v>0</v>
          </cell>
        </row>
        <row r="106">
          <cell r="A106" t="str">
            <v xml:space="preserve">Hampton Inn </v>
          </cell>
          <cell r="B106">
            <v>0.11966759002770083</v>
          </cell>
          <cell r="C106">
            <v>1.2391105284629993</v>
          </cell>
          <cell r="D106">
            <v>0.14828137071911793</v>
          </cell>
          <cell r="E106">
            <v>28973.699999999997</v>
          </cell>
          <cell r="F106">
            <v>0.11966759002770083</v>
          </cell>
          <cell r="G106">
            <v>1.2391105284629993</v>
          </cell>
          <cell r="H106">
            <v>0.14828137071911793</v>
          </cell>
          <cell r="I106">
            <v>28973.734994403487</v>
          </cell>
          <cell r="J106">
            <v>0.11966759002770083</v>
          </cell>
          <cell r="K106">
            <v>1.2391105284629993</v>
          </cell>
          <cell r="L106">
            <v>0.14828137071911793</v>
          </cell>
          <cell r="M106">
            <v>28973.734994403487</v>
          </cell>
          <cell r="N106">
            <v>0.11966759002770083</v>
          </cell>
          <cell r="O106">
            <v>1.2391105284629993</v>
          </cell>
          <cell r="P106">
            <v>0.14828137071911793</v>
          </cell>
          <cell r="Q106">
            <v>28973.734994403487</v>
          </cell>
          <cell r="R106">
            <v>0.11966759002770083</v>
          </cell>
          <cell r="S106">
            <v>1.2391105284629993</v>
          </cell>
          <cell r="T106">
            <v>0.14828137071911793</v>
          </cell>
          <cell r="U106">
            <v>28973.734994403487</v>
          </cell>
          <cell r="V106">
            <v>0.11966759002770083</v>
          </cell>
          <cell r="W106">
            <v>1.2391105284629993</v>
          </cell>
          <cell r="X106">
            <v>0.14828137071911793</v>
          </cell>
          <cell r="Y106">
            <v>28973.734994403487</v>
          </cell>
          <cell r="Z106">
            <v>0.11966759002770083</v>
          </cell>
          <cell r="AA106">
            <v>1.2391105284629993</v>
          </cell>
          <cell r="AB106">
            <v>0.14828137071911793</v>
          </cell>
          <cell r="AC106">
            <v>28973.734994403487</v>
          </cell>
          <cell r="AD106">
            <v>0.11966759002770083</v>
          </cell>
          <cell r="AE106">
            <v>1.2391105284629993</v>
          </cell>
          <cell r="AF106">
            <v>0.14828137071911793</v>
          </cell>
          <cell r="AG106">
            <v>28973.734994403487</v>
          </cell>
          <cell r="AH106">
            <v>0.11966759002770083</v>
          </cell>
          <cell r="AI106">
            <v>1.2391105284629993</v>
          </cell>
          <cell r="AJ106">
            <v>0.14828137071911793</v>
          </cell>
          <cell r="AK106">
            <v>28973.734994403487</v>
          </cell>
          <cell r="AL106">
            <v>0.11966759002770083</v>
          </cell>
          <cell r="AM106">
            <v>1.2391105284629993</v>
          </cell>
          <cell r="AN106">
            <v>0.14828137071911793</v>
          </cell>
          <cell r="AO106">
            <v>28973.734994403487</v>
          </cell>
          <cell r="AP106">
            <v>0.11966759002770083</v>
          </cell>
          <cell r="AQ106">
            <v>1.2391105284629993</v>
          </cell>
          <cell r="AR106">
            <v>0.14828137071911793</v>
          </cell>
          <cell r="AS106">
            <v>28973.734994403487</v>
          </cell>
          <cell r="AT106">
            <v>0.11966759002770083</v>
          </cell>
          <cell r="AU106">
            <v>1.2391105284629993</v>
          </cell>
          <cell r="AV106">
            <v>0.14828137071911793</v>
          </cell>
          <cell r="AW106">
            <v>28973.734994403487</v>
          </cell>
        </row>
        <row r="107">
          <cell r="A107" t="str">
            <v>Courtyard by Marriott</v>
          </cell>
          <cell r="B107">
            <v>9.1966759002770085E-2</v>
          </cell>
          <cell r="C107">
            <v>1.6831672811121887</v>
          </cell>
          <cell r="D107">
            <v>0.15479543970339243</v>
          </cell>
          <cell r="E107">
            <v>30246.528000000002</v>
          </cell>
          <cell r="F107">
            <v>9.1966759002770085E-2</v>
          </cell>
          <cell r="G107">
            <v>1.6831672811121887</v>
          </cell>
          <cell r="H107">
            <v>0.15479543970339243</v>
          </cell>
          <cell r="I107">
            <v>30246.564531723772</v>
          </cell>
          <cell r="J107">
            <v>9.1966759002770085E-2</v>
          </cell>
          <cell r="K107">
            <v>1.6831672811121887</v>
          </cell>
          <cell r="L107">
            <v>0.15479543970339243</v>
          </cell>
          <cell r="M107">
            <v>30246.564531723772</v>
          </cell>
          <cell r="N107">
            <v>9.1966759002770085E-2</v>
          </cell>
          <cell r="O107">
            <v>1.6831672811121887</v>
          </cell>
          <cell r="P107">
            <v>0.15479543970339243</v>
          </cell>
          <cell r="Q107">
            <v>30246.564531723772</v>
          </cell>
          <cell r="R107">
            <v>9.1966759002770085E-2</v>
          </cell>
          <cell r="S107">
            <v>1.6831672811121887</v>
          </cell>
          <cell r="T107">
            <v>0.15479543970339243</v>
          </cell>
          <cell r="U107">
            <v>30246.564531723772</v>
          </cell>
          <cell r="V107">
            <v>9.1966759002770085E-2</v>
          </cell>
          <cell r="W107">
            <v>1.6831672811121887</v>
          </cell>
          <cell r="X107">
            <v>0.15479543970339243</v>
          </cell>
          <cell r="Y107">
            <v>30246.564531723772</v>
          </cell>
          <cell r="Z107">
            <v>9.1966759002770085E-2</v>
          </cell>
          <cell r="AA107">
            <v>1.6831672811121887</v>
          </cell>
          <cell r="AB107">
            <v>0.15479543970339243</v>
          </cell>
          <cell r="AC107">
            <v>30246.564531723772</v>
          </cell>
          <cell r="AD107">
            <v>9.1966759002770085E-2</v>
          </cell>
          <cell r="AE107">
            <v>1.6831672811121887</v>
          </cell>
          <cell r="AF107">
            <v>0.15479543970339243</v>
          </cell>
          <cell r="AG107">
            <v>30246.564531723772</v>
          </cell>
          <cell r="AH107">
            <v>9.1966759002770085E-2</v>
          </cell>
          <cell r="AI107">
            <v>1.6831672811121887</v>
          </cell>
          <cell r="AJ107">
            <v>0.15479543970339243</v>
          </cell>
          <cell r="AK107">
            <v>30246.564531723772</v>
          </cell>
          <cell r="AL107">
            <v>9.1966759002770085E-2</v>
          </cell>
          <cell r="AM107">
            <v>1.6831672811121887</v>
          </cell>
          <cell r="AN107">
            <v>0.15479543970339243</v>
          </cell>
          <cell r="AO107">
            <v>30246.564531723772</v>
          </cell>
          <cell r="AP107">
            <v>9.1966759002770085E-2</v>
          </cell>
          <cell r="AQ107">
            <v>1.6831672811121887</v>
          </cell>
          <cell r="AR107">
            <v>0.15479543970339243</v>
          </cell>
          <cell r="AS107">
            <v>30246.564531723772</v>
          </cell>
          <cell r="AT107">
            <v>9.1966759002770085E-2</v>
          </cell>
          <cell r="AU107">
            <v>1.6831672811121887</v>
          </cell>
          <cell r="AV107">
            <v>0.15479543970339243</v>
          </cell>
          <cell r="AW107">
            <v>30246.564531723772</v>
          </cell>
        </row>
        <row r="108">
          <cell r="A108" t="str">
            <v>Doubletree Club</v>
          </cell>
          <cell r="B108">
            <v>6.0941828254847646E-2</v>
          </cell>
          <cell r="C108">
            <v>0.9134014752670111</v>
          </cell>
          <cell r="D108">
            <v>5.5664355833446658E-2</v>
          </cell>
          <cell r="E108">
            <v>10876.635</v>
          </cell>
          <cell r="F108">
            <v>6.0941828254847646E-2</v>
          </cell>
          <cell r="G108">
            <v>0.9134014752670111</v>
          </cell>
          <cell r="H108">
            <v>5.5664355833446658E-2</v>
          </cell>
          <cell r="I108">
            <v>10876.648136787977</v>
          </cell>
          <cell r="J108">
            <v>6.0941828254847646E-2</v>
          </cell>
          <cell r="K108">
            <v>0.9134014752670111</v>
          </cell>
          <cell r="L108">
            <v>5.5664355833446658E-2</v>
          </cell>
          <cell r="M108">
            <v>10876.648136787977</v>
          </cell>
          <cell r="N108">
            <v>6.0941828254847646E-2</v>
          </cell>
          <cell r="O108">
            <v>0.9134014752670111</v>
          </cell>
          <cell r="P108">
            <v>5.5664355833446658E-2</v>
          </cell>
          <cell r="Q108">
            <v>10876.648136787977</v>
          </cell>
          <cell r="R108">
            <v>6.0941828254847646E-2</v>
          </cell>
          <cell r="S108">
            <v>0.9134014752670111</v>
          </cell>
          <cell r="T108">
            <v>5.5664355833446658E-2</v>
          </cell>
          <cell r="U108">
            <v>10876.648136787977</v>
          </cell>
          <cell r="V108">
            <v>6.0941828254847646E-2</v>
          </cell>
          <cell r="W108">
            <v>0.9134014752670111</v>
          </cell>
          <cell r="X108">
            <v>5.5664355833446658E-2</v>
          </cell>
          <cell r="Y108">
            <v>10876.648136787977</v>
          </cell>
          <cell r="Z108">
            <v>6.0941828254847646E-2</v>
          </cell>
          <cell r="AA108">
            <v>0.9134014752670111</v>
          </cell>
          <cell r="AB108">
            <v>5.5664355833446658E-2</v>
          </cell>
          <cell r="AC108">
            <v>10876.648136787977</v>
          </cell>
          <cell r="AD108">
            <v>6.0941828254847646E-2</v>
          </cell>
          <cell r="AE108">
            <v>0.9134014752670111</v>
          </cell>
          <cell r="AF108">
            <v>5.5664355833446658E-2</v>
          </cell>
          <cell r="AG108">
            <v>10876.648136787977</v>
          </cell>
          <cell r="AH108">
            <v>6.0941828254847646E-2</v>
          </cell>
          <cell r="AI108">
            <v>0.9134014752670111</v>
          </cell>
          <cell r="AJ108">
            <v>5.5664355833446658E-2</v>
          </cell>
          <cell r="AK108">
            <v>10876.648136787977</v>
          </cell>
          <cell r="AL108">
            <v>6.0941828254847646E-2</v>
          </cell>
          <cell r="AM108">
            <v>0.9134014752670111</v>
          </cell>
          <cell r="AN108">
            <v>5.5664355833446658E-2</v>
          </cell>
          <cell r="AO108">
            <v>10876.648136787977</v>
          </cell>
          <cell r="AP108">
            <v>6.0941828254847646E-2</v>
          </cell>
          <cell r="AQ108">
            <v>0.9134014752670111</v>
          </cell>
          <cell r="AR108">
            <v>5.5664355833446658E-2</v>
          </cell>
          <cell r="AS108">
            <v>10876.648136787977</v>
          </cell>
          <cell r="AT108">
            <v>6.0941828254847646E-2</v>
          </cell>
          <cell r="AU108">
            <v>0.9134014752670111</v>
          </cell>
          <cell r="AV108">
            <v>5.5664355833446658E-2</v>
          </cell>
          <cell r="AW108">
            <v>10876.648136787977</v>
          </cell>
        </row>
        <row r="109">
          <cell r="A109" t="str">
            <v>La Quinta</v>
          </cell>
          <cell r="B109">
            <v>3.9889196675900275E-2</v>
          </cell>
          <cell r="C109">
            <v>0</v>
          </cell>
          <cell r="D109">
            <v>0</v>
          </cell>
          <cell r="E109">
            <v>0</v>
          </cell>
          <cell r="F109">
            <v>3.9889196675900275E-2</v>
          </cell>
          <cell r="G109">
            <v>0</v>
          </cell>
          <cell r="H109">
            <v>0</v>
          </cell>
          <cell r="I109">
            <v>0</v>
          </cell>
          <cell r="J109">
            <v>3.9889196675900275E-2</v>
          </cell>
          <cell r="K109">
            <v>0</v>
          </cell>
          <cell r="L109">
            <v>0</v>
          </cell>
          <cell r="M109">
            <v>0</v>
          </cell>
          <cell r="N109">
            <v>3.9889196675900275E-2</v>
          </cell>
          <cell r="O109">
            <v>0</v>
          </cell>
          <cell r="P109">
            <v>0</v>
          </cell>
          <cell r="Q109">
            <v>0</v>
          </cell>
          <cell r="R109">
            <v>3.9889196675900275E-2</v>
          </cell>
          <cell r="S109">
            <v>0</v>
          </cell>
          <cell r="T109">
            <v>0</v>
          </cell>
          <cell r="U109">
            <v>0</v>
          </cell>
          <cell r="V109">
            <v>3.9889196675900275E-2</v>
          </cell>
          <cell r="W109">
            <v>0</v>
          </cell>
          <cell r="X109">
            <v>0</v>
          </cell>
          <cell r="Y109">
            <v>0</v>
          </cell>
          <cell r="Z109">
            <v>3.9889196675900275E-2</v>
          </cell>
          <cell r="AA109">
            <v>0</v>
          </cell>
          <cell r="AB109">
            <v>0</v>
          </cell>
          <cell r="AC109">
            <v>0</v>
          </cell>
          <cell r="AD109">
            <v>3.9889196675900275E-2</v>
          </cell>
          <cell r="AE109">
            <v>0</v>
          </cell>
          <cell r="AF109">
            <v>0</v>
          </cell>
          <cell r="AG109">
            <v>0</v>
          </cell>
          <cell r="AH109">
            <v>3.9889196675900275E-2</v>
          </cell>
          <cell r="AI109">
            <v>0</v>
          </cell>
          <cell r="AJ109">
            <v>0</v>
          </cell>
          <cell r="AK109">
            <v>0</v>
          </cell>
          <cell r="AL109">
            <v>3.9889196675900275E-2</v>
          </cell>
          <cell r="AM109">
            <v>0</v>
          </cell>
          <cell r="AN109">
            <v>0</v>
          </cell>
          <cell r="AO109">
            <v>0</v>
          </cell>
          <cell r="AP109">
            <v>3.9889196675900275E-2</v>
          </cell>
          <cell r="AQ109">
            <v>0</v>
          </cell>
          <cell r="AR109">
            <v>0</v>
          </cell>
          <cell r="AS109">
            <v>0</v>
          </cell>
          <cell r="AT109">
            <v>3.9889196675900275E-2</v>
          </cell>
          <cell r="AU109">
            <v>0</v>
          </cell>
          <cell r="AV109">
            <v>0</v>
          </cell>
          <cell r="AW109">
            <v>0</v>
          </cell>
        </row>
        <row r="110">
          <cell r="A110" t="str">
            <v>Comp8</v>
          </cell>
          <cell r="B110">
            <v>0</v>
          </cell>
          <cell r="C110">
            <v>0</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row>
        <row r="111">
          <cell r="A111" t="str">
            <v>Comp9</v>
          </cell>
          <cell r="B111">
            <v>0</v>
          </cell>
          <cell r="C111">
            <v>0</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row>
        <row r="112">
          <cell r="A112" t="str">
            <v>Comp10</v>
          </cell>
          <cell r="B112">
            <v>0</v>
          </cell>
          <cell r="C112">
            <v>0</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row>
        <row r="113">
          <cell r="A113" t="str">
            <v>Comp11</v>
          </cell>
          <cell r="B113">
            <v>0</v>
          </cell>
          <cell r="C113">
            <v>0</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row>
        <row r="114">
          <cell r="A114" t="str">
            <v>Comp12</v>
          </cell>
          <cell r="B114">
            <v>0</v>
          </cell>
          <cell r="C114">
            <v>0</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row>
        <row r="115">
          <cell r="A115" t="str">
            <v>Comp13</v>
          </cell>
          <cell r="B115">
            <v>0</v>
          </cell>
          <cell r="C115">
            <v>0</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row>
        <row r="116">
          <cell r="A116" t="str">
            <v>Comp14</v>
          </cell>
          <cell r="B116">
            <v>0</v>
          </cell>
          <cell r="C116">
            <v>0</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row>
        <row r="117">
          <cell r="A117" t="str">
            <v>Comp15</v>
          </cell>
          <cell r="B117">
            <v>0</v>
          </cell>
          <cell r="C117">
            <v>0</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row>
        <row r="118">
          <cell r="A118" t="str">
            <v>Comp16</v>
          </cell>
          <cell r="B118">
            <v>0</v>
          </cell>
          <cell r="C118">
            <v>0</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row>
        <row r="119">
          <cell r="A119" t="str">
            <v>Comp17</v>
          </cell>
          <cell r="B119">
            <v>0</v>
          </cell>
          <cell r="C119">
            <v>0</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row>
        <row r="120">
          <cell r="A120" t="str">
            <v>Comp18</v>
          </cell>
          <cell r="B120">
            <v>0</v>
          </cell>
          <cell r="C120">
            <v>0</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row>
        <row r="121">
          <cell r="A121" t="str">
            <v>Comp19</v>
          </cell>
          <cell r="B121">
            <v>0</v>
          </cell>
          <cell r="C121">
            <v>0</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row>
        <row r="122">
          <cell r="A122" t="str">
            <v>Comp20</v>
          </cell>
          <cell r="B122">
            <v>0</v>
          </cell>
          <cell r="C122">
            <v>0</v>
          </cell>
          <cell r="D122">
            <v>0</v>
          </cell>
          <cell r="E122">
            <v>0</v>
          </cell>
          <cell r="F122">
            <v>0</v>
          </cell>
          <cell r="G122">
            <v>0</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row>
        <row r="123">
          <cell r="A123" t="str">
            <v>Comp21</v>
          </cell>
          <cell r="B123">
            <v>0</v>
          </cell>
          <cell r="C123">
            <v>0</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row>
        <row r="124">
          <cell r="A124" t="str">
            <v>Comp22</v>
          </cell>
          <cell r="B124">
            <v>0</v>
          </cell>
          <cell r="C124">
            <v>0</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row>
        <row r="125">
          <cell r="A125" t="str">
            <v>Comp23</v>
          </cell>
          <cell r="B125">
            <v>0</v>
          </cell>
          <cell r="C125">
            <v>0</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row>
        <row r="126">
          <cell r="A126" t="str">
            <v>Comp24</v>
          </cell>
          <cell r="B126">
            <v>0</v>
          </cell>
          <cell r="C126">
            <v>0</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row>
        <row r="127">
          <cell r="A127" t="str">
            <v>Comp25</v>
          </cell>
          <cell r="B127">
            <v>0</v>
          </cell>
          <cell r="C127">
            <v>0</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row>
        <row r="128">
          <cell r="A128" t="str">
            <v>Addition/Deletion 1</v>
          </cell>
          <cell r="B128">
            <v>0</v>
          </cell>
          <cell r="C128">
            <v>1</v>
          </cell>
          <cell r="D128">
            <v>0</v>
          </cell>
          <cell r="E128">
            <v>0</v>
          </cell>
          <cell r="F128">
            <v>0</v>
          </cell>
          <cell r="G128">
            <v>1</v>
          </cell>
          <cell r="H128">
            <v>0</v>
          </cell>
          <cell r="I128">
            <v>0</v>
          </cell>
          <cell r="J128">
            <v>0</v>
          </cell>
          <cell r="K128">
            <v>1</v>
          </cell>
          <cell r="L128">
            <v>0</v>
          </cell>
          <cell r="M128">
            <v>0</v>
          </cell>
          <cell r="N128">
            <v>0</v>
          </cell>
          <cell r="O128">
            <v>1</v>
          </cell>
          <cell r="P128">
            <v>0</v>
          </cell>
          <cell r="Q128">
            <v>0</v>
          </cell>
          <cell r="R128">
            <v>0</v>
          </cell>
          <cell r="S128">
            <v>1</v>
          </cell>
          <cell r="T128">
            <v>0</v>
          </cell>
          <cell r="U128">
            <v>0</v>
          </cell>
          <cell r="V128">
            <v>0</v>
          </cell>
          <cell r="W128">
            <v>1</v>
          </cell>
          <cell r="X128">
            <v>0</v>
          </cell>
          <cell r="Y128">
            <v>0</v>
          </cell>
          <cell r="Z128">
            <v>0</v>
          </cell>
          <cell r="AA128">
            <v>1</v>
          </cell>
          <cell r="AB128">
            <v>0</v>
          </cell>
          <cell r="AC128">
            <v>0</v>
          </cell>
          <cell r="AD128">
            <v>0</v>
          </cell>
          <cell r="AE128">
            <v>1</v>
          </cell>
          <cell r="AF128">
            <v>0</v>
          </cell>
          <cell r="AG128">
            <v>0</v>
          </cell>
          <cell r="AH128">
            <v>0</v>
          </cell>
          <cell r="AI128">
            <v>1</v>
          </cell>
          <cell r="AJ128">
            <v>0</v>
          </cell>
          <cell r="AK128">
            <v>0</v>
          </cell>
          <cell r="AL128">
            <v>0</v>
          </cell>
          <cell r="AM128">
            <v>1</v>
          </cell>
          <cell r="AN128">
            <v>0</v>
          </cell>
          <cell r="AO128">
            <v>0</v>
          </cell>
          <cell r="AP128">
            <v>0</v>
          </cell>
          <cell r="AQ128">
            <v>1</v>
          </cell>
          <cell r="AR128">
            <v>0</v>
          </cell>
          <cell r="AS128">
            <v>0</v>
          </cell>
          <cell r="AT128">
            <v>0</v>
          </cell>
          <cell r="AU128">
            <v>1</v>
          </cell>
          <cell r="AV128">
            <v>0</v>
          </cell>
          <cell r="AW128">
            <v>0</v>
          </cell>
        </row>
        <row r="129">
          <cell r="A129" t="str">
            <v>Addition/Deletion 2</v>
          </cell>
          <cell r="B129">
            <v>0</v>
          </cell>
          <cell r="C129">
            <v>1</v>
          </cell>
          <cell r="D129">
            <v>0</v>
          </cell>
          <cell r="E129">
            <v>0</v>
          </cell>
          <cell r="F129">
            <v>0</v>
          </cell>
          <cell r="G129">
            <v>1</v>
          </cell>
          <cell r="H129">
            <v>0</v>
          </cell>
          <cell r="I129">
            <v>0</v>
          </cell>
          <cell r="J129">
            <v>0</v>
          </cell>
          <cell r="K129">
            <v>1</v>
          </cell>
          <cell r="L129">
            <v>0</v>
          </cell>
          <cell r="M129">
            <v>0</v>
          </cell>
          <cell r="N129">
            <v>0</v>
          </cell>
          <cell r="O129">
            <v>1</v>
          </cell>
          <cell r="P129">
            <v>0</v>
          </cell>
          <cell r="Q129">
            <v>0</v>
          </cell>
          <cell r="R129">
            <v>0</v>
          </cell>
          <cell r="S129">
            <v>1</v>
          </cell>
          <cell r="T129">
            <v>0</v>
          </cell>
          <cell r="U129">
            <v>0</v>
          </cell>
          <cell r="V129">
            <v>0</v>
          </cell>
          <cell r="W129">
            <v>1</v>
          </cell>
          <cell r="X129">
            <v>0</v>
          </cell>
          <cell r="Y129">
            <v>0</v>
          </cell>
          <cell r="Z129">
            <v>0</v>
          </cell>
          <cell r="AA129">
            <v>1</v>
          </cell>
          <cell r="AB129">
            <v>0</v>
          </cell>
          <cell r="AC129">
            <v>0</v>
          </cell>
          <cell r="AD129">
            <v>0</v>
          </cell>
          <cell r="AE129">
            <v>1</v>
          </cell>
          <cell r="AF129">
            <v>0</v>
          </cell>
          <cell r="AG129">
            <v>0</v>
          </cell>
          <cell r="AH129">
            <v>0</v>
          </cell>
          <cell r="AI129">
            <v>1</v>
          </cell>
          <cell r="AJ129">
            <v>0</v>
          </cell>
          <cell r="AK129">
            <v>0</v>
          </cell>
          <cell r="AL129">
            <v>0</v>
          </cell>
          <cell r="AM129">
            <v>1</v>
          </cell>
          <cell r="AN129">
            <v>0</v>
          </cell>
          <cell r="AO129">
            <v>0</v>
          </cell>
          <cell r="AP129">
            <v>0</v>
          </cell>
          <cell r="AQ129">
            <v>1</v>
          </cell>
          <cell r="AR129">
            <v>0</v>
          </cell>
          <cell r="AS129">
            <v>0</v>
          </cell>
          <cell r="AT129">
            <v>0</v>
          </cell>
          <cell r="AU129">
            <v>1</v>
          </cell>
          <cell r="AV129">
            <v>0</v>
          </cell>
          <cell r="AW129">
            <v>0</v>
          </cell>
        </row>
        <row r="130">
          <cell r="A130" t="str">
            <v>Addition/Deletion 3</v>
          </cell>
          <cell r="B130">
            <v>0</v>
          </cell>
          <cell r="C130">
            <v>1</v>
          </cell>
          <cell r="D130">
            <v>0</v>
          </cell>
          <cell r="E130">
            <v>0</v>
          </cell>
          <cell r="F130">
            <v>0</v>
          </cell>
          <cell r="G130">
            <v>1</v>
          </cell>
          <cell r="H130">
            <v>0</v>
          </cell>
          <cell r="I130">
            <v>0</v>
          </cell>
          <cell r="J130">
            <v>0</v>
          </cell>
          <cell r="K130">
            <v>1</v>
          </cell>
          <cell r="L130">
            <v>0</v>
          </cell>
          <cell r="M130">
            <v>0</v>
          </cell>
          <cell r="N130">
            <v>0</v>
          </cell>
          <cell r="O130">
            <v>1</v>
          </cell>
          <cell r="P130">
            <v>0</v>
          </cell>
          <cell r="Q130">
            <v>0</v>
          </cell>
          <cell r="R130">
            <v>0</v>
          </cell>
          <cell r="S130">
            <v>1</v>
          </cell>
          <cell r="T130">
            <v>0</v>
          </cell>
          <cell r="U130">
            <v>0</v>
          </cell>
          <cell r="V130">
            <v>0</v>
          </cell>
          <cell r="W130">
            <v>1</v>
          </cell>
          <cell r="X130">
            <v>0</v>
          </cell>
          <cell r="Y130">
            <v>0</v>
          </cell>
          <cell r="Z130">
            <v>0</v>
          </cell>
          <cell r="AA130">
            <v>1</v>
          </cell>
          <cell r="AB130">
            <v>0</v>
          </cell>
          <cell r="AC130">
            <v>0</v>
          </cell>
          <cell r="AD130">
            <v>0</v>
          </cell>
          <cell r="AE130">
            <v>1</v>
          </cell>
          <cell r="AF130">
            <v>0</v>
          </cell>
          <cell r="AG130">
            <v>0</v>
          </cell>
          <cell r="AH130">
            <v>0</v>
          </cell>
          <cell r="AI130">
            <v>1</v>
          </cell>
          <cell r="AJ130">
            <v>0</v>
          </cell>
          <cell r="AK130">
            <v>0</v>
          </cell>
          <cell r="AL130">
            <v>0</v>
          </cell>
          <cell r="AM130">
            <v>1</v>
          </cell>
          <cell r="AN130">
            <v>0</v>
          </cell>
          <cell r="AO130">
            <v>0</v>
          </cell>
          <cell r="AP130">
            <v>0</v>
          </cell>
          <cell r="AQ130">
            <v>1</v>
          </cell>
          <cell r="AR130">
            <v>0</v>
          </cell>
          <cell r="AS130">
            <v>0</v>
          </cell>
          <cell r="AT130">
            <v>0</v>
          </cell>
          <cell r="AU130">
            <v>1</v>
          </cell>
          <cell r="AV130">
            <v>0</v>
          </cell>
          <cell r="AW130">
            <v>0</v>
          </cell>
        </row>
        <row r="131">
          <cell r="A131" t="str">
            <v>Addition/Deletion 4</v>
          </cell>
          <cell r="B131">
            <v>0</v>
          </cell>
          <cell r="C131">
            <v>1</v>
          </cell>
          <cell r="D131">
            <v>0</v>
          </cell>
          <cell r="E131">
            <v>0</v>
          </cell>
          <cell r="F131">
            <v>0</v>
          </cell>
          <cell r="G131">
            <v>1</v>
          </cell>
          <cell r="H131">
            <v>0</v>
          </cell>
          <cell r="I131">
            <v>0</v>
          </cell>
          <cell r="J131">
            <v>0</v>
          </cell>
          <cell r="K131">
            <v>1</v>
          </cell>
          <cell r="L131">
            <v>0</v>
          </cell>
          <cell r="M131">
            <v>0</v>
          </cell>
          <cell r="N131">
            <v>0</v>
          </cell>
          <cell r="O131">
            <v>1</v>
          </cell>
          <cell r="P131">
            <v>0</v>
          </cell>
          <cell r="Q131">
            <v>0</v>
          </cell>
          <cell r="R131">
            <v>0</v>
          </cell>
          <cell r="S131">
            <v>1</v>
          </cell>
          <cell r="T131">
            <v>0</v>
          </cell>
          <cell r="U131">
            <v>0</v>
          </cell>
          <cell r="V131">
            <v>0</v>
          </cell>
          <cell r="W131">
            <v>1</v>
          </cell>
          <cell r="X131">
            <v>0</v>
          </cell>
          <cell r="Y131">
            <v>0</v>
          </cell>
          <cell r="Z131">
            <v>0</v>
          </cell>
          <cell r="AA131">
            <v>1</v>
          </cell>
          <cell r="AB131">
            <v>0</v>
          </cell>
          <cell r="AC131">
            <v>0</v>
          </cell>
          <cell r="AD131">
            <v>0</v>
          </cell>
          <cell r="AE131">
            <v>1</v>
          </cell>
          <cell r="AF131">
            <v>0</v>
          </cell>
          <cell r="AG131">
            <v>0</v>
          </cell>
          <cell r="AH131">
            <v>0</v>
          </cell>
          <cell r="AI131">
            <v>1</v>
          </cell>
          <cell r="AJ131">
            <v>0</v>
          </cell>
          <cell r="AK131">
            <v>0</v>
          </cell>
          <cell r="AL131">
            <v>0</v>
          </cell>
          <cell r="AM131">
            <v>1</v>
          </cell>
          <cell r="AN131">
            <v>0</v>
          </cell>
          <cell r="AO131">
            <v>0</v>
          </cell>
          <cell r="AP131">
            <v>0</v>
          </cell>
          <cell r="AQ131">
            <v>1</v>
          </cell>
          <cell r="AR131">
            <v>0</v>
          </cell>
          <cell r="AS131">
            <v>0</v>
          </cell>
          <cell r="AT131">
            <v>0</v>
          </cell>
          <cell r="AU131">
            <v>1</v>
          </cell>
          <cell r="AV131">
            <v>0</v>
          </cell>
          <cell r="AW131">
            <v>0</v>
          </cell>
        </row>
        <row r="132">
          <cell r="A132" t="str">
            <v>Addition/Deletion 5</v>
          </cell>
          <cell r="B132">
            <v>0</v>
          </cell>
          <cell r="C132">
            <v>1</v>
          </cell>
          <cell r="D132">
            <v>0</v>
          </cell>
          <cell r="E132">
            <v>0</v>
          </cell>
          <cell r="F132">
            <v>0</v>
          </cell>
          <cell r="G132">
            <v>1</v>
          </cell>
          <cell r="H132">
            <v>0</v>
          </cell>
          <cell r="I132">
            <v>0</v>
          </cell>
          <cell r="J132">
            <v>0</v>
          </cell>
          <cell r="K132">
            <v>1</v>
          </cell>
          <cell r="L132">
            <v>0</v>
          </cell>
          <cell r="M132">
            <v>0</v>
          </cell>
          <cell r="N132">
            <v>0</v>
          </cell>
          <cell r="O132">
            <v>1</v>
          </cell>
          <cell r="P132">
            <v>0</v>
          </cell>
          <cell r="Q132">
            <v>0</v>
          </cell>
          <cell r="R132">
            <v>0</v>
          </cell>
          <cell r="S132">
            <v>1</v>
          </cell>
          <cell r="T132">
            <v>0</v>
          </cell>
          <cell r="U132">
            <v>0</v>
          </cell>
          <cell r="V132">
            <v>0</v>
          </cell>
          <cell r="W132">
            <v>1</v>
          </cell>
          <cell r="X132">
            <v>0</v>
          </cell>
          <cell r="Y132">
            <v>0</v>
          </cell>
          <cell r="Z132">
            <v>0</v>
          </cell>
          <cell r="AA132">
            <v>1</v>
          </cell>
          <cell r="AB132">
            <v>0</v>
          </cell>
          <cell r="AC132">
            <v>0</v>
          </cell>
          <cell r="AD132">
            <v>0</v>
          </cell>
          <cell r="AE132">
            <v>1</v>
          </cell>
          <cell r="AF132">
            <v>0</v>
          </cell>
          <cell r="AG132">
            <v>0</v>
          </cell>
          <cell r="AH132">
            <v>0</v>
          </cell>
          <cell r="AI132">
            <v>1</v>
          </cell>
          <cell r="AJ132">
            <v>0</v>
          </cell>
          <cell r="AK132">
            <v>0</v>
          </cell>
          <cell r="AL132">
            <v>0</v>
          </cell>
          <cell r="AM132">
            <v>1</v>
          </cell>
          <cell r="AN132">
            <v>0</v>
          </cell>
          <cell r="AO132">
            <v>0</v>
          </cell>
          <cell r="AP132">
            <v>0</v>
          </cell>
          <cell r="AQ132">
            <v>1</v>
          </cell>
          <cell r="AR132">
            <v>0</v>
          </cell>
          <cell r="AS132">
            <v>0</v>
          </cell>
          <cell r="AT132">
            <v>0</v>
          </cell>
          <cell r="AU132">
            <v>1</v>
          </cell>
          <cell r="AV132">
            <v>0</v>
          </cell>
          <cell r="AW132">
            <v>0</v>
          </cell>
        </row>
        <row r="133">
          <cell r="A133" t="str">
            <v>Total</v>
          </cell>
          <cell r="B133">
            <v>1</v>
          </cell>
          <cell r="D133">
            <v>1</v>
          </cell>
          <cell r="E133">
            <v>195396.764</v>
          </cell>
          <cell r="F133">
            <v>1</v>
          </cell>
          <cell r="H133">
            <v>1</v>
          </cell>
          <cell r="I133">
            <v>195397.00000000003</v>
          </cell>
          <cell r="J133">
            <v>1</v>
          </cell>
          <cell r="L133">
            <v>1</v>
          </cell>
          <cell r="M133">
            <v>195397.00000000003</v>
          </cell>
          <cell r="N133">
            <v>1</v>
          </cell>
          <cell r="P133">
            <v>1</v>
          </cell>
          <cell r="Q133">
            <v>195397.00000000003</v>
          </cell>
          <cell r="R133">
            <v>1</v>
          </cell>
          <cell r="T133">
            <v>1</v>
          </cell>
          <cell r="U133">
            <v>195397.00000000003</v>
          </cell>
          <cell r="V133">
            <v>1</v>
          </cell>
          <cell r="X133">
            <v>1</v>
          </cell>
          <cell r="Y133">
            <v>195397.00000000003</v>
          </cell>
          <cell r="Z133">
            <v>1</v>
          </cell>
          <cell r="AB133">
            <v>1</v>
          </cell>
          <cell r="AC133">
            <v>195397.00000000003</v>
          </cell>
          <cell r="AD133">
            <v>1</v>
          </cell>
          <cell r="AF133">
            <v>1</v>
          </cell>
          <cell r="AG133">
            <v>195397.00000000003</v>
          </cell>
          <cell r="AH133">
            <v>1</v>
          </cell>
          <cell r="AJ133">
            <v>1</v>
          </cell>
          <cell r="AK133">
            <v>195397.00000000003</v>
          </cell>
          <cell r="AL133">
            <v>1</v>
          </cell>
          <cell r="AN133">
            <v>1</v>
          </cell>
          <cell r="AO133">
            <v>195397.00000000003</v>
          </cell>
          <cell r="AP133">
            <v>1</v>
          </cell>
          <cell r="AR133">
            <v>1</v>
          </cell>
          <cell r="AS133">
            <v>195397.00000000003</v>
          </cell>
          <cell r="AT133">
            <v>1</v>
          </cell>
          <cell r="AV133">
            <v>1</v>
          </cell>
          <cell r="AW133">
            <v>195397.00000000003</v>
          </cell>
        </row>
        <row r="136">
          <cell r="A136" t="str">
            <v>Group</v>
          </cell>
          <cell r="B136" t="str">
            <v>2002(Historical)</v>
          </cell>
          <cell r="F136">
            <v>2004</v>
          </cell>
          <cell r="J136">
            <v>2005</v>
          </cell>
          <cell r="N136">
            <v>2006</v>
          </cell>
          <cell r="R136">
            <v>2007</v>
          </cell>
          <cell r="V136">
            <v>2008</v>
          </cell>
          <cell r="Z136">
            <v>2009</v>
          </cell>
          <cell r="AD136">
            <v>2010</v>
          </cell>
          <cell r="AH136">
            <v>2011</v>
          </cell>
          <cell r="AL136">
            <v>2012</v>
          </cell>
          <cell r="AP136">
            <v>2013</v>
          </cell>
          <cell r="AT136">
            <v>2014</v>
          </cell>
        </row>
        <row r="137">
          <cell r="A137" t="str">
            <v>Property</v>
          </cell>
          <cell r="B137" t="str">
            <v>Fair Share</v>
          </cell>
          <cell r="C137" t="str">
            <v>Penetration</v>
          </cell>
          <cell r="D137" t="str">
            <v>Mkt. Share</v>
          </cell>
          <cell r="E137" t="str">
            <v>Rmnights</v>
          </cell>
          <cell r="F137" t="str">
            <v>Fair Share</v>
          </cell>
          <cell r="G137" t="str">
            <v>Penetration</v>
          </cell>
          <cell r="H137" t="str">
            <v>Mkt. Share</v>
          </cell>
          <cell r="I137" t="str">
            <v>Rmnights</v>
          </cell>
          <cell r="J137" t="str">
            <v>Fair Share</v>
          </cell>
          <cell r="K137" t="str">
            <v>Penetration</v>
          </cell>
          <cell r="L137" t="str">
            <v>Mkt. Share</v>
          </cell>
          <cell r="M137" t="str">
            <v>Rmnights</v>
          </cell>
          <cell r="N137" t="str">
            <v>Fair Share</v>
          </cell>
          <cell r="O137" t="str">
            <v>Penetration</v>
          </cell>
          <cell r="P137" t="str">
            <v>Mkt. Share</v>
          </cell>
          <cell r="Q137" t="str">
            <v>Rmnights</v>
          </cell>
          <cell r="R137" t="str">
            <v>Fair Share</v>
          </cell>
          <cell r="S137" t="str">
            <v>Penetration</v>
          </cell>
          <cell r="T137" t="str">
            <v>Mkt. Share</v>
          </cell>
          <cell r="U137" t="str">
            <v>Rmnights</v>
          </cell>
          <cell r="V137" t="str">
            <v>Fair Share</v>
          </cell>
          <cell r="W137" t="str">
            <v>Penetration</v>
          </cell>
          <cell r="X137" t="str">
            <v>Mkt. Share</v>
          </cell>
          <cell r="Y137" t="str">
            <v>Rmnights</v>
          </cell>
          <cell r="Z137" t="str">
            <v>Fair Share</v>
          </cell>
          <cell r="AA137" t="str">
            <v>Penetration</v>
          </cell>
          <cell r="AB137" t="str">
            <v>Mkt. Share</v>
          </cell>
          <cell r="AC137" t="str">
            <v>Rmnights</v>
          </cell>
          <cell r="AD137" t="str">
            <v>Fair Share</v>
          </cell>
          <cell r="AE137" t="str">
            <v>Penetration</v>
          </cell>
          <cell r="AF137" t="str">
            <v>Mkt. Share</v>
          </cell>
          <cell r="AG137" t="str">
            <v>Rmnights</v>
          </cell>
          <cell r="AH137" t="str">
            <v>Fair Share</v>
          </cell>
          <cell r="AI137" t="str">
            <v>Penetration</v>
          </cell>
          <cell r="AJ137" t="str">
            <v>Mkt. Share</v>
          </cell>
          <cell r="AK137" t="str">
            <v>Rmnights</v>
          </cell>
          <cell r="AL137" t="str">
            <v>Fair Share</v>
          </cell>
          <cell r="AM137" t="str">
            <v>Penetration</v>
          </cell>
          <cell r="AN137" t="str">
            <v>Mkt. Share</v>
          </cell>
          <cell r="AO137" t="str">
            <v>Rmnights</v>
          </cell>
          <cell r="AP137" t="str">
            <v>Fair Share</v>
          </cell>
          <cell r="AQ137" t="str">
            <v>Penetration</v>
          </cell>
          <cell r="AR137" t="str">
            <v>Mkt. Share</v>
          </cell>
          <cell r="AS137" t="str">
            <v>Rmnights</v>
          </cell>
          <cell r="AT137" t="str">
            <v>Fair Share</v>
          </cell>
          <cell r="AU137" t="str">
            <v>Penetration</v>
          </cell>
          <cell r="AV137" t="str">
            <v>Mkt. Share</v>
          </cell>
          <cell r="AW137" t="str">
            <v>Rmnights</v>
          </cell>
        </row>
        <row r="138">
          <cell r="A138" t="str">
            <v>Sheraton JFK</v>
          </cell>
          <cell r="B138">
            <v>0.10193905817174516</v>
          </cell>
          <cell r="C138">
            <v>0.86327380457644054</v>
          </cell>
          <cell r="D138">
            <v>8.8001318582861532E-2</v>
          </cell>
          <cell r="E138">
            <v>10032.3608</v>
          </cell>
          <cell r="F138">
            <v>0.10193905817174516</v>
          </cell>
          <cell r="G138">
            <v>0.86327380457644054</v>
          </cell>
          <cell r="H138">
            <v>8.8001318582861532E-2</v>
          </cell>
          <cell r="I138">
            <v>10032.326321083381</v>
          </cell>
          <cell r="J138">
            <v>0.10193905817174516</v>
          </cell>
          <cell r="K138">
            <v>0.86327380457644054</v>
          </cell>
          <cell r="L138">
            <v>8.8001318582861532E-2</v>
          </cell>
          <cell r="M138">
            <v>10032.326321083381</v>
          </cell>
          <cell r="N138">
            <v>0.10193905817174516</v>
          </cell>
          <cell r="O138">
            <v>0.86327380457644054</v>
          </cell>
          <cell r="P138">
            <v>8.8001318582861532E-2</v>
          </cell>
          <cell r="Q138">
            <v>10032.326321083381</v>
          </cell>
          <cell r="R138">
            <v>0.10193905817174516</v>
          </cell>
          <cell r="S138">
            <v>0.86327380457644054</v>
          </cell>
          <cell r="T138">
            <v>8.8001318582861532E-2</v>
          </cell>
          <cell r="U138">
            <v>10032.326321083381</v>
          </cell>
          <cell r="V138">
            <v>0.10193905817174516</v>
          </cell>
          <cell r="W138">
            <v>0.86327380457644054</v>
          </cell>
          <cell r="X138">
            <v>8.8001318582861532E-2</v>
          </cell>
          <cell r="Y138">
            <v>10032.326321083381</v>
          </cell>
          <cell r="Z138">
            <v>0.10193905817174516</v>
          </cell>
          <cell r="AA138">
            <v>0.86327380457644054</v>
          </cell>
          <cell r="AB138">
            <v>8.8001318582861532E-2</v>
          </cell>
          <cell r="AC138">
            <v>10032.326321083381</v>
          </cell>
          <cell r="AD138">
            <v>0.10193905817174516</v>
          </cell>
          <cell r="AE138">
            <v>0.86327380457644054</v>
          </cell>
          <cell r="AF138">
            <v>8.8001318582861532E-2</v>
          </cell>
          <cell r="AG138">
            <v>10032.326321083381</v>
          </cell>
          <cell r="AH138">
            <v>0.10193905817174516</v>
          </cell>
          <cell r="AI138">
            <v>0.86327380457644054</v>
          </cell>
          <cell r="AJ138">
            <v>8.8001318582861532E-2</v>
          </cell>
          <cell r="AK138">
            <v>10032.326321083381</v>
          </cell>
          <cell r="AL138">
            <v>0.10193905817174516</v>
          </cell>
          <cell r="AM138">
            <v>0.86327380457644054</v>
          </cell>
          <cell r="AN138">
            <v>8.8001318582861532E-2</v>
          </cell>
          <cell r="AO138">
            <v>10032.326321083381</v>
          </cell>
          <cell r="AP138">
            <v>0.10193905817174516</v>
          </cell>
          <cell r="AQ138">
            <v>0.86327380457644054</v>
          </cell>
          <cell r="AR138">
            <v>8.8001318582861532E-2</v>
          </cell>
          <cell r="AS138">
            <v>10032.326321083381</v>
          </cell>
          <cell r="AT138">
            <v>0.10193905817174516</v>
          </cell>
          <cell r="AU138">
            <v>0.86327380457644054</v>
          </cell>
          <cell r="AV138">
            <v>8.8001318582861532E-2</v>
          </cell>
          <cell r="AW138">
            <v>10032.326321083381</v>
          </cell>
        </row>
        <row r="139">
          <cell r="A139" t="str">
            <v>Radisson JFK</v>
          </cell>
          <cell r="B139">
            <v>0.21385041551246536</v>
          </cell>
          <cell r="C139">
            <v>1.3297583507366377</v>
          </cell>
          <cell r="D139">
            <v>0.28436937583620064</v>
          </cell>
          <cell r="E139">
            <v>32418.788999999997</v>
          </cell>
          <cell r="F139">
            <v>0.21385041551246536</v>
          </cell>
          <cell r="G139">
            <v>1.3297583507366377</v>
          </cell>
          <cell r="H139">
            <v>0.28436937583620064</v>
          </cell>
          <cell r="I139">
            <v>32418.677584078545</v>
          </cell>
          <cell r="J139">
            <v>0.21385041551246536</v>
          </cell>
          <cell r="K139">
            <v>1.3297583507366377</v>
          </cell>
          <cell r="L139">
            <v>0.28436937583620064</v>
          </cell>
          <cell r="M139">
            <v>32418.677584078545</v>
          </cell>
          <cell r="N139">
            <v>0.21385041551246536</v>
          </cell>
          <cell r="O139">
            <v>1.3297583507366377</v>
          </cell>
          <cell r="P139">
            <v>0.28436937583620064</v>
          </cell>
          <cell r="Q139">
            <v>32418.677584078545</v>
          </cell>
          <cell r="R139">
            <v>0.21385041551246536</v>
          </cell>
          <cell r="S139">
            <v>1.3297583507366377</v>
          </cell>
          <cell r="T139">
            <v>0.28436937583620064</v>
          </cell>
          <cell r="U139">
            <v>32418.677584078545</v>
          </cell>
          <cell r="V139">
            <v>0.21385041551246536</v>
          </cell>
          <cell r="W139">
            <v>1.3297583507366377</v>
          </cell>
          <cell r="X139">
            <v>0.28436937583620064</v>
          </cell>
          <cell r="Y139">
            <v>32418.677584078545</v>
          </cell>
          <cell r="Z139">
            <v>0.21385041551246536</v>
          </cell>
          <cell r="AA139">
            <v>1.3297583507366377</v>
          </cell>
          <cell r="AB139">
            <v>0.28436937583620064</v>
          </cell>
          <cell r="AC139">
            <v>32418.677584078545</v>
          </cell>
          <cell r="AD139">
            <v>0.21385041551246536</v>
          </cell>
          <cell r="AE139">
            <v>1.3297583507366377</v>
          </cell>
          <cell r="AF139">
            <v>0.28436937583620064</v>
          </cell>
          <cell r="AG139">
            <v>32418.677584078545</v>
          </cell>
          <cell r="AH139">
            <v>0.21385041551246536</v>
          </cell>
          <cell r="AI139">
            <v>1.3297583507366377</v>
          </cell>
          <cell r="AJ139">
            <v>0.28436937583620064</v>
          </cell>
          <cell r="AK139">
            <v>32418.677584078545</v>
          </cell>
          <cell r="AL139">
            <v>0.21385041551246536</v>
          </cell>
          <cell r="AM139">
            <v>1.3297583507366377</v>
          </cell>
          <cell r="AN139">
            <v>0.28436937583620064</v>
          </cell>
          <cell r="AO139">
            <v>32418.677584078545</v>
          </cell>
          <cell r="AP139">
            <v>0.21385041551246536</v>
          </cell>
          <cell r="AQ139">
            <v>1.3297583507366377</v>
          </cell>
          <cell r="AR139">
            <v>0.28436937583620064</v>
          </cell>
          <cell r="AS139">
            <v>32418.677584078545</v>
          </cell>
          <cell r="AT139">
            <v>0.21385041551246536</v>
          </cell>
          <cell r="AU139">
            <v>1.3297583507366377</v>
          </cell>
          <cell r="AV139">
            <v>0.28436937583620064</v>
          </cell>
          <cell r="AW139">
            <v>32418.677584078545</v>
          </cell>
        </row>
        <row r="140">
          <cell r="A140" t="str">
            <v>Holiday Inn</v>
          </cell>
          <cell r="B140">
            <v>0.1994459833795014</v>
          </cell>
          <cell r="C140">
            <v>1.6019513899356628</v>
          </cell>
          <cell r="D140">
            <v>0.31950277029187735</v>
          </cell>
          <cell r="E140">
            <v>36424.080000000002</v>
          </cell>
          <cell r="F140">
            <v>0.1994459833795014</v>
          </cell>
          <cell r="G140">
            <v>1.6019513899356628</v>
          </cell>
          <cell r="H140">
            <v>0.31950277029187735</v>
          </cell>
          <cell r="I140">
            <v>36423.9548188146</v>
          </cell>
          <cell r="J140">
            <v>0.1994459833795014</v>
          </cell>
          <cell r="K140">
            <v>1.6019513899356628</v>
          </cell>
          <cell r="L140">
            <v>0.31950277029187735</v>
          </cell>
          <cell r="M140">
            <v>36423.9548188146</v>
          </cell>
          <cell r="N140">
            <v>0.1994459833795014</v>
          </cell>
          <cell r="O140">
            <v>1.6019513899356628</v>
          </cell>
          <cell r="P140">
            <v>0.31950277029187735</v>
          </cell>
          <cell r="Q140">
            <v>36423.9548188146</v>
          </cell>
          <cell r="R140">
            <v>0.1994459833795014</v>
          </cell>
          <cell r="S140">
            <v>1.6019513899356628</v>
          </cell>
          <cell r="T140">
            <v>0.31950277029187735</v>
          </cell>
          <cell r="U140">
            <v>36423.9548188146</v>
          </cell>
          <cell r="V140">
            <v>0.1994459833795014</v>
          </cell>
          <cell r="W140">
            <v>1.6019513899356628</v>
          </cell>
          <cell r="X140">
            <v>0.31950277029187735</v>
          </cell>
          <cell r="Y140">
            <v>36423.9548188146</v>
          </cell>
          <cell r="Z140">
            <v>0.1994459833795014</v>
          </cell>
          <cell r="AA140">
            <v>1.6019513899356628</v>
          </cell>
          <cell r="AB140">
            <v>0.31950277029187735</v>
          </cell>
          <cell r="AC140">
            <v>36423.9548188146</v>
          </cell>
          <cell r="AD140">
            <v>0.1994459833795014</v>
          </cell>
          <cell r="AE140">
            <v>1.6019513899356628</v>
          </cell>
          <cell r="AF140">
            <v>0.31950277029187735</v>
          </cell>
          <cell r="AG140">
            <v>36423.9548188146</v>
          </cell>
          <cell r="AH140">
            <v>0.1994459833795014</v>
          </cell>
          <cell r="AI140">
            <v>1.6019513899356628</v>
          </cell>
          <cell r="AJ140">
            <v>0.31950277029187735</v>
          </cell>
          <cell r="AK140">
            <v>36423.9548188146</v>
          </cell>
          <cell r="AL140">
            <v>0.1994459833795014</v>
          </cell>
          <cell r="AM140">
            <v>1.6019513899356628</v>
          </cell>
          <cell r="AN140">
            <v>0.31950277029187735</v>
          </cell>
          <cell r="AO140">
            <v>36423.9548188146</v>
          </cell>
          <cell r="AP140">
            <v>0.1994459833795014</v>
          </cell>
          <cell r="AQ140">
            <v>1.6019513899356628</v>
          </cell>
          <cell r="AR140">
            <v>0.31950277029187735</v>
          </cell>
          <cell r="AS140">
            <v>36423.9548188146</v>
          </cell>
          <cell r="AT140">
            <v>0.1994459833795014</v>
          </cell>
          <cell r="AU140">
            <v>1.6019513899356628</v>
          </cell>
          <cell r="AV140">
            <v>0.31950277029187735</v>
          </cell>
          <cell r="AW140">
            <v>36423.9548188146</v>
          </cell>
        </row>
        <row r="141">
          <cell r="A141" t="str">
            <v>Ramada Plaza</v>
          </cell>
          <cell r="B141">
            <v>0.17229916897506925</v>
          </cell>
          <cell r="C141">
            <v>0</v>
          </cell>
          <cell r="D141">
            <v>0</v>
          </cell>
          <cell r="E141">
            <v>0</v>
          </cell>
          <cell r="F141">
            <v>0.17229916897506925</v>
          </cell>
          <cell r="G141">
            <v>0</v>
          </cell>
          <cell r="H141">
            <v>0</v>
          </cell>
          <cell r="I141">
            <v>0</v>
          </cell>
          <cell r="J141">
            <v>0.17229916897506925</v>
          </cell>
          <cell r="K141">
            <v>0</v>
          </cell>
          <cell r="L141">
            <v>0</v>
          </cell>
          <cell r="M141">
            <v>0</v>
          </cell>
          <cell r="N141">
            <v>0.17229916897506925</v>
          </cell>
          <cell r="O141">
            <v>0</v>
          </cell>
          <cell r="P141">
            <v>0</v>
          </cell>
          <cell r="Q141">
            <v>0</v>
          </cell>
          <cell r="R141">
            <v>0.17229916897506925</v>
          </cell>
          <cell r="S141">
            <v>0</v>
          </cell>
          <cell r="T141">
            <v>0</v>
          </cell>
          <cell r="U141">
            <v>0</v>
          </cell>
          <cell r="V141">
            <v>0.17229916897506925</v>
          </cell>
          <cell r="W141">
            <v>0</v>
          </cell>
          <cell r="X141">
            <v>0</v>
          </cell>
          <cell r="Y141">
            <v>0</v>
          </cell>
          <cell r="Z141">
            <v>0.17229916897506925</v>
          </cell>
          <cell r="AA141">
            <v>0</v>
          </cell>
          <cell r="AB141">
            <v>0</v>
          </cell>
          <cell r="AC141">
            <v>0</v>
          </cell>
          <cell r="AD141">
            <v>0.17229916897506925</v>
          </cell>
          <cell r="AE141">
            <v>0</v>
          </cell>
          <cell r="AF141">
            <v>0</v>
          </cell>
          <cell r="AG141">
            <v>0</v>
          </cell>
          <cell r="AH141">
            <v>0.17229916897506925</v>
          </cell>
          <cell r="AI141">
            <v>0</v>
          </cell>
          <cell r="AJ141">
            <v>0</v>
          </cell>
          <cell r="AK141">
            <v>0</v>
          </cell>
          <cell r="AL141">
            <v>0.17229916897506925</v>
          </cell>
          <cell r="AM141">
            <v>0</v>
          </cell>
          <cell r="AN141">
            <v>0</v>
          </cell>
          <cell r="AO141">
            <v>0</v>
          </cell>
          <cell r="AP141">
            <v>0.17229916897506925</v>
          </cell>
          <cell r="AQ141">
            <v>0</v>
          </cell>
          <cell r="AR141">
            <v>0</v>
          </cell>
          <cell r="AS141">
            <v>0</v>
          </cell>
          <cell r="AT141">
            <v>0.17229916897506925</v>
          </cell>
          <cell r="AU141">
            <v>0</v>
          </cell>
          <cell r="AV141">
            <v>0</v>
          </cell>
          <cell r="AW141">
            <v>0</v>
          </cell>
        </row>
        <row r="142">
          <cell r="A142" t="str">
            <v xml:space="preserve">Hampton Inn </v>
          </cell>
          <cell r="B142">
            <v>0.11966759002770083</v>
          </cell>
          <cell r="C142">
            <v>0.84951967648103321</v>
          </cell>
          <cell r="D142">
            <v>0.10165997236559733</v>
          </cell>
          <cell r="E142">
            <v>11589.48</v>
          </cell>
          <cell r="F142">
            <v>0.11966759002770083</v>
          </cell>
          <cell r="G142">
            <v>0.84951967648103321</v>
          </cell>
          <cell r="H142">
            <v>0.10165997236559733</v>
          </cell>
          <cell r="I142">
            <v>11589.440169622827</v>
          </cell>
          <cell r="J142">
            <v>0.11966759002770083</v>
          </cell>
          <cell r="K142">
            <v>0.84951967648103321</v>
          </cell>
          <cell r="L142">
            <v>0.10165997236559733</v>
          </cell>
          <cell r="M142">
            <v>11589.440169622827</v>
          </cell>
          <cell r="N142">
            <v>0.11966759002770083</v>
          </cell>
          <cell r="O142">
            <v>0.84951967648103321</v>
          </cell>
          <cell r="P142">
            <v>0.10165997236559733</v>
          </cell>
          <cell r="Q142">
            <v>11589.440169622827</v>
          </cell>
          <cell r="R142">
            <v>0.11966759002770083</v>
          </cell>
          <cell r="S142">
            <v>0.84951967648103321</v>
          </cell>
          <cell r="T142">
            <v>0.10165997236559733</v>
          </cell>
          <cell r="U142">
            <v>11589.440169622827</v>
          </cell>
          <cell r="V142">
            <v>0.11966759002770083</v>
          </cell>
          <cell r="W142">
            <v>0.84951967648103321</v>
          </cell>
          <cell r="X142">
            <v>0.10165997236559733</v>
          </cell>
          <cell r="Y142">
            <v>11589.440169622827</v>
          </cell>
          <cell r="Z142">
            <v>0.11966759002770083</v>
          </cell>
          <cell r="AA142">
            <v>0.84951967648103321</v>
          </cell>
          <cell r="AB142">
            <v>0.10165997236559733</v>
          </cell>
          <cell r="AC142">
            <v>11589.440169622827</v>
          </cell>
          <cell r="AD142">
            <v>0.11966759002770083</v>
          </cell>
          <cell r="AE142">
            <v>0.84951967648103321</v>
          </cell>
          <cell r="AF142">
            <v>0.10165997236559733</v>
          </cell>
          <cell r="AG142">
            <v>11589.440169622827</v>
          </cell>
          <cell r="AH142">
            <v>0.11966759002770083</v>
          </cell>
          <cell r="AI142">
            <v>0.84951967648103321</v>
          </cell>
          <cell r="AJ142">
            <v>0.10165997236559733</v>
          </cell>
          <cell r="AK142">
            <v>11589.440169622827</v>
          </cell>
          <cell r="AL142">
            <v>0.11966759002770083</v>
          </cell>
          <cell r="AM142">
            <v>0.84951967648103321</v>
          </cell>
          <cell r="AN142">
            <v>0.10165997236559733</v>
          </cell>
          <cell r="AO142">
            <v>11589.440169622827</v>
          </cell>
          <cell r="AP142">
            <v>0.11966759002770083</v>
          </cell>
          <cell r="AQ142">
            <v>0.84951967648103321</v>
          </cell>
          <cell r="AR142">
            <v>0.10165997236559733</v>
          </cell>
          <cell r="AS142">
            <v>11589.440169622827</v>
          </cell>
          <cell r="AT142">
            <v>0.11966759002770083</v>
          </cell>
          <cell r="AU142">
            <v>0.84951967648103321</v>
          </cell>
          <cell r="AV142">
            <v>0.10165997236559733</v>
          </cell>
          <cell r="AW142">
            <v>11589.440169622827</v>
          </cell>
        </row>
        <row r="143">
          <cell r="A143" t="str">
            <v>Courtyard by Marriott</v>
          </cell>
          <cell r="B143">
            <v>9.1966759002770085E-2</v>
          </cell>
          <cell r="C143">
            <v>1.5534074084224609</v>
          </cell>
          <cell r="D143">
            <v>0.14286184476350611</v>
          </cell>
          <cell r="E143">
            <v>16286.592000000001</v>
          </cell>
          <cell r="F143">
            <v>9.1966759002770085E-2</v>
          </cell>
          <cell r="G143">
            <v>1.5534074084224609</v>
          </cell>
          <cell r="H143">
            <v>0.14286184476350611</v>
          </cell>
          <cell r="I143">
            <v>16286.536026729224</v>
          </cell>
          <cell r="J143">
            <v>9.1966759002770085E-2</v>
          </cell>
          <cell r="K143">
            <v>1.5534074084224609</v>
          </cell>
          <cell r="L143">
            <v>0.14286184476350611</v>
          </cell>
          <cell r="M143">
            <v>16286.536026729224</v>
          </cell>
          <cell r="N143">
            <v>9.1966759002770085E-2</v>
          </cell>
          <cell r="O143">
            <v>1.5534074084224609</v>
          </cell>
          <cell r="P143">
            <v>0.14286184476350611</v>
          </cell>
          <cell r="Q143">
            <v>16286.536026729224</v>
          </cell>
          <cell r="R143">
            <v>9.1966759002770085E-2</v>
          </cell>
          <cell r="S143">
            <v>1.5534074084224609</v>
          </cell>
          <cell r="T143">
            <v>0.14286184476350611</v>
          </cell>
          <cell r="U143">
            <v>16286.536026729224</v>
          </cell>
          <cell r="V143">
            <v>9.1966759002770085E-2</v>
          </cell>
          <cell r="W143">
            <v>1.5534074084224609</v>
          </cell>
          <cell r="X143">
            <v>0.14286184476350611</v>
          </cell>
          <cell r="Y143">
            <v>16286.536026729224</v>
          </cell>
          <cell r="Z143">
            <v>9.1966759002770085E-2</v>
          </cell>
          <cell r="AA143">
            <v>1.5534074084224609</v>
          </cell>
          <cell r="AB143">
            <v>0.14286184476350611</v>
          </cell>
          <cell r="AC143">
            <v>16286.536026729224</v>
          </cell>
          <cell r="AD143">
            <v>9.1966759002770085E-2</v>
          </cell>
          <cell r="AE143">
            <v>1.5534074084224609</v>
          </cell>
          <cell r="AF143">
            <v>0.14286184476350611</v>
          </cell>
          <cell r="AG143">
            <v>16286.536026729224</v>
          </cell>
          <cell r="AH143">
            <v>9.1966759002770085E-2</v>
          </cell>
          <cell r="AI143">
            <v>1.5534074084224609</v>
          </cell>
          <cell r="AJ143">
            <v>0.14286184476350611</v>
          </cell>
          <cell r="AK143">
            <v>16286.536026729224</v>
          </cell>
          <cell r="AL143">
            <v>9.1966759002770085E-2</v>
          </cell>
          <cell r="AM143">
            <v>1.5534074084224609</v>
          </cell>
          <cell r="AN143">
            <v>0.14286184476350611</v>
          </cell>
          <cell r="AO143">
            <v>16286.536026729224</v>
          </cell>
          <cell r="AP143">
            <v>9.1966759002770085E-2</v>
          </cell>
          <cell r="AQ143">
            <v>1.5534074084224609</v>
          </cell>
          <cell r="AR143">
            <v>0.14286184476350611</v>
          </cell>
          <cell r="AS143">
            <v>16286.536026729224</v>
          </cell>
          <cell r="AT143">
            <v>9.1966759002770085E-2</v>
          </cell>
          <cell r="AU143">
            <v>1.5534074084224609</v>
          </cell>
          <cell r="AV143">
            <v>0.14286184476350611</v>
          </cell>
          <cell r="AW143">
            <v>16286.536026729224</v>
          </cell>
        </row>
        <row r="144">
          <cell r="A144" t="str">
            <v>Doubletree Club</v>
          </cell>
          <cell r="B144">
            <v>6.0941828254847646E-2</v>
          </cell>
          <cell r="C144">
            <v>1.0436956025338406</v>
          </cell>
          <cell r="D144">
            <v>6.3604718159957052E-2</v>
          </cell>
          <cell r="E144">
            <v>7251.0899999999983</v>
          </cell>
          <cell r="F144">
            <v>6.0941828254847646E-2</v>
          </cell>
          <cell r="G144">
            <v>1.0436956025338406</v>
          </cell>
          <cell r="H144">
            <v>6.3604718159957052E-2</v>
          </cell>
          <cell r="I144">
            <v>7251.0650796714235</v>
          </cell>
          <cell r="J144">
            <v>6.0941828254847646E-2</v>
          </cell>
          <cell r="K144">
            <v>1.0436956025338406</v>
          </cell>
          <cell r="L144">
            <v>6.3604718159957052E-2</v>
          </cell>
          <cell r="M144">
            <v>7251.0650796714235</v>
          </cell>
          <cell r="N144">
            <v>6.0941828254847646E-2</v>
          </cell>
          <cell r="O144">
            <v>1.0436956025338406</v>
          </cell>
          <cell r="P144">
            <v>6.3604718159957052E-2</v>
          </cell>
          <cell r="Q144">
            <v>7251.0650796714235</v>
          </cell>
          <cell r="R144">
            <v>6.0941828254847646E-2</v>
          </cell>
          <cell r="S144">
            <v>1.0436956025338406</v>
          </cell>
          <cell r="T144">
            <v>6.3604718159957052E-2</v>
          </cell>
          <cell r="U144">
            <v>7251.0650796714235</v>
          </cell>
          <cell r="V144">
            <v>6.0941828254847646E-2</v>
          </cell>
          <cell r="W144">
            <v>1.0436956025338406</v>
          </cell>
          <cell r="X144">
            <v>6.3604718159957052E-2</v>
          </cell>
          <cell r="Y144">
            <v>7251.0650796714235</v>
          </cell>
          <cell r="Z144">
            <v>6.0941828254847646E-2</v>
          </cell>
          <cell r="AA144">
            <v>1.0436956025338406</v>
          </cell>
          <cell r="AB144">
            <v>6.3604718159957052E-2</v>
          </cell>
          <cell r="AC144">
            <v>7251.0650796714235</v>
          </cell>
          <cell r="AD144">
            <v>6.0941828254847646E-2</v>
          </cell>
          <cell r="AE144">
            <v>1.0436956025338406</v>
          </cell>
          <cell r="AF144">
            <v>6.3604718159957052E-2</v>
          </cell>
          <cell r="AG144">
            <v>7251.0650796714235</v>
          </cell>
          <cell r="AH144">
            <v>6.0941828254847646E-2</v>
          </cell>
          <cell r="AI144">
            <v>1.0436956025338406</v>
          </cell>
          <cell r="AJ144">
            <v>6.3604718159957052E-2</v>
          </cell>
          <cell r="AK144">
            <v>7251.0650796714235</v>
          </cell>
          <cell r="AL144">
            <v>6.0941828254847646E-2</v>
          </cell>
          <cell r="AM144">
            <v>1.0436956025338406</v>
          </cell>
          <cell r="AN144">
            <v>6.3604718159957052E-2</v>
          </cell>
          <cell r="AO144">
            <v>7251.0650796714235</v>
          </cell>
          <cell r="AP144">
            <v>6.0941828254847646E-2</v>
          </cell>
          <cell r="AQ144">
            <v>1.0436956025338406</v>
          </cell>
          <cell r="AR144">
            <v>6.3604718159957052E-2</v>
          </cell>
          <cell r="AS144">
            <v>7251.0650796714235</v>
          </cell>
          <cell r="AT144">
            <v>6.0941828254847646E-2</v>
          </cell>
          <cell r="AU144">
            <v>1.0436956025338406</v>
          </cell>
          <cell r="AV144">
            <v>6.3604718159957052E-2</v>
          </cell>
          <cell r="AW144">
            <v>7251.0650796714235</v>
          </cell>
        </row>
        <row r="145">
          <cell r="A145" t="str">
            <v>La Quinta</v>
          </cell>
          <cell r="B145">
            <v>3.9889196675900275E-2</v>
          </cell>
          <cell r="C145">
            <v>0</v>
          </cell>
          <cell r="D145">
            <v>0</v>
          </cell>
          <cell r="E145">
            <v>0</v>
          </cell>
          <cell r="F145">
            <v>3.9889196675900275E-2</v>
          </cell>
          <cell r="G145">
            <v>0</v>
          </cell>
          <cell r="H145">
            <v>0</v>
          </cell>
          <cell r="I145">
            <v>0</v>
          </cell>
          <cell r="J145">
            <v>3.9889196675900275E-2</v>
          </cell>
          <cell r="K145">
            <v>0</v>
          </cell>
          <cell r="L145">
            <v>0</v>
          </cell>
          <cell r="M145">
            <v>0</v>
          </cell>
          <cell r="N145">
            <v>3.9889196675900275E-2</v>
          </cell>
          <cell r="O145">
            <v>0</v>
          </cell>
          <cell r="P145">
            <v>0</v>
          </cell>
          <cell r="Q145">
            <v>0</v>
          </cell>
          <cell r="R145">
            <v>3.9889196675900275E-2</v>
          </cell>
          <cell r="S145">
            <v>0</v>
          </cell>
          <cell r="T145">
            <v>0</v>
          </cell>
          <cell r="U145">
            <v>0</v>
          </cell>
          <cell r="V145">
            <v>3.9889196675900275E-2</v>
          </cell>
          <cell r="W145">
            <v>0</v>
          </cell>
          <cell r="X145">
            <v>0</v>
          </cell>
          <cell r="Y145">
            <v>0</v>
          </cell>
          <cell r="Z145">
            <v>3.9889196675900275E-2</v>
          </cell>
          <cell r="AA145">
            <v>0</v>
          </cell>
          <cell r="AB145">
            <v>0</v>
          </cell>
          <cell r="AC145">
            <v>0</v>
          </cell>
          <cell r="AD145">
            <v>3.9889196675900275E-2</v>
          </cell>
          <cell r="AE145">
            <v>0</v>
          </cell>
          <cell r="AF145">
            <v>0</v>
          </cell>
          <cell r="AG145">
            <v>0</v>
          </cell>
          <cell r="AH145">
            <v>3.9889196675900275E-2</v>
          </cell>
          <cell r="AI145">
            <v>0</v>
          </cell>
          <cell r="AJ145">
            <v>0</v>
          </cell>
          <cell r="AK145">
            <v>0</v>
          </cell>
          <cell r="AL145">
            <v>3.9889196675900275E-2</v>
          </cell>
          <cell r="AM145">
            <v>0</v>
          </cell>
          <cell r="AN145">
            <v>0</v>
          </cell>
          <cell r="AO145">
            <v>0</v>
          </cell>
          <cell r="AP145">
            <v>3.9889196675900275E-2</v>
          </cell>
          <cell r="AQ145">
            <v>0</v>
          </cell>
          <cell r="AR145">
            <v>0</v>
          </cell>
          <cell r="AS145">
            <v>0</v>
          </cell>
          <cell r="AT145">
            <v>3.9889196675900275E-2</v>
          </cell>
          <cell r="AU145">
            <v>0</v>
          </cell>
          <cell r="AV145">
            <v>0</v>
          </cell>
          <cell r="AW145">
            <v>0</v>
          </cell>
        </row>
        <row r="146">
          <cell r="A146" t="str">
            <v>Comp8</v>
          </cell>
          <cell r="B146">
            <v>0</v>
          </cell>
          <cell r="C146">
            <v>0</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row>
        <row r="147">
          <cell r="A147" t="str">
            <v>Comp9</v>
          </cell>
          <cell r="B147">
            <v>0</v>
          </cell>
          <cell r="C147">
            <v>0</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row>
        <row r="148">
          <cell r="A148" t="str">
            <v>Comp10</v>
          </cell>
          <cell r="B148">
            <v>0</v>
          </cell>
          <cell r="C148">
            <v>0</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row>
        <row r="149">
          <cell r="A149" t="str">
            <v>Comp11</v>
          </cell>
          <cell r="B149">
            <v>0</v>
          </cell>
          <cell r="C149">
            <v>0</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row>
        <row r="150">
          <cell r="A150" t="str">
            <v>Comp12</v>
          </cell>
          <cell r="B150">
            <v>0</v>
          </cell>
          <cell r="C150">
            <v>0</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row>
        <row r="151">
          <cell r="A151" t="str">
            <v>Comp13</v>
          </cell>
          <cell r="B151">
            <v>0</v>
          </cell>
          <cell r="C151">
            <v>0</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row>
        <row r="152">
          <cell r="A152" t="str">
            <v>Comp14</v>
          </cell>
          <cell r="B152">
            <v>0</v>
          </cell>
          <cell r="C152">
            <v>0</v>
          </cell>
          <cell r="D152">
            <v>0</v>
          </cell>
          <cell r="E152">
            <v>0</v>
          </cell>
          <cell r="F152">
            <v>0</v>
          </cell>
          <cell r="G152">
            <v>0</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row>
        <row r="153">
          <cell r="A153" t="str">
            <v>Comp15</v>
          </cell>
          <cell r="B153">
            <v>0</v>
          </cell>
          <cell r="C153">
            <v>0</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row>
        <row r="154">
          <cell r="A154" t="str">
            <v>Comp16</v>
          </cell>
          <cell r="B154">
            <v>0</v>
          </cell>
          <cell r="C154">
            <v>0</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row>
        <row r="155">
          <cell r="A155" t="str">
            <v>Comp17</v>
          </cell>
          <cell r="B155">
            <v>0</v>
          </cell>
          <cell r="C155">
            <v>0</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row>
        <row r="156">
          <cell r="A156" t="str">
            <v>Comp18</v>
          </cell>
          <cell r="B156">
            <v>0</v>
          </cell>
          <cell r="C156">
            <v>0</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row>
        <row r="157">
          <cell r="A157" t="str">
            <v>Comp19</v>
          </cell>
          <cell r="B157">
            <v>0</v>
          </cell>
          <cell r="C157">
            <v>0</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row>
        <row r="158">
          <cell r="A158" t="str">
            <v>Comp20</v>
          </cell>
          <cell r="B158">
            <v>0</v>
          </cell>
          <cell r="C158">
            <v>0</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row>
        <row r="159">
          <cell r="A159" t="str">
            <v>Comp21</v>
          </cell>
          <cell r="B159">
            <v>0</v>
          </cell>
          <cell r="C159">
            <v>0</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row>
        <row r="160">
          <cell r="A160" t="str">
            <v>Comp22</v>
          </cell>
          <cell r="B160">
            <v>0</v>
          </cell>
          <cell r="C160">
            <v>0</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row>
        <row r="161">
          <cell r="A161" t="str">
            <v>Comp23</v>
          </cell>
          <cell r="B161">
            <v>0</v>
          </cell>
          <cell r="C161">
            <v>0</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row>
        <row r="162">
          <cell r="A162" t="str">
            <v>Comp24</v>
          </cell>
          <cell r="B162">
            <v>0</v>
          </cell>
          <cell r="C162">
            <v>0</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row>
        <row r="163">
          <cell r="A163" t="str">
            <v>Comp25</v>
          </cell>
          <cell r="B163">
            <v>0</v>
          </cell>
          <cell r="C163">
            <v>0</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row>
        <row r="164">
          <cell r="A164" t="str">
            <v>Addition/Deletion 1</v>
          </cell>
          <cell r="B164">
            <v>0</v>
          </cell>
          <cell r="C164">
            <v>1</v>
          </cell>
          <cell r="D164">
            <v>0</v>
          </cell>
          <cell r="E164">
            <v>0</v>
          </cell>
          <cell r="F164">
            <v>0</v>
          </cell>
          <cell r="G164">
            <v>1</v>
          </cell>
          <cell r="H164">
            <v>0</v>
          </cell>
          <cell r="I164">
            <v>0</v>
          </cell>
          <cell r="J164">
            <v>0</v>
          </cell>
          <cell r="K164">
            <v>1</v>
          </cell>
          <cell r="L164">
            <v>0</v>
          </cell>
          <cell r="M164">
            <v>0</v>
          </cell>
          <cell r="N164">
            <v>0</v>
          </cell>
          <cell r="O164">
            <v>1</v>
          </cell>
          <cell r="P164">
            <v>0</v>
          </cell>
          <cell r="Q164">
            <v>0</v>
          </cell>
          <cell r="R164">
            <v>0</v>
          </cell>
          <cell r="S164">
            <v>1</v>
          </cell>
          <cell r="T164">
            <v>0</v>
          </cell>
          <cell r="U164">
            <v>0</v>
          </cell>
          <cell r="V164">
            <v>0</v>
          </cell>
          <cell r="W164">
            <v>1</v>
          </cell>
          <cell r="X164">
            <v>0</v>
          </cell>
          <cell r="Y164">
            <v>0</v>
          </cell>
          <cell r="Z164">
            <v>0</v>
          </cell>
          <cell r="AA164">
            <v>1</v>
          </cell>
          <cell r="AB164">
            <v>0</v>
          </cell>
          <cell r="AC164">
            <v>0</v>
          </cell>
          <cell r="AD164">
            <v>0</v>
          </cell>
          <cell r="AE164">
            <v>1</v>
          </cell>
          <cell r="AF164">
            <v>0</v>
          </cell>
          <cell r="AG164">
            <v>0</v>
          </cell>
          <cell r="AH164">
            <v>0</v>
          </cell>
          <cell r="AI164">
            <v>1</v>
          </cell>
          <cell r="AJ164">
            <v>0</v>
          </cell>
          <cell r="AK164">
            <v>0</v>
          </cell>
          <cell r="AL164">
            <v>0</v>
          </cell>
          <cell r="AM164">
            <v>1</v>
          </cell>
          <cell r="AN164">
            <v>0</v>
          </cell>
          <cell r="AO164">
            <v>0</v>
          </cell>
          <cell r="AP164">
            <v>0</v>
          </cell>
          <cell r="AQ164">
            <v>1</v>
          </cell>
          <cell r="AR164">
            <v>0</v>
          </cell>
          <cell r="AS164">
            <v>0</v>
          </cell>
          <cell r="AT164">
            <v>0</v>
          </cell>
          <cell r="AU164">
            <v>1</v>
          </cell>
          <cell r="AV164">
            <v>0</v>
          </cell>
          <cell r="AW164">
            <v>0</v>
          </cell>
        </row>
        <row r="165">
          <cell r="A165" t="str">
            <v>Addition/Deletion 2</v>
          </cell>
          <cell r="B165">
            <v>0</v>
          </cell>
          <cell r="C165">
            <v>1</v>
          </cell>
          <cell r="D165">
            <v>0</v>
          </cell>
          <cell r="E165">
            <v>0</v>
          </cell>
          <cell r="F165">
            <v>0</v>
          </cell>
          <cell r="G165">
            <v>1</v>
          </cell>
          <cell r="H165">
            <v>0</v>
          </cell>
          <cell r="I165">
            <v>0</v>
          </cell>
          <cell r="J165">
            <v>0</v>
          </cell>
          <cell r="K165">
            <v>1</v>
          </cell>
          <cell r="L165">
            <v>0</v>
          </cell>
          <cell r="M165">
            <v>0</v>
          </cell>
          <cell r="N165">
            <v>0</v>
          </cell>
          <cell r="O165">
            <v>1</v>
          </cell>
          <cell r="P165">
            <v>0</v>
          </cell>
          <cell r="Q165">
            <v>0</v>
          </cell>
          <cell r="R165">
            <v>0</v>
          </cell>
          <cell r="S165">
            <v>1</v>
          </cell>
          <cell r="T165">
            <v>0</v>
          </cell>
          <cell r="U165">
            <v>0</v>
          </cell>
          <cell r="V165">
            <v>0</v>
          </cell>
          <cell r="W165">
            <v>1</v>
          </cell>
          <cell r="X165">
            <v>0</v>
          </cell>
          <cell r="Y165">
            <v>0</v>
          </cell>
          <cell r="Z165">
            <v>0</v>
          </cell>
          <cell r="AA165">
            <v>1</v>
          </cell>
          <cell r="AB165">
            <v>0</v>
          </cell>
          <cell r="AC165">
            <v>0</v>
          </cell>
          <cell r="AD165">
            <v>0</v>
          </cell>
          <cell r="AE165">
            <v>1</v>
          </cell>
          <cell r="AF165">
            <v>0</v>
          </cell>
          <cell r="AG165">
            <v>0</v>
          </cell>
          <cell r="AH165">
            <v>0</v>
          </cell>
          <cell r="AI165">
            <v>1</v>
          </cell>
          <cell r="AJ165">
            <v>0</v>
          </cell>
          <cell r="AK165">
            <v>0</v>
          </cell>
          <cell r="AL165">
            <v>0</v>
          </cell>
          <cell r="AM165">
            <v>1</v>
          </cell>
          <cell r="AN165">
            <v>0</v>
          </cell>
          <cell r="AO165">
            <v>0</v>
          </cell>
          <cell r="AP165">
            <v>0</v>
          </cell>
          <cell r="AQ165">
            <v>1</v>
          </cell>
          <cell r="AR165">
            <v>0</v>
          </cell>
          <cell r="AS165">
            <v>0</v>
          </cell>
          <cell r="AT165">
            <v>0</v>
          </cell>
          <cell r="AU165">
            <v>1</v>
          </cell>
          <cell r="AV165">
            <v>0</v>
          </cell>
          <cell r="AW165">
            <v>0</v>
          </cell>
        </row>
        <row r="166">
          <cell r="A166" t="str">
            <v>Addition/Deletion 3</v>
          </cell>
          <cell r="B166">
            <v>0</v>
          </cell>
          <cell r="C166">
            <v>1</v>
          </cell>
          <cell r="D166">
            <v>0</v>
          </cell>
          <cell r="E166">
            <v>0</v>
          </cell>
          <cell r="F166">
            <v>0</v>
          </cell>
          <cell r="G166">
            <v>1</v>
          </cell>
          <cell r="H166">
            <v>0</v>
          </cell>
          <cell r="I166">
            <v>0</v>
          </cell>
          <cell r="J166">
            <v>0</v>
          </cell>
          <cell r="K166">
            <v>1</v>
          </cell>
          <cell r="L166">
            <v>0</v>
          </cell>
          <cell r="M166">
            <v>0</v>
          </cell>
          <cell r="N166">
            <v>0</v>
          </cell>
          <cell r="O166">
            <v>1</v>
          </cell>
          <cell r="P166">
            <v>0</v>
          </cell>
          <cell r="Q166">
            <v>0</v>
          </cell>
          <cell r="R166">
            <v>0</v>
          </cell>
          <cell r="S166">
            <v>1</v>
          </cell>
          <cell r="T166">
            <v>0</v>
          </cell>
          <cell r="U166">
            <v>0</v>
          </cell>
          <cell r="V166">
            <v>0</v>
          </cell>
          <cell r="W166">
            <v>1</v>
          </cell>
          <cell r="X166">
            <v>0</v>
          </cell>
          <cell r="Y166">
            <v>0</v>
          </cell>
          <cell r="Z166">
            <v>0</v>
          </cell>
          <cell r="AA166">
            <v>1</v>
          </cell>
          <cell r="AB166">
            <v>0</v>
          </cell>
          <cell r="AC166">
            <v>0</v>
          </cell>
          <cell r="AD166">
            <v>0</v>
          </cell>
          <cell r="AE166">
            <v>1</v>
          </cell>
          <cell r="AF166">
            <v>0</v>
          </cell>
          <cell r="AG166">
            <v>0</v>
          </cell>
          <cell r="AH166">
            <v>0</v>
          </cell>
          <cell r="AI166">
            <v>1</v>
          </cell>
          <cell r="AJ166">
            <v>0</v>
          </cell>
          <cell r="AK166">
            <v>0</v>
          </cell>
          <cell r="AL166">
            <v>0</v>
          </cell>
          <cell r="AM166">
            <v>1</v>
          </cell>
          <cell r="AN166">
            <v>0</v>
          </cell>
          <cell r="AO166">
            <v>0</v>
          </cell>
          <cell r="AP166">
            <v>0</v>
          </cell>
          <cell r="AQ166">
            <v>1</v>
          </cell>
          <cell r="AR166">
            <v>0</v>
          </cell>
          <cell r="AS166">
            <v>0</v>
          </cell>
          <cell r="AT166">
            <v>0</v>
          </cell>
          <cell r="AU166">
            <v>1</v>
          </cell>
          <cell r="AV166">
            <v>0</v>
          </cell>
          <cell r="AW166">
            <v>0</v>
          </cell>
        </row>
        <row r="167">
          <cell r="A167" t="str">
            <v>Addition/Deletion 4</v>
          </cell>
          <cell r="B167">
            <v>0</v>
          </cell>
          <cell r="C167">
            <v>1</v>
          </cell>
          <cell r="D167">
            <v>0</v>
          </cell>
          <cell r="E167">
            <v>0</v>
          </cell>
          <cell r="F167">
            <v>0</v>
          </cell>
          <cell r="G167">
            <v>1</v>
          </cell>
          <cell r="H167">
            <v>0</v>
          </cell>
          <cell r="I167">
            <v>0</v>
          </cell>
          <cell r="J167">
            <v>0</v>
          </cell>
          <cell r="K167">
            <v>1</v>
          </cell>
          <cell r="L167">
            <v>0</v>
          </cell>
          <cell r="M167">
            <v>0</v>
          </cell>
          <cell r="N167">
            <v>0</v>
          </cell>
          <cell r="O167">
            <v>1</v>
          </cell>
          <cell r="P167">
            <v>0</v>
          </cell>
          <cell r="Q167">
            <v>0</v>
          </cell>
          <cell r="R167">
            <v>0</v>
          </cell>
          <cell r="S167">
            <v>1</v>
          </cell>
          <cell r="T167">
            <v>0</v>
          </cell>
          <cell r="U167">
            <v>0</v>
          </cell>
          <cell r="V167">
            <v>0</v>
          </cell>
          <cell r="W167">
            <v>1</v>
          </cell>
          <cell r="X167">
            <v>0</v>
          </cell>
          <cell r="Y167">
            <v>0</v>
          </cell>
          <cell r="Z167">
            <v>0</v>
          </cell>
          <cell r="AA167">
            <v>1</v>
          </cell>
          <cell r="AB167">
            <v>0</v>
          </cell>
          <cell r="AC167">
            <v>0</v>
          </cell>
          <cell r="AD167">
            <v>0</v>
          </cell>
          <cell r="AE167">
            <v>1</v>
          </cell>
          <cell r="AF167">
            <v>0</v>
          </cell>
          <cell r="AG167">
            <v>0</v>
          </cell>
          <cell r="AH167">
            <v>0</v>
          </cell>
          <cell r="AI167">
            <v>1</v>
          </cell>
          <cell r="AJ167">
            <v>0</v>
          </cell>
          <cell r="AK167">
            <v>0</v>
          </cell>
          <cell r="AL167">
            <v>0</v>
          </cell>
          <cell r="AM167">
            <v>1</v>
          </cell>
          <cell r="AN167">
            <v>0</v>
          </cell>
          <cell r="AO167">
            <v>0</v>
          </cell>
          <cell r="AP167">
            <v>0</v>
          </cell>
          <cell r="AQ167">
            <v>1</v>
          </cell>
          <cell r="AR167">
            <v>0</v>
          </cell>
          <cell r="AS167">
            <v>0</v>
          </cell>
          <cell r="AT167">
            <v>0</v>
          </cell>
          <cell r="AU167">
            <v>1</v>
          </cell>
          <cell r="AV167">
            <v>0</v>
          </cell>
          <cell r="AW167">
            <v>0</v>
          </cell>
        </row>
        <row r="168">
          <cell r="A168" t="str">
            <v>Addition/Deletion 5</v>
          </cell>
          <cell r="B168">
            <v>0</v>
          </cell>
          <cell r="C168">
            <v>1</v>
          </cell>
          <cell r="D168">
            <v>0</v>
          </cell>
          <cell r="E168">
            <v>0</v>
          </cell>
          <cell r="F168">
            <v>0</v>
          </cell>
          <cell r="G168">
            <v>1</v>
          </cell>
          <cell r="H168">
            <v>0</v>
          </cell>
          <cell r="I168">
            <v>0</v>
          </cell>
          <cell r="J168">
            <v>0</v>
          </cell>
          <cell r="K168">
            <v>1</v>
          </cell>
          <cell r="L168">
            <v>0</v>
          </cell>
          <cell r="M168">
            <v>0</v>
          </cell>
          <cell r="N168">
            <v>0</v>
          </cell>
          <cell r="O168">
            <v>1</v>
          </cell>
          <cell r="P168">
            <v>0</v>
          </cell>
          <cell r="Q168">
            <v>0</v>
          </cell>
          <cell r="R168">
            <v>0</v>
          </cell>
          <cell r="S168">
            <v>1</v>
          </cell>
          <cell r="T168">
            <v>0</v>
          </cell>
          <cell r="U168">
            <v>0</v>
          </cell>
          <cell r="V168">
            <v>0</v>
          </cell>
          <cell r="W168">
            <v>1</v>
          </cell>
          <cell r="X168">
            <v>0</v>
          </cell>
          <cell r="Y168">
            <v>0</v>
          </cell>
          <cell r="Z168">
            <v>0</v>
          </cell>
          <cell r="AA168">
            <v>1</v>
          </cell>
          <cell r="AB168">
            <v>0</v>
          </cell>
          <cell r="AC168">
            <v>0</v>
          </cell>
          <cell r="AD168">
            <v>0</v>
          </cell>
          <cell r="AE168">
            <v>1</v>
          </cell>
          <cell r="AF168">
            <v>0</v>
          </cell>
          <cell r="AG168">
            <v>0</v>
          </cell>
          <cell r="AH168">
            <v>0</v>
          </cell>
          <cell r="AI168">
            <v>1</v>
          </cell>
          <cell r="AJ168">
            <v>0</v>
          </cell>
          <cell r="AK168">
            <v>0</v>
          </cell>
          <cell r="AL168">
            <v>0</v>
          </cell>
          <cell r="AM168">
            <v>1</v>
          </cell>
          <cell r="AN168">
            <v>0</v>
          </cell>
          <cell r="AO168">
            <v>0</v>
          </cell>
          <cell r="AP168">
            <v>0</v>
          </cell>
          <cell r="AQ168">
            <v>1</v>
          </cell>
          <cell r="AR168">
            <v>0</v>
          </cell>
          <cell r="AS168">
            <v>0</v>
          </cell>
          <cell r="AT168">
            <v>0</v>
          </cell>
          <cell r="AU168">
            <v>1</v>
          </cell>
          <cell r="AV168">
            <v>0</v>
          </cell>
          <cell r="AW168">
            <v>0</v>
          </cell>
        </row>
        <row r="169">
          <cell r="A169" t="str">
            <v>Total</v>
          </cell>
          <cell r="B169">
            <v>1</v>
          </cell>
          <cell r="D169">
            <v>1</v>
          </cell>
          <cell r="E169">
            <v>114002.3918</v>
          </cell>
          <cell r="F169">
            <v>1</v>
          </cell>
          <cell r="H169">
            <v>1</v>
          </cell>
          <cell r="I169">
            <v>114002</v>
          </cell>
          <cell r="J169">
            <v>1</v>
          </cell>
          <cell r="L169">
            <v>1</v>
          </cell>
          <cell r="M169">
            <v>114002</v>
          </cell>
          <cell r="N169">
            <v>1</v>
          </cell>
          <cell r="P169">
            <v>1</v>
          </cell>
          <cell r="Q169">
            <v>114002</v>
          </cell>
          <cell r="R169">
            <v>1</v>
          </cell>
          <cell r="T169">
            <v>1</v>
          </cell>
          <cell r="U169">
            <v>114002</v>
          </cell>
          <cell r="V169">
            <v>1</v>
          </cell>
          <cell r="X169">
            <v>1</v>
          </cell>
          <cell r="Y169">
            <v>114002</v>
          </cell>
          <cell r="Z169">
            <v>1</v>
          </cell>
          <cell r="AB169">
            <v>1</v>
          </cell>
          <cell r="AC169">
            <v>114002</v>
          </cell>
          <cell r="AD169">
            <v>1</v>
          </cell>
          <cell r="AF169">
            <v>1</v>
          </cell>
          <cell r="AG169">
            <v>114002</v>
          </cell>
          <cell r="AH169">
            <v>1</v>
          </cell>
          <cell r="AJ169">
            <v>1</v>
          </cell>
          <cell r="AK169">
            <v>114002</v>
          </cell>
          <cell r="AL169">
            <v>1</v>
          </cell>
          <cell r="AN169">
            <v>1</v>
          </cell>
          <cell r="AO169">
            <v>114002</v>
          </cell>
          <cell r="AP169">
            <v>1</v>
          </cell>
          <cell r="AR169">
            <v>1</v>
          </cell>
          <cell r="AS169">
            <v>114002</v>
          </cell>
          <cell r="AT169">
            <v>1</v>
          </cell>
          <cell r="AV169">
            <v>1</v>
          </cell>
          <cell r="AW169">
            <v>114002</v>
          </cell>
        </row>
        <row r="172">
          <cell r="A172" t="str">
            <v>Contracted</v>
          </cell>
          <cell r="B172" t="str">
            <v>2002(Historical)</v>
          </cell>
          <cell r="F172">
            <v>2004</v>
          </cell>
          <cell r="J172">
            <v>2005</v>
          </cell>
          <cell r="N172">
            <v>2006</v>
          </cell>
          <cell r="R172">
            <v>2007</v>
          </cell>
          <cell r="V172">
            <v>2008</v>
          </cell>
          <cell r="Z172">
            <v>2009</v>
          </cell>
          <cell r="AD172">
            <v>2010</v>
          </cell>
          <cell r="AH172">
            <v>2011</v>
          </cell>
          <cell r="AL172">
            <v>2012</v>
          </cell>
          <cell r="AP172">
            <v>2013</v>
          </cell>
          <cell r="AT172">
            <v>2014</v>
          </cell>
        </row>
        <row r="173">
          <cell r="A173" t="str">
            <v>Property</v>
          </cell>
          <cell r="B173" t="str">
            <v>Fair Share</v>
          </cell>
          <cell r="C173" t="str">
            <v>Penetration</v>
          </cell>
          <cell r="D173" t="str">
            <v>Mkt. Share</v>
          </cell>
          <cell r="E173" t="str">
            <v>Rmnights</v>
          </cell>
          <cell r="F173" t="str">
            <v>Fair Share</v>
          </cell>
          <cell r="G173" t="str">
            <v>Penetration</v>
          </cell>
          <cell r="H173" t="str">
            <v>Mkt. Share</v>
          </cell>
          <cell r="I173" t="str">
            <v>Rmnights</v>
          </cell>
          <cell r="J173" t="str">
            <v>Fair Share</v>
          </cell>
          <cell r="K173" t="str">
            <v>Penetration</v>
          </cell>
          <cell r="L173" t="str">
            <v>Mkt. Share</v>
          </cell>
          <cell r="M173" t="str">
            <v>Rmnights</v>
          </cell>
          <cell r="N173" t="str">
            <v>Fair Share</v>
          </cell>
          <cell r="O173" t="str">
            <v>Penetration</v>
          </cell>
          <cell r="P173" t="str">
            <v>Mkt. Share</v>
          </cell>
          <cell r="Q173" t="str">
            <v>Rmnights</v>
          </cell>
          <cell r="R173" t="str">
            <v>Fair Share</v>
          </cell>
          <cell r="S173" t="str">
            <v>Penetration</v>
          </cell>
          <cell r="T173" t="str">
            <v>Mkt. Share</v>
          </cell>
          <cell r="U173" t="str">
            <v>Rmnights</v>
          </cell>
          <cell r="V173" t="str">
            <v>Fair Share</v>
          </cell>
          <cell r="W173" t="str">
            <v>Penetration</v>
          </cell>
          <cell r="X173" t="str">
            <v>Mkt. Share</v>
          </cell>
          <cell r="Y173" t="str">
            <v>Rmnights</v>
          </cell>
          <cell r="Z173" t="str">
            <v>Fair Share</v>
          </cell>
          <cell r="AA173" t="str">
            <v>Penetration</v>
          </cell>
          <cell r="AB173" t="str">
            <v>Mkt. Share</v>
          </cell>
          <cell r="AC173" t="str">
            <v>Rmnights</v>
          </cell>
          <cell r="AD173" t="str">
            <v>Fair Share</v>
          </cell>
          <cell r="AE173" t="str">
            <v>Penetration</v>
          </cell>
          <cell r="AF173" t="str">
            <v>Mkt. Share</v>
          </cell>
          <cell r="AG173" t="str">
            <v>Rmnights</v>
          </cell>
          <cell r="AH173" t="str">
            <v>Fair Share</v>
          </cell>
          <cell r="AI173" t="str">
            <v>Penetration</v>
          </cell>
          <cell r="AJ173" t="str">
            <v>Mkt. Share</v>
          </cell>
          <cell r="AK173" t="str">
            <v>Rmnights</v>
          </cell>
          <cell r="AL173" t="str">
            <v>Fair Share</v>
          </cell>
          <cell r="AM173" t="str">
            <v>Penetration</v>
          </cell>
          <cell r="AN173" t="str">
            <v>Mkt. Share</v>
          </cell>
          <cell r="AO173" t="str">
            <v>Rmnights</v>
          </cell>
          <cell r="AP173" t="str">
            <v>Fair Share</v>
          </cell>
          <cell r="AQ173" t="str">
            <v>Penetration</v>
          </cell>
          <cell r="AR173" t="str">
            <v>Mkt. Share</v>
          </cell>
          <cell r="AS173" t="str">
            <v>Rmnights</v>
          </cell>
          <cell r="AT173" t="str">
            <v>Fair Share</v>
          </cell>
          <cell r="AU173" t="str">
            <v>Penetration</v>
          </cell>
          <cell r="AV173" t="str">
            <v>Mkt. Share</v>
          </cell>
          <cell r="AW173" t="str">
            <v>Rmnights</v>
          </cell>
        </row>
        <row r="174">
          <cell r="A174" t="str">
            <v>Sheraton JFK</v>
          </cell>
          <cell r="B174">
            <v>0.10193905817174516</v>
          </cell>
          <cell r="C174">
            <v>0.70757725568260654</v>
          </cell>
          <cell r="D174">
            <v>7.2129759028033022E-2</v>
          </cell>
          <cell r="E174">
            <v>5928.2132000000001</v>
          </cell>
          <cell r="F174">
            <v>0.10193905817174516</v>
          </cell>
          <cell r="G174">
            <v>0.70757725568260654</v>
          </cell>
          <cell r="H174">
            <v>7.2129759028033022E-2</v>
          </cell>
          <cell r="I174">
            <v>5928.2006349959784</v>
          </cell>
          <cell r="J174">
            <v>0.10193905817174516</v>
          </cell>
          <cell r="K174">
            <v>0.70757725568260654</v>
          </cell>
          <cell r="L174">
            <v>7.2129759028033022E-2</v>
          </cell>
          <cell r="M174">
            <v>5928.2006349959784</v>
          </cell>
          <cell r="N174">
            <v>0.10193905817174516</v>
          </cell>
          <cell r="O174">
            <v>0.70757725568260654</v>
          </cell>
          <cell r="P174">
            <v>7.2129759028033022E-2</v>
          </cell>
          <cell r="Q174">
            <v>5928.2006349959784</v>
          </cell>
          <cell r="R174">
            <v>0.10193905817174516</v>
          </cell>
          <cell r="S174">
            <v>0.70757725568260654</v>
          </cell>
          <cell r="T174">
            <v>7.2129759028033022E-2</v>
          </cell>
          <cell r="U174">
            <v>5928.2006349959784</v>
          </cell>
          <cell r="V174">
            <v>0.10193905817174516</v>
          </cell>
          <cell r="W174">
            <v>0.70757725568260654</v>
          </cell>
          <cell r="X174">
            <v>7.2129759028033022E-2</v>
          </cell>
          <cell r="Y174">
            <v>5928.2006349959784</v>
          </cell>
          <cell r="Z174">
            <v>0.10193905817174516</v>
          </cell>
          <cell r="AA174">
            <v>0.70757725568260654</v>
          </cell>
          <cell r="AB174">
            <v>7.2129759028033022E-2</v>
          </cell>
          <cell r="AC174">
            <v>5928.2006349959784</v>
          </cell>
          <cell r="AD174">
            <v>0.10193905817174516</v>
          </cell>
          <cell r="AE174">
            <v>0.70757725568260654</v>
          </cell>
          <cell r="AF174">
            <v>7.2129759028033022E-2</v>
          </cell>
          <cell r="AG174">
            <v>5928.2006349959784</v>
          </cell>
          <cell r="AH174">
            <v>0.10193905817174516</v>
          </cell>
          <cell r="AI174">
            <v>0.70757725568260654</v>
          </cell>
          <cell r="AJ174">
            <v>7.2129759028033022E-2</v>
          </cell>
          <cell r="AK174">
            <v>5928.2006349959784</v>
          </cell>
          <cell r="AL174">
            <v>0.10193905817174516</v>
          </cell>
          <cell r="AM174">
            <v>0.70757725568260654</v>
          </cell>
          <cell r="AN174">
            <v>7.2129759028033022E-2</v>
          </cell>
          <cell r="AO174">
            <v>5928.2006349959784</v>
          </cell>
          <cell r="AP174">
            <v>0.10193905817174516</v>
          </cell>
          <cell r="AQ174">
            <v>0.70757725568260654</v>
          </cell>
          <cell r="AR174">
            <v>7.2129759028033022E-2</v>
          </cell>
          <cell r="AS174">
            <v>5928.2006349959784</v>
          </cell>
          <cell r="AT174">
            <v>0.10193905817174516</v>
          </cell>
          <cell r="AU174">
            <v>0.70757725568260654</v>
          </cell>
          <cell r="AV174">
            <v>7.2129759028033022E-2</v>
          </cell>
          <cell r="AW174">
            <v>5928.2006349959784</v>
          </cell>
        </row>
        <row r="175">
          <cell r="A175" t="str">
            <v>Radisson JFK</v>
          </cell>
          <cell r="B175">
            <v>0.21385041551246536</v>
          </cell>
          <cell r="C175">
            <v>1.2296629774749275</v>
          </cell>
          <cell r="D175">
            <v>0.26296393867330858</v>
          </cell>
          <cell r="E175">
            <v>21612.526000000002</v>
          </cell>
          <cell r="F175">
            <v>0.21385041551246536</v>
          </cell>
          <cell r="G175">
            <v>1.2296629774749275</v>
          </cell>
          <cell r="H175">
            <v>0.26296393867330858</v>
          </cell>
          <cell r="I175">
            <v>21612.480191681887</v>
          </cell>
          <cell r="J175">
            <v>0.21385041551246536</v>
          </cell>
          <cell r="K175">
            <v>1.2296629774749275</v>
          </cell>
          <cell r="L175">
            <v>0.26296393867330858</v>
          </cell>
          <cell r="M175">
            <v>21612.480191681887</v>
          </cell>
          <cell r="N175">
            <v>0.21385041551246536</v>
          </cell>
          <cell r="O175">
            <v>1.2296629774749275</v>
          </cell>
          <cell r="P175">
            <v>0.26296393867330858</v>
          </cell>
          <cell r="Q175">
            <v>21612.480191681887</v>
          </cell>
          <cell r="R175">
            <v>0.21385041551246536</v>
          </cell>
          <cell r="S175">
            <v>1.2296629774749275</v>
          </cell>
          <cell r="T175">
            <v>0.26296393867330858</v>
          </cell>
          <cell r="U175">
            <v>21612.480191681887</v>
          </cell>
          <cell r="V175">
            <v>0.21385041551246536</v>
          </cell>
          <cell r="W175">
            <v>1.2296629774749275</v>
          </cell>
          <cell r="X175">
            <v>0.26296393867330858</v>
          </cell>
          <cell r="Y175">
            <v>21612.480191681887</v>
          </cell>
          <cell r="Z175">
            <v>0.21385041551246536</v>
          </cell>
          <cell r="AA175">
            <v>1.2296629774749275</v>
          </cell>
          <cell r="AB175">
            <v>0.26296393867330858</v>
          </cell>
          <cell r="AC175">
            <v>21612.480191681887</v>
          </cell>
          <cell r="AD175">
            <v>0.21385041551246536</v>
          </cell>
          <cell r="AE175">
            <v>1.2296629774749275</v>
          </cell>
          <cell r="AF175">
            <v>0.26296393867330858</v>
          </cell>
          <cell r="AG175">
            <v>21612.480191681887</v>
          </cell>
          <cell r="AH175">
            <v>0.21385041551246536</v>
          </cell>
          <cell r="AI175">
            <v>1.2296629774749275</v>
          </cell>
          <cell r="AJ175">
            <v>0.26296393867330858</v>
          </cell>
          <cell r="AK175">
            <v>21612.480191681887</v>
          </cell>
          <cell r="AL175">
            <v>0.21385041551246536</v>
          </cell>
          <cell r="AM175">
            <v>1.2296629774749275</v>
          </cell>
          <cell r="AN175">
            <v>0.26296393867330858</v>
          </cell>
          <cell r="AO175">
            <v>21612.480191681887</v>
          </cell>
          <cell r="AP175">
            <v>0.21385041551246536</v>
          </cell>
          <cell r="AQ175">
            <v>1.2296629774749275</v>
          </cell>
          <cell r="AR175">
            <v>0.26296393867330858</v>
          </cell>
          <cell r="AS175">
            <v>21612.480191681887</v>
          </cell>
          <cell r="AT175">
            <v>0.21385041551246536</v>
          </cell>
          <cell r="AU175">
            <v>1.2296629774749275</v>
          </cell>
          <cell r="AV175">
            <v>0.26296393867330858</v>
          </cell>
          <cell r="AW175">
            <v>21612.480191681887</v>
          </cell>
        </row>
        <row r="176">
          <cell r="A176" t="str">
            <v>Holiday Inn</v>
          </cell>
          <cell r="B176">
            <v>0.1994459833795014</v>
          </cell>
          <cell r="C176">
            <v>1.904614885580461</v>
          </cell>
          <cell r="D176">
            <v>0.3798677888138316</v>
          </cell>
          <cell r="E176">
            <v>31220.639999999999</v>
          </cell>
          <cell r="F176">
            <v>0.1994459833795014</v>
          </cell>
          <cell r="G176">
            <v>1.904614885580461</v>
          </cell>
          <cell r="H176">
            <v>0.3798677888138316</v>
          </cell>
          <cell r="I176">
            <v>31220.573827031192</v>
          </cell>
          <cell r="J176">
            <v>0.1994459833795014</v>
          </cell>
          <cell r="K176">
            <v>1.904614885580461</v>
          </cell>
          <cell r="L176">
            <v>0.3798677888138316</v>
          </cell>
          <cell r="M176">
            <v>31220.573827031192</v>
          </cell>
          <cell r="N176">
            <v>0.1994459833795014</v>
          </cell>
          <cell r="O176">
            <v>1.904614885580461</v>
          </cell>
          <cell r="P176">
            <v>0.3798677888138316</v>
          </cell>
          <cell r="Q176">
            <v>31220.573827031192</v>
          </cell>
          <cell r="R176">
            <v>0.1994459833795014</v>
          </cell>
          <cell r="S176">
            <v>1.904614885580461</v>
          </cell>
          <cell r="T176">
            <v>0.3798677888138316</v>
          </cell>
          <cell r="U176">
            <v>31220.573827031192</v>
          </cell>
          <cell r="V176">
            <v>0.1994459833795014</v>
          </cell>
          <cell r="W176">
            <v>1.904614885580461</v>
          </cell>
          <cell r="X176">
            <v>0.3798677888138316</v>
          </cell>
          <cell r="Y176">
            <v>31220.573827031192</v>
          </cell>
          <cell r="Z176">
            <v>0.1994459833795014</v>
          </cell>
          <cell r="AA176">
            <v>1.904614885580461</v>
          </cell>
          <cell r="AB176">
            <v>0.3798677888138316</v>
          </cell>
          <cell r="AC176">
            <v>31220.573827031192</v>
          </cell>
          <cell r="AD176">
            <v>0.1994459833795014</v>
          </cell>
          <cell r="AE176">
            <v>1.904614885580461</v>
          </cell>
          <cell r="AF176">
            <v>0.3798677888138316</v>
          </cell>
          <cell r="AG176">
            <v>31220.573827031192</v>
          </cell>
          <cell r="AH176">
            <v>0.1994459833795014</v>
          </cell>
          <cell r="AI176">
            <v>1.904614885580461</v>
          </cell>
          <cell r="AJ176">
            <v>0.3798677888138316</v>
          </cell>
          <cell r="AK176">
            <v>31220.573827031192</v>
          </cell>
          <cell r="AL176">
            <v>0.1994459833795014</v>
          </cell>
          <cell r="AM176">
            <v>1.904614885580461</v>
          </cell>
          <cell r="AN176">
            <v>0.3798677888138316</v>
          </cell>
          <cell r="AO176">
            <v>31220.573827031192</v>
          </cell>
          <cell r="AP176">
            <v>0.1994459833795014</v>
          </cell>
          <cell r="AQ176">
            <v>1.904614885580461</v>
          </cell>
          <cell r="AR176">
            <v>0.3798677888138316</v>
          </cell>
          <cell r="AS176">
            <v>31220.573827031192</v>
          </cell>
          <cell r="AT176">
            <v>0.1994459833795014</v>
          </cell>
          <cell r="AU176">
            <v>1.904614885580461</v>
          </cell>
          <cell r="AV176">
            <v>0.3798677888138316</v>
          </cell>
          <cell r="AW176">
            <v>31220.573827031192</v>
          </cell>
        </row>
        <row r="177">
          <cell r="A177" t="str">
            <v>Ramada Plaza</v>
          </cell>
          <cell r="B177">
            <v>0.17229916897506925</v>
          </cell>
          <cell r="C177">
            <v>0</v>
          </cell>
          <cell r="D177">
            <v>0</v>
          </cell>
          <cell r="E177">
            <v>0</v>
          </cell>
          <cell r="F177">
            <v>0.17229916897506925</v>
          </cell>
          <cell r="G177">
            <v>0</v>
          </cell>
          <cell r="H177">
            <v>0</v>
          </cell>
          <cell r="I177">
            <v>0</v>
          </cell>
          <cell r="J177">
            <v>0.17229916897506925</v>
          </cell>
          <cell r="K177">
            <v>0</v>
          </cell>
          <cell r="L177">
            <v>0</v>
          </cell>
          <cell r="M177">
            <v>0</v>
          </cell>
          <cell r="N177">
            <v>0.17229916897506925</v>
          </cell>
          <cell r="O177">
            <v>0</v>
          </cell>
          <cell r="P177">
            <v>0</v>
          </cell>
          <cell r="Q177">
            <v>0</v>
          </cell>
          <cell r="R177">
            <v>0.17229916897506925</v>
          </cell>
          <cell r="S177">
            <v>0</v>
          </cell>
          <cell r="T177">
            <v>0</v>
          </cell>
          <cell r="U177">
            <v>0</v>
          </cell>
          <cell r="V177">
            <v>0.17229916897506925</v>
          </cell>
          <cell r="W177">
            <v>0</v>
          </cell>
          <cell r="X177">
            <v>0</v>
          </cell>
          <cell r="Y177">
            <v>0</v>
          </cell>
          <cell r="Z177">
            <v>0.17229916897506925</v>
          </cell>
          <cell r="AA177">
            <v>0</v>
          </cell>
          <cell r="AB177">
            <v>0</v>
          </cell>
          <cell r="AC177">
            <v>0</v>
          </cell>
          <cell r="AD177">
            <v>0.17229916897506925</v>
          </cell>
          <cell r="AE177">
            <v>0</v>
          </cell>
          <cell r="AF177">
            <v>0</v>
          </cell>
          <cell r="AG177">
            <v>0</v>
          </cell>
          <cell r="AH177">
            <v>0.17229916897506925</v>
          </cell>
          <cell r="AI177">
            <v>0</v>
          </cell>
          <cell r="AJ177">
            <v>0</v>
          </cell>
          <cell r="AK177">
            <v>0</v>
          </cell>
          <cell r="AL177">
            <v>0.17229916897506925</v>
          </cell>
          <cell r="AM177">
            <v>0</v>
          </cell>
          <cell r="AN177">
            <v>0</v>
          </cell>
          <cell r="AO177">
            <v>0</v>
          </cell>
          <cell r="AP177">
            <v>0.17229916897506925</v>
          </cell>
          <cell r="AQ177">
            <v>0</v>
          </cell>
          <cell r="AR177">
            <v>0</v>
          </cell>
          <cell r="AS177">
            <v>0</v>
          </cell>
          <cell r="AT177">
            <v>0.17229916897506925</v>
          </cell>
          <cell r="AU177">
            <v>0</v>
          </cell>
          <cell r="AV177">
            <v>0</v>
          </cell>
          <cell r="AW177">
            <v>0</v>
          </cell>
        </row>
        <row r="178">
          <cell r="A178" t="str">
            <v xml:space="preserve">Hampton Inn </v>
          </cell>
          <cell r="B178">
            <v>0.11966759002770083</v>
          </cell>
          <cell r="C178">
            <v>1.767540329421261</v>
          </cell>
          <cell r="D178">
            <v>0.21151729149861073</v>
          </cell>
          <cell r="E178">
            <v>17384.219999999998</v>
          </cell>
          <cell r="F178">
            <v>0.11966759002770083</v>
          </cell>
          <cell r="G178">
            <v>1.767540329421261</v>
          </cell>
          <cell r="H178">
            <v>0.21151729149861073</v>
          </cell>
          <cell r="I178">
            <v>17384.18315368782</v>
          </cell>
          <cell r="J178">
            <v>0.11966759002770083</v>
          </cell>
          <cell r="K178">
            <v>1.767540329421261</v>
          </cell>
          <cell r="L178">
            <v>0.21151729149861073</v>
          </cell>
          <cell r="M178">
            <v>17384.18315368782</v>
          </cell>
          <cell r="N178">
            <v>0.11966759002770083</v>
          </cell>
          <cell r="O178">
            <v>1.767540329421261</v>
          </cell>
          <cell r="P178">
            <v>0.21151729149861073</v>
          </cell>
          <cell r="Q178">
            <v>17384.18315368782</v>
          </cell>
          <cell r="R178">
            <v>0.11966759002770083</v>
          </cell>
          <cell r="S178">
            <v>1.767540329421261</v>
          </cell>
          <cell r="T178">
            <v>0.21151729149861073</v>
          </cell>
          <cell r="U178">
            <v>17384.18315368782</v>
          </cell>
          <cell r="V178">
            <v>0.11966759002770083</v>
          </cell>
          <cell r="W178">
            <v>1.767540329421261</v>
          </cell>
          <cell r="X178">
            <v>0.21151729149861073</v>
          </cell>
          <cell r="Y178">
            <v>17384.18315368782</v>
          </cell>
          <cell r="Z178">
            <v>0.11966759002770083</v>
          </cell>
          <cell r="AA178">
            <v>1.767540329421261</v>
          </cell>
          <cell r="AB178">
            <v>0.21151729149861073</v>
          </cell>
          <cell r="AC178">
            <v>17384.18315368782</v>
          </cell>
          <cell r="AD178">
            <v>0.11966759002770083</v>
          </cell>
          <cell r="AE178">
            <v>1.767540329421261</v>
          </cell>
          <cell r="AF178">
            <v>0.21151729149861073</v>
          </cell>
          <cell r="AG178">
            <v>17384.18315368782</v>
          </cell>
          <cell r="AH178">
            <v>0.11966759002770083</v>
          </cell>
          <cell r="AI178">
            <v>1.767540329421261</v>
          </cell>
          <cell r="AJ178">
            <v>0.21151729149861073</v>
          </cell>
          <cell r="AK178">
            <v>17384.18315368782</v>
          </cell>
          <cell r="AL178">
            <v>0.11966759002770083</v>
          </cell>
          <cell r="AM178">
            <v>1.767540329421261</v>
          </cell>
          <cell r="AN178">
            <v>0.21151729149861073</v>
          </cell>
          <cell r="AO178">
            <v>17384.18315368782</v>
          </cell>
          <cell r="AP178">
            <v>0.11966759002770083</v>
          </cell>
          <cell r="AQ178">
            <v>1.767540329421261</v>
          </cell>
          <cell r="AR178">
            <v>0.21151729149861073</v>
          </cell>
          <cell r="AS178">
            <v>17384.18315368782</v>
          </cell>
          <cell r="AT178">
            <v>0.11966759002770083</v>
          </cell>
          <cell r="AU178">
            <v>1.767540329421261</v>
          </cell>
          <cell r="AV178">
            <v>0.21151729149861073</v>
          </cell>
          <cell r="AW178">
            <v>17384.18315368782</v>
          </cell>
        </row>
        <row r="179">
          <cell r="A179" t="str">
            <v>Courtyard by Marriott</v>
          </cell>
          <cell r="B179">
            <v>9.1966759002770085E-2</v>
          </cell>
          <cell r="C179">
            <v>0</v>
          </cell>
          <cell r="D179">
            <v>0</v>
          </cell>
          <cell r="E179">
            <v>0</v>
          </cell>
          <cell r="F179">
            <v>9.1966759002770085E-2</v>
          </cell>
          <cell r="G179">
            <v>0</v>
          </cell>
          <cell r="H179">
            <v>0</v>
          </cell>
          <cell r="I179">
            <v>0</v>
          </cell>
          <cell r="J179">
            <v>9.1966759002770085E-2</v>
          </cell>
          <cell r="K179">
            <v>0</v>
          </cell>
          <cell r="L179">
            <v>0</v>
          </cell>
          <cell r="M179">
            <v>0</v>
          </cell>
          <cell r="N179">
            <v>9.1966759002770085E-2</v>
          </cell>
          <cell r="O179">
            <v>0</v>
          </cell>
          <cell r="P179">
            <v>0</v>
          </cell>
          <cell r="Q179">
            <v>0</v>
          </cell>
          <cell r="R179">
            <v>9.1966759002770085E-2</v>
          </cell>
          <cell r="S179">
            <v>0</v>
          </cell>
          <cell r="T179">
            <v>0</v>
          </cell>
          <cell r="U179">
            <v>0</v>
          </cell>
          <cell r="V179">
            <v>9.1966759002770085E-2</v>
          </cell>
          <cell r="W179">
            <v>0</v>
          </cell>
          <cell r="X179">
            <v>0</v>
          </cell>
          <cell r="Y179">
            <v>0</v>
          </cell>
          <cell r="Z179">
            <v>9.1966759002770085E-2</v>
          </cell>
          <cell r="AA179">
            <v>0</v>
          </cell>
          <cell r="AB179">
            <v>0</v>
          </cell>
          <cell r="AC179">
            <v>0</v>
          </cell>
          <cell r="AD179">
            <v>9.1966759002770085E-2</v>
          </cell>
          <cell r="AE179">
            <v>0</v>
          </cell>
          <cell r="AF179">
            <v>0</v>
          </cell>
          <cell r="AG179">
            <v>0</v>
          </cell>
          <cell r="AH179">
            <v>9.1966759002770085E-2</v>
          </cell>
          <cell r="AI179">
            <v>0</v>
          </cell>
          <cell r="AJ179">
            <v>0</v>
          </cell>
          <cell r="AK179">
            <v>0</v>
          </cell>
          <cell r="AL179">
            <v>9.1966759002770085E-2</v>
          </cell>
          <cell r="AM179">
            <v>0</v>
          </cell>
          <cell r="AN179">
            <v>0</v>
          </cell>
          <cell r="AO179">
            <v>0</v>
          </cell>
          <cell r="AP179">
            <v>9.1966759002770085E-2</v>
          </cell>
          <cell r="AQ179">
            <v>0</v>
          </cell>
          <cell r="AR179">
            <v>0</v>
          </cell>
          <cell r="AS179">
            <v>0</v>
          </cell>
          <cell r="AT179">
            <v>9.1966759002770085E-2</v>
          </cell>
          <cell r="AU179">
            <v>0</v>
          </cell>
          <cell r="AV179">
            <v>0</v>
          </cell>
          <cell r="AW179">
            <v>0</v>
          </cell>
        </row>
        <row r="180">
          <cell r="A180" t="str">
            <v>Doubletree Club</v>
          </cell>
          <cell r="B180">
            <v>6.0941828254847646E-2</v>
          </cell>
          <cell r="C180">
            <v>1.2064164153192736</v>
          </cell>
          <cell r="D180">
            <v>7.352122198621612E-2</v>
          </cell>
          <cell r="E180">
            <v>6042.5749999999998</v>
          </cell>
          <cell r="F180">
            <v>6.0941828254847646E-2</v>
          </cell>
          <cell r="G180">
            <v>1.2064164153192736</v>
          </cell>
          <cell r="H180">
            <v>7.352122198621612E-2</v>
          </cell>
          <cell r="I180">
            <v>6042.5621926031308</v>
          </cell>
          <cell r="J180">
            <v>6.0941828254847646E-2</v>
          </cell>
          <cell r="K180">
            <v>1.2064164153192736</v>
          </cell>
          <cell r="L180">
            <v>7.352122198621612E-2</v>
          </cell>
          <cell r="M180">
            <v>6042.5621926031308</v>
          </cell>
          <cell r="N180">
            <v>6.0941828254847646E-2</v>
          </cell>
          <cell r="O180">
            <v>1.2064164153192736</v>
          </cell>
          <cell r="P180">
            <v>7.352122198621612E-2</v>
          </cell>
          <cell r="Q180">
            <v>6042.5621926031308</v>
          </cell>
          <cell r="R180">
            <v>6.0941828254847646E-2</v>
          </cell>
          <cell r="S180">
            <v>1.2064164153192736</v>
          </cell>
          <cell r="T180">
            <v>7.352122198621612E-2</v>
          </cell>
          <cell r="U180">
            <v>6042.5621926031308</v>
          </cell>
          <cell r="V180">
            <v>6.0941828254847646E-2</v>
          </cell>
          <cell r="W180">
            <v>1.2064164153192736</v>
          </cell>
          <cell r="X180">
            <v>7.352122198621612E-2</v>
          </cell>
          <cell r="Y180">
            <v>6042.5621926031308</v>
          </cell>
          <cell r="Z180">
            <v>6.0941828254847646E-2</v>
          </cell>
          <cell r="AA180">
            <v>1.2064164153192736</v>
          </cell>
          <cell r="AB180">
            <v>7.352122198621612E-2</v>
          </cell>
          <cell r="AC180">
            <v>6042.5621926031308</v>
          </cell>
          <cell r="AD180">
            <v>6.0941828254847646E-2</v>
          </cell>
          <cell r="AE180">
            <v>1.2064164153192736</v>
          </cell>
          <cell r="AF180">
            <v>7.352122198621612E-2</v>
          </cell>
          <cell r="AG180">
            <v>6042.5621926031308</v>
          </cell>
          <cell r="AH180">
            <v>6.0941828254847646E-2</v>
          </cell>
          <cell r="AI180">
            <v>1.2064164153192736</v>
          </cell>
          <cell r="AJ180">
            <v>7.352122198621612E-2</v>
          </cell>
          <cell r="AK180">
            <v>6042.5621926031308</v>
          </cell>
          <cell r="AL180">
            <v>6.0941828254847646E-2</v>
          </cell>
          <cell r="AM180">
            <v>1.2064164153192736</v>
          </cell>
          <cell r="AN180">
            <v>7.352122198621612E-2</v>
          </cell>
          <cell r="AO180">
            <v>6042.5621926031308</v>
          </cell>
          <cell r="AP180">
            <v>6.0941828254847646E-2</v>
          </cell>
          <cell r="AQ180">
            <v>1.2064164153192736</v>
          </cell>
          <cell r="AR180">
            <v>7.352122198621612E-2</v>
          </cell>
          <cell r="AS180">
            <v>6042.5621926031308</v>
          </cell>
          <cell r="AT180">
            <v>6.0941828254847646E-2</v>
          </cell>
          <cell r="AU180">
            <v>1.2064164153192736</v>
          </cell>
          <cell r="AV180">
            <v>7.352122198621612E-2</v>
          </cell>
          <cell r="AW180">
            <v>6042.5621926031308</v>
          </cell>
        </row>
        <row r="181">
          <cell r="A181" t="str">
            <v>La Quinta</v>
          </cell>
          <cell r="B181">
            <v>3.9889196675900275E-2</v>
          </cell>
          <cell r="C181">
            <v>0</v>
          </cell>
          <cell r="D181">
            <v>0</v>
          </cell>
          <cell r="E181">
            <v>0</v>
          </cell>
          <cell r="F181">
            <v>3.9889196675900275E-2</v>
          </cell>
          <cell r="G181">
            <v>0</v>
          </cell>
          <cell r="H181">
            <v>0</v>
          </cell>
          <cell r="I181">
            <v>0</v>
          </cell>
          <cell r="J181">
            <v>3.9889196675900275E-2</v>
          </cell>
          <cell r="K181">
            <v>0</v>
          </cell>
          <cell r="L181">
            <v>0</v>
          </cell>
          <cell r="M181">
            <v>0</v>
          </cell>
          <cell r="N181">
            <v>3.9889196675900275E-2</v>
          </cell>
          <cell r="O181">
            <v>0</v>
          </cell>
          <cell r="P181">
            <v>0</v>
          </cell>
          <cell r="Q181">
            <v>0</v>
          </cell>
          <cell r="R181">
            <v>3.9889196675900275E-2</v>
          </cell>
          <cell r="S181">
            <v>0</v>
          </cell>
          <cell r="T181">
            <v>0</v>
          </cell>
          <cell r="U181">
            <v>0</v>
          </cell>
          <cell r="V181">
            <v>3.9889196675900275E-2</v>
          </cell>
          <cell r="W181">
            <v>0</v>
          </cell>
          <cell r="X181">
            <v>0</v>
          </cell>
          <cell r="Y181">
            <v>0</v>
          </cell>
          <cell r="Z181">
            <v>3.9889196675900275E-2</v>
          </cell>
          <cell r="AA181">
            <v>0</v>
          </cell>
          <cell r="AB181">
            <v>0</v>
          </cell>
          <cell r="AC181">
            <v>0</v>
          </cell>
          <cell r="AD181">
            <v>3.9889196675900275E-2</v>
          </cell>
          <cell r="AE181">
            <v>0</v>
          </cell>
          <cell r="AF181">
            <v>0</v>
          </cell>
          <cell r="AG181">
            <v>0</v>
          </cell>
          <cell r="AH181">
            <v>3.9889196675900275E-2</v>
          </cell>
          <cell r="AI181">
            <v>0</v>
          </cell>
          <cell r="AJ181">
            <v>0</v>
          </cell>
          <cell r="AK181">
            <v>0</v>
          </cell>
          <cell r="AL181">
            <v>3.9889196675900275E-2</v>
          </cell>
          <cell r="AM181">
            <v>0</v>
          </cell>
          <cell r="AN181">
            <v>0</v>
          </cell>
          <cell r="AO181">
            <v>0</v>
          </cell>
          <cell r="AP181">
            <v>3.9889196675900275E-2</v>
          </cell>
          <cell r="AQ181">
            <v>0</v>
          </cell>
          <cell r="AR181">
            <v>0</v>
          </cell>
          <cell r="AS181">
            <v>0</v>
          </cell>
          <cell r="AT181">
            <v>3.9889196675900275E-2</v>
          </cell>
          <cell r="AU181">
            <v>0</v>
          </cell>
          <cell r="AV181">
            <v>0</v>
          </cell>
          <cell r="AW181">
            <v>0</v>
          </cell>
        </row>
        <row r="182">
          <cell r="A182" t="str">
            <v>Comp8</v>
          </cell>
          <cell r="B182">
            <v>0</v>
          </cell>
          <cell r="C182">
            <v>0</v>
          </cell>
          <cell r="D182">
            <v>0</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row>
        <row r="183">
          <cell r="A183" t="str">
            <v>Comp9</v>
          </cell>
          <cell r="B183">
            <v>0</v>
          </cell>
          <cell r="C183">
            <v>0</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row>
        <row r="184">
          <cell r="A184" t="str">
            <v>Comp10</v>
          </cell>
          <cell r="B184">
            <v>0</v>
          </cell>
          <cell r="C184">
            <v>0</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row>
        <row r="185">
          <cell r="A185" t="str">
            <v>Comp11</v>
          </cell>
          <cell r="B185">
            <v>0</v>
          </cell>
          <cell r="C185">
            <v>0</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row>
        <row r="186">
          <cell r="A186" t="str">
            <v>Comp12</v>
          </cell>
          <cell r="B186">
            <v>0</v>
          </cell>
          <cell r="C186">
            <v>0</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row>
        <row r="187">
          <cell r="A187" t="str">
            <v>Comp13</v>
          </cell>
          <cell r="B187">
            <v>0</v>
          </cell>
          <cell r="C187">
            <v>0</v>
          </cell>
          <cell r="D187">
            <v>0</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row>
        <row r="188">
          <cell r="A188" t="str">
            <v>Comp14</v>
          </cell>
          <cell r="B188">
            <v>0</v>
          </cell>
          <cell r="C188">
            <v>0</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row>
        <row r="189">
          <cell r="A189" t="str">
            <v>Comp15</v>
          </cell>
          <cell r="B189">
            <v>0</v>
          </cell>
          <cell r="C189">
            <v>0</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row>
        <row r="190">
          <cell r="A190" t="str">
            <v>Comp16</v>
          </cell>
          <cell r="B190">
            <v>0</v>
          </cell>
          <cell r="C190">
            <v>0</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row>
        <row r="191">
          <cell r="A191" t="str">
            <v>Comp17</v>
          </cell>
          <cell r="B191">
            <v>0</v>
          </cell>
          <cell r="C191">
            <v>0</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row>
        <row r="192">
          <cell r="A192" t="str">
            <v>Comp18</v>
          </cell>
          <cell r="B192">
            <v>0</v>
          </cell>
          <cell r="C192">
            <v>0</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row>
        <row r="193">
          <cell r="A193" t="str">
            <v>Comp19</v>
          </cell>
          <cell r="B193">
            <v>0</v>
          </cell>
          <cell r="C193">
            <v>0</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row>
        <row r="194">
          <cell r="A194" t="str">
            <v>Comp20</v>
          </cell>
          <cell r="B194">
            <v>0</v>
          </cell>
          <cell r="C194">
            <v>0</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row>
        <row r="195">
          <cell r="A195" t="str">
            <v>Comp21</v>
          </cell>
          <cell r="B195">
            <v>0</v>
          </cell>
          <cell r="C195">
            <v>0</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row>
        <row r="196">
          <cell r="A196" t="str">
            <v>Comp22</v>
          </cell>
          <cell r="B196">
            <v>0</v>
          </cell>
          <cell r="C196">
            <v>0</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row>
        <row r="197">
          <cell r="A197" t="str">
            <v>Comp23</v>
          </cell>
          <cell r="B197">
            <v>0</v>
          </cell>
          <cell r="C197">
            <v>0</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row>
        <row r="198">
          <cell r="A198" t="str">
            <v>Comp24</v>
          </cell>
          <cell r="B198">
            <v>0</v>
          </cell>
          <cell r="C198">
            <v>0</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row>
        <row r="199">
          <cell r="A199" t="str">
            <v>Comp25</v>
          </cell>
          <cell r="B199">
            <v>0</v>
          </cell>
          <cell r="C199">
            <v>0</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row>
        <row r="200">
          <cell r="A200" t="str">
            <v>Addition/Deletion 1</v>
          </cell>
          <cell r="B200">
            <v>0</v>
          </cell>
          <cell r="C200">
            <v>1</v>
          </cell>
          <cell r="D200">
            <v>0</v>
          </cell>
          <cell r="E200">
            <v>0</v>
          </cell>
          <cell r="F200">
            <v>0</v>
          </cell>
          <cell r="G200">
            <v>1</v>
          </cell>
          <cell r="H200">
            <v>0</v>
          </cell>
          <cell r="I200">
            <v>0</v>
          </cell>
          <cell r="J200">
            <v>0</v>
          </cell>
          <cell r="K200">
            <v>1</v>
          </cell>
          <cell r="L200">
            <v>0</v>
          </cell>
          <cell r="M200">
            <v>0</v>
          </cell>
          <cell r="N200">
            <v>0</v>
          </cell>
          <cell r="O200">
            <v>1</v>
          </cell>
          <cell r="P200">
            <v>0</v>
          </cell>
          <cell r="Q200">
            <v>0</v>
          </cell>
          <cell r="R200">
            <v>0</v>
          </cell>
          <cell r="S200">
            <v>1</v>
          </cell>
          <cell r="T200">
            <v>0</v>
          </cell>
          <cell r="U200">
            <v>0</v>
          </cell>
          <cell r="V200">
            <v>0</v>
          </cell>
          <cell r="W200">
            <v>1</v>
          </cell>
          <cell r="X200">
            <v>0</v>
          </cell>
          <cell r="Y200">
            <v>0</v>
          </cell>
          <cell r="Z200">
            <v>0</v>
          </cell>
          <cell r="AA200">
            <v>1</v>
          </cell>
          <cell r="AB200">
            <v>0</v>
          </cell>
          <cell r="AC200">
            <v>0</v>
          </cell>
          <cell r="AD200">
            <v>0</v>
          </cell>
          <cell r="AE200">
            <v>1</v>
          </cell>
          <cell r="AF200">
            <v>0</v>
          </cell>
          <cell r="AG200">
            <v>0</v>
          </cell>
          <cell r="AH200">
            <v>0</v>
          </cell>
          <cell r="AI200">
            <v>1</v>
          </cell>
          <cell r="AJ200">
            <v>0</v>
          </cell>
          <cell r="AK200">
            <v>0</v>
          </cell>
          <cell r="AL200">
            <v>0</v>
          </cell>
          <cell r="AM200">
            <v>1</v>
          </cell>
          <cell r="AN200">
            <v>0</v>
          </cell>
          <cell r="AO200">
            <v>0</v>
          </cell>
          <cell r="AP200">
            <v>0</v>
          </cell>
          <cell r="AQ200">
            <v>1</v>
          </cell>
          <cell r="AR200">
            <v>0</v>
          </cell>
          <cell r="AS200">
            <v>0</v>
          </cell>
          <cell r="AT200">
            <v>0</v>
          </cell>
          <cell r="AU200">
            <v>1</v>
          </cell>
          <cell r="AV200">
            <v>0</v>
          </cell>
          <cell r="AW200">
            <v>0</v>
          </cell>
        </row>
        <row r="201">
          <cell r="A201" t="str">
            <v>Addition/Deletion 2</v>
          </cell>
          <cell r="B201">
            <v>0</v>
          </cell>
          <cell r="C201">
            <v>1</v>
          </cell>
          <cell r="D201">
            <v>0</v>
          </cell>
          <cell r="E201">
            <v>0</v>
          </cell>
          <cell r="F201">
            <v>0</v>
          </cell>
          <cell r="G201">
            <v>1</v>
          </cell>
          <cell r="H201">
            <v>0</v>
          </cell>
          <cell r="I201">
            <v>0</v>
          </cell>
          <cell r="J201">
            <v>0</v>
          </cell>
          <cell r="K201">
            <v>1</v>
          </cell>
          <cell r="L201">
            <v>0</v>
          </cell>
          <cell r="M201">
            <v>0</v>
          </cell>
          <cell r="N201">
            <v>0</v>
          </cell>
          <cell r="O201">
            <v>1</v>
          </cell>
          <cell r="P201">
            <v>0</v>
          </cell>
          <cell r="Q201">
            <v>0</v>
          </cell>
          <cell r="R201">
            <v>0</v>
          </cell>
          <cell r="S201">
            <v>1</v>
          </cell>
          <cell r="T201">
            <v>0</v>
          </cell>
          <cell r="U201">
            <v>0</v>
          </cell>
          <cell r="V201">
            <v>0</v>
          </cell>
          <cell r="W201">
            <v>1</v>
          </cell>
          <cell r="X201">
            <v>0</v>
          </cell>
          <cell r="Y201">
            <v>0</v>
          </cell>
          <cell r="Z201">
            <v>0</v>
          </cell>
          <cell r="AA201">
            <v>1</v>
          </cell>
          <cell r="AB201">
            <v>0</v>
          </cell>
          <cell r="AC201">
            <v>0</v>
          </cell>
          <cell r="AD201">
            <v>0</v>
          </cell>
          <cell r="AE201">
            <v>1</v>
          </cell>
          <cell r="AF201">
            <v>0</v>
          </cell>
          <cell r="AG201">
            <v>0</v>
          </cell>
          <cell r="AH201">
            <v>0</v>
          </cell>
          <cell r="AI201">
            <v>1</v>
          </cell>
          <cell r="AJ201">
            <v>0</v>
          </cell>
          <cell r="AK201">
            <v>0</v>
          </cell>
          <cell r="AL201">
            <v>0</v>
          </cell>
          <cell r="AM201">
            <v>1</v>
          </cell>
          <cell r="AN201">
            <v>0</v>
          </cell>
          <cell r="AO201">
            <v>0</v>
          </cell>
          <cell r="AP201">
            <v>0</v>
          </cell>
          <cell r="AQ201">
            <v>1</v>
          </cell>
          <cell r="AR201">
            <v>0</v>
          </cell>
          <cell r="AS201">
            <v>0</v>
          </cell>
          <cell r="AT201">
            <v>0</v>
          </cell>
          <cell r="AU201">
            <v>1</v>
          </cell>
          <cell r="AV201">
            <v>0</v>
          </cell>
          <cell r="AW201">
            <v>0</v>
          </cell>
        </row>
        <row r="202">
          <cell r="A202" t="str">
            <v>Addition/Deletion 3</v>
          </cell>
          <cell r="B202">
            <v>0</v>
          </cell>
          <cell r="C202">
            <v>1</v>
          </cell>
          <cell r="D202">
            <v>0</v>
          </cell>
          <cell r="E202">
            <v>0</v>
          </cell>
          <cell r="F202">
            <v>0</v>
          </cell>
          <cell r="G202">
            <v>1</v>
          </cell>
          <cell r="H202">
            <v>0</v>
          </cell>
          <cell r="I202">
            <v>0</v>
          </cell>
          <cell r="J202">
            <v>0</v>
          </cell>
          <cell r="K202">
            <v>1</v>
          </cell>
          <cell r="L202">
            <v>0</v>
          </cell>
          <cell r="M202">
            <v>0</v>
          </cell>
          <cell r="N202">
            <v>0</v>
          </cell>
          <cell r="O202">
            <v>1</v>
          </cell>
          <cell r="P202">
            <v>0</v>
          </cell>
          <cell r="Q202">
            <v>0</v>
          </cell>
          <cell r="R202">
            <v>0</v>
          </cell>
          <cell r="S202">
            <v>1</v>
          </cell>
          <cell r="T202">
            <v>0</v>
          </cell>
          <cell r="U202">
            <v>0</v>
          </cell>
          <cell r="V202">
            <v>0</v>
          </cell>
          <cell r="W202">
            <v>1</v>
          </cell>
          <cell r="X202">
            <v>0</v>
          </cell>
          <cell r="Y202">
            <v>0</v>
          </cell>
          <cell r="Z202">
            <v>0</v>
          </cell>
          <cell r="AA202">
            <v>1</v>
          </cell>
          <cell r="AB202">
            <v>0</v>
          </cell>
          <cell r="AC202">
            <v>0</v>
          </cell>
          <cell r="AD202">
            <v>0</v>
          </cell>
          <cell r="AE202">
            <v>1</v>
          </cell>
          <cell r="AF202">
            <v>0</v>
          </cell>
          <cell r="AG202">
            <v>0</v>
          </cell>
          <cell r="AH202">
            <v>0</v>
          </cell>
          <cell r="AI202">
            <v>1</v>
          </cell>
          <cell r="AJ202">
            <v>0</v>
          </cell>
          <cell r="AK202">
            <v>0</v>
          </cell>
          <cell r="AL202">
            <v>0</v>
          </cell>
          <cell r="AM202">
            <v>1</v>
          </cell>
          <cell r="AN202">
            <v>0</v>
          </cell>
          <cell r="AO202">
            <v>0</v>
          </cell>
          <cell r="AP202">
            <v>0</v>
          </cell>
          <cell r="AQ202">
            <v>1</v>
          </cell>
          <cell r="AR202">
            <v>0</v>
          </cell>
          <cell r="AS202">
            <v>0</v>
          </cell>
          <cell r="AT202">
            <v>0</v>
          </cell>
          <cell r="AU202">
            <v>1</v>
          </cell>
          <cell r="AV202">
            <v>0</v>
          </cell>
          <cell r="AW202">
            <v>0</v>
          </cell>
        </row>
        <row r="203">
          <cell r="A203" t="str">
            <v>Addition/Deletion 4</v>
          </cell>
          <cell r="B203">
            <v>0</v>
          </cell>
          <cell r="C203">
            <v>1</v>
          </cell>
          <cell r="D203">
            <v>0</v>
          </cell>
          <cell r="E203">
            <v>0</v>
          </cell>
          <cell r="F203">
            <v>0</v>
          </cell>
          <cell r="G203">
            <v>1</v>
          </cell>
          <cell r="H203">
            <v>0</v>
          </cell>
          <cell r="I203">
            <v>0</v>
          </cell>
          <cell r="J203">
            <v>0</v>
          </cell>
          <cell r="K203">
            <v>1</v>
          </cell>
          <cell r="L203">
            <v>0</v>
          </cell>
          <cell r="M203">
            <v>0</v>
          </cell>
          <cell r="N203">
            <v>0</v>
          </cell>
          <cell r="O203">
            <v>1</v>
          </cell>
          <cell r="P203">
            <v>0</v>
          </cell>
          <cell r="Q203">
            <v>0</v>
          </cell>
          <cell r="R203">
            <v>0</v>
          </cell>
          <cell r="S203">
            <v>1</v>
          </cell>
          <cell r="T203">
            <v>0</v>
          </cell>
          <cell r="U203">
            <v>0</v>
          </cell>
          <cell r="V203">
            <v>0</v>
          </cell>
          <cell r="W203">
            <v>1</v>
          </cell>
          <cell r="X203">
            <v>0</v>
          </cell>
          <cell r="Y203">
            <v>0</v>
          </cell>
          <cell r="Z203">
            <v>0</v>
          </cell>
          <cell r="AA203">
            <v>1</v>
          </cell>
          <cell r="AB203">
            <v>0</v>
          </cell>
          <cell r="AC203">
            <v>0</v>
          </cell>
          <cell r="AD203">
            <v>0</v>
          </cell>
          <cell r="AE203">
            <v>1</v>
          </cell>
          <cell r="AF203">
            <v>0</v>
          </cell>
          <cell r="AG203">
            <v>0</v>
          </cell>
          <cell r="AH203">
            <v>0</v>
          </cell>
          <cell r="AI203">
            <v>1</v>
          </cell>
          <cell r="AJ203">
            <v>0</v>
          </cell>
          <cell r="AK203">
            <v>0</v>
          </cell>
          <cell r="AL203">
            <v>0</v>
          </cell>
          <cell r="AM203">
            <v>1</v>
          </cell>
          <cell r="AN203">
            <v>0</v>
          </cell>
          <cell r="AO203">
            <v>0</v>
          </cell>
          <cell r="AP203">
            <v>0</v>
          </cell>
          <cell r="AQ203">
            <v>1</v>
          </cell>
          <cell r="AR203">
            <v>0</v>
          </cell>
          <cell r="AS203">
            <v>0</v>
          </cell>
          <cell r="AT203">
            <v>0</v>
          </cell>
          <cell r="AU203">
            <v>1</v>
          </cell>
          <cell r="AV203">
            <v>0</v>
          </cell>
          <cell r="AW203">
            <v>0</v>
          </cell>
        </row>
        <row r="204">
          <cell r="A204" t="str">
            <v>Addition/Deletion 5</v>
          </cell>
          <cell r="B204">
            <v>0</v>
          </cell>
          <cell r="C204">
            <v>1</v>
          </cell>
          <cell r="D204">
            <v>0</v>
          </cell>
          <cell r="E204">
            <v>0</v>
          </cell>
          <cell r="F204">
            <v>0</v>
          </cell>
          <cell r="G204">
            <v>1</v>
          </cell>
          <cell r="H204">
            <v>0</v>
          </cell>
          <cell r="I204">
            <v>0</v>
          </cell>
          <cell r="J204">
            <v>0</v>
          </cell>
          <cell r="K204">
            <v>1</v>
          </cell>
          <cell r="L204">
            <v>0</v>
          </cell>
          <cell r="M204">
            <v>0</v>
          </cell>
          <cell r="N204">
            <v>0</v>
          </cell>
          <cell r="O204">
            <v>1</v>
          </cell>
          <cell r="P204">
            <v>0</v>
          </cell>
          <cell r="Q204">
            <v>0</v>
          </cell>
          <cell r="R204">
            <v>0</v>
          </cell>
          <cell r="S204">
            <v>1</v>
          </cell>
          <cell r="T204">
            <v>0</v>
          </cell>
          <cell r="U204">
            <v>0</v>
          </cell>
          <cell r="V204">
            <v>0</v>
          </cell>
          <cell r="W204">
            <v>1</v>
          </cell>
          <cell r="X204">
            <v>0</v>
          </cell>
          <cell r="Y204">
            <v>0</v>
          </cell>
          <cell r="Z204">
            <v>0</v>
          </cell>
          <cell r="AA204">
            <v>1</v>
          </cell>
          <cell r="AB204">
            <v>0</v>
          </cell>
          <cell r="AC204">
            <v>0</v>
          </cell>
          <cell r="AD204">
            <v>0</v>
          </cell>
          <cell r="AE204">
            <v>1</v>
          </cell>
          <cell r="AF204">
            <v>0</v>
          </cell>
          <cell r="AG204">
            <v>0</v>
          </cell>
          <cell r="AH204">
            <v>0</v>
          </cell>
          <cell r="AI204">
            <v>1</v>
          </cell>
          <cell r="AJ204">
            <v>0</v>
          </cell>
          <cell r="AK204">
            <v>0</v>
          </cell>
          <cell r="AL204">
            <v>0</v>
          </cell>
          <cell r="AM204">
            <v>1</v>
          </cell>
          <cell r="AN204">
            <v>0</v>
          </cell>
          <cell r="AO204">
            <v>0</v>
          </cell>
          <cell r="AP204">
            <v>0</v>
          </cell>
          <cell r="AQ204">
            <v>1</v>
          </cell>
          <cell r="AR204">
            <v>0</v>
          </cell>
          <cell r="AS204">
            <v>0</v>
          </cell>
          <cell r="AT204">
            <v>0</v>
          </cell>
          <cell r="AU204">
            <v>1</v>
          </cell>
          <cell r="AV204">
            <v>0</v>
          </cell>
          <cell r="AW204">
            <v>0</v>
          </cell>
        </row>
        <row r="205">
          <cell r="A205" t="str">
            <v>Total</v>
          </cell>
          <cell r="B205">
            <v>1</v>
          </cell>
          <cell r="D205">
            <v>1</v>
          </cell>
          <cell r="E205">
            <v>82188.174199999994</v>
          </cell>
          <cell r="F205">
            <v>1</v>
          </cell>
          <cell r="H205">
            <v>1</v>
          </cell>
          <cell r="I205">
            <v>82188</v>
          </cell>
          <cell r="J205">
            <v>1</v>
          </cell>
          <cell r="L205">
            <v>1</v>
          </cell>
          <cell r="M205">
            <v>82188</v>
          </cell>
          <cell r="N205">
            <v>1</v>
          </cell>
          <cell r="P205">
            <v>1</v>
          </cell>
          <cell r="Q205">
            <v>82188</v>
          </cell>
          <cell r="R205">
            <v>1</v>
          </cell>
          <cell r="T205">
            <v>1</v>
          </cell>
          <cell r="U205">
            <v>82188</v>
          </cell>
          <cell r="V205">
            <v>1</v>
          </cell>
          <cell r="X205">
            <v>1</v>
          </cell>
          <cell r="Y205">
            <v>82188</v>
          </cell>
          <cell r="Z205">
            <v>1</v>
          </cell>
          <cell r="AB205">
            <v>1</v>
          </cell>
          <cell r="AC205">
            <v>82188</v>
          </cell>
          <cell r="AD205">
            <v>1</v>
          </cell>
          <cell r="AF205">
            <v>1</v>
          </cell>
          <cell r="AG205">
            <v>82188</v>
          </cell>
          <cell r="AH205">
            <v>1</v>
          </cell>
          <cell r="AJ205">
            <v>1</v>
          </cell>
          <cell r="AK205">
            <v>82188</v>
          </cell>
          <cell r="AL205">
            <v>1</v>
          </cell>
          <cell r="AN205">
            <v>1</v>
          </cell>
          <cell r="AO205">
            <v>82188</v>
          </cell>
          <cell r="AP205">
            <v>1</v>
          </cell>
          <cell r="AR205">
            <v>1</v>
          </cell>
          <cell r="AS205">
            <v>82188</v>
          </cell>
          <cell r="AT205">
            <v>1</v>
          </cell>
          <cell r="AV205">
            <v>1</v>
          </cell>
          <cell r="AW205">
            <v>82188</v>
          </cell>
        </row>
        <row r="208">
          <cell r="A208" t="str">
            <v>Other</v>
          </cell>
          <cell r="B208" t="str">
            <v>2002(Historical)</v>
          </cell>
          <cell r="F208">
            <v>2004</v>
          </cell>
          <cell r="J208">
            <v>2005</v>
          </cell>
          <cell r="N208">
            <v>2006</v>
          </cell>
          <cell r="R208">
            <v>2007</v>
          </cell>
          <cell r="V208">
            <v>2008</v>
          </cell>
          <cell r="Z208">
            <v>2009</v>
          </cell>
          <cell r="AD208">
            <v>2010</v>
          </cell>
          <cell r="AH208">
            <v>2011</v>
          </cell>
          <cell r="AL208">
            <v>2012</v>
          </cell>
          <cell r="AP208">
            <v>2013</v>
          </cell>
          <cell r="AT208">
            <v>2014</v>
          </cell>
        </row>
        <row r="209">
          <cell r="A209" t="str">
            <v>Property</v>
          </cell>
          <cell r="B209" t="str">
            <v>Fair Share</v>
          </cell>
          <cell r="C209" t="str">
            <v>Penetration</v>
          </cell>
          <cell r="D209" t="str">
            <v>Mkt. Share</v>
          </cell>
          <cell r="E209" t="str">
            <v>Rmnights</v>
          </cell>
          <cell r="F209" t="str">
            <v>Fair Share</v>
          </cell>
          <cell r="G209" t="str">
            <v>Penetration</v>
          </cell>
          <cell r="H209" t="str">
            <v>Mkt. Share</v>
          </cell>
          <cell r="I209" t="str">
            <v>Rmnights</v>
          </cell>
          <cell r="J209" t="str">
            <v>Fair Share</v>
          </cell>
          <cell r="K209" t="str">
            <v>Penetration</v>
          </cell>
          <cell r="L209" t="str">
            <v>Mkt. Share</v>
          </cell>
          <cell r="M209" t="str">
            <v>Rmnights</v>
          </cell>
          <cell r="N209" t="str">
            <v>Fair Share</v>
          </cell>
          <cell r="O209" t="str">
            <v>Penetration</v>
          </cell>
          <cell r="P209" t="str">
            <v>Mkt. Share</v>
          </cell>
          <cell r="Q209" t="str">
            <v>Rmnights</v>
          </cell>
          <cell r="R209" t="str">
            <v>Fair Share</v>
          </cell>
          <cell r="S209" t="str">
            <v>Penetration</v>
          </cell>
          <cell r="T209" t="str">
            <v>Mkt. Share</v>
          </cell>
          <cell r="U209" t="str">
            <v>Rmnights</v>
          </cell>
          <cell r="V209" t="str">
            <v>Fair Share</v>
          </cell>
          <cell r="W209" t="str">
            <v>Penetration</v>
          </cell>
          <cell r="X209" t="str">
            <v>Mkt. Share</v>
          </cell>
          <cell r="Y209" t="str">
            <v>Rmnights</v>
          </cell>
          <cell r="Z209" t="str">
            <v>Fair Share</v>
          </cell>
          <cell r="AA209" t="str">
            <v>Penetration</v>
          </cell>
          <cell r="AB209" t="str">
            <v>Mkt. Share</v>
          </cell>
          <cell r="AC209" t="str">
            <v>Rmnights</v>
          </cell>
          <cell r="AD209" t="str">
            <v>Fair Share</v>
          </cell>
          <cell r="AE209" t="str">
            <v>Penetration</v>
          </cell>
          <cell r="AF209" t="str">
            <v>Mkt. Share</v>
          </cell>
          <cell r="AG209" t="str">
            <v>Rmnights</v>
          </cell>
          <cell r="AH209" t="str">
            <v>Fair Share</v>
          </cell>
          <cell r="AI209" t="str">
            <v>Penetration</v>
          </cell>
          <cell r="AJ209" t="str">
            <v>Mkt. Share</v>
          </cell>
          <cell r="AK209" t="str">
            <v>Rmnights</v>
          </cell>
          <cell r="AL209" t="str">
            <v>Fair Share</v>
          </cell>
          <cell r="AM209" t="str">
            <v>Penetration</v>
          </cell>
          <cell r="AN209" t="str">
            <v>Mkt. Share</v>
          </cell>
          <cell r="AO209" t="str">
            <v>Rmnights</v>
          </cell>
          <cell r="AP209" t="str">
            <v>Fair Share</v>
          </cell>
          <cell r="AQ209" t="str">
            <v>Penetration</v>
          </cell>
          <cell r="AR209" t="str">
            <v>Mkt. Share</v>
          </cell>
          <cell r="AS209" t="str">
            <v>Rmnights</v>
          </cell>
          <cell r="AT209" t="str">
            <v>Fair Share</v>
          </cell>
          <cell r="AU209" t="str">
            <v>Penetration</v>
          </cell>
          <cell r="AV209" t="str">
            <v>Mkt. Share</v>
          </cell>
          <cell r="AW209" t="str">
            <v>Rmnights</v>
          </cell>
        </row>
        <row r="210">
          <cell r="A210" t="str">
            <v>Sheraton JFK</v>
          </cell>
          <cell r="B210">
            <v>0.10193905817174516</v>
          </cell>
          <cell r="C210">
            <v>0</v>
          </cell>
          <cell r="D210">
            <v>0</v>
          </cell>
          <cell r="E210">
            <v>0</v>
          </cell>
          <cell r="F210">
            <v>0.10193905817174516</v>
          </cell>
          <cell r="G210">
            <v>0</v>
          </cell>
          <cell r="H210">
            <v>0</v>
          </cell>
          <cell r="I210">
            <v>0</v>
          </cell>
          <cell r="J210">
            <v>0.10193905817174516</v>
          </cell>
          <cell r="K210">
            <v>0</v>
          </cell>
          <cell r="L210">
            <v>0</v>
          </cell>
          <cell r="M210">
            <v>0</v>
          </cell>
          <cell r="N210">
            <v>0.10193905817174516</v>
          </cell>
          <cell r="O210">
            <v>0</v>
          </cell>
          <cell r="P210">
            <v>0</v>
          </cell>
          <cell r="Q210">
            <v>0</v>
          </cell>
          <cell r="R210">
            <v>0.10193905817174516</v>
          </cell>
          <cell r="S210">
            <v>0</v>
          </cell>
          <cell r="T210">
            <v>0</v>
          </cell>
          <cell r="U210">
            <v>0</v>
          </cell>
          <cell r="V210">
            <v>0.10193905817174516</v>
          </cell>
          <cell r="W210">
            <v>0</v>
          </cell>
          <cell r="X210">
            <v>0</v>
          </cell>
          <cell r="Y210">
            <v>0</v>
          </cell>
          <cell r="Z210">
            <v>0.10193905817174516</v>
          </cell>
          <cell r="AA210">
            <v>0</v>
          </cell>
          <cell r="AB210">
            <v>0</v>
          </cell>
          <cell r="AC210">
            <v>0</v>
          </cell>
          <cell r="AD210">
            <v>0.10193905817174516</v>
          </cell>
          <cell r="AE210">
            <v>0</v>
          </cell>
          <cell r="AF210">
            <v>0</v>
          </cell>
          <cell r="AG210">
            <v>0</v>
          </cell>
          <cell r="AH210">
            <v>0.10193905817174516</v>
          </cell>
          <cell r="AI210">
            <v>0</v>
          </cell>
          <cell r="AJ210">
            <v>0</v>
          </cell>
          <cell r="AK210">
            <v>0</v>
          </cell>
          <cell r="AL210">
            <v>0.10193905817174516</v>
          </cell>
          <cell r="AM210">
            <v>0</v>
          </cell>
          <cell r="AN210">
            <v>0</v>
          </cell>
          <cell r="AO210">
            <v>0</v>
          </cell>
          <cell r="AP210">
            <v>0.10193905817174516</v>
          </cell>
          <cell r="AQ210">
            <v>0</v>
          </cell>
          <cell r="AR210">
            <v>0</v>
          </cell>
          <cell r="AS210">
            <v>0</v>
          </cell>
          <cell r="AT210">
            <v>0.10193905817174516</v>
          </cell>
          <cell r="AU210">
            <v>0</v>
          </cell>
          <cell r="AV210">
            <v>0</v>
          </cell>
          <cell r="AW210">
            <v>0</v>
          </cell>
        </row>
        <row r="211">
          <cell r="A211" t="str">
            <v>Radisson JFK</v>
          </cell>
          <cell r="B211">
            <v>0.21385041551246536</v>
          </cell>
          <cell r="C211">
            <v>0</v>
          </cell>
          <cell r="D211">
            <v>0</v>
          </cell>
          <cell r="E211">
            <v>0</v>
          </cell>
          <cell r="F211">
            <v>0.21385041551246536</v>
          </cell>
          <cell r="G211">
            <v>0</v>
          </cell>
          <cell r="H211">
            <v>0</v>
          </cell>
          <cell r="I211">
            <v>0</v>
          </cell>
          <cell r="J211">
            <v>0.21385041551246536</v>
          </cell>
          <cell r="K211">
            <v>0</v>
          </cell>
          <cell r="L211">
            <v>0</v>
          </cell>
          <cell r="M211">
            <v>0</v>
          </cell>
          <cell r="N211">
            <v>0.21385041551246536</v>
          </cell>
          <cell r="O211">
            <v>0</v>
          </cell>
          <cell r="P211">
            <v>0</v>
          </cell>
          <cell r="Q211">
            <v>0</v>
          </cell>
          <cell r="R211">
            <v>0.21385041551246536</v>
          </cell>
          <cell r="S211">
            <v>0</v>
          </cell>
          <cell r="T211">
            <v>0</v>
          </cell>
          <cell r="U211">
            <v>0</v>
          </cell>
          <cell r="V211">
            <v>0.21385041551246536</v>
          </cell>
          <cell r="W211">
            <v>0</v>
          </cell>
          <cell r="X211">
            <v>0</v>
          </cell>
          <cell r="Y211">
            <v>0</v>
          </cell>
          <cell r="Z211">
            <v>0.21385041551246536</v>
          </cell>
          <cell r="AA211">
            <v>0</v>
          </cell>
          <cell r="AB211">
            <v>0</v>
          </cell>
          <cell r="AC211">
            <v>0</v>
          </cell>
          <cell r="AD211">
            <v>0.21385041551246536</v>
          </cell>
          <cell r="AE211">
            <v>0</v>
          </cell>
          <cell r="AF211">
            <v>0</v>
          </cell>
          <cell r="AG211">
            <v>0</v>
          </cell>
          <cell r="AH211">
            <v>0.21385041551246536</v>
          </cell>
          <cell r="AI211">
            <v>0</v>
          </cell>
          <cell r="AJ211">
            <v>0</v>
          </cell>
          <cell r="AK211">
            <v>0</v>
          </cell>
          <cell r="AL211">
            <v>0.21385041551246536</v>
          </cell>
          <cell r="AM211">
            <v>0</v>
          </cell>
          <cell r="AN211">
            <v>0</v>
          </cell>
          <cell r="AO211">
            <v>0</v>
          </cell>
          <cell r="AP211">
            <v>0.21385041551246536</v>
          </cell>
          <cell r="AQ211">
            <v>0</v>
          </cell>
          <cell r="AR211">
            <v>0</v>
          </cell>
          <cell r="AS211">
            <v>0</v>
          </cell>
          <cell r="AT211">
            <v>0.21385041551246536</v>
          </cell>
          <cell r="AU211">
            <v>0</v>
          </cell>
          <cell r="AV211">
            <v>0</v>
          </cell>
          <cell r="AW211">
            <v>0</v>
          </cell>
        </row>
        <row r="212">
          <cell r="A212" t="str">
            <v>Holiday Inn</v>
          </cell>
          <cell r="B212">
            <v>0.1994459833795014</v>
          </cell>
          <cell r="C212">
            <v>0</v>
          </cell>
          <cell r="D212">
            <v>0</v>
          </cell>
          <cell r="E212">
            <v>0</v>
          </cell>
          <cell r="F212">
            <v>0.1994459833795014</v>
          </cell>
          <cell r="G212">
            <v>0</v>
          </cell>
          <cell r="H212">
            <v>0</v>
          </cell>
          <cell r="I212">
            <v>0</v>
          </cell>
          <cell r="J212">
            <v>0.1994459833795014</v>
          </cell>
          <cell r="K212">
            <v>0</v>
          </cell>
          <cell r="L212">
            <v>0</v>
          </cell>
          <cell r="M212">
            <v>0</v>
          </cell>
          <cell r="N212">
            <v>0.1994459833795014</v>
          </cell>
          <cell r="O212">
            <v>0</v>
          </cell>
          <cell r="P212">
            <v>0</v>
          </cell>
          <cell r="Q212">
            <v>0</v>
          </cell>
          <cell r="R212">
            <v>0.1994459833795014</v>
          </cell>
          <cell r="S212">
            <v>0</v>
          </cell>
          <cell r="T212">
            <v>0</v>
          </cell>
          <cell r="U212">
            <v>0</v>
          </cell>
          <cell r="V212">
            <v>0.1994459833795014</v>
          </cell>
          <cell r="W212">
            <v>0</v>
          </cell>
          <cell r="X212">
            <v>0</v>
          </cell>
          <cell r="Y212">
            <v>0</v>
          </cell>
          <cell r="Z212">
            <v>0.1994459833795014</v>
          </cell>
          <cell r="AA212">
            <v>0</v>
          </cell>
          <cell r="AB212">
            <v>0</v>
          </cell>
          <cell r="AC212">
            <v>0</v>
          </cell>
          <cell r="AD212">
            <v>0.1994459833795014</v>
          </cell>
          <cell r="AE212">
            <v>0</v>
          </cell>
          <cell r="AF212">
            <v>0</v>
          </cell>
          <cell r="AG212">
            <v>0</v>
          </cell>
          <cell r="AH212">
            <v>0.1994459833795014</v>
          </cell>
          <cell r="AI212">
            <v>0</v>
          </cell>
          <cell r="AJ212">
            <v>0</v>
          </cell>
          <cell r="AK212">
            <v>0</v>
          </cell>
          <cell r="AL212">
            <v>0.1994459833795014</v>
          </cell>
          <cell r="AM212">
            <v>0</v>
          </cell>
          <cell r="AN212">
            <v>0</v>
          </cell>
          <cell r="AO212">
            <v>0</v>
          </cell>
          <cell r="AP212">
            <v>0.1994459833795014</v>
          </cell>
          <cell r="AQ212">
            <v>0</v>
          </cell>
          <cell r="AR212">
            <v>0</v>
          </cell>
          <cell r="AS212">
            <v>0</v>
          </cell>
          <cell r="AT212">
            <v>0.1994459833795014</v>
          </cell>
          <cell r="AU212">
            <v>0</v>
          </cell>
          <cell r="AV212">
            <v>0</v>
          </cell>
          <cell r="AW212">
            <v>0</v>
          </cell>
        </row>
        <row r="213">
          <cell r="A213" t="str">
            <v>Ramada Plaza</v>
          </cell>
          <cell r="B213">
            <v>0.17229916897506925</v>
          </cell>
          <cell r="C213">
            <v>0</v>
          </cell>
          <cell r="D213">
            <v>0</v>
          </cell>
          <cell r="E213">
            <v>0</v>
          </cell>
          <cell r="F213">
            <v>0.17229916897506925</v>
          </cell>
          <cell r="G213">
            <v>0</v>
          </cell>
          <cell r="H213">
            <v>0</v>
          </cell>
          <cell r="I213">
            <v>0</v>
          </cell>
          <cell r="J213">
            <v>0.17229916897506925</v>
          </cell>
          <cell r="K213">
            <v>0</v>
          </cell>
          <cell r="L213">
            <v>0</v>
          </cell>
          <cell r="M213">
            <v>0</v>
          </cell>
          <cell r="N213">
            <v>0.17229916897506925</v>
          </cell>
          <cell r="O213">
            <v>0</v>
          </cell>
          <cell r="P213">
            <v>0</v>
          </cell>
          <cell r="Q213">
            <v>0</v>
          </cell>
          <cell r="R213">
            <v>0.17229916897506925</v>
          </cell>
          <cell r="S213">
            <v>0</v>
          </cell>
          <cell r="T213">
            <v>0</v>
          </cell>
          <cell r="U213">
            <v>0</v>
          </cell>
          <cell r="V213">
            <v>0.17229916897506925</v>
          </cell>
          <cell r="W213">
            <v>0</v>
          </cell>
          <cell r="X213">
            <v>0</v>
          </cell>
          <cell r="Y213">
            <v>0</v>
          </cell>
          <cell r="Z213">
            <v>0.17229916897506925</v>
          </cell>
          <cell r="AA213">
            <v>0</v>
          </cell>
          <cell r="AB213">
            <v>0</v>
          </cell>
          <cell r="AC213">
            <v>0</v>
          </cell>
          <cell r="AD213">
            <v>0.17229916897506925</v>
          </cell>
          <cell r="AE213">
            <v>0</v>
          </cell>
          <cell r="AF213">
            <v>0</v>
          </cell>
          <cell r="AG213">
            <v>0</v>
          </cell>
          <cell r="AH213">
            <v>0.17229916897506925</v>
          </cell>
          <cell r="AI213">
            <v>0</v>
          </cell>
          <cell r="AJ213">
            <v>0</v>
          </cell>
          <cell r="AK213">
            <v>0</v>
          </cell>
          <cell r="AL213">
            <v>0.17229916897506925</v>
          </cell>
          <cell r="AM213">
            <v>0</v>
          </cell>
          <cell r="AN213">
            <v>0</v>
          </cell>
          <cell r="AO213">
            <v>0</v>
          </cell>
          <cell r="AP213">
            <v>0.17229916897506925</v>
          </cell>
          <cell r="AQ213">
            <v>0</v>
          </cell>
          <cell r="AR213">
            <v>0</v>
          </cell>
          <cell r="AS213">
            <v>0</v>
          </cell>
          <cell r="AT213">
            <v>0.17229916897506925</v>
          </cell>
          <cell r="AU213">
            <v>0</v>
          </cell>
          <cell r="AV213">
            <v>0</v>
          </cell>
          <cell r="AW213">
            <v>0</v>
          </cell>
        </row>
        <row r="214">
          <cell r="A214" t="str">
            <v xml:space="preserve">Hampton Inn </v>
          </cell>
          <cell r="B214">
            <v>0.11966759002770083</v>
          </cell>
          <cell r="C214">
            <v>0</v>
          </cell>
          <cell r="D214">
            <v>0</v>
          </cell>
          <cell r="E214">
            <v>0</v>
          </cell>
          <cell r="F214">
            <v>0.11966759002770083</v>
          </cell>
          <cell r="G214">
            <v>0</v>
          </cell>
          <cell r="H214">
            <v>0</v>
          </cell>
          <cell r="I214">
            <v>0</v>
          </cell>
          <cell r="J214">
            <v>0.11966759002770083</v>
          </cell>
          <cell r="K214">
            <v>0</v>
          </cell>
          <cell r="L214">
            <v>0</v>
          </cell>
          <cell r="M214">
            <v>0</v>
          </cell>
          <cell r="N214">
            <v>0.11966759002770083</v>
          </cell>
          <cell r="O214">
            <v>0</v>
          </cell>
          <cell r="P214">
            <v>0</v>
          </cell>
          <cell r="Q214">
            <v>0</v>
          </cell>
          <cell r="R214">
            <v>0.11966759002770083</v>
          </cell>
          <cell r="S214">
            <v>0</v>
          </cell>
          <cell r="T214">
            <v>0</v>
          </cell>
          <cell r="U214">
            <v>0</v>
          </cell>
          <cell r="V214">
            <v>0.11966759002770083</v>
          </cell>
          <cell r="W214">
            <v>0</v>
          </cell>
          <cell r="X214">
            <v>0</v>
          </cell>
          <cell r="Y214">
            <v>0</v>
          </cell>
          <cell r="Z214">
            <v>0.11966759002770083</v>
          </cell>
          <cell r="AA214">
            <v>0</v>
          </cell>
          <cell r="AB214">
            <v>0</v>
          </cell>
          <cell r="AC214">
            <v>0</v>
          </cell>
          <cell r="AD214">
            <v>0.11966759002770083</v>
          </cell>
          <cell r="AE214">
            <v>0</v>
          </cell>
          <cell r="AF214">
            <v>0</v>
          </cell>
          <cell r="AG214">
            <v>0</v>
          </cell>
          <cell r="AH214">
            <v>0.11966759002770083</v>
          </cell>
          <cell r="AI214">
            <v>0</v>
          </cell>
          <cell r="AJ214">
            <v>0</v>
          </cell>
          <cell r="AK214">
            <v>0</v>
          </cell>
          <cell r="AL214">
            <v>0.11966759002770083</v>
          </cell>
          <cell r="AM214">
            <v>0</v>
          </cell>
          <cell r="AN214">
            <v>0</v>
          </cell>
          <cell r="AO214">
            <v>0</v>
          </cell>
          <cell r="AP214">
            <v>0.11966759002770083</v>
          </cell>
          <cell r="AQ214">
            <v>0</v>
          </cell>
          <cell r="AR214">
            <v>0</v>
          </cell>
          <cell r="AS214">
            <v>0</v>
          </cell>
          <cell r="AT214">
            <v>0.11966759002770083</v>
          </cell>
          <cell r="AU214">
            <v>0</v>
          </cell>
          <cell r="AV214">
            <v>0</v>
          </cell>
          <cell r="AW214">
            <v>0</v>
          </cell>
        </row>
        <row r="215">
          <cell r="A215" t="str">
            <v>Courtyard by Marriott</v>
          </cell>
          <cell r="B215">
            <v>9.1966759002770085E-2</v>
          </cell>
          <cell r="C215">
            <v>0</v>
          </cell>
          <cell r="D215">
            <v>0</v>
          </cell>
          <cell r="E215">
            <v>0</v>
          </cell>
          <cell r="F215">
            <v>9.1966759002770085E-2</v>
          </cell>
          <cell r="G215">
            <v>0</v>
          </cell>
          <cell r="H215">
            <v>0</v>
          </cell>
          <cell r="I215">
            <v>0</v>
          </cell>
          <cell r="J215">
            <v>9.1966759002770085E-2</v>
          </cell>
          <cell r="K215">
            <v>0</v>
          </cell>
          <cell r="L215">
            <v>0</v>
          </cell>
          <cell r="M215">
            <v>0</v>
          </cell>
          <cell r="N215">
            <v>9.1966759002770085E-2</v>
          </cell>
          <cell r="O215">
            <v>0</v>
          </cell>
          <cell r="P215">
            <v>0</v>
          </cell>
          <cell r="Q215">
            <v>0</v>
          </cell>
          <cell r="R215">
            <v>9.1966759002770085E-2</v>
          </cell>
          <cell r="S215">
            <v>0</v>
          </cell>
          <cell r="T215">
            <v>0</v>
          </cell>
          <cell r="U215">
            <v>0</v>
          </cell>
          <cell r="V215">
            <v>9.1966759002770085E-2</v>
          </cell>
          <cell r="W215">
            <v>0</v>
          </cell>
          <cell r="X215">
            <v>0</v>
          </cell>
          <cell r="Y215">
            <v>0</v>
          </cell>
          <cell r="Z215">
            <v>9.1966759002770085E-2</v>
          </cell>
          <cell r="AA215">
            <v>0</v>
          </cell>
          <cell r="AB215">
            <v>0</v>
          </cell>
          <cell r="AC215">
            <v>0</v>
          </cell>
          <cell r="AD215">
            <v>9.1966759002770085E-2</v>
          </cell>
          <cell r="AE215">
            <v>0</v>
          </cell>
          <cell r="AF215">
            <v>0</v>
          </cell>
          <cell r="AG215">
            <v>0</v>
          </cell>
          <cell r="AH215">
            <v>9.1966759002770085E-2</v>
          </cell>
          <cell r="AI215">
            <v>0</v>
          </cell>
          <cell r="AJ215">
            <v>0</v>
          </cell>
          <cell r="AK215">
            <v>0</v>
          </cell>
          <cell r="AL215">
            <v>9.1966759002770085E-2</v>
          </cell>
          <cell r="AM215">
            <v>0</v>
          </cell>
          <cell r="AN215">
            <v>0</v>
          </cell>
          <cell r="AO215">
            <v>0</v>
          </cell>
          <cell r="AP215">
            <v>9.1966759002770085E-2</v>
          </cell>
          <cell r="AQ215">
            <v>0</v>
          </cell>
          <cell r="AR215">
            <v>0</v>
          </cell>
          <cell r="AS215">
            <v>0</v>
          </cell>
          <cell r="AT215">
            <v>9.1966759002770085E-2</v>
          </cell>
          <cell r="AU215">
            <v>0</v>
          </cell>
          <cell r="AV215">
            <v>0</v>
          </cell>
          <cell r="AW215">
            <v>0</v>
          </cell>
        </row>
        <row r="216">
          <cell r="A216" t="str">
            <v>Doubletree Club</v>
          </cell>
          <cell r="B216">
            <v>6.0941828254847646E-2</v>
          </cell>
          <cell r="C216">
            <v>0</v>
          </cell>
          <cell r="D216">
            <v>0</v>
          </cell>
          <cell r="E216">
            <v>0</v>
          </cell>
          <cell r="F216">
            <v>6.0941828254847646E-2</v>
          </cell>
          <cell r="G216">
            <v>0</v>
          </cell>
          <cell r="H216">
            <v>0</v>
          </cell>
          <cell r="I216">
            <v>0</v>
          </cell>
          <cell r="J216">
            <v>6.0941828254847646E-2</v>
          </cell>
          <cell r="K216">
            <v>0</v>
          </cell>
          <cell r="L216">
            <v>0</v>
          </cell>
          <cell r="M216">
            <v>0</v>
          </cell>
          <cell r="N216">
            <v>6.0941828254847646E-2</v>
          </cell>
          <cell r="O216">
            <v>0</v>
          </cell>
          <cell r="P216">
            <v>0</v>
          </cell>
          <cell r="Q216">
            <v>0</v>
          </cell>
          <cell r="R216">
            <v>6.0941828254847646E-2</v>
          </cell>
          <cell r="S216">
            <v>0</v>
          </cell>
          <cell r="T216">
            <v>0</v>
          </cell>
          <cell r="U216">
            <v>0</v>
          </cell>
          <cell r="V216">
            <v>6.0941828254847646E-2</v>
          </cell>
          <cell r="W216">
            <v>0</v>
          </cell>
          <cell r="X216">
            <v>0</v>
          </cell>
          <cell r="Y216">
            <v>0</v>
          </cell>
          <cell r="Z216">
            <v>6.0941828254847646E-2</v>
          </cell>
          <cell r="AA216">
            <v>0</v>
          </cell>
          <cell r="AB216">
            <v>0</v>
          </cell>
          <cell r="AC216">
            <v>0</v>
          </cell>
          <cell r="AD216">
            <v>6.0941828254847646E-2</v>
          </cell>
          <cell r="AE216">
            <v>0</v>
          </cell>
          <cell r="AF216">
            <v>0</v>
          </cell>
          <cell r="AG216">
            <v>0</v>
          </cell>
          <cell r="AH216">
            <v>6.0941828254847646E-2</v>
          </cell>
          <cell r="AI216">
            <v>0</v>
          </cell>
          <cell r="AJ216">
            <v>0</v>
          </cell>
          <cell r="AK216">
            <v>0</v>
          </cell>
          <cell r="AL216">
            <v>6.0941828254847646E-2</v>
          </cell>
          <cell r="AM216">
            <v>0</v>
          </cell>
          <cell r="AN216">
            <v>0</v>
          </cell>
          <cell r="AO216">
            <v>0</v>
          </cell>
          <cell r="AP216">
            <v>6.0941828254847646E-2</v>
          </cell>
          <cell r="AQ216">
            <v>0</v>
          </cell>
          <cell r="AR216">
            <v>0</v>
          </cell>
          <cell r="AS216">
            <v>0</v>
          </cell>
          <cell r="AT216">
            <v>6.0941828254847646E-2</v>
          </cell>
          <cell r="AU216">
            <v>0</v>
          </cell>
          <cell r="AV216">
            <v>0</v>
          </cell>
          <cell r="AW216">
            <v>0</v>
          </cell>
        </row>
        <row r="217">
          <cell r="A217" t="str">
            <v>La Quinta</v>
          </cell>
          <cell r="B217">
            <v>3.9889196675900275E-2</v>
          </cell>
          <cell r="C217">
            <v>0</v>
          </cell>
          <cell r="D217">
            <v>0</v>
          </cell>
          <cell r="E217">
            <v>0</v>
          </cell>
          <cell r="F217">
            <v>3.9889196675900275E-2</v>
          </cell>
          <cell r="G217">
            <v>0</v>
          </cell>
          <cell r="H217">
            <v>0</v>
          </cell>
          <cell r="I217">
            <v>0</v>
          </cell>
          <cell r="J217">
            <v>3.9889196675900275E-2</v>
          </cell>
          <cell r="K217">
            <v>0</v>
          </cell>
          <cell r="L217">
            <v>0</v>
          </cell>
          <cell r="M217">
            <v>0</v>
          </cell>
          <cell r="N217">
            <v>3.9889196675900275E-2</v>
          </cell>
          <cell r="O217">
            <v>0</v>
          </cell>
          <cell r="P217">
            <v>0</v>
          </cell>
          <cell r="Q217">
            <v>0</v>
          </cell>
          <cell r="R217">
            <v>3.9889196675900275E-2</v>
          </cell>
          <cell r="S217">
            <v>0</v>
          </cell>
          <cell r="T217">
            <v>0</v>
          </cell>
          <cell r="U217">
            <v>0</v>
          </cell>
          <cell r="V217">
            <v>3.9889196675900275E-2</v>
          </cell>
          <cell r="W217">
            <v>0</v>
          </cell>
          <cell r="X217">
            <v>0</v>
          </cell>
          <cell r="Y217">
            <v>0</v>
          </cell>
          <cell r="Z217">
            <v>3.9889196675900275E-2</v>
          </cell>
          <cell r="AA217">
            <v>0</v>
          </cell>
          <cell r="AB217">
            <v>0</v>
          </cell>
          <cell r="AC217">
            <v>0</v>
          </cell>
          <cell r="AD217">
            <v>3.9889196675900275E-2</v>
          </cell>
          <cell r="AE217">
            <v>0</v>
          </cell>
          <cell r="AF217">
            <v>0</v>
          </cell>
          <cell r="AG217">
            <v>0</v>
          </cell>
          <cell r="AH217">
            <v>3.9889196675900275E-2</v>
          </cell>
          <cell r="AI217">
            <v>0</v>
          </cell>
          <cell r="AJ217">
            <v>0</v>
          </cell>
          <cell r="AK217">
            <v>0</v>
          </cell>
          <cell r="AL217">
            <v>3.9889196675900275E-2</v>
          </cell>
          <cell r="AM217">
            <v>0</v>
          </cell>
          <cell r="AN217">
            <v>0</v>
          </cell>
          <cell r="AO217">
            <v>0</v>
          </cell>
          <cell r="AP217">
            <v>3.9889196675900275E-2</v>
          </cell>
          <cell r="AQ217">
            <v>0</v>
          </cell>
          <cell r="AR217">
            <v>0</v>
          </cell>
          <cell r="AS217">
            <v>0</v>
          </cell>
          <cell r="AT217">
            <v>3.9889196675900275E-2</v>
          </cell>
          <cell r="AU217">
            <v>0</v>
          </cell>
          <cell r="AV217">
            <v>0</v>
          </cell>
          <cell r="AW217">
            <v>0</v>
          </cell>
        </row>
        <row r="218">
          <cell r="A218" t="str">
            <v>Comp8</v>
          </cell>
          <cell r="B218">
            <v>0</v>
          </cell>
          <cell r="C218">
            <v>0</v>
          </cell>
          <cell r="D218">
            <v>0</v>
          </cell>
          <cell r="E218">
            <v>0</v>
          </cell>
          <cell r="F218">
            <v>0</v>
          </cell>
          <cell r="G218">
            <v>0</v>
          </cell>
          <cell r="H218">
            <v>0</v>
          </cell>
          <cell r="I218">
            <v>0</v>
          </cell>
          <cell r="J218">
            <v>0</v>
          </cell>
          <cell r="K218">
            <v>0</v>
          </cell>
          <cell r="L218">
            <v>0</v>
          </cell>
          <cell r="M218">
            <v>0</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row>
        <row r="219">
          <cell r="A219" t="str">
            <v>Comp9</v>
          </cell>
          <cell r="B219">
            <v>0</v>
          </cell>
          <cell r="C219">
            <v>0</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row>
        <row r="220">
          <cell r="A220" t="str">
            <v>Comp10</v>
          </cell>
          <cell r="B220">
            <v>0</v>
          </cell>
          <cell r="C220">
            <v>0</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row>
        <row r="221">
          <cell r="A221" t="str">
            <v>Comp11</v>
          </cell>
          <cell r="B221">
            <v>0</v>
          </cell>
          <cell r="C221">
            <v>0</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row>
        <row r="222">
          <cell r="A222" t="str">
            <v>Comp12</v>
          </cell>
          <cell r="B222">
            <v>0</v>
          </cell>
          <cell r="C222">
            <v>0</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row>
        <row r="223">
          <cell r="A223" t="str">
            <v>Comp13</v>
          </cell>
          <cell r="B223">
            <v>0</v>
          </cell>
          <cell r="C223">
            <v>0</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row>
        <row r="224">
          <cell r="A224" t="str">
            <v>Comp14</v>
          </cell>
          <cell r="B224">
            <v>0</v>
          </cell>
          <cell r="C224">
            <v>0</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row>
        <row r="225">
          <cell r="A225" t="str">
            <v>Comp15</v>
          </cell>
          <cell r="B225">
            <v>0</v>
          </cell>
          <cell r="C225">
            <v>0</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row>
        <row r="226">
          <cell r="A226" t="str">
            <v>Comp16</v>
          </cell>
          <cell r="B226">
            <v>0</v>
          </cell>
          <cell r="C226">
            <v>0</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row>
        <row r="227">
          <cell r="A227" t="str">
            <v>Comp17</v>
          </cell>
          <cell r="B227">
            <v>0</v>
          </cell>
          <cell r="C227">
            <v>0</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row>
        <row r="228">
          <cell r="A228" t="str">
            <v>Comp18</v>
          </cell>
          <cell r="B228">
            <v>0</v>
          </cell>
          <cell r="C228">
            <v>0</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row>
        <row r="229">
          <cell r="A229" t="str">
            <v>Comp19</v>
          </cell>
          <cell r="B229">
            <v>0</v>
          </cell>
          <cell r="C229">
            <v>0</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row>
        <row r="230">
          <cell r="A230" t="str">
            <v>Comp20</v>
          </cell>
          <cell r="B230">
            <v>0</v>
          </cell>
          <cell r="C230">
            <v>0</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row>
        <row r="231">
          <cell r="A231" t="str">
            <v>Comp21</v>
          </cell>
          <cell r="B231">
            <v>0</v>
          </cell>
          <cell r="C231">
            <v>0</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row>
        <row r="232">
          <cell r="A232" t="str">
            <v>Comp22</v>
          </cell>
          <cell r="B232">
            <v>0</v>
          </cell>
          <cell r="C232">
            <v>0</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row>
        <row r="233">
          <cell r="A233" t="str">
            <v>Comp23</v>
          </cell>
          <cell r="B233">
            <v>0</v>
          </cell>
          <cell r="C233">
            <v>0</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row>
        <row r="234">
          <cell r="A234" t="str">
            <v>Comp24</v>
          </cell>
          <cell r="B234">
            <v>0</v>
          </cell>
          <cell r="C234">
            <v>0</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row>
        <row r="235">
          <cell r="A235" t="str">
            <v>Comp25</v>
          </cell>
          <cell r="B235">
            <v>0</v>
          </cell>
          <cell r="C235">
            <v>0</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row>
        <row r="236">
          <cell r="A236" t="str">
            <v>Addition/Deletion 1</v>
          </cell>
          <cell r="B236">
            <v>0</v>
          </cell>
          <cell r="C236">
            <v>1</v>
          </cell>
          <cell r="D236">
            <v>0</v>
          </cell>
          <cell r="E236">
            <v>0</v>
          </cell>
          <cell r="F236">
            <v>0</v>
          </cell>
          <cell r="G236">
            <v>1</v>
          </cell>
          <cell r="H236">
            <v>0</v>
          </cell>
          <cell r="I236">
            <v>0</v>
          </cell>
          <cell r="J236">
            <v>0</v>
          </cell>
          <cell r="K236">
            <v>1</v>
          </cell>
          <cell r="L236">
            <v>0</v>
          </cell>
          <cell r="M236">
            <v>0</v>
          </cell>
          <cell r="N236">
            <v>0</v>
          </cell>
          <cell r="O236">
            <v>1</v>
          </cell>
          <cell r="P236">
            <v>0</v>
          </cell>
          <cell r="Q236">
            <v>0</v>
          </cell>
          <cell r="R236">
            <v>0</v>
          </cell>
          <cell r="S236">
            <v>1</v>
          </cell>
          <cell r="T236">
            <v>0</v>
          </cell>
          <cell r="U236">
            <v>0</v>
          </cell>
          <cell r="V236">
            <v>0</v>
          </cell>
          <cell r="W236">
            <v>1</v>
          </cell>
          <cell r="X236">
            <v>0</v>
          </cell>
          <cell r="Y236">
            <v>0</v>
          </cell>
          <cell r="Z236">
            <v>0</v>
          </cell>
          <cell r="AA236">
            <v>1</v>
          </cell>
          <cell r="AB236">
            <v>0</v>
          </cell>
          <cell r="AC236">
            <v>0</v>
          </cell>
          <cell r="AD236">
            <v>0</v>
          </cell>
          <cell r="AE236">
            <v>1</v>
          </cell>
          <cell r="AF236">
            <v>0</v>
          </cell>
          <cell r="AG236">
            <v>0</v>
          </cell>
          <cell r="AH236">
            <v>0</v>
          </cell>
          <cell r="AI236">
            <v>1</v>
          </cell>
          <cell r="AJ236">
            <v>0</v>
          </cell>
          <cell r="AK236">
            <v>0</v>
          </cell>
          <cell r="AL236">
            <v>0</v>
          </cell>
          <cell r="AM236">
            <v>1</v>
          </cell>
          <cell r="AN236">
            <v>0</v>
          </cell>
          <cell r="AO236">
            <v>0</v>
          </cell>
          <cell r="AP236">
            <v>0</v>
          </cell>
          <cell r="AQ236">
            <v>1</v>
          </cell>
          <cell r="AR236">
            <v>0</v>
          </cell>
          <cell r="AS236">
            <v>0</v>
          </cell>
          <cell r="AT236">
            <v>0</v>
          </cell>
          <cell r="AU236">
            <v>1</v>
          </cell>
          <cell r="AV236">
            <v>0</v>
          </cell>
          <cell r="AW236">
            <v>0</v>
          </cell>
        </row>
        <row r="237">
          <cell r="A237" t="str">
            <v>Addition/Deletion 2</v>
          </cell>
          <cell r="B237">
            <v>0</v>
          </cell>
          <cell r="C237">
            <v>1</v>
          </cell>
          <cell r="D237">
            <v>0</v>
          </cell>
          <cell r="E237">
            <v>0</v>
          </cell>
          <cell r="F237">
            <v>0</v>
          </cell>
          <cell r="G237">
            <v>1</v>
          </cell>
          <cell r="H237">
            <v>0</v>
          </cell>
          <cell r="I237">
            <v>0</v>
          </cell>
          <cell r="J237">
            <v>0</v>
          </cell>
          <cell r="K237">
            <v>1</v>
          </cell>
          <cell r="L237">
            <v>0</v>
          </cell>
          <cell r="M237">
            <v>0</v>
          </cell>
          <cell r="N237">
            <v>0</v>
          </cell>
          <cell r="O237">
            <v>1</v>
          </cell>
          <cell r="P237">
            <v>0</v>
          </cell>
          <cell r="Q237">
            <v>0</v>
          </cell>
          <cell r="R237">
            <v>0</v>
          </cell>
          <cell r="S237">
            <v>1</v>
          </cell>
          <cell r="T237">
            <v>0</v>
          </cell>
          <cell r="U237">
            <v>0</v>
          </cell>
          <cell r="V237">
            <v>0</v>
          </cell>
          <cell r="W237">
            <v>1</v>
          </cell>
          <cell r="X237">
            <v>0</v>
          </cell>
          <cell r="Y237">
            <v>0</v>
          </cell>
          <cell r="Z237">
            <v>0</v>
          </cell>
          <cell r="AA237">
            <v>1</v>
          </cell>
          <cell r="AB237">
            <v>0</v>
          </cell>
          <cell r="AC237">
            <v>0</v>
          </cell>
          <cell r="AD237">
            <v>0</v>
          </cell>
          <cell r="AE237">
            <v>1</v>
          </cell>
          <cell r="AF237">
            <v>0</v>
          </cell>
          <cell r="AG237">
            <v>0</v>
          </cell>
          <cell r="AH237">
            <v>0</v>
          </cell>
          <cell r="AI237">
            <v>1</v>
          </cell>
          <cell r="AJ237">
            <v>0</v>
          </cell>
          <cell r="AK237">
            <v>0</v>
          </cell>
          <cell r="AL237">
            <v>0</v>
          </cell>
          <cell r="AM237">
            <v>1</v>
          </cell>
          <cell r="AN237">
            <v>0</v>
          </cell>
          <cell r="AO237">
            <v>0</v>
          </cell>
          <cell r="AP237">
            <v>0</v>
          </cell>
          <cell r="AQ237">
            <v>1</v>
          </cell>
          <cell r="AR237">
            <v>0</v>
          </cell>
          <cell r="AS237">
            <v>0</v>
          </cell>
          <cell r="AT237">
            <v>0</v>
          </cell>
          <cell r="AU237">
            <v>1</v>
          </cell>
          <cell r="AV237">
            <v>0</v>
          </cell>
          <cell r="AW237">
            <v>0</v>
          </cell>
        </row>
        <row r="238">
          <cell r="A238" t="str">
            <v>Addition/Deletion 3</v>
          </cell>
          <cell r="B238">
            <v>0</v>
          </cell>
          <cell r="C238">
            <v>1</v>
          </cell>
          <cell r="D238">
            <v>0</v>
          </cell>
          <cell r="E238">
            <v>0</v>
          </cell>
          <cell r="F238">
            <v>0</v>
          </cell>
          <cell r="G238">
            <v>1</v>
          </cell>
          <cell r="H238">
            <v>0</v>
          </cell>
          <cell r="I238">
            <v>0</v>
          </cell>
          <cell r="J238">
            <v>0</v>
          </cell>
          <cell r="K238">
            <v>1</v>
          </cell>
          <cell r="L238">
            <v>0</v>
          </cell>
          <cell r="M238">
            <v>0</v>
          </cell>
          <cell r="N238">
            <v>0</v>
          </cell>
          <cell r="O238">
            <v>1</v>
          </cell>
          <cell r="P238">
            <v>0</v>
          </cell>
          <cell r="Q238">
            <v>0</v>
          </cell>
          <cell r="R238">
            <v>0</v>
          </cell>
          <cell r="S238">
            <v>1</v>
          </cell>
          <cell r="T238">
            <v>0</v>
          </cell>
          <cell r="U238">
            <v>0</v>
          </cell>
          <cell r="V238">
            <v>0</v>
          </cell>
          <cell r="W238">
            <v>1</v>
          </cell>
          <cell r="X238">
            <v>0</v>
          </cell>
          <cell r="Y238">
            <v>0</v>
          </cell>
          <cell r="Z238">
            <v>0</v>
          </cell>
          <cell r="AA238">
            <v>1</v>
          </cell>
          <cell r="AB238">
            <v>0</v>
          </cell>
          <cell r="AC238">
            <v>0</v>
          </cell>
          <cell r="AD238">
            <v>0</v>
          </cell>
          <cell r="AE238">
            <v>1</v>
          </cell>
          <cell r="AF238">
            <v>0</v>
          </cell>
          <cell r="AG238">
            <v>0</v>
          </cell>
          <cell r="AH238">
            <v>0</v>
          </cell>
          <cell r="AI238">
            <v>1</v>
          </cell>
          <cell r="AJ238">
            <v>0</v>
          </cell>
          <cell r="AK238">
            <v>0</v>
          </cell>
          <cell r="AL238">
            <v>0</v>
          </cell>
          <cell r="AM238">
            <v>1</v>
          </cell>
          <cell r="AN238">
            <v>0</v>
          </cell>
          <cell r="AO238">
            <v>0</v>
          </cell>
          <cell r="AP238">
            <v>0</v>
          </cell>
          <cell r="AQ238">
            <v>1</v>
          </cell>
          <cell r="AR238">
            <v>0</v>
          </cell>
          <cell r="AS238">
            <v>0</v>
          </cell>
          <cell r="AT238">
            <v>0</v>
          </cell>
          <cell r="AU238">
            <v>1</v>
          </cell>
          <cell r="AV238">
            <v>0</v>
          </cell>
          <cell r="AW238">
            <v>0</v>
          </cell>
        </row>
        <row r="239">
          <cell r="A239" t="str">
            <v>Addition/Deletion 4</v>
          </cell>
          <cell r="B239">
            <v>0</v>
          </cell>
          <cell r="C239">
            <v>1</v>
          </cell>
          <cell r="D239">
            <v>0</v>
          </cell>
          <cell r="E239">
            <v>0</v>
          </cell>
          <cell r="F239">
            <v>0</v>
          </cell>
          <cell r="G239">
            <v>1</v>
          </cell>
          <cell r="H239">
            <v>0</v>
          </cell>
          <cell r="I239">
            <v>0</v>
          </cell>
          <cell r="J239">
            <v>0</v>
          </cell>
          <cell r="K239">
            <v>1</v>
          </cell>
          <cell r="L239">
            <v>0</v>
          </cell>
          <cell r="M239">
            <v>0</v>
          </cell>
          <cell r="N239">
            <v>0</v>
          </cell>
          <cell r="O239">
            <v>1</v>
          </cell>
          <cell r="P239">
            <v>0</v>
          </cell>
          <cell r="Q239">
            <v>0</v>
          </cell>
          <cell r="R239">
            <v>0</v>
          </cell>
          <cell r="S239">
            <v>1</v>
          </cell>
          <cell r="T239">
            <v>0</v>
          </cell>
          <cell r="U239">
            <v>0</v>
          </cell>
          <cell r="V239">
            <v>0</v>
          </cell>
          <cell r="W239">
            <v>1</v>
          </cell>
          <cell r="X239">
            <v>0</v>
          </cell>
          <cell r="Y239">
            <v>0</v>
          </cell>
          <cell r="Z239">
            <v>0</v>
          </cell>
          <cell r="AA239">
            <v>1</v>
          </cell>
          <cell r="AB239">
            <v>0</v>
          </cell>
          <cell r="AC239">
            <v>0</v>
          </cell>
          <cell r="AD239">
            <v>0</v>
          </cell>
          <cell r="AE239">
            <v>1</v>
          </cell>
          <cell r="AF239">
            <v>0</v>
          </cell>
          <cell r="AG239">
            <v>0</v>
          </cell>
          <cell r="AH239">
            <v>0</v>
          </cell>
          <cell r="AI239">
            <v>1</v>
          </cell>
          <cell r="AJ239">
            <v>0</v>
          </cell>
          <cell r="AK239">
            <v>0</v>
          </cell>
          <cell r="AL239">
            <v>0</v>
          </cell>
          <cell r="AM239">
            <v>1</v>
          </cell>
          <cell r="AN239">
            <v>0</v>
          </cell>
          <cell r="AO239">
            <v>0</v>
          </cell>
          <cell r="AP239">
            <v>0</v>
          </cell>
          <cell r="AQ239">
            <v>1</v>
          </cell>
          <cell r="AR239">
            <v>0</v>
          </cell>
          <cell r="AS239">
            <v>0</v>
          </cell>
          <cell r="AT239">
            <v>0</v>
          </cell>
          <cell r="AU239">
            <v>1</v>
          </cell>
          <cell r="AV239">
            <v>0</v>
          </cell>
          <cell r="AW239">
            <v>0</v>
          </cell>
        </row>
        <row r="240">
          <cell r="A240" t="str">
            <v>Addition/Deletion 5</v>
          </cell>
          <cell r="B240">
            <v>0</v>
          </cell>
          <cell r="C240">
            <v>1</v>
          </cell>
          <cell r="D240">
            <v>0</v>
          </cell>
          <cell r="E240">
            <v>0</v>
          </cell>
          <cell r="F240">
            <v>0</v>
          </cell>
          <cell r="G240">
            <v>1</v>
          </cell>
          <cell r="H240">
            <v>0</v>
          </cell>
          <cell r="I240">
            <v>0</v>
          </cell>
          <cell r="J240">
            <v>0</v>
          </cell>
          <cell r="K240">
            <v>1</v>
          </cell>
          <cell r="L240">
            <v>0</v>
          </cell>
          <cell r="M240">
            <v>0</v>
          </cell>
          <cell r="N240">
            <v>0</v>
          </cell>
          <cell r="O240">
            <v>1</v>
          </cell>
          <cell r="P240">
            <v>0</v>
          </cell>
          <cell r="Q240">
            <v>0</v>
          </cell>
          <cell r="R240">
            <v>0</v>
          </cell>
          <cell r="S240">
            <v>1</v>
          </cell>
          <cell r="T240">
            <v>0</v>
          </cell>
          <cell r="U240">
            <v>0</v>
          </cell>
          <cell r="V240">
            <v>0</v>
          </cell>
          <cell r="W240">
            <v>1</v>
          </cell>
          <cell r="X240">
            <v>0</v>
          </cell>
          <cell r="Y240">
            <v>0</v>
          </cell>
          <cell r="Z240">
            <v>0</v>
          </cell>
          <cell r="AA240">
            <v>1</v>
          </cell>
          <cell r="AB240">
            <v>0</v>
          </cell>
          <cell r="AC240">
            <v>0</v>
          </cell>
          <cell r="AD240">
            <v>0</v>
          </cell>
          <cell r="AE240">
            <v>1</v>
          </cell>
          <cell r="AF240">
            <v>0</v>
          </cell>
          <cell r="AG240">
            <v>0</v>
          </cell>
          <cell r="AH240">
            <v>0</v>
          </cell>
          <cell r="AI240">
            <v>1</v>
          </cell>
          <cell r="AJ240">
            <v>0</v>
          </cell>
          <cell r="AK240">
            <v>0</v>
          </cell>
          <cell r="AL240">
            <v>0</v>
          </cell>
          <cell r="AM240">
            <v>1</v>
          </cell>
          <cell r="AN240">
            <v>0</v>
          </cell>
          <cell r="AO240">
            <v>0</v>
          </cell>
          <cell r="AP240">
            <v>0</v>
          </cell>
          <cell r="AQ240">
            <v>1</v>
          </cell>
          <cell r="AR240">
            <v>0</v>
          </cell>
          <cell r="AS240">
            <v>0</v>
          </cell>
          <cell r="AT240">
            <v>0</v>
          </cell>
          <cell r="AU240">
            <v>1</v>
          </cell>
          <cell r="AV240">
            <v>0</v>
          </cell>
          <cell r="AW240">
            <v>0</v>
          </cell>
        </row>
        <row r="241">
          <cell r="A241" t="str">
            <v>Total</v>
          </cell>
          <cell r="B241">
            <v>1</v>
          </cell>
          <cell r="D241">
            <v>0</v>
          </cell>
          <cell r="E241">
            <v>0</v>
          </cell>
          <cell r="F241">
            <v>1</v>
          </cell>
          <cell r="H241">
            <v>0</v>
          </cell>
          <cell r="I241">
            <v>0</v>
          </cell>
          <cell r="J241">
            <v>1</v>
          </cell>
          <cell r="L241">
            <v>0</v>
          </cell>
          <cell r="M241">
            <v>0</v>
          </cell>
          <cell r="N241">
            <v>1</v>
          </cell>
          <cell r="P241">
            <v>0</v>
          </cell>
          <cell r="Q241">
            <v>0</v>
          </cell>
          <cell r="R241">
            <v>1</v>
          </cell>
          <cell r="T241">
            <v>0</v>
          </cell>
          <cell r="U241">
            <v>0</v>
          </cell>
          <cell r="V241">
            <v>1</v>
          </cell>
          <cell r="X241">
            <v>0</v>
          </cell>
          <cell r="Y241">
            <v>0</v>
          </cell>
          <cell r="Z241">
            <v>1</v>
          </cell>
          <cell r="AB241">
            <v>0</v>
          </cell>
          <cell r="AC241">
            <v>0</v>
          </cell>
          <cell r="AD241">
            <v>1</v>
          </cell>
          <cell r="AF241">
            <v>0</v>
          </cell>
          <cell r="AG241">
            <v>0</v>
          </cell>
          <cell r="AH241">
            <v>1</v>
          </cell>
          <cell r="AJ241">
            <v>0</v>
          </cell>
          <cell r="AK241">
            <v>0</v>
          </cell>
          <cell r="AL241">
            <v>1</v>
          </cell>
          <cell r="AN241">
            <v>0</v>
          </cell>
          <cell r="AO241">
            <v>0</v>
          </cell>
          <cell r="AP241">
            <v>1</v>
          </cell>
          <cell r="AR241">
            <v>0</v>
          </cell>
          <cell r="AS241">
            <v>0</v>
          </cell>
          <cell r="AT241">
            <v>1</v>
          </cell>
          <cell r="AV241">
            <v>0</v>
          </cell>
          <cell r="AW241">
            <v>0</v>
          </cell>
        </row>
        <row r="244">
          <cell r="A244" t="str">
            <v>Not Used</v>
          </cell>
          <cell r="B244" t="str">
            <v>2002(Historical)</v>
          </cell>
          <cell r="F244">
            <v>2004</v>
          </cell>
          <cell r="J244">
            <v>2005</v>
          </cell>
          <cell r="N244">
            <v>2006</v>
          </cell>
          <cell r="R244">
            <v>2007</v>
          </cell>
          <cell r="V244">
            <v>2008</v>
          </cell>
          <cell r="Z244">
            <v>2009</v>
          </cell>
          <cell r="AD244">
            <v>2010</v>
          </cell>
          <cell r="AH244">
            <v>2011</v>
          </cell>
          <cell r="AL244">
            <v>2012</v>
          </cell>
          <cell r="AP244">
            <v>2013</v>
          </cell>
          <cell r="AT244">
            <v>2014</v>
          </cell>
        </row>
        <row r="245">
          <cell r="A245" t="str">
            <v>Property</v>
          </cell>
          <cell r="B245" t="str">
            <v>Fair Share</v>
          </cell>
          <cell r="C245" t="str">
            <v>Penetration</v>
          </cell>
          <cell r="D245" t="str">
            <v>Mkt. Share</v>
          </cell>
          <cell r="E245" t="str">
            <v>Rmnights</v>
          </cell>
          <cell r="F245" t="str">
            <v>Fair Share</v>
          </cell>
          <cell r="G245" t="str">
            <v>Penetration</v>
          </cell>
          <cell r="H245" t="str">
            <v>Mkt. Share</v>
          </cell>
          <cell r="I245" t="str">
            <v>Rmnights</v>
          </cell>
          <cell r="J245" t="str">
            <v>Fair Share</v>
          </cell>
          <cell r="K245" t="str">
            <v>Penetration</v>
          </cell>
          <cell r="L245" t="str">
            <v>Mkt. Share</v>
          </cell>
          <cell r="M245" t="str">
            <v>Rmnights</v>
          </cell>
          <cell r="N245" t="str">
            <v>Fair Share</v>
          </cell>
          <cell r="O245" t="str">
            <v>Penetration</v>
          </cell>
          <cell r="P245" t="str">
            <v>Mkt. Share</v>
          </cell>
          <cell r="Q245" t="str">
            <v>Rmnights</v>
          </cell>
          <cell r="R245" t="str">
            <v>Fair Share</v>
          </cell>
          <cell r="S245" t="str">
            <v>Penetration</v>
          </cell>
          <cell r="T245" t="str">
            <v>Mkt. Share</v>
          </cell>
          <cell r="U245" t="str">
            <v>Rmnights</v>
          </cell>
          <cell r="V245" t="str">
            <v>Fair Share</v>
          </cell>
          <cell r="W245" t="str">
            <v>Penetration</v>
          </cell>
          <cell r="X245" t="str">
            <v>Mkt. Share</v>
          </cell>
          <cell r="Y245" t="str">
            <v>Rmnights</v>
          </cell>
          <cell r="Z245" t="str">
            <v>Fair Share</v>
          </cell>
          <cell r="AA245" t="str">
            <v>Penetration</v>
          </cell>
          <cell r="AB245" t="str">
            <v>Mkt. Share</v>
          </cell>
          <cell r="AC245" t="str">
            <v>Rmnights</v>
          </cell>
          <cell r="AD245" t="str">
            <v>Fair Share</v>
          </cell>
          <cell r="AE245" t="str">
            <v>Penetration</v>
          </cell>
          <cell r="AF245" t="str">
            <v>Mkt. Share</v>
          </cell>
          <cell r="AG245" t="str">
            <v>Rmnights</v>
          </cell>
          <cell r="AH245" t="str">
            <v>Fair Share</v>
          </cell>
          <cell r="AI245" t="str">
            <v>Penetration</v>
          </cell>
          <cell r="AJ245" t="str">
            <v>Mkt. Share</v>
          </cell>
          <cell r="AK245" t="str">
            <v>Rmnights</v>
          </cell>
          <cell r="AL245" t="str">
            <v>Fair Share</v>
          </cell>
          <cell r="AM245" t="str">
            <v>Penetration</v>
          </cell>
          <cell r="AN245" t="str">
            <v>Mkt. Share</v>
          </cell>
          <cell r="AO245" t="str">
            <v>Rmnights</v>
          </cell>
          <cell r="AP245" t="str">
            <v>Fair Share</v>
          </cell>
          <cell r="AQ245" t="str">
            <v>Penetration</v>
          </cell>
          <cell r="AR245" t="str">
            <v>Mkt. Share</v>
          </cell>
          <cell r="AS245" t="str">
            <v>Rmnights</v>
          </cell>
          <cell r="AT245" t="str">
            <v>Fair Share</v>
          </cell>
          <cell r="AU245" t="str">
            <v>Penetration</v>
          </cell>
          <cell r="AV245" t="str">
            <v>Mkt. Share</v>
          </cell>
          <cell r="AW245" t="str">
            <v>Rmnights</v>
          </cell>
        </row>
        <row r="246">
          <cell r="A246" t="str">
            <v>Sheraton JFK</v>
          </cell>
          <cell r="B246">
            <v>0.10193905817174516</v>
          </cell>
          <cell r="C246">
            <v>0</v>
          </cell>
          <cell r="D246">
            <v>0</v>
          </cell>
          <cell r="E246">
            <v>0</v>
          </cell>
          <cell r="F246">
            <v>0.10193905817174516</v>
          </cell>
          <cell r="G246">
            <v>0</v>
          </cell>
          <cell r="H246">
            <v>0</v>
          </cell>
          <cell r="I246">
            <v>0</v>
          </cell>
          <cell r="J246">
            <v>0.10193905817174516</v>
          </cell>
          <cell r="K246">
            <v>0</v>
          </cell>
          <cell r="L246">
            <v>0</v>
          </cell>
          <cell r="M246">
            <v>0</v>
          </cell>
          <cell r="N246">
            <v>0.10193905817174516</v>
          </cell>
          <cell r="O246">
            <v>0</v>
          </cell>
          <cell r="P246">
            <v>0</v>
          </cell>
          <cell r="Q246">
            <v>0</v>
          </cell>
          <cell r="R246">
            <v>0.10193905817174516</v>
          </cell>
          <cell r="S246">
            <v>0</v>
          </cell>
          <cell r="T246">
            <v>0</v>
          </cell>
          <cell r="U246">
            <v>0</v>
          </cell>
          <cell r="V246">
            <v>0.10193905817174516</v>
          </cell>
          <cell r="W246">
            <v>0</v>
          </cell>
          <cell r="X246">
            <v>0</v>
          </cell>
          <cell r="Y246">
            <v>0</v>
          </cell>
          <cell r="Z246">
            <v>0.10193905817174516</v>
          </cell>
          <cell r="AA246">
            <v>0</v>
          </cell>
          <cell r="AB246">
            <v>0</v>
          </cell>
          <cell r="AC246">
            <v>0</v>
          </cell>
          <cell r="AD246">
            <v>0.10193905817174516</v>
          </cell>
          <cell r="AE246">
            <v>0</v>
          </cell>
          <cell r="AF246">
            <v>0</v>
          </cell>
          <cell r="AG246">
            <v>0</v>
          </cell>
          <cell r="AH246">
            <v>0.10193905817174516</v>
          </cell>
          <cell r="AI246">
            <v>0</v>
          </cell>
          <cell r="AJ246">
            <v>0</v>
          </cell>
          <cell r="AK246">
            <v>0</v>
          </cell>
          <cell r="AL246">
            <v>0.10193905817174516</v>
          </cell>
          <cell r="AM246">
            <v>0</v>
          </cell>
          <cell r="AN246">
            <v>0</v>
          </cell>
          <cell r="AO246">
            <v>0</v>
          </cell>
          <cell r="AP246">
            <v>0.10193905817174516</v>
          </cell>
          <cell r="AQ246">
            <v>0</v>
          </cell>
          <cell r="AR246">
            <v>0</v>
          </cell>
          <cell r="AS246">
            <v>0</v>
          </cell>
          <cell r="AT246">
            <v>0.10193905817174516</v>
          </cell>
          <cell r="AU246">
            <v>0</v>
          </cell>
          <cell r="AV246">
            <v>0</v>
          </cell>
          <cell r="AW246">
            <v>0</v>
          </cell>
        </row>
        <row r="247">
          <cell r="A247" t="str">
            <v>Radisson JFK</v>
          </cell>
          <cell r="B247">
            <v>0.21385041551246536</v>
          </cell>
          <cell r="C247">
            <v>0</v>
          </cell>
          <cell r="D247">
            <v>0</v>
          </cell>
          <cell r="E247">
            <v>0</v>
          </cell>
          <cell r="F247">
            <v>0.21385041551246536</v>
          </cell>
          <cell r="G247">
            <v>0</v>
          </cell>
          <cell r="H247">
            <v>0</v>
          </cell>
          <cell r="I247">
            <v>0</v>
          </cell>
          <cell r="J247">
            <v>0.21385041551246536</v>
          </cell>
          <cell r="K247">
            <v>0</v>
          </cell>
          <cell r="L247">
            <v>0</v>
          </cell>
          <cell r="M247">
            <v>0</v>
          </cell>
          <cell r="N247">
            <v>0.21385041551246536</v>
          </cell>
          <cell r="O247">
            <v>0</v>
          </cell>
          <cell r="P247">
            <v>0</v>
          </cell>
          <cell r="Q247">
            <v>0</v>
          </cell>
          <cell r="R247">
            <v>0.21385041551246536</v>
          </cell>
          <cell r="S247">
            <v>0</v>
          </cell>
          <cell r="T247">
            <v>0</v>
          </cell>
          <cell r="U247">
            <v>0</v>
          </cell>
          <cell r="V247">
            <v>0.21385041551246536</v>
          </cell>
          <cell r="W247">
            <v>0</v>
          </cell>
          <cell r="X247">
            <v>0</v>
          </cell>
          <cell r="Y247">
            <v>0</v>
          </cell>
          <cell r="Z247">
            <v>0.21385041551246536</v>
          </cell>
          <cell r="AA247">
            <v>0</v>
          </cell>
          <cell r="AB247">
            <v>0</v>
          </cell>
          <cell r="AC247">
            <v>0</v>
          </cell>
          <cell r="AD247">
            <v>0.21385041551246536</v>
          </cell>
          <cell r="AE247">
            <v>0</v>
          </cell>
          <cell r="AF247">
            <v>0</v>
          </cell>
          <cell r="AG247">
            <v>0</v>
          </cell>
          <cell r="AH247">
            <v>0.21385041551246536</v>
          </cell>
          <cell r="AI247">
            <v>0</v>
          </cell>
          <cell r="AJ247">
            <v>0</v>
          </cell>
          <cell r="AK247">
            <v>0</v>
          </cell>
          <cell r="AL247">
            <v>0.21385041551246536</v>
          </cell>
          <cell r="AM247">
            <v>0</v>
          </cell>
          <cell r="AN247">
            <v>0</v>
          </cell>
          <cell r="AO247">
            <v>0</v>
          </cell>
          <cell r="AP247">
            <v>0.21385041551246536</v>
          </cell>
          <cell r="AQ247">
            <v>0</v>
          </cell>
          <cell r="AR247">
            <v>0</v>
          </cell>
          <cell r="AS247">
            <v>0</v>
          </cell>
          <cell r="AT247">
            <v>0.21385041551246536</v>
          </cell>
          <cell r="AU247">
            <v>0</v>
          </cell>
          <cell r="AV247">
            <v>0</v>
          </cell>
          <cell r="AW247">
            <v>0</v>
          </cell>
        </row>
        <row r="248">
          <cell r="A248" t="str">
            <v>Holiday Inn</v>
          </cell>
          <cell r="B248">
            <v>0.1994459833795014</v>
          </cell>
          <cell r="C248">
            <v>0</v>
          </cell>
          <cell r="D248">
            <v>0</v>
          </cell>
          <cell r="E248">
            <v>0</v>
          </cell>
          <cell r="F248">
            <v>0.1994459833795014</v>
          </cell>
          <cell r="G248">
            <v>0</v>
          </cell>
          <cell r="H248">
            <v>0</v>
          </cell>
          <cell r="I248">
            <v>0</v>
          </cell>
          <cell r="J248">
            <v>0.1994459833795014</v>
          </cell>
          <cell r="K248">
            <v>0</v>
          </cell>
          <cell r="L248">
            <v>0</v>
          </cell>
          <cell r="M248">
            <v>0</v>
          </cell>
          <cell r="N248">
            <v>0.1994459833795014</v>
          </cell>
          <cell r="O248">
            <v>0</v>
          </cell>
          <cell r="P248">
            <v>0</v>
          </cell>
          <cell r="Q248">
            <v>0</v>
          </cell>
          <cell r="R248">
            <v>0.1994459833795014</v>
          </cell>
          <cell r="S248">
            <v>0</v>
          </cell>
          <cell r="T248">
            <v>0</v>
          </cell>
          <cell r="U248">
            <v>0</v>
          </cell>
          <cell r="V248">
            <v>0.1994459833795014</v>
          </cell>
          <cell r="W248">
            <v>0</v>
          </cell>
          <cell r="X248">
            <v>0</v>
          </cell>
          <cell r="Y248">
            <v>0</v>
          </cell>
          <cell r="Z248">
            <v>0.1994459833795014</v>
          </cell>
          <cell r="AA248">
            <v>0</v>
          </cell>
          <cell r="AB248">
            <v>0</v>
          </cell>
          <cell r="AC248">
            <v>0</v>
          </cell>
          <cell r="AD248">
            <v>0.1994459833795014</v>
          </cell>
          <cell r="AE248">
            <v>0</v>
          </cell>
          <cell r="AF248">
            <v>0</v>
          </cell>
          <cell r="AG248">
            <v>0</v>
          </cell>
          <cell r="AH248">
            <v>0.1994459833795014</v>
          </cell>
          <cell r="AI248">
            <v>0</v>
          </cell>
          <cell r="AJ248">
            <v>0</v>
          </cell>
          <cell r="AK248">
            <v>0</v>
          </cell>
          <cell r="AL248">
            <v>0.1994459833795014</v>
          </cell>
          <cell r="AM248">
            <v>0</v>
          </cell>
          <cell r="AN248">
            <v>0</v>
          </cell>
          <cell r="AO248">
            <v>0</v>
          </cell>
          <cell r="AP248">
            <v>0.1994459833795014</v>
          </cell>
          <cell r="AQ248">
            <v>0</v>
          </cell>
          <cell r="AR248">
            <v>0</v>
          </cell>
          <cell r="AS248">
            <v>0</v>
          </cell>
          <cell r="AT248">
            <v>0.1994459833795014</v>
          </cell>
          <cell r="AU248">
            <v>0</v>
          </cell>
          <cell r="AV248">
            <v>0</v>
          </cell>
          <cell r="AW248">
            <v>0</v>
          </cell>
        </row>
        <row r="249">
          <cell r="A249" t="str">
            <v>Ramada Plaza</v>
          </cell>
          <cell r="B249">
            <v>0.17229916897506925</v>
          </cell>
          <cell r="C249">
            <v>0</v>
          </cell>
          <cell r="D249">
            <v>0</v>
          </cell>
          <cell r="E249">
            <v>0</v>
          </cell>
          <cell r="F249">
            <v>0.17229916897506925</v>
          </cell>
          <cell r="G249">
            <v>0</v>
          </cell>
          <cell r="H249">
            <v>0</v>
          </cell>
          <cell r="I249">
            <v>0</v>
          </cell>
          <cell r="J249">
            <v>0.17229916897506925</v>
          </cell>
          <cell r="K249">
            <v>0</v>
          </cell>
          <cell r="L249">
            <v>0</v>
          </cell>
          <cell r="M249">
            <v>0</v>
          </cell>
          <cell r="N249">
            <v>0.17229916897506925</v>
          </cell>
          <cell r="O249">
            <v>0</v>
          </cell>
          <cell r="P249">
            <v>0</v>
          </cell>
          <cell r="Q249">
            <v>0</v>
          </cell>
          <cell r="R249">
            <v>0.17229916897506925</v>
          </cell>
          <cell r="S249">
            <v>0</v>
          </cell>
          <cell r="T249">
            <v>0</v>
          </cell>
          <cell r="U249">
            <v>0</v>
          </cell>
          <cell r="V249">
            <v>0.17229916897506925</v>
          </cell>
          <cell r="W249">
            <v>0</v>
          </cell>
          <cell r="X249">
            <v>0</v>
          </cell>
          <cell r="Y249">
            <v>0</v>
          </cell>
          <cell r="Z249">
            <v>0.17229916897506925</v>
          </cell>
          <cell r="AA249">
            <v>0</v>
          </cell>
          <cell r="AB249">
            <v>0</v>
          </cell>
          <cell r="AC249">
            <v>0</v>
          </cell>
          <cell r="AD249">
            <v>0.17229916897506925</v>
          </cell>
          <cell r="AE249">
            <v>0</v>
          </cell>
          <cell r="AF249">
            <v>0</v>
          </cell>
          <cell r="AG249">
            <v>0</v>
          </cell>
          <cell r="AH249">
            <v>0.17229916897506925</v>
          </cell>
          <cell r="AI249">
            <v>0</v>
          </cell>
          <cell r="AJ249">
            <v>0</v>
          </cell>
          <cell r="AK249">
            <v>0</v>
          </cell>
          <cell r="AL249">
            <v>0.17229916897506925</v>
          </cell>
          <cell r="AM249">
            <v>0</v>
          </cell>
          <cell r="AN249">
            <v>0</v>
          </cell>
          <cell r="AO249">
            <v>0</v>
          </cell>
          <cell r="AP249">
            <v>0.17229916897506925</v>
          </cell>
          <cell r="AQ249">
            <v>0</v>
          </cell>
          <cell r="AR249">
            <v>0</v>
          </cell>
          <cell r="AS249">
            <v>0</v>
          </cell>
          <cell r="AT249">
            <v>0.17229916897506925</v>
          </cell>
          <cell r="AU249">
            <v>0</v>
          </cell>
          <cell r="AV249">
            <v>0</v>
          </cell>
          <cell r="AW249">
            <v>0</v>
          </cell>
        </row>
        <row r="250">
          <cell r="A250" t="str">
            <v xml:space="preserve">Hampton Inn </v>
          </cell>
          <cell r="B250">
            <v>0.11966759002770083</v>
          </cell>
          <cell r="C250">
            <v>0</v>
          </cell>
          <cell r="D250">
            <v>0</v>
          </cell>
          <cell r="E250">
            <v>0</v>
          </cell>
          <cell r="F250">
            <v>0.11966759002770083</v>
          </cell>
          <cell r="G250">
            <v>0</v>
          </cell>
          <cell r="H250">
            <v>0</v>
          </cell>
          <cell r="I250">
            <v>0</v>
          </cell>
          <cell r="J250">
            <v>0.11966759002770083</v>
          </cell>
          <cell r="K250">
            <v>0</v>
          </cell>
          <cell r="L250">
            <v>0</v>
          </cell>
          <cell r="M250">
            <v>0</v>
          </cell>
          <cell r="N250">
            <v>0.11966759002770083</v>
          </cell>
          <cell r="O250">
            <v>0</v>
          </cell>
          <cell r="P250">
            <v>0</v>
          </cell>
          <cell r="Q250">
            <v>0</v>
          </cell>
          <cell r="R250">
            <v>0.11966759002770083</v>
          </cell>
          <cell r="S250">
            <v>0</v>
          </cell>
          <cell r="T250">
            <v>0</v>
          </cell>
          <cell r="U250">
            <v>0</v>
          </cell>
          <cell r="V250">
            <v>0.11966759002770083</v>
          </cell>
          <cell r="W250">
            <v>0</v>
          </cell>
          <cell r="X250">
            <v>0</v>
          </cell>
          <cell r="Y250">
            <v>0</v>
          </cell>
          <cell r="Z250">
            <v>0.11966759002770083</v>
          </cell>
          <cell r="AA250">
            <v>0</v>
          </cell>
          <cell r="AB250">
            <v>0</v>
          </cell>
          <cell r="AC250">
            <v>0</v>
          </cell>
          <cell r="AD250">
            <v>0.11966759002770083</v>
          </cell>
          <cell r="AE250">
            <v>0</v>
          </cell>
          <cell r="AF250">
            <v>0</v>
          </cell>
          <cell r="AG250">
            <v>0</v>
          </cell>
          <cell r="AH250">
            <v>0.11966759002770083</v>
          </cell>
          <cell r="AI250">
            <v>0</v>
          </cell>
          <cell r="AJ250">
            <v>0</v>
          </cell>
          <cell r="AK250">
            <v>0</v>
          </cell>
          <cell r="AL250">
            <v>0.11966759002770083</v>
          </cell>
          <cell r="AM250">
            <v>0</v>
          </cell>
          <cell r="AN250">
            <v>0</v>
          </cell>
          <cell r="AO250">
            <v>0</v>
          </cell>
          <cell r="AP250">
            <v>0.11966759002770083</v>
          </cell>
          <cell r="AQ250">
            <v>0</v>
          </cell>
          <cell r="AR250">
            <v>0</v>
          </cell>
          <cell r="AS250">
            <v>0</v>
          </cell>
          <cell r="AT250">
            <v>0.11966759002770083</v>
          </cell>
          <cell r="AU250">
            <v>0</v>
          </cell>
          <cell r="AV250">
            <v>0</v>
          </cell>
          <cell r="AW250">
            <v>0</v>
          </cell>
        </row>
        <row r="251">
          <cell r="A251" t="str">
            <v>Courtyard by Marriott</v>
          </cell>
          <cell r="B251">
            <v>9.1966759002770085E-2</v>
          </cell>
          <cell r="C251">
            <v>0</v>
          </cell>
          <cell r="D251">
            <v>0</v>
          </cell>
          <cell r="E251">
            <v>0</v>
          </cell>
          <cell r="F251">
            <v>9.1966759002770085E-2</v>
          </cell>
          <cell r="G251">
            <v>0</v>
          </cell>
          <cell r="H251">
            <v>0</v>
          </cell>
          <cell r="I251">
            <v>0</v>
          </cell>
          <cell r="J251">
            <v>9.1966759002770085E-2</v>
          </cell>
          <cell r="K251">
            <v>0</v>
          </cell>
          <cell r="L251">
            <v>0</v>
          </cell>
          <cell r="M251">
            <v>0</v>
          </cell>
          <cell r="N251">
            <v>9.1966759002770085E-2</v>
          </cell>
          <cell r="O251">
            <v>0</v>
          </cell>
          <cell r="P251">
            <v>0</v>
          </cell>
          <cell r="Q251">
            <v>0</v>
          </cell>
          <cell r="R251">
            <v>9.1966759002770085E-2</v>
          </cell>
          <cell r="S251">
            <v>0</v>
          </cell>
          <cell r="T251">
            <v>0</v>
          </cell>
          <cell r="U251">
            <v>0</v>
          </cell>
          <cell r="V251">
            <v>9.1966759002770085E-2</v>
          </cell>
          <cell r="W251">
            <v>0</v>
          </cell>
          <cell r="X251">
            <v>0</v>
          </cell>
          <cell r="Y251">
            <v>0</v>
          </cell>
          <cell r="Z251">
            <v>9.1966759002770085E-2</v>
          </cell>
          <cell r="AA251">
            <v>0</v>
          </cell>
          <cell r="AB251">
            <v>0</v>
          </cell>
          <cell r="AC251">
            <v>0</v>
          </cell>
          <cell r="AD251">
            <v>9.1966759002770085E-2</v>
          </cell>
          <cell r="AE251">
            <v>0</v>
          </cell>
          <cell r="AF251">
            <v>0</v>
          </cell>
          <cell r="AG251">
            <v>0</v>
          </cell>
          <cell r="AH251">
            <v>9.1966759002770085E-2</v>
          </cell>
          <cell r="AI251">
            <v>0</v>
          </cell>
          <cell r="AJ251">
            <v>0</v>
          </cell>
          <cell r="AK251">
            <v>0</v>
          </cell>
          <cell r="AL251">
            <v>9.1966759002770085E-2</v>
          </cell>
          <cell r="AM251">
            <v>0</v>
          </cell>
          <cell r="AN251">
            <v>0</v>
          </cell>
          <cell r="AO251">
            <v>0</v>
          </cell>
          <cell r="AP251">
            <v>9.1966759002770085E-2</v>
          </cell>
          <cell r="AQ251">
            <v>0</v>
          </cell>
          <cell r="AR251">
            <v>0</v>
          </cell>
          <cell r="AS251">
            <v>0</v>
          </cell>
          <cell r="AT251">
            <v>9.1966759002770085E-2</v>
          </cell>
          <cell r="AU251">
            <v>0</v>
          </cell>
          <cell r="AV251">
            <v>0</v>
          </cell>
          <cell r="AW251">
            <v>0</v>
          </cell>
        </row>
        <row r="252">
          <cell r="A252" t="str">
            <v>Doubletree Club</v>
          </cell>
          <cell r="B252">
            <v>6.0941828254847646E-2</v>
          </cell>
          <cell r="C252">
            <v>0</v>
          </cell>
          <cell r="D252">
            <v>0</v>
          </cell>
          <cell r="E252">
            <v>0</v>
          </cell>
          <cell r="F252">
            <v>6.0941828254847646E-2</v>
          </cell>
          <cell r="G252">
            <v>0</v>
          </cell>
          <cell r="H252">
            <v>0</v>
          </cell>
          <cell r="I252">
            <v>0</v>
          </cell>
          <cell r="J252">
            <v>6.0941828254847646E-2</v>
          </cell>
          <cell r="K252">
            <v>0</v>
          </cell>
          <cell r="L252">
            <v>0</v>
          </cell>
          <cell r="M252">
            <v>0</v>
          </cell>
          <cell r="N252">
            <v>6.0941828254847646E-2</v>
          </cell>
          <cell r="O252">
            <v>0</v>
          </cell>
          <cell r="P252">
            <v>0</v>
          </cell>
          <cell r="Q252">
            <v>0</v>
          </cell>
          <cell r="R252">
            <v>6.0941828254847646E-2</v>
          </cell>
          <cell r="S252">
            <v>0</v>
          </cell>
          <cell r="T252">
            <v>0</v>
          </cell>
          <cell r="U252">
            <v>0</v>
          </cell>
          <cell r="V252">
            <v>6.0941828254847646E-2</v>
          </cell>
          <cell r="W252">
            <v>0</v>
          </cell>
          <cell r="X252">
            <v>0</v>
          </cell>
          <cell r="Y252">
            <v>0</v>
          </cell>
          <cell r="Z252">
            <v>6.0941828254847646E-2</v>
          </cell>
          <cell r="AA252">
            <v>0</v>
          </cell>
          <cell r="AB252">
            <v>0</v>
          </cell>
          <cell r="AC252">
            <v>0</v>
          </cell>
          <cell r="AD252">
            <v>6.0941828254847646E-2</v>
          </cell>
          <cell r="AE252">
            <v>0</v>
          </cell>
          <cell r="AF252">
            <v>0</v>
          </cell>
          <cell r="AG252">
            <v>0</v>
          </cell>
          <cell r="AH252">
            <v>6.0941828254847646E-2</v>
          </cell>
          <cell r="AI252">
            <v>0</v>
          </cell>
          <cell r="AJ252">
            <v>0</v>
          </cell>
          <cell r="AK252">
            <v>0</v>
          </cell>
          <cell r="AL252">
            <v>6.0941828254847646E-2</v>
          </cell>
          <cell r="AM252">
            <v>0</v>
          </cell>
          <cell r="AN252">
            <v>0</v>
          </cell>
          <cell r="AO252">
            <v>0</v>
          </cell>
          <cell r="AP252">
            <v>6.0941828254847646E-2</v>
          </cell>
          <cell r="AQ252">
            <v>0</v>
          </cell>
          <cell r="AR252">
            <v>0</v>
          </cell>
          <cell r="AS252">
            <v>0</v>
          </cell>
          <cell r="AT252">
            <v>6.0941828254847646E-2</v>
          </cell>
          <cell r="AU252">
            <v>0</v>
          </cell>
          <cell r="AV252">
            <v>0</v>
          </cell>
          <cell r="AW252">
            <v>0</v>
          </cell>
        </row>
        <row r="253">
          <cell r="A253" t="str">
            <v>La Quinta</v>
          </cell>
          <cell r="B253">
            <v>3.9889196675900275E-2</v>
          </cell>
          <cell r="C253">
            <v>0</v>
          </cell>
          <cell r="D253">
            <v>0</v>
          </cell>
          <cell r="E253">
            <v>0</v>
          </cell>
          <cell r="F253">
            <v>3.9889196675900275E-2</v>
          </cell>
          <cell r="G253">
            <v>0</v>
          </cell>
          <cell r="H253">
            <v>0</v>
          </cell>
          <cell r="I253">
            <v>0</v>
          </cell>
          <cell r="J253">
            <v>3.9889196675900275E-2</v>
          </cell>
          <cell r="K253">
            <v>0</v>
          </cell>
          <cell r="L253">
            <v>0</v>
          </cell>
          <cell r="M253">
            <v>0</v>
          </cell>
          <cell r="N253">
            <v>3.9889196675900275E-2</v>
          </cell>
          <cell r="O253">
            <v>0</v>
          </cell>
          <cell r="P253">
            <v>0</v>
          </cell>
          <cell r="Q253">
            <v>0</v>
          </cell>
          <cell r="R253">
            <v>3.9889196675900275E-2</v>
          </cell>
          <cell r="S253">
            <v>0</v>
          </cell>
          <cell r="T253">
            <v>0</v>
          </cell>
          <cell r="U253">
            <v>0</v>
          </cell>
          <cell r="V253">
            <v>3.9889196675900275E-2</v>
          </cell>
          <cell r="W253">
            <v>0</v>
          </cell>
          <cell r="X253">
            <v>0</v>
          </cell>
          <cell r="Y253">
            <v>0</v>
          </cell>
          <cell r="Z253">
            <v>3.9889196675900275E-2</v>
          </cell>
          <cell r="AA253">
            <v>0</v>
          </cell>
          <cell r="AB253">
            <v>0</v>
          </cell>
          <cell r="AC253">
            <v>0</v>
          </cell>
          <cell r="AD253">
            <v>3.9889196675900275E-2</v>
          </cell>
          <cell r="AE253">
            <v>0</v>
          </cell>
          <cell r="AF253">
            <v>0</v>
          </cell>
          <cell r="AG253">
            <v>0</v>
          </cell>
          <cell r="AH253">
            <v>3.9889196675900275E-2</v>
          </cell>
          <cell r="AI253">
            <v>0</v>
          </cell>
          <cell r="AJ253">
            <v>0</v>
          </cell>
          <cell r="AK253">
            <v>0</v>
          </cell>
          <cell r="AL253">
            <v>3.9889196675900275E-2</v>
          </cell>
          <cell r="AM253">
            <v>0</v>
          </cell>
          <cell r="AN253">
            <v>0</v>
          </cell>
          <cell r="AO253">
            <v>0</v>
          </cell>
          <cell r="AP253">
            <v>3.9889196675900275E-2</v>
          </cell>
          <cell r="AQ253">
            <v>0</v>
          </cell>
          <cell r="AR253">
            <v>0</v>
          </cell>
          <cell r="AS253">
            <v>0</v>
          </cell>
          <cell r="AT253">
            <v>3.9889196675900275E-2</v>
          </cell>
          <cell r="AU253">
            <v>0</v>
          </cell>
          <cell r="AV253">
            <v>0</v>
          </cell>
          <cell r="AW253">
            <v>0</v>
          </cell>
        </row>
        <row r="254">
          <cell r="A254" t="str">
            <v>Comp8</v>
          </cell>
          <cell r="B254">
            <v>0</v>
          </cell>
          <cell r="C254">
            <v>0</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row>
        <row r="255">
          <cell r="A255" t="str">
            <v>Comp9</v>
          </cell>
          <cell r="B255">
            <v>0</v>
          </cell>
          <cell r="C255">
            <v>0</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row>
        <row r="256">
          <cell r="A256" t="str">
            <v>Comp10</v>
          </cell>
          <cell r="B256">
            <v>0</v>
          </cell>
          <cell r="C256">
            <v>0</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row>
        <row r="257">
          <cell r="A257" t="str">
            <v>Comp11</v>
          </cell>
          <cell r="B257">
            <v>0</v>
          </cell>
          <cell r="C257">
            <v>0</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row>
        <row r="258">
          <cell r="A258" t="str">
            <v>Comp12</v>
          </cell>
          <cell r="B258">
            <v>0</v>
          </cell>
          <cell r="C258">
            <v>0</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row>
        <row r="259">
          <cell r="A259" t="str">
            <v>Comp13</v>
          </cell>
          <cell r="B259">
            <v>0</v>
          </cell>
          <cell r="C259">
            <v>0</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row>
        <row r="260">
          <cell r="A260" t="str">
            <v>Comp14</v>
          </cell>
          <cell r="B260">
            <v>0</v>
          </cell>
          <cell r="C260">
            <v>0</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row>
        <row r="261">
          <cell r="A261" t="str">
            <v>Comp15</v>
          </cell>
          <cell r="B261">
            <v>0</v>
          </cell>
          <cell r="C261">
            <v>0</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row>
        <row r="262">
          <cell r="A262" t="str">
            <v>Comp16</v>
          </cell>
          <cell r="B262">
            <v>0</v>
          </cell>
          <cell r="C262">
            <v>0</v>
          </cell>
          <cell r="D262">
            <v>0</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row>
        <row r="263">
          <cell r="A263" t="str">
            <v>Comp17</v>
          </cell>
          <cell r="B263">
            <v>0</v>
          </cell>
          <cell r="C263">
            <v>0</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row>
        <row r="264">
          <cell r="A264" t="str">
            <v>Comp18</v>
          </cell>
          <cell r="B264">
            <v>0</v>
          </cell>
          <cell r="C264">
            <v>0</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row>
        <row r="265">
          <cell r="A265" t="str">
            <v>Comp19</v>
          </cell>
          <cell r="B265">
            <v>0</v>
          </cell>
          <cell r="C265">
            <v>0</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row>
        <row r="266">
          <cell r="A266" t="str">
            <v>Comp20</v>
          </cell>
          <cell r="B266">
            <v>0</v>
          </cell>
          <cell r="C266">
            <v>0</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row>
        <row r="267">
          <cell r="A267" t="str">
            <v>Comp21</v>
          </cell>
          <cell r="B267">
            <v>0</v>
          </cell>
          <cell r="C267">
            <v>0</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row>
        <row r="268">
          <cell r="A268" t="str">
            <v>Comp22</v>
          </cell>
          <cell r="B268">
            <v>0</v>
          </cell>
          <cell r="C268">
            <v>0</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row>
        <row r="269">
          <cell r="A269" t="str">
            <v>Comp23</v>
          </cell>
          <cell r="B269">
            <v>0</v>
          </cell>
          <cell r="C269">
            <v>0</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row>
        <row r="270">
          <cell r="A270" t="str">
            <v>Comp24</v>
          </cell>
          <cell r="B270">
            <v>0</v>
          </cell>
          <cell r="C270">
            <v>0</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row>
        <row r="271">
          <cell r="A271" t="str">
            <v>Comp25</v>
          </cell>
          <cell r="B271">
            <v>0</v>
          </cell>
          <cell r="C271">
            <v>0</v>
          </cell>
          <cell r="D271">
            <v>0</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row>
        <row r="272">
          <cell r="A272" t="str">
            <v>Addition/Deletion 1</v>
          </cell>
          <cell r="B272">
            <v>0</v>
          </cell>
          <cell r="C272">
            <v>1</v>
          </cell>
          <cell r="D272">
            <v>0</v>
          </cell>
          <cell r="E272">
            <v>0</v>
          </cell>
          <cell r="F272">
            <v>0</v>
          </cell>
          <cell r="G272">
            <v>1</v>
          </cell>
          <cell r="H272">
            <v>0</v>
          </cell>
          <cell r="I272">
            <v>0</v>
          </cell>
          <cell r="J272">
            <v>0</v>
          </cell>
          <cell r="K272">
            <v>1</v>
          </cell>
          <cell r="L272">
            <v>0</v>
          </cell>
          <cell r="M272">
            <v>0</v>
          </cell>
          <cell r="N272">
            <v>0</v>
          </cell>
          <cell r="O272">
            <v>1</v>
          </cell>
          <cell r="P272">
            <v>0</v>
          </cell>
          <cell r="Q272">
            <v>0</v>
          </cell>
          <cell r="R272">
            <v>0</v>
          </cell>
          <cell r="S272">
            <v>1</v>
          </cell>
          <cell r="T272">
            <v>0</v>
          </cell>
          <cell r="U272">
            <v>0</v>
          </cell>
          <cell r="V272">
            <v>0</v>
          </cell>
          <cell r="W272">
            <v>1</v>
          </cell>
          <cell r="X272">
            <v>0</v>
          </cell>
          <cell r="Y272">
            <v>0</v>
          </cell>
          <cell r="Z272">
            <v>0</v>
          </cell>
          <cell r="AA272">
            <v>1</v>
          </cell>
          <cell r="AB272">
            <v>0</v>
          </cell>
          <cell r="AC272">
            <v>0</v>
          </cell>
          <cell r="AD272">
            <v>0</v>
          </cell>
          <cell r="AE272">
            <v>1</v>
          </cell>
          <cell r="AF272">
            <v>0</v>
          </cell>
          <cell r="AG272">
            <v>0</v>
          </cell>
          <cell r="AH272">
            <v>0</v>
          </cell>
          <cell r="AI272">
            <v>1</v>
          </cell>
          <cell r="AJ272">
            <v>0</v>
          </cell>
          <cell r="AK272">
            <v>0</v>
          </cell>
          <cell r="AL272">
            <v>0</v>
          </cell>
          <cell r="AM272">
            <v>1</v>
          </cell>
          <cell r="AN272">
            <v>0</v>
          </cell>
          <cell r="AO272">
            <v>0</v>
          </cell>
          <cell r="AP272">
            <v>0</v>
          </cell>
          <cell r="AQ272">
            <v>1</v>
          </cell>
          <cell r="AR272">
            <v>0</v>
          </cell>
          <cell r="AS272">
            <v>0</v>
          </cell>
          <cell r="AT272">
            <v>0</v>
          </cell>
          <cell r="AU272">
            <v>1</v>
          </cell>
          <cell r="AV272">
            <v>0</v>
          </cell>
          <cell r="AW272">
            <v>0</v>
          </cell>
        </row>
        <row r="273">
          <cell r="A273" t="str">
            <v>Addition/Deletion 2</v>
          </cell>
          <cell r="B273">
            <v>0</v>
          </cell>
          <cell r="C273">
            <v>1</v>
          </cell>
          <cell r="D273">
            <v>0</v>
          </cell>
          <cell r="E273">
            <v>0</v>
          </cell>
          <cell r="F273">
            <v>0</v>
          </cell>
          <cell r="G273">
            <v>1</v>
          </cell>
          <cell r="H273">
            <v>0</v>
          </cell>
          <cell r="I273">
            <v>0</v>
          </cell>
          <cell r="J273">
            <v>0</v>
          </cell>
          <cell r="K273">
            <v>1</v>
          </cell>
          <cell r="L273">
            <v>0</v>
          </cell>
          <cell r="M273">
            <v>0</v>
          </cell>
          <cell r="N273">
            <v>0</v>
          </cell>
          <cell r="O273">
            <v>1</v>
          </cell>
          <cell r="P273">
            <v>0</v>
          </cell>
          <cell r="Q273">
            <v>0</v>
          </cell>
          <cell r="R273">
            <v>0</v>
          </cell>
          <cell r="S273">
            <v>1</v>
          </cell>
          <cell r="T273">
            <v>0</v>
          </cell>
          <cell r="U273">
            <v>0</v>
          </cell>
          <cell r="V273">
            <v>0</v>
          </cell>
          <cell r="W273">
            <v>1</v>
          </cell>
          <cell r="X273">
            <v>0</v>
          </cell>
          <cell r="Y273">
            <v>0</v>
          </cell>
          <cell r="Z273">
            <v>0</v>
          </cell>
          <cell r="AA273">
            <v>1</v>
          </cell>
          <cell r="AB273">
            <v>0</v>
          </cell>
          <cell r="AC273">
            <v>0</v>
          </cell>
          <cell r="AD273">
            <v>0</v>
          </cell>
          <cell r="AE273">
            <v>1</v>
          </cell>
          <cell r="AF273">
            <v>0</v>
          </cell>
          <cell r="AG273">
            <v>0</v>
          </cell>
          <cell r="AH273">
            <v>0</v>
          </cell>
          <cell r="AI273">
            <v>1</v>
          </cell>
          <cell r="AJ273">
            <v>0</v>
          </cell>
          <cell r="AK273">
            <v>0</v>
          </cell>
          <cell r="AL273">
            <v>0</v>
          </cell>
          <cell r="AM273">
            <v>1</v>
          </cell>
          <cell r="AN273">
            <v>0</v>
          </cell>
          <cell r="AO273">
            <v>0</v>
          </cell>
          <cell r="AP273">
            <v>0</v>
          </cell>
          <cell r="AQ273">
            <v>1</v>
          </cell>
          <cell r="AR273">
            <v>0</v>
          </cell>
          <cell r="AS273">
            <v>0</v>
          </cell>
          <cell r="AT273">
            <v>0</v>
          </cell>
          <cell r="AU273">
            <v>1</v>
          </cell>
          <cell r="AV273">
            <v>0</v>
          </cell>
          <cell r="AW273">
            <v>0</v>
          </cell>
        </row>
        <row r="274">
          <cell r="A274" t="str">
            <v>Addition/Deletion 3</v>
          </cell>
          <cell r="B274">
            <v>0</v>
          </cell>
          <cell r="C274">
            <v>1</v>
          </cell>
          <cell r="D274">
            <v>0</v>
          </cell>
          <cell r="E274">
            <v>0</v>
          </cell>
          <cell r="F274">
            <v>0</v>
          </cell>
          <cell r="G274">
            <v>1</v>
          </cell>
          <cell r="H274">
            <v>0</v>
          </cell>
          <cell r="I274">
            <v>0</v>
          </cell>
          <cell r="J274">
            <v>0</v>
          </cell>
          <cell r="K274">
            <v>1</v>
          </cell>
          <cell r="L274">
            <v>0</v>
          </cell>
          <cell r="M274">
            <v>0</v>
          </cell>
          <cell r="N274">
            <v>0</v>
          </cell>
          <cell r="O274">
            <v>1</v>
          </cell>
          <cell r="P274">
            <v>0</v>
          </cell>
          <cell r="Q274">
            <v>0</v>
          </cell>
          <cell r="R274">
            <v>0</v>
          </cell>
          <cell r="S274">
            <v>1</v>
          </cell>
          <cell r="T274">
            <v>0</v>
          </cell>
          <cell r="U274">
            <v>0</v>
          </cell>
          <cell r="V274">
            <v>0</v>
          </cell>
          <cell r="W274">
            <v>1</v>
          </cell>
          <cell r="X274">
            <v>0</v>
          </cell>
          <cell r="Y274">
            <v>0</v>
          </cell>
          <cell r="Z274">
            <v>0</v>
          </cell>
          <cell r="AA274">
            <v>1</v>
          </cell>
          <cell r="AB274">
            <v>0</v>
          </cell>
          <cell r="AC274">
            <v>0</v>
          </cell>
          <cell r="AD274">
            <v>0</v>
          </cell>
          <cell r="AE274">
            <v>1</v>
          </cell>
          <cell r="AF274">
            <v>0</v>
          </cell>
          <cell r="AG274">
            <v>0</v>
          </cell>
          <cell r="AH274">
            <v>0</v>
          </cell>
          <cell r="AI274">
            <v>1</v>
          </cell>
          <cell r="AJ274">
            <v>0</v>
          </cell>
          <cell r="AK274">
            <v>0</v>
          </cell>
          <cell r="AL274">
            <v>0</v>
          </cell>
          <cell r="AM274">
            <v>1</v>
          </cell>
          <cell r="AN274">
            <v>0</v>
          </cell>
          <cell r="AO274">
            <v>0</v>
          </cell>
          <cell r="AP274">
            <v>0</v>
          </cell>
          <cell r="AQ274">
            <v>1</v>
          </cell>
          <cell r="AR274">
            <v>0</v>
          </cell>
          <cell r="AS274">
            <v>0</v>
          </cell>
          <cell r="AT274">
            <v>0</v>
          </cell>
          <cell r="AU274">
            <v>1</v>
          </cell>
          <cell r="AV274">
            <v>0</v>
          </cell>
          <cell r="AW274">
            <v>0</v>
          </cell>
        </row>
        <row r="275">
          <cell r="A275" t="str">
            <v>Addition/Deletion 4</v>
          </cell>
          <cell r="B275">
            <v>0</v>
          </cell>
          <cell r="C275">
            <v>1</v>
          </cell>
          <cell r="D275">
            <v>0</v>
          </cell>
          <cell r="E275">
            <v>0</v>
          </cell>
          <cell r="F275">
            <v>0</v>
          </cell>
          <cell r="G275">
            <v>1</v>
          </cell>
          <cell r="H275">
            <v>0</v>
          </cell>
          <cell r="I275">
            <v>0</v>
          </cell>
          <cell r="J275">
            <v>0</v>
          </cell>
          <cell r="K275">
            <v>1</v>
          </cell>
          <cell r="L275">
            <v>0</v>
          </cell>
          <cell r="M275">
            <v>0</v>
          </cell>
          <cell r="N275">
            <v>0</v>
          </cell>
          <cell r="O275">
            <v>1</v>
          </cell>
          <cell r="P275">
            <v>0</v>
          </cell>
          <cell r="Q275">
            <v>0</v>
          </cell>
          <cell r="R275">
            <v>0</v>
          </cell>
          <cell r="S275">
            <v>1</v>
          </cell>
          <cell r="T275">
            <v>0</v>
          </cell>
          <cell r="U275">
            <v>0</v>
          </cell>
          <cell r="V275">
            <v>0</v>
          </cell>
          <cell r="W275">
            <v>1</v>
          </cell>
          <cell r="X275">
            <v>0</v>
          </cell>
          <cell r="Y275">
            <v>0</v>
          </cell>
          <cell r="Z275">
            <v>0</v>
          </cell>
          <cell r="AA275">
            <v>1</v>
          </cell>
          <cell r="AB275">
            <v>0</v>
          </cell>
          <cell r="AC275">
            <v>0</v>
          </cell>
          <cell r="AD275">
            <v>0</v>
          </cell>
          <cell r="AE275">
            <v>1</v>
          </cell>
          <cell r="AF275">
            <v>0</v>
          </cell>
          <cell r="AG275">
            <v>0</v>
          </cell>
          <cell r="AH275">
            <v>0</v>
          </cell>
          <cell r="AI275">
            <v>1</v>
          </cell>
          <cell r="AJ275">
            <v>0</v>
          </cell>
          <cell r="AK275">
            <v>0</v>
          </cell>
          <cell r="AL275">
            <v>0</v>
          </cell>
          <cell r="AM275">
            <v>1</v>
          </cell>
          <cell r="AN275">
            <v>0</v>
          </cell>
          <cell r="AO275">
            <v>0</v>
          </cell>
          <cell r="AP275">
            <v>0</v>
          </cell>
          <cell r="AQ275">
            <v>1</v>
          </cell>
          <cell r="AR275">
            <v>0</v>
          </cell>
          <cell r="AS275">
            <v>0</v>
          </cell>
          <cell r="AT275">
            <v>0</v>
          </cell>
          <cell r="AU275">
            <v>1</v>
          </cell>
          <cell r="AV275">
            <v>0</v>
          </cell>
          <cell r="AW275">
            <v>0</v>
          </cell>
        </row>
        <row r="276">
          <cell r="A276" t="str">
            <v>Addition/Deletion 5</v>
          </cell>
          <cell r="B276">
            <v>0</v>
          </cell>
          <cell r="C276">
            <v>1</v>
          </cell>
          <cell r="D276">
            <v>0</v>
          </cell>
          <cell r="E276">
            <v>0</v>
          </cell>
          <cell r="F276">
            <v>0</v>
          </cell>
          <cell r="G276">
            <v>1</v>
          </cell>
          <cell r="H276">
            <v>0</v>
          </cell>
          <cell r="I276">
            <v>0</v>
          </cell>
          <cell r="J276">
            <v>0</v>
          </cell>
          <cell r="K276">
            <v>1</v>
          </cell>
          <cell r="L276">
            <v>0</v>
          </cell>
          <cell r="M276">
            <v>0</v>
          </cell>
          <cell r="N276">
            <v>0</v>
          </cell>
          <cell r="O276">
            <v>1</v>
          </cell>
          <cell r="P276">
            <v>0</v>
          </cell>
          <cell r="Q276">
            <v>0</v>
          </cell>
          <cell r="R276">
            <v>0</v>
          </cell>
          <cell r="S276">
            <v>1</v>
          </cell>
          <cell r="T276">
            <v>0</v>
          </cell>
          <cell r="U276">
            <v>0</v>
          </cell>
          <cell r="V276">
            <v>0</v>
          </cell>
          <cell r="W276">
            <v>1</v>
          </cell>
          <cell r="X276">
            <v>0</v>
          </cell>
          <cell r="Y276">
            <v>0</v>
          </cell>
          <cell r="Z276">
            <v>0</v>
          </cell>
          <cell r="AA276">
            <v>1</v>
          </cell>
          <cell r="AB276">
            <v>0</v>
          </cell>
          <cell r="AC276">
            <v>0</v>
          </cell>
          <cell r="AD276">
            <v>0</v>
          </cell>
          <cell r="AE276">
            <v>1</v>
          </cell>
          <cell r="AF276">
            <v>0</v>
          </cell>
          <cell r="AG276">
            <v>0</v>
          </cell>
          <cell r="AH276">
            <v>0</v>
          </cell>
          <cell r="AI276">
            <v>1</v>
          </cell>
          <cell r="AJ276">
            <v>0</v>
          </cell>
          <cell r="AK276">
            <v>0</v>
          </cell>
          <cell r="AL276">
            <v>0</v>
          </cell>
          <cell r="AM276">
            <v>1</v>
          </cell>
          <cell r="AN276">
            <v>0</v>
          </cell>
          <cell r="AO276">
            <v>0</v>
          </cell>
          <cell r="AP276">
            <v>0</v>
          </cell>
          <cell r="AQ276">
            <v>1</v>
          </cell>
          <cell r="AR276">
            <v>0</v>
          </cell>
          <cell r="AS276">
            <v>0</v>
          </cell>
          <cell r="AT276">
            <v>0</v>
          </cell>
          <cell r="AU276">
            <v>1</v>
          </cell>
          <cell r="AV276">
            <v>0</v>
          </cell>
          <cell r="AW276">
            <v>0</v>
          </cell>
        </row>
        <row r="277">
          <cell r="A277" t="str">
            <v>Total</v>
          </cell>
          <cell r="B277">
            <v>1</v>
          </cell>
          <cell r="D277">
            <v>0</v>
          </cell>
          <cell r="E277">
            <v>0</v>
          </cell>
          <cell r="F277">
            <v>1</v>
          </cell>
          <cell r="H277">
            <v>0</v>
          </cell>
          <cell r="I277">
            <v>0</v>
          </cell>
          <cell r="J277">
            <v>1</v>
          </cell>
          <cell r="L277">
            <v>0</v>
          </cell>
          <cell r="M277">
            <v>0</v>
          </cell>
          <cell r="N277">
            <v>1</v>
          </cell>
          <cell r="P277">
            <v>0</v>
          </cell>
          <cell r="Q277">
            <v>0</v>
          </cell>
          <cell r="R277">
            <v>1</v>
          </cell>
          <cell r="T277">
            <v>0</v>
          </cell>
          <cell r="U277">
            <v>0</v>
          </cell>
          <cell r="V277">
            <v>1</v>
          </cell>
          <cell r="X277">
            <v>0</v>
          </cell>
          <cell r="Y277">
            <v>0</v>
          </cell>
          <cell r="Z277">
            <v>1</v>
          </cell>
          <cell r="AB277">
            <v>0</v>
          </cell>
          <cell r="AC277">
            <v>0</v>
          </cell>
          <cell r="AD277">
            <v>1</v>
          </cell>
          <cell r="AF277">
            <v>0</v>
          </cell>
          <cell r="AG277">
            <v>0</v>
          </cell>
          <cell r="AH277">
            <v>1</v>
          </cell>
          <cell r="AJ277">
            <v>0</v>
          </cell>
          <cell r="AK277">
            <v>0</v>
          </cell>
          <cell r="AL277">
            <v>1</v>
          </cell>
          <cell r="AN277">
            <v>0</v>
          </cell>
          <cell r="AO277">
            <v>0</v>
          </cell>
          <cell r="AP277">
            <v>1</v>
          </cell>
          <cell r="AR277">
            <v>0</v>
          </cell>
          <cell r="AS277">
            <v>0</v>
          </cell>
          <cell r="AT277">
            <v>1</v>
          </cell>
          <cell r="AV277">
            <v>0</v>
          </cell>
          <cell r="AW277">
            <v>0</v>
          </cell>
        </row>
        <row r="280">
          <cell r="A280" t="str">
            <v>Projected Roomnight Capture</v>
          </cell>
          <cell r="B280">
            <v>2004</v>
          </cell>
          <cell r="C280">
            <v>2005</v>
          </cell>
          <cell r="D280">
            <v>2006</v>
          </cell>
          <cell r="E280">
            <v>2007</v>
          </cell>
          <cell r="F280">
            <v>2008</v>
          </cell>
          <cell r="G280">
            <v>2009</v>
          </cell>
          <cell r="H280">
            <v>2010</v>
          </cell>
          <cell r="I280">
            <v>2011</v>
          </cell>
          <cell r="J280">
            <v>2012</v>
          </cell>
          <cell r="K280">
            <v>2013</v>
          </cell>
          <cell r="L280">
            <v>2014</v>
          </cell>
        </row>
        <row r="281">
          <cell r="A281" t="str">
            <v>Sheraton JFK (Occ.)</v>
          </cell>
          <cell r="B281">
            <v>0.67899983258675967</v>
          </cell>
          <cell r="C281">
            <v>0.67899983258675967</v>
          </cell>
          <cell r="D281">
            <v>0.67899983258675967</v>
          </cell>
          <cell r="E281">
            <v>0.67899983258675967</v>
          </cell>
          <cell r="F281">
            <v>0.67899983258675967</v>
          </cell>
          <cell r="G281">
            <v>0.67899983258675967</v>
          </cell>
          <cell r="H281">
            <v>0.67899983258675967</v>
          </cell>
          <cell r="I281">
            <v>0.67899983258675967</v>
          </cell>
          <cell r="J281">
            <v>0.67899983258675967</v>
          </cell>
          <cell r="K281">
            <v>0.67899983258675967</v>
          </cell>
          <cell r="L281">
            <v>0.67899983258675967</v>
          </cell>
        </row>
        <row r="282">
          <cell r="A282" t="str">
            <v xml:space="preserve">  Transient</v>
          </cell>
          <cell r="B282">
            <v>29641.101800447421</v>
          </cell>
          <cell r="C282">
            <v>29641.101800447421</v>
          </cell>
          <cell r="D282">
            <v>29641.101800447421</v>
          </cell>
          <cell r="E282">
            <v>29641.101800447421</v>
          </cell>
          <cell r="F282">
            <v>29641.101800447421</v>
          </cell>
          <cell r="G282">
            <v>29641.101800447421</v>
          </cell>
          <cell r="H282">
            <v>29641.101800447421</v>
          </cell>
          <cell r="I282">
            <v>29641.101800447421</v>
          </cell>
          <cell r="J282">
            <v>29641.101800447421</v>
          </cell>
          <cell r="K282">
            <v>29641.101800447421</v>
          </cell>
          <cell r="L282">
            <v>29641.101800447421</v>
          </cell>
        </row>
        <row r="283">
          <cell r="A283" t="str">
            <v xml:space="preserve">  Group</v>
          </cell>
          <cell r="B283">
            <v>10032.326321083381</v>
          </cell>
          <cell r="C283">
            <v>10032.326321083381</v>
          </cell>
          <cell r="D283">
            <v>10032.326321083381</v>
          </cell>
          <cell r="E283">
            <v>10032.326321083381</v>
          </cell>
          <cell r="F283">
            <v>10032.326321083381</v>
          </cell>
          <cell r="G283">
            <v>10032.326321083381</v>
          </cell>
          <cell r="H283">
            <v>10032.326321083381</v>
          </cell>
          <cell r="I283">
            <v>10032.326321083381</v>
          </cell>
          <cell r="J283">
            <v>10032.326321083381</v>
          </cell>
          <cell r="K283">
            <v>10032.326321083381</v>
          </cell>
          <cell r="L283">
            <v>10032.326321083381</v>
          </cell>
        </row>
        <row r="284">
          <cell r="A284" t="str">
            <v xml:space="preserve">  Contracted</v>
          </cell>
          <cell r="B284">
            <v>5928.2006349959784</v>
          </cell>
          <cell r="C284">
            <v>5928.2006349959784</v>
          </cell>
          <cell r="D284">
            <v>5928.2006349959784</v>
          </cell>
          <cell r="E284">
            <v>5928.2006349959784</v>
          </cell>
          <cell r="F284">
            <v>5928.2006349959784</v>
          </cell>
          <cell r="G284">
            <v>5928.2006349959784</v>
          </cell>
          <cell r="H284">
            <v>5928.2006349959784</v>
          </cell>
          <cell r="I284">
            <v>5928.2006349959784</v>
          </cell>
          <cell r="J284">
            <v>5928.2006349959784</v>
          </cell>
          <cell r="K284">
            <v>5928.2006349959784</v>
          </cell>
          <cell r="L284">
            <v>5928.2006349959784</v>
          </cell>
        </row>
        <row r="285">
          <cell r="A285" t="str">
            <v xml:space="preserve">  Other</v>
          </cell>
          <cell r="B285">
            <v>0</v>
          </cell>
          <cell r="C285">
            <v>0</v>
          </cell>
          <cell r="D285">
            <v>0</v>
          </cell>
          <cell r="E285">
            <v>0</v>
          </cell>
          <cell r="F285">
            <v>0</v>
          </cell>
          <cell r="G285">
            <v>0</v>
          </cell>
          <cell r="H285">
            <v>0</v>
          </cell>
          <cell r="I285">
            <v>0</v>
          </cell>
          <cell r="J285">
            <v>0</v>
          </cell>
          <cell r="K285">
            <v>0</v>
          </cell>
          <cell r="L285">
            <v>0</v>
          </cell>
        </row>
        <row r="286">
          <cell r="A286" t="str">
            <v xml:space="preserve">  Not Used</v>
          </cell>
          <cell r="B286">
            <v>0</v>
          </cell>
          <cell r="C286">
            <v>0</v>
          </cell>
          <cell r="D286">
            <v>0</v>
          </cell>
          <cell r="E286">
            <v>0</v>
          </cell>
          <cell r="F286">
            <v>0</v>
          </cell>
          <cell r="G286">
            <v>0</v>
          </cell>
          <cell r="H286">
            <v>0</v>
          </cell>
          <cell r="I286">
            <v>0</v>
          </cell>
          <cell r="J286">
            <v>0</v>
          </cell>
          <cell r="K286">
            <v>0</v>
          </cell>
          <cell r="L286">
            <v>0</v>
          </cell>
        </row>
        <row r="287">
          <cell r="A287" t="str">
            <v>Total</v>
          </cell>
          <cell r="B287">
            <v>45601.628756526778</v>
          </cell>
          <cell r="C287">
            <v>45601.628756526778</v>
          </cell>
          <cell r="D287">
            <v>45601.628756526778</v>
          </cell>
          <cell r="E287">
            <v>45601.628756526778</v>
          </cell>
          <cell r="F287">
            <v>45601.628756526778</v>
          </cell>
          <cell r="G287">
            <v>45601.628756526778</v>
          </cell>
          <cell r="H287">
            <v>45601.628756526778</v>
          </cell>
          <cell r="I287">
            <v>45601.628756526778</v>
          </cell>
          <cell r="J287">
            <v>45601.628756526778</v>
          </cell>
          <cell r="K287">
            <v>45601.628756526778</v>
          </cell>
          <cell r="L287">
            <v>45601.628756526778</v>
          </cell>
        </row>
        <row r="288">
          <cell r="A288" t="str">
            <v>Radisson JFK</v>
          </cell>
          <cell r="B288">
            <v>108062.53803472419</v>
          </cell>
          <cell r="C288">
            <v>108062.53803472419</v>
          </cell>
          <cell r="D288">
            <v>108062.53803472419</v>
          </cell>
          <cell r="E288">
            <v>108062.53803472419</v>
          </cell>
          <cell r="F288">
            <v>108062.53803472419</v>
          </cell>
          <cell r="G288">
            <v>108062.53803472419</v>
          </cell>
          <cell r="H288">
            <v>108062.53803472419</v>
          </cell>
          <cell r="I288">
            <v>108062.53803472419</v>
          </cell>
          <cell r="J288">
            <v>108062.53803472419</v>
          </cell>
          <cell r="K288">
            <v>108062.53803472419</v>
          </cell>
          <cell r="L288">
            <v>108062.53803472419</v>
          </cell>
        </row>
        <row r="289">
          <cell r="A289" t="str">
            <v>Holiday Inn</v>
          </cell>
          <cell r="B289">
            <v>109272.09892351937</v>
          </cell>
          <cell r="C289">
            <v>109272.09892351937</v>
          </cell>
          <cell r="D289">
            <v>109272.09892351937</v>
          </cell>
          <cell r="E289">
            <v>109272.09892351937</v>
          </cell>
          <cell r="F289">
            <v>109272.09892351937</v>
          </cell>
          <cell r="G289">
            <v>109272.09892351937</v>
          </cell>
          <cell r="H289">
            <v>109272.09892351937</v>
          </cell>
          <cell r="I289">
            <v>109272.09892351937</v>
          </cell>
          <cell r="J289">
            <v>109272.09892351937</v>
          </cell>
          <cell r="K289">
            <v>109272.09892351937</v>
          </cell>
          <cell r="L289">
            <v>109272.09892351937</v>
          </cell>
        </row>
        <row r="290">
          <cell r="A290" t="str">
            <v>Ramada Plaza</v>
          </cell>
          <cell r="B290">
            <v>0</v>
          </cell>
          <cell r="C290">
            <v>0</v>
          </cell>
          <cell r="D290">
            <v>0</v>
          </cell>
          <cell r="E290">
            <v>0</v>
          </cell>
          <cell r="F290">
            <v>0</v>
          </cell>
          <cell r="G290">
            <v>0</v>
          </cell>
          <cell r="H290">
            <v>0</v>
          </cell>
          <cell r="I290">
            <v>0</v>
          </cell>
          <cell r="J290">
            <v>0</v>
          </cell>
          <cell r="K290">
            <v>0</v>
          </cell>
          <cell r="L290">
            <v>0</v>
          </cell>
        </row>
        <row r="291">
          <cell r="A291" t="str">
            <v xml:space="preserve">Hampton Inn </v>
          </cell>
          <cell r="B291">
            <v>57947.358317714126</v>
          </cell>
          <cell r="C291">
            <v>57947.358317714126</v>
          </cell>
          <cell r="D291">
            <v>57947.358317714126</v>
          </cell>
          <cell r="E291">
            <v>57947.358317714126</v>
          </cell>
          <cell r="F291">
            <v>57947.358317714126</v>
          </cell>
          <cell r="G291">
            <v>57947.358317714126</v>
          </cell>
          <cell r="H291">
            <v>57947.358317714126</v>
          </cell>
          <cell r="I291">
            <v>57947.358317714126</v>
          </cell>
          <cell r="J291">
            <v>57947.358317714126</v>
          </cell>
          <cell r="K291">
            <v>57947.358317714126</v>
          </cell>
          <cell r="L291">
            <v>57947.358317714126</v>
          </cell>
        </row>
        <row r="292">
          <cell r="A292" t="str">
            <v>Courtyard by Marriott</v>
          </cell>
          <cell r="B292">
            <v>46533.100558452992</v>
          </cell>
          <cell r="C292">
            <v>46533.100558452992</v>
          </cell>
          <cell r="D292">
            <v>46533.100558452992</v>
          </cell>
          <cell r="E292">
            <v>46533.100558452992</v>
          </cell>
          <cell r="F292">
            <v>46533.100558452992</v>
          </cell>
          <cell r="G292">
            <v>46533.100558452992</v>
          </cell>
          <cell r="H292">
            <v>46533.100558452992</v>
          </cell>
          <cell r="I292">
            <v>46533.100558452992</v>
          </cell>
          <cell r="J292">
            <v>46533.100558452992</v>
          </cell>
          <cell r="K292">
            <v>46533.100558452992</v>
          </cell>
          <cell r="L292">
            <v>46533.100558452992</v>
          </cell>
        </row>
        <row r="293">
          <cell r="A293" t="str">
            <v>Doubletree Club</v>
          </cell>
          <cell r="B293">
            <v>24170.275409062531</v>
          </cell>
          <cell r="C293">
            <v>24170.275409062531</v>
          </cell>
          <cell r="D293">
            <v>24170.275409062531</v>
          </cell>
          <cell r="E293">
            <v>24170.275409062531</v>
          </cell>
          <cell r="F293">
            <v>24170.275409062531</v>
          </cell>
          <cell r="G293">
            <v>24170.275409062531</v>
          </cell>
          <cell r="H293">
            <v>24170.275409062531</v>
          </cell>
          <cell r="I293">
            <v>24170.275409062531</v>
          </cell>
          <cell r="J293">
            <v>24170.275409062531</v>
          </cell>
          <cell r="K293">
            <v>24170.275409062531</v>
          </cell>
          <cell r="L293">
            <v>24170.275409062531</v>
          </cell>
        </row>
        <row r="294">
          <cell r="A294" t="str">
            <v>La Quinta</v>
          </cell>
          <cell r="B294">
            <v>0</v>
          </cell>
          <cell r="C294">
            <v>0</v>
          </cell>
          <cell r="D294">
            <v>0</v>
          </cell>
          <cell r="E294">
            <v>0</v>
          </cell>
          <cell r="F294">
            <v>0</v>
          </cell>
          <cell r="G294">
            <v>0</v>
          </cell>
          <cell r="H294">
            <v>0</v>
          </cell>
          <cell r="I294">
            <v>0</v>
          </cell>
          <cell r="J294">
            <v>0</v>
          </cell>
          <cell r="K294">
            <v>0</v>
          </cell>
          <cell r="L294">
            <v>0</v>
          </cell>
        </row>
        <row r="295">
          <cell r="A295" t="str">
            <v>Comp8</v>
          </cell>
          <cell r="B295">
            <v>0</v>
          </cell>
          <cell r="C295">
            <v>0</v>
          </cell>
          <cell r="D295">
            <v>0</v>
          </cell>
          <cell r="E295">
            <v>0</v>
          </cell>
          <cell r="F295">
            <v>0</v>
          </cell>
          <cell r="G295">
            <v>0</v>
          </cell>
          <cell r="H295">
            <v>0</v>
          </cell>
          <cell r="I295">
            <v>0</v>
          </cell>
          <cell r="J295">
            <v>0</v>
          </cell>
          <cell r="K295">
            <v>0</v>
          </cell>
          <cell r="L295">
            <v>0</v>
          </cell>
        </row>
        <row r="296">
          <cell r="A296" t="str">
            <v>Comp9</v>
          </cell>
          <cell r="B296">
            <v>0</v>
          </cell>
          <cell r="C296">
            <v>0</v>
          </cell>
          <cell r="D296">
            <v>0</v>
          </cell>
          <cell r="E296">
            <v>0</v>
          </cell>
          <cell r="F296">
            <v>0</v>
          </cell>
          <cell r="G296">
            <v>0</v>
          </cell>
          <cell r="H296">
            <v>0</v>
          </cell>
          <cell r="I296">
            <v>0</v>
          </cell>
          <cell r="J296">
            <v>0</v>
          </cell>
          <cell r="K296">
            <v>0</v>
          </cell>
          <cell r="L296">
            <v>0</v>
          </cell>
        </row>
        <row r="297">
          <cell r="A297" t="str">
            <v>Comp10</v>
          </cell>
          <cell r="B297">
            <v>0</v>
          </cell>
          <cell r="C297">
            <v>0</v>
          </cell>
          <cell r="D297">
            <v>0</v>
          </cell>
          <cell r="E297">
            <v>0</v>
          </cell>
          <cell r="F297">
            <v>0</v>
          </cell>
          <cell r="G297">
            <v>0</v>
          </cell>
          <cell r="H297">
            <v>0</v>
          </cell>
          <cell r="I297">
            <v>0</v>
          </cell>
          <cell r="J297">
            <v>0</v>
          </cell>
          <cell r="K297">
            <v>0</v>
          </cell>
          <cell r="L297">
            <v>0</v>
          </cell>
        </row>
        <row r="298">
          <cell r="A298" t="str">
            <v>Comp11</v>
          </cell>
          <cell r="B298">
            <v>0</v>
          </cell>
          <cell r="C298">
            <v>0</v>
          </cell>
          <cell r="D298">
            <v>0</v>
          </cell>
          <cell r="E298">
            <v>0</v>
          </cell>
          <cell r="F298">
            <v>0</v>
          </cell>
          <cell r="G298">
            <v>0</v>
          </cell>
          <cell r="H298">
            <v>0</v>
          </cell>
          <cell r="I298">
            <v>0</v>
          </cell>
          <cell r="J298">
            <v>0</v>
          </cell>
          <cell r="K298">
            <v>0</v>
          </cell>
          <cell r="L298">
            <v>0</v>
          </cell>
        </row>
        <row r="299">
          <cell r="A299" t="str">
            <v>Comp12</v>
          </cell>
          <cell r="B299">
            <v>0</v>
          </cell>
          <cell r="C299">
            <v>0</v>
          </cell>
          <cell r="D299">
            <v>0</v>
          </cell>
          <cell r="E299">
            <v>0</v>
          </cell>
          <cell r="F299">
            <v>0</v>
          </cell>
          <cell r="G299">
            <v>0</v>
          </cell>
          <cell r="H299">
            <v>0</v>
          </cell>
          <cell r="I299">
            <v>0</v>
          </cell>
          <cell r="J299">
            <v>0</v>
          </cell>
          <cell r="K299">
            <v>0</v>
          </cell>
          <cell r="L299">
            <v>0</v>
          </cell>
        </row>
        <row r="300">
          <cell r="A300" t="str">
            <v>Comp13</v>
          </cell>
          <cell r="B300">
            <v>0</v>
          </cell>
          <cell r="C300">
            <v>0</v>
          </cell>
          <cell r="D300">
            <v>0</v>
          </cell>
          <cell r="E300">
            <v>0</v>
          </cell>
          <cell r="F300">
            <v>0</v>
          </cell>
          <cell r="G300">
            <v>0</v>
          </cell>
          <cell r="H300">
            <v>0</v>
          </cell>
          <cell r="I300">
            <v>0</v>
          </cell>
          <cell r="J300">
            <v>0</v>
          </cell>
          <cell r="K300">
            <v>0</v>
          </cell>
          <cell r="L300">
            <v>0</v>
          </cell>
        </row>
        <row r="301">
          <cell r="A301" t="str">
            <v>Comp14</v>
          </cell>
          <cell r="B301">
            <v>0</v>
          </cell>
          <cell r="C301">
            <v>0</v>
          </cell>
          <cell r="D301">
            <v>0</v>
          </cell>
          <cell r="E301">
            <v>0</v>
          </cell>
          <cell r="F301">
            <v>0</v>
          </cell>
          <cell r="G301">
            <v>0</v>
          </cell>
          <cell r="H301">
            <v>0</v>
          </cell>
          <cell r="I301">
            <v>0</v>
          </cell>
          <cell r="J301">
            <v>0</v>
          </cell>
          <cell r="K301">
            <v>0</v>
          </cell>
          <cell r="L301">
            <v>0</v>
          </cell>
        </row>
        <row r="302">
          <cell r="A302" t="str">
            <v>Comp15</v>
          </cell>
          <cell r="B302">
            <v>0</v>
          </cell>
          <cell r="C302">
            <v>0</v>
          </cell>
          <cell r="D302">
            <v>0</v>
          </cell>
          <cell r="E302">
            <v>0</v>
          </cell>
          <cell r="F302">
            <v>0</v>
          </cell>
          <cell r="G302">
            <v>0</v>
          </cell>
          <cell r="H302">
            <v>0</v>
          </cell>
          <cell r="I302">
            <v>0</v>
          </cell>
          <cell r="J302">
            <v>0</v>
          </cell>
          <cell r="K302">
            <v>0</v>
          </cell>
          <cell r="L302">
            <v>0</v>
          </cell>
        </row>
        <row r="303">
          <cell r="A303" t="str">
            <v>Comp16</v>
          </cell>
          <cell r="B303">
            <v>0</v>
          </cell>
          <cell r="C303">
            <v>0</v>
          </cell>
          <cell r="D303">
            <v>0</v>
          </cell>
          <cell r="E303">
            <v>0</v>
          </cell>
          <cell r="F303">
            <v>0</v>
          </cell>
          <cell r="G303">
            <v>0</v>
          </cell>
          <cell r="H303">
            <v>0</v>
          </cell>
          <cell r="I303">
            <v>0</v>
          </cell>
          <cell r="J303">
            <v>0</v>
          </cell>
          <cell r="K303">
            <v>0</v>
          </cell>
          <cell r="L303">
            <v>0</v>
          </cell>
        </row>
        <row r="304">
          <cell r="A304" t="str">
            <v>Comp17</v>
          </cell>
          <cell r="B304">
            <v>0</v>
          </cell>
          <cell r="C304">
            <v>0</v>
          </cell>
          <cell r="D304">
            <v>0</v>
          </cell>
          <cell r="E304">
            <v>0</v>
          </cell>
          <cell r="F304">
            <v>0</v>
          </cell>
          <cell r="G304">
            <v>0</v>
          </cell>
          <cell r="H304">
            <v>0</v>
          </cell>
          <cell r="I304">
            <v>0</v>
          </cell>
          <cell r="J304">
            <v>0</v>
          </cell>
          <cell r="K304">
            <v>0</v>
          </cell>
          <cell r="L304">
            <v>0</v>
          </cell>
        </row>
        <row r="305">
          <cell r="A305" t="str">
            <v>Comp18</v>
          </cell>
          <cell r="B305">
            <v>0</v>
          </cell>
          <cell r="C305">
            <v>0</v>
          </cell>
          <cell r="D305">
            <v>0</v>
          </cell>
          <cell r="E305">
            <v>0</v>
          </cell>
          <cell r="F305">
            <v>0</v>
          </cell>
          <cell r="G305">
            <v>0</v>
          </cell>
          <cell r="H305">
            <v>0</v>
          </cell>
          <cell r="I305">
            <v>0</v>
          </cell>
          <cell r="J305">
            <v>0</v>
          </cell>
          <cell r="K305">
            <v>0</v>
          </cell>
          <cell r="L305">
            <v>0</v>
          </cell>
        </row>
        <row r="306">
          <cell r="A306" t="str">
            <v>Comp19</v>
          </cell>
          <cell r="B306">
            <v>0</v>
          </cell>
          <cell r="C306">
            <v>0</v>
          </cell>
          <cell r="D306">
            <v>0</v>
          </cell>
          <cell r="E306">
            <v>0</v>
          </cell>
          <cell r="F306">
            <v>0</v>
          </cell>
          <cell r="G306">
            <v>0</v>
          </cell>
          <cell r="H306">
            <v>0</v>
          </cell>
          <cell r="I306">
            <v>0</v>
          </cell>
          <cell r="J306">
            <v>0</v>
          </cell>
          <cell r="K306">
            <v>0</v>
          </cell>
          <cell r="L306">
            <v>0</v>
          </cell>
        </row>
        <row r="307">
          <cell r="A307" t="str">
            <v>Comp20</v>
          </cell>
          <cell r="B307">
            <v>0</v>
          </cell>
          <cell r="C307">
            <v>0</v>
          </cell>
          <cell r="D307">
            <v>0</v>
          </cell>
          <cell r="E307">
            <v>0</v>
          </cell>
          <cell r="F307">
            <v>0</v>
          </cell>
          <cell r="G307">
            <v>0</v>
          </cell>
          <cell r="H307">
            <v>0</v>
          </cell>
          <cell r="I307">
            <v>0</v>
          </cell>
          <cell r="J307">
            <v>0</v>
          </cell>
          <cell r="K307">
            <v>0</v>
          </cell>
          <cell r="L307">
            <v>0</v>
          </cell>
        </row>
        <row r="308">
          <cell r="A308" t="str">
            <v>Comp21</v>
          </cell>
          <cell r="B308">
            <v>0</v>
          </cell>
          <cell r="C308">
            <v>0</v>
          </cell>
          <cell r="D308">
            <v>0</v>
          </cell>
          <cell r="E308">
            <v>0</v>
          </cell>
          <cell r="F308">
            <v>0</v>
          </cell>
          <cell r="G308">
            <v>0</v>
          </cell>
          <cell r="H308">
            <v>0</v>
          </cell>
          <cell r="I308">
            <v>0</v>
          </cell>
          <cell r="J308">
            <v>0</v>
          </cell>
          <cell r="K308">
            <v>0</v>
          </cell>
          <cell r="L308">
            <v>0</v>
          </cell>
        </row>
        <row r="309">
          <cell r="A309" t="str">
            <v>Comp22</v>
          </cell>
          <cell r="B309">
            <v>0</v>
          </cell>
          <cell r="C309">
            <v>0</v>
          </cell>
          <cell r="D309">
            <v>0</v>
          </cell>
          <cell r="E309">
            <v>0</v>
          </cell>
          <cell r="F309">
            <v>0</v>
          </cell>
          <cell r="G309">
            <v>0</v>
          </cell>
          <cell r="H309">
            <v>0</v>
          </cell>
          <cell r="I309">
            <v>0</v>
          </cell>
          <cell r="J309">
            <v>0</v>
          </cell>
          <cell r="K309">
            <v>0</v>
          </cell>
          <cell r="L309">
            <v>0</v>
          </cell>
        </row>
        <row r="310">
          <cell r="A310" t="str">
            <v>Comp23</v>
          </cell>
          <cell r="B310">
            <v>0</v>
          </cell>
          <cell r="C310">
            <v>0</v>
          </cell>
          <cell r="D310">
            <v>0</v>
          </cell>
          <cell r="E310">
            <v>0</v>
          </cell>
          <cell r="F310">
            <v>0</v>
          </cell>
          <cell r="G310">
            <v>0</v>
          </cell>
          <cell r="H310">
            <v>0</v>
          </cell>
          <cell r="I310">
            <v>0</v>
          </cell>
          <cell r="J310">
            <v>0</v>
          </cell>
          <cell r="K310">
            <v>0</v>
          </cell>
          <cell r="L310">
            <v>0</v>
          </cell>
        </row>
        <row r="311">
          <cell r="A311" t="str">
            <v>Comp24</v>
          </cell>
          <cell r="B311">
            <v>0</v>
          </cell>
          <cell r="C311">
            <v>0</v>
          </cell>
          <cell r="D311">
            <v>0</v>
          </cell>
          <cell r="E311">
            <v>0</v>
          </cell>
          <cell r="F311">
            <v>0</v>
          </cell>
          <cell r="G311">
            <v>0</v>
          </cell>
          <cell r="H311">
            <v>0</v>
          </cell>
          <cell r="I311">
            <v>0</v>
          </cell>
          <cell r="J311">
            <v>0</v>
          </cell>
          <cell r="K311">
            <v>0</v>
          </cell>
          <cell r="L311">
            <v>0</v>
          </cell>
        </row>
        <row r="312">
          <cell r="A312" t="str">
            <v>Comp25</v>
          </cell>
          <cell r="B312">
            <v>0</v>
          </cell>
          <cell r="C312">
            <v>0</v>
          </cell>
          <cell r="D312">
            <v>0</v>
          </cell>
          <cell r="E312">
            <v>0</v>
          </cell>
          <cell r="F312">
            <v>0</v>
          </cell>
          <cell r="G312">
            <v>0</v>
          </cell>
          <cell r="H312">
            <v>0</v>
          </cell>
          <cell r="I312">
            <v>0</v>
          </cell>
          <cell r="J312">
            <v>0</v>
          </cell>
          <cell r="K312">
            <v>0</v>
          </cell>
          <cell r="L312">
            <v>0</v>
          </cell>
        </row>
        <row r="313">
          <cell r="A313" t="str">
            <v>Addition/Deletion 1</v>
          </cell>
          <cell r="B313">
            <v>0</v>
          </cell>
          <cell r="C313">
            <v>0</v>
          </cell>
          <cell r="D313">
            <v>0</v>
          </cell>
          <cell r="E313">
            <v>0</v>
          </cell>
          <cell r="F313">
            <v>0</v>
          </cell>
          <cell r="G313">
            <v>0</v>
          </cell>
          <cell r="H313">
            <v>0</v>
          </cell>
          <cell r="I313">
            <v>0</v>
          </cell>
          <cell r="J313">
            <v>0</v>
          </cell>
          <cell r="K313">
            <v>0</v>
          </cell>
          <cell r="L313">
            <v>0</v>
          </cell>
        </row>
        <row r="314">
          <cell r="A314" t="str">
            <v>Addition/Deletion 2</v>
          </cell>
          <cell r="B314">
            <v>0</v>
          </cell>
          <cell r="C314">
            <v>0</v>
          </cell>
          <cell r="D314">
            <v>0</v>
          </cell>
          <cell r="E314">
            <v>0</v>
          </cell>
          <cell r="F314">
            <v>0</v>
          </cell>
          <cell r="G314">
            <v>0</v>
          </cell>
          <cell r="H314">
            <v>0</v>
          </cell>
          <cell r="I314">
            <v>0</v>
          </cell>
          <cell r="J314">
            <v>0</v>
          </cell>
          <cell r="K314">
            <v>0</v>
          </cell>
          <cell r="L314">
            <v>0</v>
          </cell>
        </row>
        <row r="315">
          <cell r="A315" t="str">
            <v>Addition/Deletion 3</v>
          </cell>
          <cell r="B315">
            <v>0</v>
          </cell>
          <cell r="C315">
            <v>0</v>
          </cell>
          <cell r="D315">
            <v>0</v>
          </cell>
          <cell r="E315">
            <v>0</v>
          </cell>
          <cell r="F315">
            <v>0</v>
          </cell>
          <cell r="G315">
            <v>0</v>
          </cell>
          <cell r="H315">
            <v>0</v>
          </cell>
          <cell r="I315">
            <v>0</v>
          </cell>
          <cell r="J315">
            <v>0</v>
          </cell>
          <cell r="K315">
            <v>0</v>
          </cell>
          <cell r="L315">
            <v>0</v>
          </cell>
        </row>
        <row r="316">
          <cell r="A316" t="str">
            <v>Addition/Deletion 4</v>
          </cell>
          <cell r="B316">
            <v>0</v>
          </cell>
          <cell r="C316">
            <v>0</v>
          </cell>
          <cell r="D316">
            <v>0</v>
          </cell>
          <cell r="E316">
            <v>0</v>
          </cell>
          <cell r="F316">
            <v>0</v>
          </cell>
          <cell r="G316">
            <v>0</v>
          </cell>
          <cell r="H316">
            <v>0</v>
          </cell>
          <cell r="I316">
            <v>0</v>
          </cell>
          <cell r="J316">
            <v>0</v>
          </cell>
          <cell r="K316">
            <v>0</v>
          </cell>
          <cell r="L316">
            <v>0</v>
          </cell>
        </row>
        <row r="317">
          <cell r="A317" t="str">
            <v>Addition/Deletion 5</v>
          </cell>
          <cell r="B317">
            <v>0</v>
          </cell>
          <cell r="C317">
            <v>0</v>
          </cell>
          <cell r="D317">
            <v>0</v>
          </cell>
          <cell r="E317">
            <v>0</v>
          </cell>
          <cell r="F317">
            <v>0</v>
          </cell>
          <cell r="G317">
            <v>0</v>
          </cell>
          <cell r="H317">
            <v>0</v>
          </cell>
          <cell r="I317">
            <v>0</v>
          </cell>
          <cell r="J317">
            <v>0</v>
          </cell>
          <cell r="K317">
            <v>0</v>
          </cell>
          <cell r="L317">
            <v>0</v>
          </cell>
        </row>
        <row r="320">
          <cell r="A320" t="str">
            <v>Projected Occupancy</v>
          </cell>
          <cell r="B320">
            <v>2004</v>
          </cell>
          <cell r="C320">
            <v>2005</v>
          </cell>
          <cell r="D320">
            <v>2006</v>
          </cell>
          <cell r="E320">
            <v>2007</v>
          </cell>
          <cell r="F320">
            <v>2008</v>
          </cell>
          <cell r="G320">
            <v>2009</v>
          </cell>
          <cell r="H320">
            <v>2010</v>
          </cell>
          <cell r="I320">
            <v>2011</v>
          </cell>
          <cell r="J320">
            <v>2012</v>
          </cell>
          <cell r="K320">
            <v>2013</v>
          </cell>
          <cell r="L320">
            <v>2014</v>
          </cell>
        </row>
        <row r="321">
          <cell r="A321" t="str">
            <v>Sheraton JFK</v>
          </cell>
          <cell r="B321">
            <v>0.67899983258675967</v>
          </cell>
          <cell r="C321">
            <v>0.67899983258675967</v>
          </cell>
          <cell r="D321">
            <v>0.67899983258675967</v>
          </cell>
          <cell r="E321">
            <v>0.67899983258675967</v>
          </cell>
          <cell r="F321">
            <v>0.67899983258675967</v>
          </cell>
          <cell r="G321">
            <v>0.67899983258675967</v>
          </cell>
          <cell r="H321">
            <v>0.67899983258675967</v>
          </cell>
          <cell r="I321">
            <v>0.67899983258675967</v>
          </cell>
          <cell r="J321">
            <v>0.67899983258675967</v>
          </cell>
          <cell r="K321">
            <v>0.67899983258675967</v>
          </cell>
          <cell r="L321">
            <v>0.67899983258675967</v>
          </cell>
        </row>
        <row r="322">
          <cell r="A322" t="str">
            <v>Radisson JFK</v>
          </cell>
          <cell r="B322">
            <v>0.76699934725476748</v>
          </cell>
          <cell r="C322">
            <v>0.76699934725476748</v>
          </cell>
          <cell r="D322">
            <v>0.76699934725476748</v>
          </cell>
          <cell r="E322">
            <v>0.76699934725476748</v>
          </cell>
          <cell r="F322">
            <v>0.76699934725476748</v>
          </cell>
          <cell r="G322">
            <v>0.76699934725476748</v>
          </cell>
          <cell r="H322">
            <v>0.76699934725476748</v>
          </cell>
          <cell r="I322">
            <v>0.76699934725476748</v>
          </cell>
          <cell r="J322">
            <v>0.76699934725476748</v>
          </cell>
          <cell r="K322">
            <v>0.76699934725476748</v>
          </cell>
          <cell r="L322">
            <v>0.76699934725476748</v>
          </cell>
        </row>
        <row r="323">
          <cell r="A323" t="str">
            <v>Holiday Inn</v>
          </cell>
          <cell r="B323">
            <v>0.83159892635859489</v>
          </cell>
          <cell r="C323">
            <v>0.83159892635859489</v>
          </cell>
          <cell r="D323">
            <v>0.83159892635859489</v>
          </cell>
          <cell r="E323">
            <v>0.83159892635859489</v>
          </cell>
          <cell r="F323">
            <v>0.83159892635859489</v>
          </cell>
          <cell r="G323">
            <v>0.83159892635859489</v>
          </cell>
          <cell r="H323">
            <v>0.83159892635859489</v>
          </cell>
          <cell r="I323">
            <v>0.83159892635859489</v>
          </cell>
          <cell r="J323">
            <v>0.83159892635859489</v>
          </cell>
          <cell r="K323">
            <v>0.83159892635859489</v>
          </cell>
          <cell r="L323">
            <v>0.83159892635859489</v>
          </cell>
        </row>
        <row r="324">
          <cell r="A324" t="str">
            <v>Ramada Plaza</v>
          </cell>
          <cell r="B324">
            <v>0</v>
          </cell>
          <cell r="C324">
            <v>0</v>
          </cell>
          <cell r="D324">
            <v>0</v>
          </cell>
          <cell r="E324">
            <v>0</v>
          </cell>
          <cell r="F324">
            <v>0</v>
          </cell>
          <cell r="G324">
            <v>0</v>
          </cell>
          <cell r="H324">
            <v>0</v>
          </cell>
          <cell r="I324">
            <v>0</v>
          </cell>
          <cell r="J324">
            <v>0</v>
          </cell>
          <cell r="K324">
            <v>0</v>
          </cell>
          <cell r="L324">
            <v>0</v>
          </cell>
        </row>
        <row r="325">
          <cell r="A325" t="str">
            <v xml:space="preserve">Hampton Inn </v>
          </cell>
          <cell r="B325">
            <v>0.73499947130535426</v>
          </cell>
          <cell r="C325">
            <v>0.73499947130535426</v>
          </cell>
          <cell r="D325">
            <v>0.73499947130535426</v>
          </cell>
          <cell r="E325">
            <v>0.73499947130535426</v>
          </cell>
          <cell r="F325">
            <v>0.73499947130535426</v>
          </cell>
          <cell r="G325">
            <v>0.73499947130535426</v>
          </cell>
          <cell r="H325">
            <v>0.73499947130535426</v>
          </cell>
          <cell r="I325">
            <v>0.73499947130535426</v>
          </cell>
          <cell r="J325">
            <v>0.73499947130535426</v>
          </cell>
          <cell r="K325">
            <v>0.73499947130535426</v>
          </cell>
          <cell r="L325">
            <v>0.73499947130535426</v>
          </cell>
        </row>
        <row r="326">
          <cell r="A326" t="str">
            <v>Courtyard by Marriott</v>
          </cell>
          <cell r="B326">
            <v>0.76799967912944367</v>
          </cell>
          <cell r="C326">
            <v>0.76799967912944367</v>
          </cell>
          <cell r="D326">
            <v>0.76799967912944367</v>
          </cell>
          <cell r="E326">
            <v>0.76799967912944367</v>
          </cell>
          <cell r="F326">
            <v>0.76799967912944367</v>
          </cell>
          <cell r="G326">
            <v>0.76799967912944367</v>
          </cell>
          <cell r="H326">
            <v>0.76799967912944367</v>
          </cell>
          <cell r="I326">
            <v>0.76799967912944367</v>
          </cell>
          <cell r="J326">
            <v>0.76799967912944367</v>
          </cell>
          <cell r="K326">
            <v>0.76799967912944367</v>
          </cell>
          <cell r="L326">
            <v>0.76799967912944367</v>
          </cell>
        </row>
        <row r="327">
          <cell r="A327" t="str">
            <v>Doubletree Club</v>
          </cell>
          <cell r="B327">
            <v>0.60199938752335069</v>
          </cell>
          <cell r="C327">
            <v>0.60199938752335069</v>
          </cell>
          <cell r="D327">
            <v>0.60199938752335069</v>
          </cell>
          <cell r="E327">
            <v>0.60199938752335069</v>
          </cell>
          <cell r="F327">
            <v>0.60199938752335069</v>
          </cell>
          <cell r="G327">
            <v>0.60199938752335069</v>
          </cell>
          <cell r="H327">
            <v>0.60199938752335069</v>
          </cell>
          <cell r="I327">
            <v>0.60199938752335069</v>
          </cell>
          <cell r="J327">
            <v>0.60199938752335069</v>
          </cell>
          <cell r="K327">
            <v>0.60199938752335069</v>
          </cell>
          <cell r="L327">
            <v>0.60199938752335069</v>
          </cell>
        </row>
        <row r="328">
          <cell r="A328" t="str">
            <v>La Quinta</v>
          </cell>
          <cell r="B328">
            <v>0</v>
          </cell>
          <cell r="C328">
            <v>0</v>
          </cell>
          <cell r="D328">
            <v>0</v>
          </cell>
          <cell r="E328">
            <v>0</v>
          </cell>
          <cell r="F328">
            <v>0</v>
          </cell>
          <cell r="G328">
            <v>0</v>
          </cell>
          <cell r="H328">
            <v>0</v>
          </cell>
          <cell r="I328">
            <v>0</v>
          </cell>
          <cell r="J328">
            <v>0</v>
          </cell>
          <cell r="K328">
            <v>0</v>
          </cell>
          <cell r="L328">
            <v>0</v>
          </cell>
        </row>
        <row r="329">
          <cell r="A329" t="str">
            <v>Comp8</v>
          </cell>
          <cell r="B329">
            <v>0</v>
          </cell>
          <cell r="C329">
            <v>0</v>
          </cell>
          <cell r="D329">
            <v>0</v>
          </cell>
          <cell r="E329">
            <v>0</v>
          </cell>
          <cell r="F329">
            <v>0</v>
          </cell>
          <cell r="G329">
            <v>0</v>
          </cell>
          <cell r="H329">
            <v>0</v>
          </cell>
          <cell r="I329">
            <v>0</v>
          </cell>
          <cell r="J329">
            <v>0</v>
          </cell>
          <cell r="K329">
            <v>0</v>
          </cell>
          <cell r="L329">
            <v>0</v>
          </cell>
        </row>
        <row r="330">
          <cell r="A330" t="str">
            <v>Comp9</v>
          </cell>
          <cell r="B330">
            <v>0</v>
          </cell>
          <cell r="C330">
            <v>0</v>
          </cell>
          <cell r="D330">
            <v>0</v>
          </cell>
          <cell r="E330">
            <v>0</v>
          </cell>
          <cell r="F330">
            <v>0</v>
          </cell>
          <cell r="G330">
            <v>0</v>
          </cell>
          <cell r="H330">
            <v>0</v>
          </cell>
          <cell r="I330">
            <v>0</v>
          </cell>
          <cell r="J330">
            <v>0</v>
          </cell>
          <cell r="K330">
            <v>0</v>
          </cell>
          <cell r="L330">
            <v>0</v>
          </cell>
        </row>
        <row r="331">
          <cell r="A331" t="str">
            <v>Comp10</v>
          </cell>
          <cell r="B331">
            <v>0</v>
          </cell>
          <cell r="C331">
            <v>0</v>
          </cell>
          <cell r="D331">
            <v>0</v>
          </cell>
          <cell r="E331">
            <v>0</v>
          </cell>
          <cell r="F331">
            <v>0</v>
          </cell>
          <cell r="G331">
            <v>0</v>
          </cell>
          <cell r="H331">
            <v>0</v>
          </cell>
          <cell r="I331">
            <v>0</v>
          </cell>
          <cell r="J331">
            <v>0</v>
          </cell>
          <cell r="K331">
            <v>0</v>
          </cell>
          <cell r="L331">
            <v>0</v>
          </cell>
        </row>
        <row r="332">
          <cell r="A332" t="str">
            <v>Comp11</v>
          </cell>
          <cell r="B332">
            <v>0</v>
          </cell>
          <cell r="C332">
            <v>0</v>
          </cell>
          <cell r="D332">
            <v>0</v>
          </cell>
          <cell r="E332">
            <v>0</v>
          </cell>
          <cell r="F332">
            <v>0</v>
          </cell>
          <cell r="G332">
            <v>0</v>
          </cell>
          <cell r="H332">
            <v>0</v>
          </cell>
          <cell r="I332">
            <v>0</v>
          </cell>
          <cell r="J332">
            <v>0</v>
          </cell>
          <cell r="K332">
            <v>0</v>
          </cell>
          <cell r="L332">
            <v>0</v>
          </cell>
        </row>
        <row r="333">
          <cell r="A333" t="str">
            <v>Comp12</v>
          </cell>
          <cell r="B333">
            <v>0</v>
          </cell>
          <cell r="C333">
            <v>0</v>
          </cell>
          <cell r="D333">
            <v>0</v>
          </cell>
          <cell r="E333">
            <v>0</v>
          </cell>
          <cell r="F333">
            <v>0</v>
          </cell>
          <cell r="G333">
            <v>0</v>
          </cell>
          <cell r="H333">
            <v>0</v>
          </cell>
          <cell r="I333">
            <v>0</v>
          </cell>
          <cell r="J333">
            <v>0</v>
          </cell>
          <cell r="K333">
            <v>0</v>
          </cell>
          <cell r="L333">
            <v>0</v>
          </cell>
        </row>
        <row r="334">
          <cell r="A334" t="str">
            <v>Comp13</v>
          </cell>
          <cell r="B334">
            <v>0</v>
          </cell>
          <cell r="C334">
            <v>0</v>
          </cell>
          <cell r="D334">
            <v>0</v>
          </cell>
          <cell r="E334">
            <v>0</v>
          </cell>
          <cell r="F334">
            <v>0</v>
          </cell>
          <cell r="G334">
            <v>0</v>
          </cell>
          <cell r="H334">
            <v>0</v>
          </cell>
          <cell r="I334">
            <v>0</v>
          </cell>
          <cell r="J334">
            <v>0</v>
          </cell>
          <cell r="K334">
            <v>0</v>
          </cell>
          <cell r="L334">
            <v>0</v>
          </cell>
        </row>
        <row r="335">
          <cell r="A335" t="str">
            <v>Comp14</v>
          </cell>
          <cell r="B335">
            <v>0</v>
          </cell>
          <cell r="C335">
            <v>0</v>
          </cell>
          <cell r="D335">
            <v>0</v>
          </cell>
          <cell r="E335">
            <v>0</v>
          </cell>
          <cell r="F335">
            <v>0</v>
          </cell>
          <cell r="G335">
            <v>0</v>
          </cell>
          <cell r="H335">
            <v>0</v>
          </cell>
          <cell r="I335">
            <v>0</v>
          </cell>
          <cell r="J335">
            <v>0</v>
          </cell>
          <cell r="K335">
            <v>0</v>
          </cell>
          <cell r="L335">
            <v>0</v>
          </cell>
        </row>
        <row r="336">
          <cell r="A336" t="str">
            <v>Comp15</v>
          </cell>
          <cell r="B336">
            <v>0</v>
          </cell>
          <cell r="C336">
            <v>0</v>
          </cell>
          <cell r="D336">
            <v>0</v>
          </cell>
          <cell r="E336">
            <v>0</v>
          </cell>
          <cell r="F336">
            <v>0</v>
          </cell>
          <cell r="G336">
            <v>0</v>
          </cell>
          <cell r="H336">
            <v>0</v>
          </cell>
          <cell r="I336">
            <v>0</v>
          </cell>
          <cell r="J336">
            <v>0</v>
          </cell>
          <cell r="K336">
            <v>0</v>
          </cell>
          <cell r="L336">
            <v>0</v>
          </cell>
        </row>
        <row r="337">
          <cell r="A337" t="str">
            <v>Comp16</v>
          </cell>
          <cell r="B337">
            <v>0</v>
          </cell>
          <cell r="C337">
            <v>0</v>
          </cell>
          <cell r="D337">
            <v>0</v>
          </cell>
          <cell r="E337">
            <v>0</v>
          </cell>
          <cell r="F337">
            <v>0</v>
          </cell>
          <cell r="G337">
            <v>0</v>
          </cell>
          <cell r="H337">
            <v>0</v>
          </cell>
          <cell r="I337">
            <v>0</v>
          </cell>
          <cell r="J337">
            <v>0</v>
          </cell>
          <cell r="K337">
            <v>0</v>
          </cell>
          <cell r="L337">
            <v>0</v>
          </cell>
        </row>
        <row r="338">
          <cell r="A338" t="str">
            <v>Comp17</v>
          </cell>
          <cell r="B338">
            <v>0</v>
          </cell>
          <cell r="C338">
            <v>0</v>
          </cell>
          <cell r="D338">
            <v>0</v>
          </cell>
          <cell r="E338">
            <v>0</v>
          </cell>
          <cell r="F338">
            <v>0</v>
          </cell>
          <cell r="G338">
            <v>0</v>
          </cell>
          <cell r="H338">
            <v>0</v>
          </cell>
          <cell r="I338">
            <v>0</v>
          </cell>
          <cell r="J338">
            <v>0</v>
          </cell>
          <cell r="K338">
            <v>0</v>
          </cell>
          <cell r="L338">
            <v>0</v>
          </cell>
        </row>
        <row r="339">
          <cell r="A339" t="str">
            <v>Comp18</v>
          </cell>
          <cell r="B339">
            <v>0</v>
          </cell>
          <cell r="C339">
            <v>0</v>
          </cell>
          <cell r="D339">
            <v>0</v>
          </cell>
          <cell r="E339">
            <v>0</v>
          </cell>
          <cell r="F339">
            <v>0</v>
          </cell>
          <cell r="G339">
            <v>0</v>
          </cell>
          <cell r="H339">
            <v>0</v>
          </cell>
          <cell r="I339">
            <v>0</v>
          </cell>
          <cell r="J339">
            <v>0</v>
          </cell>
          <cell r="K339">
            <v>0</v>
          </cell>
          <cell r="L339">
            <v>0</v>
          </cell>
        </row>
        <row r="340">
          <cell r="A340" t="str">
            <v>Comp19</v>
          </cell>
          <cell r="B340">
            <v>0</v>
          </cell>
          <cell r="C340">
            <v>0</v>
          </cell>
          <cell r="D340">
            <v>0</v>
          </cell>
          <cell r="E340">
            <v>0</v>
          </cell>
          <cell r="F340">
            <v>0</v>
          </cell>
          <cell r="G340">
            <v>0</v>
          </cell>
          <cell r="H340">
            <v>0</v>
          </cell>
          <cell r="I340">
            <v>0</v>
          </cell>
          <cell r="J340">
            <v>0</v>
          </cell>
          <cell r="K340">
            <v>0</v>
          </cell>
          <cell r="L340">
            <v>0</v>
          </cell>
        </row>
        <row r="341">
          <cell r="A341" t="str">
            <v>Comp20</v>
          </cell>
          <cell r="B341">
            <v>0</v>
          </cell>
          <cell r="C341">
            <v>0</v>
          </cell>
          <cell r="D341">
            <v>0</v>
          </cell>
          <cell r="E341">
            <v>0</v>
          </cell>
          <cell r="F341">
            <v>0</v>
          </cell>
          <cell r="G341">
            <v>0</v>
          </cell>
          <cell r="H341">
            <v>0</v>
          </cell>
          <cell r="I341">
            <v>0</v>
          </cell>
          <cell r="J341">
            <v>0</v>
          </cell>
          <cell r="K341">
            <v>0</v>
          </cell>
          <cell r="L341">
            <v>0</v>
          </cell>
        </row>
        <row r="342">
          <cell r="A342" t="str">
            <v>Comp21</v>
          </cell>
          <cell r="B342">
            <v>0</v>
          </cell>
          <cell r="C342">
            <v>0</v>
          </cell>
          <cell r="D342">
            <v>0</v>
          </cell>
          <cell r="E342">
            <v>0</v>
          </cell>
          <cell r="F342">
            <v>0</v>
          </cell>
          <cell r="G342">
            <v>0</v>
          </cell>
          <cell r="H342">
            <v>0</v>
          </cell>
          <cell r="I342">
            <v>0</v>
          </cell>
          <cell r="J342">
            <v>0</v>
          </cell>
          <cell r="K342">
            <v>0</v>
          </cell>
          <cell r="L342">
            <v>0</v>
          </cell>
        </row>
        <row r="343">
          <cell r="A343" t="str">
            <v>Comp22</v>
          </cell>
          <cell r="B343">
            <v>0</v>
          </cell>
          <cell r="C343">
            <v>0</v>
          </cell>
          <cell r="D343">
            <v>0</v>
          </cell>
          <cell r="E343">
            <v>0</v>
          </cell>
          <cell r="F343">
            <v>0</v>
          </cell>
          <cell r="G343">
            <v>0</v>
          </cell>
          <cell r="H343">
            <v>0</v>
          </cell>
          <cell r="I343">
            <v>0</v>
          </cell>
          <cell r="J343">
            <v>0</v>
          </cell>
          <cell r="K343">
            <v>0</v>
          </cell>
          <cell r="L343">
            <v>0</v>
          </cell>
        </row>
        <row r="344">
          <cell r="A344" t="str">
            <v>Comp23</v>
          </cell>
          <cell r="B344">
            <v>0</v>
          </cell>
          <cell r="C344">
            <v>0</v>
          </cell>
          <cell r="D344">
            <v>0</v>
          </cell>
          <cell r="E344">
            <v>0</v>
          </cell>
          <cell r="F344">
            <v>0</v>
          </cell>
          <cell r="G344">
            <v>0</v>
          </cell>
          <cell r="H344">
            <v>0</v>
          </cell>
          <cell r="I344">
            <v>0</v>
          </cell>
          <cell r="J344">
            <v>0</v>
          </cell>
          <cell r="K344">
            <v>0</v>
          </cell>
          <cell r="L344">
            <v>0</v>
          </cell>
        </row>
        <row r="345">
          <cell r="A345" t="str">
            <v>Comp24</v>
          </cell>
          <cell r="B345">
            <v>0</v>
          </cell>
          <cell r="C345">
            <v>0</v>
          </cell>
          <cell r="D345">
            <v>0</v>
          </cell>
          <cell r="E345">
            <v>0</v>
          </cell>
          <cell r="F345">
            <v>0</v>
          </cell>
          <cell r="G345">
            <v>0</v>
          </cell>
          <cell r="H345">
            <v>0</v>
          </cell>
          <cell r="I345">
            <v>0</v>
          </cell>
          <cell r="J345">
            <v>0</v>
          </cell>
          <cell r="K345">
            <v>0</v>
          </cell>
          <cell r="L345">
            <v>0</v>
          </cell>
        </row>
        <row r="346">
          <cell r="A346" t="str">
            <v>Comp25</v>
          </cell>
          <cell r="B346">
            <v>0</v>
          </cell>
          <cell r="C346">
            <v>0</v>
          </cell>
          <cell r="D346">
            <v>0</v>
          </cell>
          <cell r="E346">
            <v>0</v>
          </cell>
          <cell r="F346">
            <v>0</v>
          </cell>
          <cell r="G346">
            <v>0</v>
          </cell>
          <cell r="H346">
            <v>0</v>
          </cell>
          <cell r="I346">
            <v>0</v>
          </cell>
          <cell r="J346">
            <v>0</v>
          </cell>
          <cell r="K346">
            <v>0</v>
          </cell>
          <cell r="L346">
            <v>0</v>
          </cell>
        </row>
        <row r="347">
          <cell r="A347" t="str">
            <v>Addition/Deletion 1</v>
          </cell>
          <cell r="B347">
            <v>0</v>
          </cell>
          <cell r="C347">
            <v>0</v>
          </cell>
          <cell r="D347">
            <v>0</v>
          </cell>
          <cell r="E347">
            <v>0</v>
          </cell>
          <cell r="F347">
            <v>0</v>
          </cell>
          <cell r="G347">
            <v>0</v>
          </cell>
          <cell r="H347">
            <v>0</v>
          </cell>
          <cell r="I347">
            <v>0</v>
          </cell>
          <cell r="J347">
            <v>0</v>
          </cell>
          <cell r="K347">
            <v>0</v>
          </cell>
          <cell r="L347">
            <v>0</v>
          </cell>
        </row>
        <row r="348">
          <cell r="A348" t="str">
            <v>Addition/Deletion 2</v>
          </cell>
          <cell r="B348">
            <v>0</v>
          </cell>
          <cell r="C348">
            <v>0</v>
          </cell>
          <cell r="D348">
            <v>0</v>
          </cell>
          <cell r="E348">
            <v>0</v>
          </cell>
          <cell r="F348">
            <v>0</v>
          </cell>
          <cell r="G348">
            <v>0</v>
          </cell>
          <cell r="H348">
            <v>0</v>
          </cell>
          <cell r="I348">
            <v>0</v>
          </cell>
          <cell r="J348">
            <v>0</v>
          </cell>
          <cell r="K348">
            <v>0</v>
          </cell>
          <cell r="L348">
            <v>0</v>
          </cell>
        </row>
        <row r="349">
          <cell r="A349" t="str">
            <v>Addition/Deletion 3</v>
          </cell>
          <cell r="B349">
            <v>0</v>
          </cell>
          <cell r="C349">
            <v>0</v>
          </cell>
          <cell r="D349">
            <v>0</v>
          </cell>
          <cell r="E349">
            <v>0</v>
          </cell>
          <cell r="F349">
            <v>0</v>
          </cell>
          <cell r="G349">
            <v>0</v>
          </cell>
          <cell r="H349">
            <v>0</v>
          </cell>
          <cell r="I349">
            <v>0</v>
          </cell>
          <cell r="J349">
            <v>0</v>
          </cell>
          <cell r="K349">
            <v>0</v>
          </cell>
          <cell r="L349">
            <v>0</v>
          </cell>
        </row>
        <row r="350">
          <cell r="A350" t="str">
            <v>Addition/Deletion 4</v>
          </cell>
          <cell r="B350">
            <v>0</v>
          </cell>
          <cell r="C350">
            <v>0</v>
          </cell>
          <cell r="D350">
            <v>0</v>
          </cell>
          <cell r="E350">
            <v>0</v>
          </cell>
          <cell r="F350">
            <v>0</v>
          </cell>
          <cell r="G350">
            <v>0</v>
          </cell>
          <cell r="H350">
            <v>0</v>
          </cell>
          <cell r="I350">
            <v>0</v>
          </cell>
          <cell r="J350">
            <v>0</v>
          </cell>
          <cell r="K350">
            <v>0</v>
          </cell>
          <cell r="L350">
            <v>0</v>
          </cell>
        </row>
        <row r="351">
          <cell r="A351" t="str">
            <v>Addition/Deletion 5</v>
          </cell>
          <cell r="B351">
            <v>0</v>
          </cell>
          <cell r="C351">
            <v>0</v>
          </cell>
          <cell r="D351">
            <v>0</v>
          </cell>
          <cell r="E351">
            <v>0</v>
          </cell>
          <cell r="F351">
            <v>0</v>
          </cell>
          <cell r="G351">
            <v>0</v>
          </cell>
          <cell r="H351">
            <v>0</v>
          </cell>
          <cell r="I351">
            <v>0</v>
          </cell>
          <cell r="J351">
            <v>0</v>
          </cell>
          <cell r="K351">
            <v>0</v>
          </cell>
          <cell r="L351">
            <v>0</v>
          </cell>
        </row>
        <row r="354">
          <cell r="A354" t="str">
            <v>Projected Penetration</v>
          </cell>
          <cell r="B354">
            <v>2004</v>
          </cell>
          <cell r="C354">
            <v>2005</v>
          </cell>
          <cell r="D354">
            <v>2006</v>
          </cell>
          <cell r="E354">
            <v>2007</v>
          </cell>
          <cell r="F354">
            <v>2008</v>
          </cell>
          <cell r="G354">
            <v>2009</v>
          </cell>
          <cell r="H354">
            <v>2010</v>
          </cell>
          <cell r="I354">
            <v>2011</v>
          </cell>
          <cell r="J354">
            <v>2012</v>
          </cell>
          <cell r="K354">
            <v>2013</v>
          </cell>
          <cell r="L354">
            <v>2014</v>
          </cell>
        </row>
        <row r="355">
          <cell r="A355" t="str">
            <v>Sheraton JFK</v>
          </cell>
          <cell r="B355">
            <v>1.142382317860327</v>
          </cell>
          <cell r="C355">
            <v>1.142382317860327</v>
          </cell>
          <cell r="D355">
            <v>1.142382317860327</v>
          </cell>
          <cell r="E355">
            <v>1.142382317860327</v>
          </cell>
          <cell r="F355">
            <v>1.142382317860327</v>
          </cell>
          <cell r="G355">
            <v>1.142382317860327</v>
          </cell>
          <cell r="H355">
            <v>1.142382317860327</v>
          </cell>
          <cell r="I355">
            <v>1.142382317860327</v>
          </cell>
          <cell r="J355">
            <v>1.142382317860327</v>
          </cell>
          <cell r="K355">
            <v>1.142382317860327</v>
          </cell>
          <cell r="L355">
            <v>1.142382317860327</v>
          </cell>
        </row>
        <row r="356">
          <cell r="A356" t="str">
            <v>Radisson JFK</v>
          </cell>
          <cell r="B356">
            <v>1.2904369781303318</v>
          </cell>
          <cell r="C356">
            <v>1.2904369781303318</v>
          </cell>
          <cell r="D356">
            <v>1.2904369781303318</v>
          </cell>
          <cell r="E356">
            <v>1.2904369781303318</v>
          </cell>
          <cell r="F356">
            <v>1.2904369781303318</v>
          </cell>
          <cell r="G356">
            <v>1.2904369781303318</v>
          </cell>
          <cell r="H356">
            <v>1.2904369781303318</v>
          </cell>
          <cell r="I356">
            <v>1.2904369781303318</v>
          </cell>
          <cell r="J356">
            <v>1.2904369781303318</v>
          </cell>
          <cell r="K356">
            <v>1.2904369781303318</v>
          </cell>
          <cell r="L356">
            <v>1.2904369781303318</v>
          </cell>
        </row>
        <row r="357">
          <cell r="A357" t="str">
            <v>Holiday Inn</v>
          </cell>
          <cell r="B357">
            <v>1.399122449566</v>
          </cell>
          <cell r="C357">
            <v>1.399122449566</v>
          </cell>
          <cell r="D357">
            <v>1.399122449566</v>
          </cell>
          <cell r="E357">
            <v>1.399122449566</v>
          </cell>
          <cell r="F357">
            <v>1.399122449566</v>
          </cell>
          <cell r="G357">
            <v>1.399122449566</v>
          </cell>
          <cell r="H357">
            <v>1.399122449566</v>
          </cell>
          <cell r="I357">
            <v>1.399122449566</v>
          </cell>
          <cell r="J357">
            <v>1.399122449566</v>
          </cell>
          <cell r="K357">
            <v>1.399122449566</v>
          </cell>
          <cell r="L357">
            <v>1.399122449566</v>
          </cell>
        </row>
        <row r="358">
          <cell r="A358" t="str">
            <v>Ramada Plaza</v>
          </cell>
          <cell r="B358">
            <v>0</v>
          </cell>
          <cell r="C358">
            <v>0</v>
          </cell>
          <cell r="D358">
            <v>0</v>
          </cell>
          <cell r="E358">
            <v>0</v>
          </cell>
          <cell r="F358">
            <v>0</v>
          </cell>
          <cell r="G358">
            <v>0</v>
          </cell>
          <cell r="H358">
            <v>0</v>
          </cell>
          <cell r="I358">
            <v>0</v>
          </cell>
          <cell r="J358">
            <v>0</v>
          </cell>
          <cell r="K358">
            <v>0</v>
          </cell>
          <cell r="L358">
            <v>0</v>
          </cell>
        </row>
        <row r="359">
          <cell r="A359" t="str">
            <v xml:space="preserve">Hampton Inn </v>
          </cell>
          <cell r="B359">
            <v>1.2365988316332002</v>
          </cell>
          <cell r="C359">
            <v>1.2365988316332002</v>
          </cell>
          <cell r="D359">
            <v>1.2365988316332002</v>
          </cell>
          <cell r="E359">
            <v>1.2365988316332002</v>
          </cell>
          <cell r="F359">
            <v>1.2365988316332002</v>
          </cell>
          <cell r="G359">
            <v>1.2365988316332002</v>
          </cell>
          <cell r="H359">
            <v>1.2365988316332002</v>
          </cell>
          <cell r="I359">
            <v>1.2365988316332002</v>
          </cell>
          <cell r="J359">
            <v>1.2365988316332002</v>
          </cell>
          <cell r="K359">
            <v>1.2365988316332002</v>
          </cell>
          <cell r="L359">
            <v>1.2365988316332002</v>
          </cell>
        </row>
        <row r="360">
          <cell r="A360" t="str">
            <v>Courtyard by Marriott</v>
          </cell>
          <cell r="B360">
            <v>1.2921199850925995</v>
          </cell>
          <cell r="C360">
            <v>1.2921199850925995</v>
          </cell>
          <cell r="D360">
            <v>1.2921199850925995</v>
          </cell>
          <cell r="E360">
            <v>1.2921199850925995</v>
          </cell>
          <cell r="F360">
            <v>1.2921199850925995</v>
          </cell>
          <cell r="G360">
            <v>1.2921199850925995</v>
          </cell>
          <cell r="H360">
            <v>1.2921199850925995</v>
          </cell>
          <cell r="I360">
            <v>1.2921199850925995</v>
          </cell>
          <cell r="J360">
            <v>1.2921199850925995</v>
          </cell>
          <cell r="K360">
            <v>1.2921199850925995</v>
          </cell>
          <cell r="L360">
            <v>1.2921199850925995</v>
          </cell>
        </row>
        <row r="361">
          <cell r="A361" t="str">
            <v>Doubletree Club</v>
          </cell>
          <cell r="B361">
            <v>1.0128330268498993</v>
          </cell>
          <cell r="C361">
            <v>1.0128330268498993</v>
          </cell>
          <cell r="D361">
            <v>1.0128330268498993</v>
          </cell>
          <cell r="E361">
            <v>1.0128330268498993</v>
          </cell>
          <cell r="F361">
            <v>1.0128330268498993</v>
          </cell>
          <cell r="G361">
            <v>1.0128330268498993</v>
          </cell>
          <cell r="H361">
            <v>1.0128330268498993</v>
          </cell>
          <cell r="I361">
            <v>1.0128330268498993</v>
          </cell>
          <cell r="J361">
            <v>1.0128330268498993</v>
          </cell>
          <cell r="K361">
            <v>1.0128330268498993</v>
          </cell>
          <cell r="L361">
            <v>1.0128330268498993</v>
          </cell>
        </row>
        <row r="362">
          <cell r="A362" t="str">
            <v>La Quinta</v>
          </cell>
          <cell r="B362">
            <v>0</v>
          </cell>
          <cell r="C362">
            <v>0</v>
          </cell>
          <cell r="D362">
            <v>0</v>
          </cell>
          <cell r="E362">
            <v>0</v>
          </cell>
          <cell r="F362">
            <v>0</v>
          </cell>
          <cell r="G362">
            <v>0</v>
          </cell>
          <cell r="H362">
            <v>0</v>
          </cell>
          <cell r="I362">
            <v>0</v>
          </cell>
          <cell r="J362">
            <v>0</v>
          </cell>
          <cell r="K362">
            <v>0</v>
          </cell>
          <cell r="L362">
            <v>0</v>
          </cell>
        </row>
        <row r="363">
          <cell r="A363" t="str">
            <v>Comp8</v>
          </cell>
          <cell r="B363">
            <v>0</v>
          </cell>
          <cell r="C363">
            <v>0</v>
          </cell>
          <cell r="D363">
            <v>0</v>
          </cell>
          <cell r="E363">
            <v>0</v>
          </cell>
          <cell r="F363">
            <v>0</v>
          </cell>
          <cell r="G363">
            <v>0</v>
          </cell>
          <cell r="H363">
            <v>0</v>
          </cell>
          <cell r="I363">
            <v>0</v>
          </cell>
          <cell r="J363">
            <v>0</v>
          </cell>
          <cell r="K363">
            <v>0</v>
          </cell>
          <cell r="L363">
            <v>0</v>
          </cell>
        </row>
        <row r="364">
          <cell r="A364" t="str">
            <v>Comp9</v>
          </cell>
          <cell r="B364">
            <v>0</v>
          </cell>
          <cell r="C364">
            <v>0</v>
          </cell>
          <cell r="D364">
            <v>0</v>
          </cell>
          <cell r="E364">
            <v>0</v>
          </cell>
          <cell r="F364">
            <v>0</v>
          </cell>
          <cell r="G364">
            <v>0</v>
          </cell>
          <cell r="H364">
            <v>0</v>
          </cell>
          <cell r="I364">
            <v>0</v>
          </cell>
          <cell r="J364">
            <v>0</v>
          </cell>
          <cell r="K364">
            <v>0</v>
          </cell>
          <cell r="L364">
            <v>0</v>
          </cell>
        </row>
        <row r="365">
          <cell r="A365" t="str">
            <v>Comp10</v>
          </cell>
          <cell r="B365">
            <v>0</v>
          </cell>
          <cell r="C365">
            <v>0</v>
          </cell>
          <cell r="D365">
            <v>0</v>
          </cell>
          <cell r="E365">
            <v>0</v>
          </cell>
          <cell r="F365">
            <v>0</v>
          </cell>
          <cell r="G365">
            <v>0</v>
          </cell>
          <cell r="H365">
            <v>0</v>
          </cell>
          <cell r="I365">
            <v>0</v>
          </cell>
          <cell r="J365">
            <v>0</v>
          </cell>
          <cell r="K365">
            <v>0</v>
          </cell>
          <cell r="L365">
            <v>0</v>
          </cell>
        </row>
        <row r="366">
          <cell r="A366" t="str">
            <v>Comp11</v>
          </cell>
          <cell r="B366">
            <v>0</v>
          </cell>
          <cell r="C366">
            <v>0</v>
          </cell>
          <cell r="D366">
            <v>0</v>
          </cell>
          <cell r="E366">
            <v>0</v>
          </cell>
          <cell r="F366">
            <v>0</v>
          </cell>
          <cell r="G366">
            <v>0</v>
          </cell>
          <cell r="H366">
            <v>0</v>
          </cell>
          <cell r="I366">
            <v>0</v>
          </cell>
          <cell r="J366">
            <v>0</v>
          </cell>
          <cell r="K366">
            <v>0</v>
          </cell>
          <cell r="L366">
            <v>0</v>
          </cell>
        </row>
        <row r="367">
          <cell r="A367" t="str">
            <v>Comp12</v>
          </cell>
          <cell r="B367">
            <v>0</v>
          </cell>
          <cell r="C367">
            <v>0</v>
          </cell>
          <cell r="D367">
            <v>0</v>
          </cell>
          <cell r="E367">
            <v>0</v>
          </cell>
          <cell r="F367">
            <v>0</v>
          </cell>
          <cell r="G367">
            <v>0</v>
          </cell>
          <cell r="H367">
            <v>0</v>
          </cell>
          <cell r="I367">
            <v>0</v>
          </cell>
          <cell r="J367">
            <v>0</v>
          </cell>
          <cell r="K367">
            <v>0</v>
          </cell>
          <cell r="L367">
            <v>0</v>
          </cell>
        </row>
        <row r="368">
          <cell r="A368" t="str">
            <v>Comp13</v>
          </cell>
          <cell r="B368">
            <v>0</v>
          </cell>
          <cell r="C368">
            <v>0</v>
          </cell>
          <cell r="D368">
            <v>0</v>
          </cell>
          <cell r="E368">
            <v>0</v>
          </cell>
          <cell r="F368">
            <v>0</v>
          </cell>
          <cell r="G368">
            <v>0</v>
          </cell>
          <cell r="H368">
            <v>0</v>
          </cell>
          <cell r="I368">
            <v>0</v>
          </cell>
          <cell r="J368">
            <v>0</v>
          </cell>
          <cell r="K368">
            <v>0</v>
          </cell>
          <cell r="L368">
            <v>0</v>
          </cell>
        </row>
        <row r="369">
          <cell r="A369" t="str">
            <v>Comp14</v>
          </cell>
          <cell r="B369">
            <v>0</v>
          </cell>
          <cell r="C369">
            <v>0</v>
          </cell>
          <cell r="D369">
            <v>0</v>
          </cell>
          <cell r="E369">
            <v>0</v>
          </cell>
          <cell r="F369">
            <v>0</v>
          </cell>
          <cell r="G369">
            <v>0</v>
          </cell>
          <cell r="H369">
            <v>0</v>
          </cell>
          <cell r="I369">
            <v>0</v>
          </cell>
          <cell r="J369">
            <v>0</v>
          </cell>
          <cell r="K369">
            <v>0</v>
          </cell>
          <cell r="L369">
            <v>0</v>
          </cell>
        </row>
        <row r="370">
          <cell r="A370" t="str">
            <v>Comp15</v>
          </cell>
          <cell r="B370">
            <v>0</v>
          </cell>
          <cell r="C370">
            <v>0</v>
          </cell>
          <cell r="D370">
            <v>0</v>
          </cell>
          <cell r="E370">
            <v>0</v>
          </cell>
          <cell r="F370">
            <v>0</v>
          </cell>
          <cell r="G370">
            <v>0</v>
          </cell>
          <cell r="H370">
            <v>0</v>
          </cell>
          <cell r="I370">
            <v>0</v>
          </cell>
          <cell r="J370">
            <v>0</v>
          </cell>
          <cell r="K370">
            <v>0</v>
          </cell>
          <cell r="L370">
            <v>0</v>
          </cell>
        </row>
        <row r="371">
          <cell r="A371" t="str">
            <v>Comp16</v>
          </cell>
          <cell r="B371">
            <v>0</v>
          </cell>
          <cell r="C371">
            <v>0</v>
          </cell>
          <cell r="D371">
            <v>0</v>
          </cell>
          <cell r="E371">
            <v>0</v>
          </cell>
          <cell r="F371">
            <v>0</v>
          </cell>
          <cell r="G371">
            <v>0</v>
          </cell>
          <cell r="H371">
            <v>0</v>
          </cell>
          <cell r="I371">
            <v>0</v>
          </cell>
          <cell r="J371">
            <v>0</v>
          </cell>
          <cell r="K371">
            <v>0</v>
          </cell>
          <cell r="L371">
            <v>0</v>
          </cell>
        </row>
        <row r="372">
          <cell r="A372" t="str">
            <v>Comp17</v>
          </cell>
          <cell r="B372">
            <v>0</v>
          </cell>
          <cell r="C372">
            <v>0</v>
          </cell>
          <cell r="D372">
            <v>0</v>
          </cell>
          <cell r="E372">
            <v>0</v>
          </cell>
          <cell r="F372">
            <v>0</v>
          </cell>
          <cell r="G372">
            <v>0</v>
          </cell>
          <cell r="H372">
            <v>0</v>
          </cell>
          <cell r="I372">
            <v>0</v>
          </cell>
          <cell r="J372">
            <v>0</v>
          </cell>
          <cell r="K372">
            <v>0</v>
          </cell>
          <cell r="L372">
            <v>0</v>
          </cell>
        </row>
        <row r="373">
          <cell r="A373" t="str">
            <v>Comp18</v>
          </cell>
          <cell r="B373">
            <v>0</v>
          </cell>
          <cell r="C373">
            <v>0</v>
          </cell>
          <cell r="D373">
            <v>0</v>
          </cell>
          <cell r="E373">
            <v>0</v>
          </cell>
          <cell r="F373">
            <v>0</v>
          </cell>
          <cell r="G373">
            <v>0</v>
          </cell>
          <cell r="H373">
            <v>0</v>
          </cell>
          <cell r="I373">
            <v>0</v>
          </cell>
          <cell r="J373">
            <v>0</v>
          </cell>
          <cell r="K373">
            <v>0</v>
          </cell>
          <cell r="L373">
            <v>0</v>
          </cell>
        </row>
        <row r="374">
          <cell r="A374" t="str">
            <v>Comp19</v>
          </cell>
          <cell r="B374">
            <v>0</v>
          </cell>
          <cell r="C374">
            <v>0</v>
          </cell>
          <cell r="D374">
            <v>0</v>
          </cell>
          <cell r="E374">
            <v>0</v>
          </cell>
          <cell r="F374">
            <v>0</v>
          </cell>
          <cell r="G374">
            <v>0</v>
          </cell>
          <cell r="H374">
            <v>0</v>
          </cell>
          <cell r="I374">
            <v>0</v>
          </cell>
          <cell r="J374">
            <v>0</v>
          </cell>
          <cell r="K374">
            <v>0</v>
          </cell>
          <cell r="L374">
            <v>0</v>
          </cell>
        </row>
        <row r="375">
          <cell r="A375" t="str">
            <v>Comp20</v>
          </cell>
          <cell r="B375">
            <v>0</v>
          </cell>
          <cell r="C375">
            <v>0</v>
          </cell>
          <cell r="D375">
            <v>0</v>
          </cell>
          <cell r="E375">
            <v>0</v>
          </cell>
          <cell r="F375">
            <v>0</v>
          </cell>
          <cell r="G375">
            <v>0</v>
          </cell>
          <cell r="H375">
            <v>0</v>
          </cell>
          <cell r="I375">
            <v>0</v>
          </cell>
          <cell r="J375">
            <v>0</v>
          </cell>
          <cell r="K375">
            <v>0</v>
          </cell>
          <cell r="L375">
            <v>0</v>
          </cell>
        </row>
        <row r="376">
          <cell r="A376" t="str">
            <v>Comp21</v>
          </cell>
          <cell r="B376">
            <v>0</v>
          </cell>
          <cell r="C376">
            <v>0</v>
          </cell>
          <cell r="D376">
            <v>0</v>
          </cell>
          <cell r="E376">
            <v>0</v>
          </cell>
          <cell r="F376">
            <v>0</v>
          </cell>
          <cell r="G376">
            <v>0</v>
          </cell>
          <cell r="H376">
            <v>0</v>
          </cell>
          <cell r="I376">
            <v>0</v>
          </cell>
          <cell r="J376">
            <v>0</v>
          </cell>
          <cell r="K376">
            <v>0</v>
          </cell>
          <cell r="L376">
            <v>0</v>
          </cell>
        </row>
        <row r="377">
          <cell r="A377" t="str">
            <v>Comp22</v>
          </cell>
          <cell r="B377">
            <v>0</v>
          </cell>
          <cell r="C377">
            <v>0</v>
          </cell>
          <cell r="D377">
            <v>0</v>
          </cell>
          <cell r="E377">
            <v>0</v>
          </cell>
          <cell r="F377">
            <v>0</v>
          </cell>
          <cell r="G377">
            <v>0</v>
          </cell>
          <cell r="H377">
            <v>0</v>
          </cell>
          <cell r="I377">
            <v>0</v>
          </cell>
          <cell r="J377">
            <v>0</v>
          </cell>
          <cell r="K377">
            <v>0</v>
          </cell>
          <cell r="L377">
            <v>0</v>
          </cell>
        </row>
        <row r="378">
          <cell r="A378" t="str">
            <v>Comp23</v>
          </cell>
          <cell r="B378">
            <v>0</v>
          </cell>
          <cell r="C378">
            <v>0</v>
          </cell>
          <cell r="D378">
            <v>0</v>
          </cell>
          <cell r="E378">
            <v>0</v>
          </cell>
          <cell r="F378">
            <v>0</v>
          </cell>
          <cell r="G378">
            <v>0</v>
          </cell>
          <cell r="H378">
            <v>0</v>
          </cell>
          <cell r="I378">
            <v>0</v>
          </cell>
          <cell r="J378">
            <v>0</v>
          </cell>
          <cell r="K378">
            <v>0</v>
          </cell>
          <cell r="L378">
            <v>0</v>
          </cell>
        </row>
        <row r="379">
          <cell r="A379" t="str">
            <v>Comp24</v>
          </cell>
          <cell r="B379">
            <v>0</v>
          </cell>
          <cell r="C379">
            <v>0</v>
          </cell>
          <cell r="D379">
            <v>0</v>
          </cell>
          <cell r="E379">
            <v>0</v>
          </cell>
          <cell r="F379">
            <v>0</v>
          </cell>
          <cell r="G379">
            <v>0</v>
          </cell>
          <cell r="H379">
            <v>0</v>
          </cell>
          <cell r="I379">
            <v>0</v>
          </cell>
          <cell r="J379">
            <v>0</v>
          </cell>
          <cell r="K379">
            <v>0</v>
          </cell>
          <cell r="L379">
            <v>0</v>
          </cell>
        </row>
        <row r="380">
          <cell r="A380" t="str">
            <v>Comp25</v>
          </cell>
          <cell r="B380">
            <v>0</v>
          </cell>
          <cell r="C380">
            <v>0</v>
          </cell>
          <cell r="D380">
            <v>0</v>
          </cell>
          <cell r="E380">
            <v>0</v>
          </cell>
          <cell r="F380">
            <v>0</v>
          </cell>
          <cell r="G380">
            <v>0</v>
          </cell>
          <cell r="H380">
            <v>0</v>
          </cell>
          <cell r="I380">
            <v>0</v>
          </cell>
          <cell r="J380">
            <v>0</v>
          </cell>
          <cell r="K380">
            <v>0</v>
          </cell>
          <cell r="L380">
            <v>0</v>
          </cell>
        </row>
        <row r="381">
          <cell r="A381" t="str">
            <v>Addition/Deletion 1</v>
          </cell>
          <cell r="B381">
            <v>0</v>
          </cell>
          <cell r="C381">
            <v>0</v>
          </cell>
          <cell r="D381">
            <v>0</v>
          </cell>
          <cell r="E381">
            <v>0</v>
          </cell>
          <cell r="F381">
            <v>0</v>
          </cell>
          <cell r="G381">
            <v>0</v>
          </cell>
          <cell r="H381">
            <v>0</v>
          </cell>
          <cell r="I381">
            <v>0</v>
          </cell>
          <cell r="J381">
            <v>0</v>
          </cell>
          <cell r="K381">
            <v>0</v>
          </cell>
          <cell r="L381">
            <v>0</v>
          </cell>
        </row>
        <row r="382">
          <cell r="A382" t="str">
            <v>Addition/Deletion 2</v>
          </cell>
          <cell r="B382">
            <v>0</v>
          </cell>
          <cell r="C382">
            <v>0</v>
          </cell>
          <cell r="D382">
            <v>0</v>
          </cell>
          <cell r="E382">
            <v>0</v>
          </cell>
          <cell r="F382">
            <v>0</v>
          </cell>
          <cell r="G382">
            <v>0</v>
          </cell>
          <cell r="H382">
            <v>0</v>
          </cell>
          <cell r="I382">
            <v>0</v>
          </cell>
          <cell r="J382">
            <v>0</v>
          </cell>
          <cell r="K382">
            <v>0</v>
          </cell>
          <cell r="L382">
            <v>0</v>
          </cell>
        </row>
        <row r="383">
          <cell r="A383" t="str">
            <v>Addition/Deletion 3</v>
          </cell>
          <cell r="B383">
            <v>0</v>
          </cell>
          <cell r="C383">
            <v>0</v>
          </cell>
          <cell r="D383">
            <v>0</v>
          </cell>
          <cell r="E383">
            <v>0</v>
          </cell>
          <cell r="F383">
            <v>0</v>
          </cell>
          <cell r="G383">
            <v>0</v>
          </cell>
          <cell r="H383">
            <v>0</v>
          </cell>
          <cell r="I383">
            <v>0</v>
          </cell>
          <cell r="J383">
            <v>0</v>
          </cell>
          <cell r="K383">
            <v>0</v>
          </cell>
          <cell r="L383">
            <v>0</v>
          </cell>
        </row>
        <row r="384">
          <cell r="A384" t="str">
            <v>Addition/Deletion 4</v>
          </cell>
          <cell r="B384">
            <v>0</v>
          </cell>
          <cell r="C384">
            <v>0</v>
          </cell>
          <cell r="D384">
            <v>0</v>
          </cell>
          <cell r="E384">
            <v>0</v>
          </cell>
          <cell r="F384">
            <v>0</v>
          </cell>
          <cell r="G384">
            <v>0</v>
          </cell>
          <cell r="H384">
            <v>0</v>
          </cell>
          <cell r="I384">
            <v>0</v>
          </cell>
          <cell r="J384">
            <v>0</v>
          </cell>
          <cell r="K384">
            <v>0</v>
          </cell>
          <cell r="L384">
            <v>0</v>
          </cell>
        </row>
        <row r="385">
          <cell r="A385" t="str">
            <v>Addition/Deletion 5</v>
          </cell>
          <cell r="B385">
            <v>0</v>
          </cell>
          <cell r="C385">
            <v>0</v>
          </cell>
          <cell r="D385">
            <v>0</v>
          </cell>
          <cell r="E385">
            <v>0</v>
          </cell>
          <cell r="F385">
            <v>0</v>
          </cell>
          <cell r="G385">
            <v>0</v>
          </cell>
          <cell r="H385">
            <v>0</v>
          </cell>
          <cell r="I385">
            <v>0</v>
          </cell>
          <cell r="J385">
            <v>0</v>
          </cell>
          <cell r="K385">
            <v>0</v>
          </cell>
          <cell r="L385">
            <v>0</v>
          </cell>
        </row>
      </sheetData>
      <sheetData sheetId="6">
        <row r="3">
          <cell r="A3" t="str">
            <v>Project Rate Growth by</v>
          </cell>
        </row>
        <row r="6">
          <cell r="B6">
            <v>1</v>
          </cell>
        </row>
        <row r="7">
          <cell r="A7" t="str">
            <v>Overall Rate Growth</v>
          </cell>
        </row>
        <row r="8">
          <cell r="B8">
            <v>2002</v>
          </cell>
          <cell r="C8">
            <v>2004</v>
          </cell>
          <cell r="D8">
            <v>2005</v>
          </cell>
          <cell r="E8">
            <v>2006</v>
          </cell>
          <cell r="F8">
            <v>2007</v>
          </cell>
          <cell r="G8">
            <v>2008</v>
          </cell>
          <cell r="H8">
            <v>2009</v>
          </cell>
          <cell r="I8">
            <v>2010</v>
          </cell>
          <cell r="J8">
            <v>2011</v>
          </cell>
          <cell r="K8">
            <v>2012</v>
          </cell>
          <cell r="L8">
            <v>2013</v>
          </cell>
          <cell r="M8">
            <v>2014</v>
          </cell>
        </row>
        <row r="9">
          <cell r="A9" t="str">
            <v>Growth Rate</v>
          </cell>
          <cell r="C9">
            <v>0</v>
          </cell>
          <cell r="D9">
            <v>0</v>
          </cell>
          <cell r="E9">
            <v>0</v>
          </cell>
          <cell r="F9">
            <v>0</v>
          </cell>
          <cell r="G9">
            <v>0</v>
          </cell>
          <cell r="H9">
            <v>0</v>
          </cell>
          <cell r="I9">
            <v>0</v>
          </cell>
          <cell r="J9">
            <v>0</v>
          </cell>
          <cell r="K9">
            <v>0</v>
          </cell>
          <cell r="L9">
            <v>0</v>
          </cell>
          <cell r="M9">
            <v>0</v>
          </cell>
        </row>
        <row r="10">
          <cell r="A10" t="str">
            <v>Average Rate</v>
          </cell>
          <cell r="B10">
            <v>118.6</v>
          </cell>
          <cell r="C10">
            <v>118.6</v>
          </cell>
          <cell r="D10">
            <v>118.6</v>
          </cell>
          <cell r="E10">
            <v>118.6</v>
          </cell>
          <cell r="F10">
            <v>118.6</v>
          </cell>
          <cell r="G10">
            <v>118.6</v>
          </cell>
          <cell r="H10">
            <v>118.6</v>
          </cell>
          <cell r="I10">
            <v>118.6</v>
          </cell>
          <cell r="J10">
            <v>118.6</v>
          </cell>
          <cell r="K10">
            <v>118.6</v>
          </cell>
          <cell r="L10">
            <v>118.6</v>
          </cell>
          <cell r="M10">
            <v>118.6</v>
          </cell>
        </row>
        <row r="12">
          <cell r="A12" t="str">
            <v>Segmented Rate Growth</v>
          </cell>
        </row>
        <row r="13">
          <cell r="B13">
            <v>2002</v>
          </cell>
          <cell r="C13">
            <v>2004</v>
          </cell>
          <cell r="D13">
            <v>2005</v>
          </cell>
          <cell r="E13">
            <v>2006</v>
          </cell>
          <cell r="F13">
            <v>2007</v>
          </cell>
          <cell r="G13">
            <v>2008</v>
          </cell>
          <cell r="H13">
            <v>2009</v>
          </cell>
          <cell r="I13">
            <v>2010</v>
          </cell>
          <cell r="J13">
            <v>2011</v>
          </cell>
          <cell r="K13">
            <v>2012</v>
          </cell>
          <cell r="L13">
            <v>2013</v>
          </cell>
          <cell r="M13">
            <v>2014</v>
          </cell>
        </row>
        <row r="14">
          <cell r="A14" t="str">
            <v>Transient</v>
          </cell>
        </row>
        <row r="15">
          <cell r="A15" t="str">
            <v>Growth Rate</v>
          </cell>
          <cell r="C15">
            <v>0</v>
          </cell>
          <cell r="D15">
            <v>0</v>
          </cell>
          <cell r="E15">
            <v>0</v>
          </cell>
          <cell r="F15">
            <v>0</v>
          </cell>
          <cell r="G15">
            <v>0</v>
          </cell>
          <cell r="H15">
            <v>0</v>
          </cell>
          <cell r="I15">
            <v>0</v>
          </cell>
          <cell r="J15">
            <v>0</v>
          </cell>
          <cell r="K15">
            <v>0</v>
          </cell>
          <cell r="L15">
            <v>0</v>
          </cell>
          <cell r="M15">
            <v>0</v>
          </cell>
        </row>
        <row r="16">
          <cell r="A16" t="str">
            <v>Average Rate</v>
          </cell>
          <cell r="B16">
            <v>118.6</v>
          </cell>
          <cell r="C16">
            <v>118.6</v>
          </cell>
          <cell r="D16">
            <v>118.6</v>
          </cell>
          <cell r="E16">
            <v>118.6</v>
          </cell>
          <cell r="F16">
            <v>118.6</v>
          </cell>
          <cell r="G16">
            <v>118.6</v>
          </cell>
          <cell r="H16">
            <v>118.6</v>
          </cell>
          <cell r="I16">
            <v>118.6</v>
          </cell>
          <cell r="J16">
            <v>118.6</v>
          </cell>
          <cell r="K16">
            <v>118.6</v>
          </cell>
          <cell r="L16">
            <v>118.6</v>
          </cell>
          <cell r="M16">
            <v>118.6</v>
          </cell>
        </row>
        <row r="17">
          <cell r="C17">
            <v>29641.101800447421</v>
          </cell>
          <cell r="D17">
            <v>29641.101800447421</v>
          </cell>
          <cell r="E17">
            <v>29641.101800447421</v>
          </cell>
          <cell r="F17">
            <v>29641.101800447421</v>
          </cell>
          <cell r="G17">
            <v>29641.101800447421</v>
          </cell>
          <cell r="H17">
            <v>29641.101800447421</v>
          </cell>
          <cell r="I17">
            <v>29641.101800447421</v>
          </cell>
          <cell r="J17">
            <v>29641.101800447421</v>
          </cell>
          <cell r="K17">
            <v>29641.101800447421</v>
          </cell>
          <cell r="L17">
            <v>29641.101800447421</v>
          </cell>
          <cell r="M17">
            <v>29641.101800447421</v>
          </cell>
        </row>
        <row r="18">
          <cell r="C18">
            <v>3515434.6735330638</v>
          </cell>
          <cell r="D18">
            <v>3515434.6735330638</v>
          </cell>
          <cell r="E18">
            <v>3515434.6735330638</v>
          </cell>
          <cell r="F18">
            <v>3515434.6735330638</v>
          </cell>
          <cell r="G18">
            <v>3515434.6735330638</v>
          </cell>
          <cell r="H18">
            <v>3515434.6735330638</v>
          </cell>
          <cell r="I18">
            <v>3515434.6735330638</v>
          </cell>
          <cell r="J18">
            <v>3515434.6735330638</v>
          </cell>
          <cell r="K18">
            <v>3515434.6735330638</v>
          </cell>
          <cell r="L18">
            <v>3515434.6735330638</v>
          </cell>
          <cell r="M18">
            <v>3515434.6735330638</v>
          </cell>
        </row>
        <row r="19">
          <cell r="A19" t="str">
            <v>Group</v>
          </cell>
        </row>
        <row r="20">
          <cell r="A20" t="str">
            <v>Growth Rate</v>
          </cell>
          <cell r="C20">
            <v>0</v>
          </cell>
          <cell r="D20">
            <v>0</v>
          </cell>
          <cell r="E20">
            <v>0</v>
          </cell>
          <cell r="F20">
            <v>0</v>
          </cell>
          <cell r="G20">
            <v>0</v>
          </cell>
          <cell r="H20">
            <v>0</v>
          </cell>
          <cell r="I20">
            <v>0</v>
          </cell>
          <cell r="J20">
            <v>0</v>
          </cell>
          <cell r="K20">
            <v>0</v>
          </cell>
          <cell r="L20">
            <v>0</v>
          </cell>
          <cell r="M20">
            <v>0</v>
          </cell>
        </row>
        <row r="21">
          <cell r="A21" t="str">
            <v>Average Rate</v>
          </cell>
          <cell r="B21">
            <v>118.6</v>
          </cell>
          <cell r="C21">
            <v>118.6</v>
          </cell>
          <cell r="D21">
            <v>118.6</v>
          </cell>
          <cell r="E21">
            <v>118.6</v>
          </cell>
          <cell r="F21">
            <v>118.6</v>
          </cell>
          <cell r="G21">
            <v>118.6</v>
          </cell>
          <cell r="H21">
            <v>118.6</v>
          </cell>
          <cell r="I21">
            <v>118.6</v>
          </cell>
          <cell r="J21">
            <v>118.6</v>
          </cell>
          <cell r="K21">
            <v>118.6</v>
          </cell>
          <cell r="L21">
            <v>118.6</v>
          </cell>
          <cell r="M21">
            <v>118.6</v>
          </cell>
        </row>
        <row r="22">
          <cell r="C22">
            <v>10032.326321083381</v>
          </cell>
          <cell r="D22">
            <v>10032.326321083381</v>
          </cell>
          <cell r="E22">
            <v>10032.326321083381</v>
          </cell>
          <cell r="F22">
            <v>10032.326321083381</v>
          </cell>
          <cell r="G22">
            <v>10032.326321083381</v>
          </cell>
          <cell r="H22">
            <v>10032.326321083381</v>
          </cell>
          <cell r="I22">
            <v>10032.326321083381</v>
          </cell>
          <cell r="J22">
            <v>10032.326321083381</v>
          </cell>
          <cell r="K22">
            <v>10032.326321083381</v>
          </cell>
          <cell r="L22">
            <v>10032.326321083381</v>
          </cell>
          <cell r="M22">
            <v>10032.326321083381</v>
          </cell>
        </row>
        <row r="23">
          <cell r="C23">
            <v>1189833.9016804888</v>
          </cell>
          <cell r="D23">
            <v>1189833.9016804888</v>
          </cell>
          <cell r="E23">
            <v>1189833.9016804888</v>
          </cell>
          <cell r="F23">
            <v>1189833.9016804888</v>
          </cell>
          <cell r="G23">
            <v>1189833.9016804888</v>
          </cell>
          <cell r="H23">
            <v>1189833.9016804888</v>
          </cell>
          <cell r="I23">
            <v>1189833.9016804888</v>
          </cell>
          <cell r="J23">
            <v>1189833.9016804888</v>
          </cell>
          <cell r="K23">
            <v>1189833.9016804888</v>
          </cell>
          <cell r="L23">
            <v>1189833.9016804888</v>
          </cell>
          <cell r="M23">
            <v>1189833.9016804888</v>
          </cell>
        </row>
        <row r="24">
          <cell r="A24" t="str">
            <v>Contracted</v>
          </cell>
        </row>
        <row r="25">
          <cell r="A25" t="str">
            <v>Growth Rate</v>
          </cell>
          <cell r="C25">
            <v>0</v>
          </cell>
          <cell r="D25">
            <v>0</v>
          </cell>
          <cell r="E25">
            <v>0</v>
          </cell>
          <cell r="F25">
            <v>0</v>
          </cell>
          <cell r="G25">
            <v>0</v>
          </cell>
          <cell r="H25">
            <v>0</v>
          </cell>
          <cell r="I25">
            <v>0</v>
          </cell>
          <cell r="J25">
            <v>0</v>
          </cell>
          <cell r="K25">
            <v>0</v>
          </cell>
          <cell r="L25">
            <v>0</v>
          </cell>
          <cell r="M25">
            <v>0</v>
          </cell>
        </row>
        <row r="26">
          <cell r="A26" t="str">
            <v>Average Rate</v>
          </cell>
          <cell r="B26">
            <v>118.6</v>
          </cell>
          <cell r="C26">
            <v>118.6</v>
          </cell>
          <cell r="D26">
            <v>118.6</v>
          </cell>
          <cell r="E26">
            <v>118.6</v>
          </cell>
          <cell r="F26">
            <v>118.6</v>
          </cell>
          <cell r="G26">
            <v>118.6</v>
          </cell>
          <cell r="H26">
            <v>118.6</v>
          </cell>
          <cell r="I26">
            <v>118.6</v>
          </cell>
          <cell r="J26">
            <v>118.6</v>
          </cell>
          <cell r="K26">
            <v>118.6</v>
          </cell>
          <cell r="L26">
            <v>118.6</v>
          </cell>
          <cell r="M26">
            <v>118.6</v>
          </cell>
        </row>
        <row r="27">
          <cell r="C27">
            <v>5928.2006349959784</v>
          </cell>
          <cell r="D27">
            <v>5928.2006349959784</v>
          </cell>
          <cell r="E27">
            <v>5928.2006349959784</v>
          </cell>
          <cell r="F27">
            <v>5928.2006349959784</v>
          </cell>
          <cell r="G27">
            <v>5928.2006349959784</v>
          </cell>
          <cell r="H27">
            <v>5928.2006349959784</v>
          </cell>
          <cell r="I27">
            <v>5928.2006349959784</v>
          </cell>
          <cell r="J27">
            <v>5928.2006349959784</v>
          </cell>
          <cell r="K27">
            <v>5928.2006349959784</v>
          </cell>
          <cell r="L27">
            <v>5928.2006349959784</v>
          </cell>
          <cell r="M27">
            <v>5928.2006349959784</v>
          </cell>
        </row>
        <row r="28">
          <cell r="C28">
            <v>703084.59531052294</v>
          </cell>
          <cell r="D28">
            <v>703084.59531052294</v>
          </cell>
          <cell r="E28">
            <v>703084.59531052294</v>
          </cell>
          <cell r="F28">
            <v>703084.59531052294</v>
          </cell>
          <cell r="G28">
            <v>703084.59531052294</v>
          </cell>
          <cell r="H28">
            <v>703084.59531052294</v>
          </cell>
          <cell r="I28">
            <v>703084.59531052294</v>
          </cell>
          <cell r="J28">
            <v>703084.59531052294</v>
          </cell>
          <cell r="K28">
            <v>703084.59531052294</v>
          </cell>
          <cell r="L28">
            <v>703084.59531052294</v>
          </cell>
          <cell r="M28">
            <v>703084.59531052294</v>
          </cell>
        </row>
        <row r="29">
          <cell r="A29" t="str">
            <v>Other</v>
          </cell>
        </row>
        <row r="30">
          <cell r="A30" t="str">
            <v>Growth Rate</v>
          </cell>
          <cell r="C30">
            <v>0</v>
          </cell>
          <cell r="D30">
            <v>0</v>
          </cell>
          <cell r="E30">
            <v>0</v>
          </cell>
          <cell r="F30">
            <v>0</v>
          </cell>
          <cell r="G30">
            <v>0</v>
          </cell>
          <cell r="H30">
            <v>0</v>
          </cell>
          <cell r="I30">
            <v>0</v>
          </cell>
          <cell r="J30">
            <v>0</v>
          </cell>
          <cell r="K30">
            <v>0</v>
          </cell>
          <cell r="L30">
            <v>0</v>
          </cell>
          <cell r="M30">
            <v>0</v>
          </cell>
        </row>
        <row r="31">
          <cell r="A31" t="str">
            <v>Average Rate</v>
          </cell>
          <cell r="B31">
            <v>118.6</v>
          </cell>
          <cell r="C31">
            <v>118.6</v>
          </cell>
          <cell r="D31">
            <v>118.6</v>
          </cell>
          <cell r="E31">
            <v>118.6</v>
          </cell>
          <cell r="F31">
            <v>118.6</v>
          </cell>
          <cell r="G31">
            <v>118.6</v>
          </cell>
          <cell r="H31">
            <v>118.6</v>
          </cell>
          <cell r="I31">
            <v>118.6</v>
          </cell>
          <cell r="J31">
            <v>118.6</v>
          </cell>
          <cell r="K31">
            <v>118.6</v>
          </cell>
          <cell r="L31">
            <v>118.6</v>
          </cell>
          <cell r="M31">
            <v>118.6</v>
          </cell>
        </row>
        <row r="32">
          <cell r="C32">
            <v>0</v>
          </cell>
          <cell r="D32">
            <v>0</v>
          </cell>
          <cell r="E32">
            <v>0</v>
          </cell>
          <cell r="F32">
            <v>0</v>
          </cell>
          <cell r="G32">
            <v>0</v>
          </cell>
          <cell r="H32">
            <v>0</v>
          </cell>
          <cell r="I32">
            <v>0</v>
          </cell>
          <cell r="J32">
            <v>0</v>
          </cell>
          <cell r="K32">
            <v>0</v>
          </cell>
          <cell r="L32">
            <v>0</v>
          </cell>
          <cell r="M32">
            <v>0</v>
          </cell>
        </row>
        <row r="33">
          <cell r="C33">
            <v>0</v>
          </cell>
          <cell r="D33">
            <v>0</v>
          </cell>
          <cell r="E33">
            <v>0</v>
          </cell>
          <cell r="F33">
            <v>0</v>
          </cell>
          <cell r="G33">
            <v>0</v>
          </cell>
          <cell r="H33">
            <v>0</v>
          </cell>
          <cell r="I33">
            <v>0</v>
          </cell>
          <cell r="J33">
            <v>0</v>
          </cell>
          <cell r="K33">
            <v>0</v>
          </cell>
          <cell r="L33">
            <v>0</v>
          </cell>
          <cell r="M33">
            <v>0</v>
          </cell>
        </row>
        <row r="34">
          <cell r="A34" t="str">
            <v>Not Used</v>
          </cell>
        </row>
        <row r="35">
          <cell r="A35" t="str">
            <v>Growth Rate</v>
          </cell>
          <cell r="C35">
            <v>0</v>
          </cell>
          <cell r="D35">
            <v>0</v>
          </cell>
          <cell r="E35">
            <v>0</v>
          </cell>
          <cell r="F35">
            <v>0</v>
          </cell>
          <cell r="G35">
            <v>0</v>
          </cell>
          <cell r="H35">
            <v>0</v>
          </cell>
          <cell r="I35">
            <v>0</v>
          </cell>
          <cell r="J35">
            <v>0</v>
          </cell>
          <cell r="K35">
            <v>0</v>
          </cell>
          <cell r="L35">
            <v>0</v>
          </cell>
          <cell r="M35">
            <v>0</v>
          </cell>
        </row>
        <row r="36">
          <cell r="A36" t="str">
            <v>Average Rate</v>
          </cell>
          <cell r="B36">
            <v>118.6</v>
          </cell>
          <cell r="C36">
            <v>118.6</v>
          </cell>
          <cell r="D36">
            <v>118.6</v>
          </cell>
          <cell r="E36">
            <v>118.6</v>
          </cell>
          <cell r="F36">
            <v>118.6</v>
          </cell>
          <cell r="G36">
            <v>118.6</v>
          </cell>
          <cell r="H36">
            <v>118.6</v>
          </cell>
          <cell r="I36">
            <v>118.6</v>
          </cell>
          <cell r="J36">
            <v>118.6</v>
          </cell>
          <cell r="K36">
            <v>118.6</v>
          </cell>
          <cell r="L36">
            <v>118.6</v>
          </cell>
          <cell r="M36">
            <v>118.6</v>
          </cell>
        </row>
        <row r="37">
          <cell r="C37">
            <v>0</v>
          </cell>
          <cell r="D37">
            <v>0</v>
          </cell>
          <cell r="E37">
            <v>0</v>
          </cell>
          <cell r="F37">
            <v>0</v>
          </cell>
          <cell r="G37">
            <v>0</v>
          </cell>
          <cell r="H37">
            <v>0</v>
          </cell>
          <cell r="I37">
            <v>0</v>
          </cell>
          <cell r="J37">
            <v>0</v>
          </cell>
          <cell r="K37">
            <v>0</v>
          </cell>
          <cell r="L37">
            <v>0</v>
          </cell>
          <cell r="M37">
            <v>0</v>
          </cell>
        </row>
        <row r="38">
          <cell r="C38">
            <v>0</v>
          </cell>
          <cell r="D38">
            <v>0</v>
          </cell>
          <cell r="E38">
            <v>0</v>
          </cell>
          <cell r="F38">
            <v>0</v>
          </cell>
          <cell r="G38">
            <v>0</v>
          </cell>
          <cell r="H38">
            <v>0</v>
          </cell>
          <cell r="I38">
            <v>0</v>
          </cell>
          <cell r="J38">
            <v>0</v>
          </cell>
          <cell r="K38">
            <v>0</v>
          </cell>
          <cell r="L38">
            <v>0</v>
          </cell>
          <cell r="M38">
            <v>0</v>
          </cell>
        </row>
        <row r="39">
          <cell r="C39">
            <v>45601.628756526778</v>
          </cell>
          <cell r="D39">
            <v>45601.628756526778</v>
          </cell>
          <cell r="E39">
            <v>45601.628756526778</v>
          </cell>
          <cell r="F39">
            <v>45601.628756526778</v>
          </cell>
          <cell r="G39">
            <v>45601.628756526778</v>
          </cell>
          <cell r="H39">
            <v>45601.628756526778</v>
          </cell>
          <cell r="I39">
            <v>45601.628756526778</v>
          </cell>
          <cell r="J39">
            <v>45601.628756526778</v>
          </cell>
          <cell r="K39">
            <v>45601.628756526778</v>
          </cell>
          <cell r="L39">
            <v>45601.628756526778</v>
          </cell>
          <cell r="M39">
            <v>45601.628756526778</v>
          </cell>
        </row>
        <row r="40">
          <cell r="C40">
            <v>5408353.1705240756</v>
          </cell>
          <cell r="D40">
            <v>5408353.1705240756</v>
          </cell>
          <cell r="E40">
            <v>5408353.1705240756</v>
          </cell>
          <cell r="F40">
            <v>5408353.1705240756</v>
          </cell>
          <cell r="G40">
            <v>5408353.1705240756</v>
          </cell>
          <cell r="H40">
            <v>5408353.1705240756</v>
          </cell>
          <cell r="I40">
            <v>5408353.1705240756</v>
          </cell>
          <cell r="J40">
            <v>5408353.1705240756</v>
          </cell>
          <cell r="K40">
            <v>5408353.1705240756</v>
          </cell>
          <cell r="L40">
            <v>5408353.1705240756</v>
          </cell>
          <cell r="M40">
            <v>5408353.1705240756</v>
          </cell>
        </row>
        <row r="41">
          <cell r="A41" t="str">
            <v>Overall Average Rate</v>
          </cell>
          <cell r="B41">
            <v>118.6</v>
          </cell>
          <cell r="C41">
            <v>118.6</v>
          </cell>
          <cell r="D41">
            <v>118.6</v>
          </cell>
          <cell r="E41">
            <v>118.6</v>
          </cell>
          <cell r="F41">
            <v>118.6</v>
          </cell>
          <cell r="G41">
            <v>118.6</v>
          </cell>
          <cell r="H41">
            <v>118.6</v>
          </cell>
          <cell r="I41">
            <v>118.6</v>
          </cell>
          <cell r="J41">
            <v>118.6</v>
          </cell>
          <cell r="K41">
            <v>118.6</v>
          </cell>
          <cell r="L41">
            <v>118.6</v>
          </cell>
          <cell r="M41">
            <v>118.6</v>
          </cell>
        </row>
        <row r="43">
          <cell r="A43" t="str">
            <v>Extraordinary Discounts or Premiums</v>
          </cell>
        </row>
        <row r="44">
          <cell r="C44">
            <v>2004</v>
          </cell>
          <cell r="D44">
            <v>2005</v>
          </cell>
          <cell r="E44">
            <v>2006</v>
          </cell>
          <cell r="F44">
            <v>2007</v>
          </cell>
          <cell r="G44">
            <v>2008</v>
          </cell>
          <cell r="H44">
            <v>2009</v>
          </cell>
          <cell r="I44">
            <v>2010</v>
          </cell>
          <cell r="J44">
            <v>2011</v>
          </cell>
          <cell r="K44">
            <v>2012</v>
          </cell>
          <cell r="L44">
            <v>2013</v>
          </cell>
          <cell r="M44">
            <v>2014</v>
          </cell>
        </row>
        <row r="45">
          <cell r="A45" t="str">
            <v>Unadjusted Average Rate</v>
          </cell>
          <cell r="C45">
            <v>118.6</v>
          </cell>
          <cell r="D45">
            <v>118.6</v>
          </cell>
          <cell r="E45">
            <v>118.6</v>
          </cell>
          <cell r="F45">
            <v>118.6</v>
          </cell>
          <cell r="G45">
            <v>118.6</v>
          </cell>
          <cell r="H45">
            <v>118.6</v>
          </cell>
          <cell r="I45">
            <v>118.6</v>
          </cell>
          <cell r="J45">
            <v>118.6</v>
          </cell>
          <cell r="K45">
            <v>118.6</v>
          </cell>
          <cell r="L45">
            <v>118.6</v>
          </cell>
          <cell r="M45">
            <v>118.6</v>
          </cell>
        </row>
        <row r="46">
          <cell r="A46" t="str">
            <v>Discount / Premium</v>
          </cell>
          <cell r="C46">
            <v>0</v>
          </cell>
          <cell r="D46">
            <v>0</v>
          </cell>
          <cell r="E46">
            <v>0</v>
          </cell>
          <cell r="F46">
            <v>0</v>
          </cell>
          <cell r="G46">
            <v>0</v>
          </cell>
          <cell r="H46">
            <v>0</v>
          </cell>
          <cell r="I46">
            <v>0</v>
          </cell>
          <cell r="J46">
            <v>0</v>
          </cell>
          <cell r="K46">
            <v>0</v>
          </cell>
          <cell r="L46">
            <v>0</v>
          </cell>
          <cell r="M46">
            <v>0</v>
          </cell>
        </row>
        <row r="47">
          <cell r="A47" t="str">
            <v>Adjusted Average Rate</v>
          </cell>
          <cell r="C47">
            <v>118.6</v>
          </cell>
          <cell r="D47">
            <v>118.6</v>
          </cell>
          <cell r="E47">
            <v>118.6</v>
          </cell>
          <cell r="F47">
            <v>118.6</v>
          </cell>
          <cell r="G47">
            <v>118.6</v>
          </cell>
          <cell r="H47">
            <v>118.6</v>
          </cell>
          <cell r="I47">
            <v>118.6</v>
          </cell>
          <cell r="J47">
            <v>118.6</v>
          </cell>
          <cell r="K47">
            <v>118.6</v>
          </cell>
          <cell r="L47">
            <v>118.6</v>
          </cell>
          <cell r="M47">
            <v>118.6</v>
          </cell>
        </row>
      </sheetData>
      <sheetData sheetId="7">
        <row r="5">
          <cell r="A5" t="str">
            <v>Base Year is 2002</v>
          </cell>
        </row>
      </sheetData>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ow r="6">
          <cell r="BD6">
            <v>2002</v>
          </cell>
        </row>
      </sheetData>
      <sheetData sheetId="25"/>
      <sheetData sheetId="26"/>
      <sheetData sheetId="27"/>
      <sheetData sheetId="28">
        <row r="5">
          <cell r="A5" t="str">
            <v>Base Year is 2002</v>
          </cell>
        </row>
      </sheetData>
      <sheetData sheetId="29">
        <row r="3">
          <cell r="A3" t="str">
            <v>Project Rate Growth by</v>
          </cell>
        </row>
      </sheetData>
      <sheetData sheetId="30">
        <row r="16">
          <cell r="A16" t="str">
            <v xml:space="preserve">  Rooms</v>
          </cell>
        </row>
      </sheetData>
      <sheetData sheetId="31"/>
      <sheetData sheetId="32"/>
      <sheetData sheetId="33"/>
      <sheetData sheetId="3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ETS"/>
      <sheetName val="ASSETS (2)"/>
      <sheetName val="COM"/>
      <sheetName val="COC"/>
      <sheetName val="TIS"/>
      <sheetName val="RLE"/>
      <sheetName val="7000 ACC LANDSCAPE"/>
      <sheetName val="7000 ACCT12-97  1-98"/>
      <sheetName val="drop downs"/>
      <sheetName val="Exit Strategy"/>
      <sheetName val="Alhambra Retail Parcel Analysis"/>
      <sheetName val="ASSETS_(2)"/>
      <sheetName val="7000_ACC_LANDSCAPE"/>
      <sheetName val="7000_ACCT12-97__1-98"/>
      <sheetName val="drop_downs"/>
      <sheetName val="ASSETS_(2)1"/>
      <sheetName val="7000_ACC_LANDSCAPE1"/>
      <sheetName val="7000_ACCT12-97__1-981"/>
      <sheetName val="drop_downs1"/>
      <sheetName val="Dump"/>
      <sheetName val="Input2"/>
      <sheetName val="SU"/>
      <sheetName val="Set-up"/>
      <sheetName val="Property Info"/>
      <sheetName val="110910 RR"/>
      <sheetName val="HE Origination"/>
      <sheetName val="Debt Summary  11"/>
      <sheetName val="CF Yr1"/>
      <sheetName val="Repl.Cst.+Ins."/>
      <sheetName val="Rent Roll"/>
      <sheetName val="Op Exp &amp; Cap Ex"/>
      <sheetName val="assump"/>
      <sheetName val="Monthly"/>
      <sheetName val="rates"/>
      <sheetName val="TCTTOC"/>
      <sheetName val="JUL98"/>
      <sheetName val="Investor Splits"/>
      <sheetName val="OA-Email"/>
      <sheetName val="JUL98.XLS"/>
      <sheetName val="Debt Sum"/>
      <sheetName val="ASSETS_(2)2"/>
      <sheetName val="7000_ACC_LANDSCAPE2"/>
      <sheetName val="7000_ACCT12-97__1-982"/>
      <sheetName val="Alhambra_Retail_Parcel_Analysis"/>
      <sheetName val="drop_downs2"/>
      <sheetName val="Exit_Strategy"/>
      <sheetName val="Property_Info"/>
      <sheetName val="110910_RR"/>
      <sheetName val="HE_Origination"/>
      <sheetName val="Debt_Summary__11"/>
      <sheetName val="CF_Yr1"/>
      <sheetName val="Repl_Cst_+Ins_"/>
      <sheetName val="Rent_Roll"/>
      <sheetName val="Op_Exp_&amp;_Cap_Ex"/>
      <sheetName val="RSCHDL"/>
      <sheetName val="EXP"/>
      <sheetName val="CBRE Cashflow"/>
      <sheetName val="Programs and Zipcodes"/>
      <sheetName val="Sheet1"/>
      <sheetName val="Assumptions"/>
      <sheetName val="Pro Forma"/>
      <sheetName val="Codesheet"/>
      <sheetName val="Debt Assumptions"/>
      <sheetName val="Sheet2"/>
      <sheetName val="Summary CF"/>
      <sheetName val="0520-10"/>
      <sheetName val="0540-10"/>
      <sheetName val="0640-14"/>
      <sheetName val="0550-24"/>
      <sheetName val="OPER. ACCRLS."/>
      <sheetName val="0500-10"/>
      <sheetName val="0500-18"/>
      <sheetName val="0500-20"/>
      <sheetName val="0502-10"/>
      <sheetName val="0502-14"/>
      <sheetName val="0502-18"/>
      <sheetName val="0502-22"/>
      <sheetName val="0502-24"/>
      <sheetName val="Prkng Trade"/>
      <sheetName val="0505-11"/>
      <sheetName val="0505-14"/>
      <sheetName val="0505-16"/>
      <sheetName val="0510-16"/>
      <sheetName val="0510-18"/>
      <sheetName val="0510-20"/>
      <sheetName val="0510-22"/>
      <sheetName val="0510-24"/>
      <sheetName val="0515-10"/>
      <sheetName val="0515-11"/>
      <sheetName val="0515-11b"/>
      <sheetName val="0515-12"/>
      <sheetName val="0515-14"/>
      <sheetName val="0525-12"/>
      <sheetName val="0525-14"/>
      <sheetName val="0525-18"/>
      <sheetName val="0530-10"/>
      <sheetName val="0530-12"/>
      <sheetName val="0530-14"/>
      <sheetName val="0530-20"/>
      <sheetName val="0535-10"/>
      <sheetName val="0535-12"/>
      <sheetName val="0535-16"/>
      <sheetName val="staxqtr (2)"/>
      <sheetName val="staxqtr (3)"/>
      <sheetName val="0540-18"/>
      <sheetName val="octxqtr(2)"/>
      <sheetName val="octxqtr(3)"/>
      <sheetName val="0540-26"/>
      <sheetName val="0540-28"/>
      <sheetName val="0540-30"/>
      <sheetName val="prktxqtr(2)"/>
      <sheetName val="prktxqtr(3)"/>
      <sheetName val="0545-10"/>
      <sheetName val="0550-12"/>
      <sheetName val="0550-20,22"/>
      <sheetName val="0550-24,26"/>
      <sheetName val="0550-28,30"/>
      <sheetName val="0555-10,12"/>
      <sheetName val="0555-14,16"/>
      <sheetName val="0555-26"/>
      <sheetName val="0565-10"/>
      <sheetName val="0565-14"/>
      <sheetName val="0570-10"/>
      <sheetName val="0570-12"/>
      <sheetName val="0575-10"/>
      <sheetName val="0575-14"/>
      <sheetName val="0575-18"/>
      <sheetName val="0585-10,12"/>
      <sheetName val="0585-14,16"/>
      <sheetName val="0590-10,12"/>
      <sheetName val="0592-10,12"/>
      <sheetName val="0595-10,12"/>
      <sheetName val="0600-10,12"/>
      <sheetName val="0605-10,12"/>
      <sheetName val="0610-10,12"/>
      <sheetName val="0615-10,12"/>
      <sheetName val="0625-10"/>
      <sheetName val="0625-12"/>
      <sheetName val="0625-14"/>
      <sheetName val="0625-18"/>
      <sheetName val="0502-16"/>
      <sheetName val="FOX"/>
      <sheetName val="LIESEGANG"/>
      <sheetName val="LASALLE"/>
      <sheetName val="AMPCO"/>
      <sheetName val="0550-20"/>
      <sheetName val="0550-28"/>
      <sheetName val="0555-10"/>
      <sheetName val="0555-14"/>
      <sheetName val="Cashflow"/>
      <sheetName val="Narrative"/>
      <sheetName val="Reserves"/>
      <sheetName val="Demographic"/>
      <sheetName val="Covhurdle 1"/>
      <sheetName val="Model - Input Page"/>
      <sheetName val="Purchase Price"/>
      <sheetName val="Summary"/>
      <sheetName val="sum"/>
      <sheetName val="H-INPUT"/>
      <sheetName val="budget"/>
      <sheetName val="Investor_Splits"/>
      <sheetName val="JUL98_XLS"/>
      <sheetName val="Debt_Sum"/>
      <sheetName val="Programs_and_Zipcodes"/>
      <sheetName val="Pro_Forma"/>
      <sheetName val="OPER__ACCRLS_"/>
      <sheetName val="Prkng_Trade"/>
      <sheetName val="staxqtr_(2)"/>
      <sheetName val="staxqtr_(3)"/>
      <sheetName val="Debt_Assumptions"/>
      <sheetName val="CBRE_Cashflow"/>
      <sheetName val="Covhurdle_1"/>
      <sheetName val="Model_-_Input_Page"/>
      <sheetName val="Prompt"/>
      <sheetName val="Setup"/>
      <sheetName val="Life CMBS Overview"/>
      <sheetName val="Life CMBS Amort Schedule"/>
      <sheetName val="Deal Overview"/>
      <sheetName val="Detailed Sources &amp; Uses"/>
      <sheetName val="Operating Stmt Entry"/>
      <sheetName val="Op Entry Categories"/>
      <sheetName val="T-12 Months"/>
      <sheetName val="Collections Analysis"/>
      <sheetName val="RE Taxes"/>
      <sheetName val="Rent Roll Summary"/>
      <sheetName val="SR Housing Rent Roll"/>
      <sheetName val="Skilled Nursing NCF Percentage"/>
      <sheetName val="Unit Occupancy by Acuity"/>
      <sheetName val="NIC Map Data"/>
      <sheetName val="Expense Comps"/>
      <sheetName val="Loan Sizer"/>
      <sheetName val="Market Comp Tables"/>
      <sheetName val="Proforma"/>
      <sheetName val="Primary Loan Sizing"/>
      <sheetName val="Alt Loan Sizing 1"/>
      <sheetName val="Alt Loan Sizing 2"/>
      <sheetName val="Alt Loan Sizing 3"/>
      <sheetName val="Cash Flow"/>
      <sheetName val="Alt Cash Flow"/>
      <sheetName val="SARM Principal Payment"/>
      <sheetName val="Agency Amort Schedule"/>
      <sheetName val="Proforma Rollup"/>
      <sheetName val="Affordability Test Data"/>
      <sheetName val="Agency Quote"/>
      <sheetName val="Agency Presentation"/>
      <sheetName val="DUS Gateway Data"/>
      <sheetName val="DUS Gateway Data Rules"/>
      <sheetName val="FREDDIE I&amp;E"/>
      <sheetName val="FREDDIE SENIORS I&amp;E"/>
      <sheetName val="Agency Metrics"/>
      <sheetName val="Aff - Full S&amp;U and Subdebt"/>
      <sheetName val="Aff - Bond Rate Stack"/>
      <sheetName val="UW - PNOT"/>
      <sheetName val="UW - Immediate Repairs"/>
      <sheetName val="Supplemental Existing Mtg Data"/>
      <sheetName val="Supplemental Quick Analysis"/>
      <sheetName val="Supplemental Value Creation"/>
      <sheetName val="Supplemental Loan Request"/>
      <sheetName val="Supplemental - New Loan Test"/>
      <sheetName val="Supplemental Cash Flows"/>
      <sheetName val="Supplemental Amort Schedule"/>
      <sheetName val="Supplemental SARM Prin Pmt"/>
      <sheetName val="FNMA RR Template"/>
      <sheetName val="Dropdowns"/>
      <sheetName val="Table 1"/>
      <sheetName val="Settings_Parameters"/>
      <sheetName val="Links"/>
      <sheetName val="2008 BudgetWorksheet"/>
      <sheetName val="MOD HUD 6.30.19"/>
      <sheetName val="HUD 6.30.19"/>
      <sheetName val="MOD HUD 5.30.19"/>
      <sheetName val="Jan"/>
      <sheetName val="Debt-Equity Assumptions"/>
      <sheetName val="Loan Data"/>
      <sheetName val="Historicals"/>
      <sheetName val="Property_Loan Specs "/>
      <sheetName val="Tenant Sales"/>
      <sheetName val="Demographics"/>
      <sheetName val="Rent Rolls"/>
      <sheetName val="Cashflow Summary"/>
      <sheetName val="Venture IRR"/>
      <sheetName val="LEASING VELOCITY REPORT"/>
      <sheetName val=" BUILDING COSTS"/>
      <sheetName val="CASH FLOW BUDGET "/>
      <sheetName val="Data_Validation_List"/>
      <sheetName val="4662Mapping"/>
      <sheetName val="LST Map"/>
      <sheetName val="Admin"/>
      <sheetName val="Loan_Summary"/>
      <sheetName val="Amort"/>
      <sheetName val="AG_Sizing_Options"/>
      <sheetName val="AG_Quote_Print"/>
      <sheetName val="AG_Sources_Uses"/>
      <sheetName val="Refinance Analysis"/>
      <sheetName val="Closing_Summary"/>
      <sheetName val="Data_Input"/>
      <sheetName val="UW_Detail"/>
      <sheetName val="UW_Summary"/>
      <sheetName val="BS_Sizing Options"/>
      <sheetName val="Construction_Draw"/>
      <sheetName val="Lease_Up"/>
      <sheetName val="Const_Summary"/>
      <sheetName val="Collections"/>
      <sheetName val="Tax_Benefit"/>
      <sheetName val="Commercial_Analysis"/>
      <sheetName val="CAM_Tables"/>
      <sheetName val="Standard_Exit"/>
      <sheetName val="NY_Tables"/>
      <sheetName val="Alt_Exit"/>
      <sheetName val="Amort_IO_Tool"/>
      <sheetName val="BS_Narrative_Tables"/>
      <sheetName val="BS_UW_Guidelines"/>
      <sheetName val="BS_Exposure"/>
      <sheetName val="Rent_Comps_FM"/>
      <sheetName val="Rent_Comps"/>
      <sheetName val="Expense_Comps"/>
      <sheetName val="Replacement_Reserves"/>
      <sheetName val="Sales_Comps"/>
      <sheetName val="Sponsor_Financials"/>
      <sheetName val="AG_Exposure"/>
      <sheetName val="Fannie_Summary"/>
      <sheetName val="REO"/>
      <sheetName val="AG_Narrative_Tables"/>
      <sheetName val="I&amp;E"/>
      <sheetName val="DRR Inputs"/>
      <sheetName val="Salesforce"/>
      <sheetName val="Emails"/>
      <sheetName val="Due Diligence"/>
      <sheetName val="LST Inputs"/>
      <sheetName val="Application"/>
      <sheetName val="Cover"/>
      <sheetName val="Photos"/>
      <sheetName val="Photos (cont)"/>
      <sheetName val="Freddie_Summary"/>
      <sheetName val="Transaction Summary"/>
      <sheetName val="Borr Struct Org"/>
      <sheetName val="Mortgage Credit"/>
      <sheetName val="Borrower"/>
      <sheetName val="Market"/>
      <sheetName val="Property"/>
      <sheetName val="Appraisal"/>
      <sheetName val="Rent Comps Summary"/>
      <sheetName val="3rd Party Reports"/>
      <sheetName val="Cashflow Footnotes"/>
      <sheetName val="Exhibits"/>
      <sheetName val="Refi Test"/>
      <sheetName val="C&amp;D_Rent_Roll_&amp;_Fannie_DSCRs"/>
      <sheetName val="AIA Schedule"/>
      <sheetName val="Equity 12.31.14"/>
      <sheetName val="PF CF"/>
      <sheetName val="Capitaliz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sheetData sheetId="229"/>
      <sheetData sheetId="230"/>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refreshError="1"/>
      <sheetData sheetId="308" refreshError="1"/>
      <sheetData sheetId="309" refreshError="1"/>
      <sheetData sheetId="31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s"/>
    </sheetNames>
    <sheetDataSet>
      <sheetData sheetId="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OUTPUT TABS ==&gt;"/>
      <sheetName val="Summary (CW)"/>
      <sheetName val="Assumptions (CW)"/>
      <sheetName val="Income Build (CW)"/>
      <sheetName val="Summary"/>
      <sheetName val="Renovation Scheule"/>
      <sheetName val="Historical CF"/>
      <sheetName val="Historical CF "/>
      <sheetName val="Property CF"/>
      <sheetName val="Cash Flow"/>
      <sheetName val="Sensitivity Analysis"/>
      <sheetName val="Sources &amp; Uses"/>
      <sheetName val="INPUT TABS ==&gt; "/>
      <sheetName val="Input"/>
      <sheetName val="Select Historicals"/>
      <sheetName val="Adjustments &amp; Notes"/>
      <sheetName val="Commercial CF"/>
      <sheetName val="CALCULATION TABS ==&gt;"/>
      <sheetName val="Operating Calculations"/>
      <sheetName val="CF Calculations"/>
      <sheetName val="Waterfall"/>
      <sheetName val="GenValidation"/>
      <sheetName val="Sheet2"/>
      <sheetName val="Sheet3"/>
      <sheetName val="Sheet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ow r="16">
          <cell r="AZ16">
            <v>120</v>
          </cell>
        </row>
      </sheetData>
      <sheetData sheetId="23"/>
      <sheetData sheetId="24"/>
      <sheetData sheetId="25"/>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dget Home"/>
      <sheetName val="Turnover Worksheet"/>
      <sheetName val="Market Rent Build"/>
      <sheetName val="Income Worksheet"/>
      <sheetName val="dropdowns"/>
      <sheetName val="UtilityReimbCalculator"/>
      <sheetName val="Salaries"/>
      <sheetName val="MonthlySalaryBonus"/>
      <sheetName val="macro rows"/>
      <sheetName val="burden table"/>
      <sheetName val="Expense Worksheet"/>
      <sheetName val="CY ActualToBudget"/>
      <sheetName val="Detailed Budget"/>
      <sheetName val="MRIFormat1"/>
      <sheetName val="Summary Budget"/>
      <sheetName val="Everest Property History"/>
      <sheetName val="Everest Property Budget"/>
      <sheetName val="Everest Other Inc &amp; Exp"/>
      <sheetName val="Everest Sched of Mkting Exp"/>
      <sheetName val="Everest Rent Matrix"/>
      <sheetName val="Everest Monthly Major Repairs"/>
      <sheetName val="Major RepairsCap Ex Description"/>
      <sheetName val="Partnership Expense"/>
      <sheetName val="Everest Renovation Cost"/>
      <sheetName val="yardi upload"/>
      <sheetName val="Variance Analysis"/>
      <sheetName val="CapEx Cover"/>
      <sheetName val="CapEx Detail"/>
      <sheetName val="Photos"/>
      <sheetName val="passwrd"/>
      <sheetName val="5Yr Cap Ex Plan"/>
      <sheetName val="5Yr Cap Ex General Ext"/>
      <sheetName val="Pick List"/>
    </sheetNames>
    <sheetDataSet>
      <sheetData sheetId="0"/>
      <sheetData sheetId="1">
        <row r="6">
          <cell r="J6">
            <v>240</v>
          </cell>
        </row>
      </sheetData>
      <sheetData sheetId="2"/>
      <sheetData sheetId="3"/>
      <sheetData sheetId="4">
        <row r="1">
          <cell r="A1" t="str">
            <v>AL</v>
          </cell>
          <cell r="E1">
            <v>1</v>
          </cell>
        </row>
        <row r="2">
          <cell r="E2">
            <v>2</v>
          </cell>
        </row>
        <row r="3">
          <cell r="E3">
            <v>3</v>
          </cell>
        </row>
        <row r="4">
          <cell r="E4">
            <v>4</v>
          </cell>
        </row>
        <row r="5">
          <cell r="E5">
            <v>5</v>
          </cell>
        </row>
        <row r="6">
          <cell r="E6">
            <v>6</v>
          </cell>
        </row>
        <row r="7">
          <cell r="E7">
            <v>7</v>
          </cell>
        </row>
        <row r="8">
          <cell r="E8">
            <v>8</v>
          </cell>
        </row>
        <row r="9">
          <cell r="E9">
            <v>9</v>
          </cell>
        </row>
        <row r="10">
          <cell r="E10">
            <v>10</v>
          </cell>
        </row>
        <row r="11">
          <cell r="E11">
            <v>11</v>
          </cell>
        </row>
        <row r="12">
          <cell r="E12">
            <v>12</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itical"/>
    </sheetNames>
    <sheetDataSet>
      <sheetData sheetId="0"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OUTPUT TABS ==&gt;"/>
      <sheetName val="Summary "/>
      <sheetName val="Assumptions "/>
      <sheetName val="Income Build "/>
      <sheetName val="Summary"/>
      <sheetName val="Renovations"/>
      <sheetName val="Historical CF"/>
      <sheetName val="Historical CF "/>
      <sheetName val="Property CF"/>
      <sheetName val="Cash Flow"/>
      <sheetName val="Sensitivity Analysis"/>
      <sheetName val="Sources &amp; Uses"/>
      <sheetName val="INPUT TABS ==&gt; "/>
      <sheetName val="Input"/>
      <sheetName val="Select Historicals"/>
      <sheetName val="Adjustments &amp; Notes"/>
      <sheetName val="Multiple Assumable Loans"/>
      <sheetName val="Commercial CF"/>
      <sheetName val="CALCULATION TABS ==&gt;"/>
      <sheetName val="Operating Calculations"/>
      <sheetName val="CF Calculations"/>
      <sheetName val="Waterfall"/>
      <sheetName val="GenValidation"/>
      <sheetName val="Sheet2"/>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ow r="6">
          <cell r="BF6" t="b">
            <v>0</v>
          </cell>
        </row>
      </sheetData>
      <sheetData sheetId="24"/>
      <sheetData sheetId="25"/>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Page"/>
      <sheetName val="Aged Rent-roll"/>
      <sheetName val="Concessions"/>
      <sheetName val="Specials"/>
      <sheetName val="TURNOVER"/>
      <sheetName val="Payroll Schedule"/>
      <sheetName val="CS Grounds"/>
      <sheetName val="Utilities"/>
      <sheetName val="Insurance"/>
      <sheetName val="Upgrade worksheet"/>
      <sheetName val="Property Tax Worksheet"/>
      <sheetName val="Rental Income Summary"/>
      <sheetName val="Debt Service Worksheet"/>
      <sheetName val="CAP Calculator"/>
      <sheetName val="CAPS Calendar"/>
      <sheetName val="NEW NARRATIVE"/>
      <sheetName val="Budget Spreadsheet"/>
      <sheetName val="FOOTNOTES"/>
      <sheetName val="2009 GL"/>
      <sheetName val="2010 GL"/>
      <sheetName val="2011 Budget"/>
      <sheetName val="2011 GL"/>
      <sheetName val="2009 Rental Income Summary"/>
      <sheetName val="2010 Rental Income Summary"/>
      <sheetName val="2011 Rental Income Sum Budget"/>
      <sheetName val="2011 Rental Income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perty Details"/>
      <sheetName val="Rent Roll"/>
      <sheetName val="Trailing Financials"/>
      <sheetName val="Revenue Projections"/>
      <sheetName val="Expense Projections"/>
      <sheetName val="Cap Rate &amp; Sales Comps"/>
      <sheetName val="Broker Opinions of Value"/>
      <sheetName val="Debt Assumptions"/>
      <sheetName val="1. Sale Summary Page"/>
      <sheetName val="3. Operating Statement"/>
      <sheetName val="7. Sale Projected Cash Flows"/>
      <sheetName val="2. Year One Operating Statement"/>
      <sheetName val="4. Other Income Summary"/>
      <sheetName val="OM PF NOI"/>
      <sheetName val="PF Cash Flow"/>
      <sheetName val="I&amp;E Notes"/>
      <sheetName val="Unit Mix"/>
      <sheetName val="OM info"/>
      <sheetName val="5. Income Analysis"/>
      <sheetName val="6. Rent Roll Analysis"/>
      <sheetName val="8. Sales Comps"/>
      <sheetName val="NRP Portfolio Info"/>
      <sheetName val="PPR Input"/>
    </sheetNames>
    <sheetDataSet>
      <sheetData sheetId="0"/>
      <sheetData sheetId="1">
        <row r="54">
          <cell r="C54">
            <v>43754</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58238667642"/>
      <sheetName val="Template"/>
      <sheetName val="Sheet3"/>
    </sheetNames>
    <sheetDataSet>
      <sheetData sheetId="0"/>
      <sheetData sheetId="1"/>
      <sheetData sheetId="2"/>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sheetName val="Historic Market"/>
      <sheetName val="YTD Market Report"/>
      <sheetName val="STR"/>
      <sheetName val="Meeting Space"/>
      <sheetName val="Report Ready"/>
      <sheetName val="Property Summary"/>
      <sheetName val="Office Stats &amp; Development"/>
      <sheetName val="Demand Growth"/>
      <sheetName val="Historical Penetrations"/>
      <sheetName val="Tables"/>
      <sheetName val="Projected Occupancy"/>
      <sheetName val="Induced Demand "/>
      <sheetName val="Rate analysis"/>
      <sheetName val="Projected Rate"/>
      <sheetName val="Taxes"/>
      <sheetName val="Historical Financials"/>
      <sheetName val="Market Report"/>
      <sheetName val="Comparable Financials"/>
      <sheetName val="HOST"/>
      <sheetName val="Projected CF"/>
      <sheetName val="Look, Mom, NO HANDS!"/>
      <sheetName val="Valuation"/>
      <sheetName val="System Tools"/>
      <sheetName val="DlgIncrement"/>
      <sheetName val="DlgAbout"/>
      <sheetName val="DlgProject"/>
      <sheetName val="ihmModMain"/>
      <sheetName val="IHMModPrint"/>
      <sheetName val="IHMModSys"/>
      <sheetName val="IHMModXLA"/>
      <sheetName val="Line_Item_Unhide"/>
      <sheetName val="POR_PAR_POS"/>
      <sheetName val="Line_Item_Hide"/>
      <sheetName val="Historic_Market"/>
      <sheetName val="YTD_Market_Report"/>
      <sheetName val="Meeting_Space"/>
      <sheetName val="Report_Ready"/>
      <sheetName val="Property_Summary"/>
      <sheetName val="Office_Stats_&amp;_Development"/>
      <sheetName val="Demand_Growth"/>
      <sheetName val="Historical_Penetrations"/>
      <sheetName val="Projected_Occupancy"/>
      <sheetName val="Induced_Demand_"/>
      <sheetName val="Rate_analysis"/>
      <sheetName val="Projected_Rate"/>
      <sheetName val="Historical_Financials"/>
      <sheetName val="Market_Report"/>
      <sheetName val="Comparable_Financials"/>
      <sheetName val="Projected_CF"/>
      <sheetName val="Look,_Mom,_NO_HANDS!"/>
      <sheetName val="System_Tools"/>
      <sheetName val="Setup"/>
      <sheetName val="Summary"/>
      <sheetName val="AMORTIZATION SCH"/>
      <sheetName val="Layout"/>
    </sheetNames>
    <sheetDataSet>
      <sheetData sheetId="0">
        <row r="21">
          <cell r="C21" t="str">
            <v>Proposed Full Service Hotel  - Norwalk, CT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ampton History"/>
      <sheetName val="Everest Property Budget"/>
      <sheetName val="Detailed Budget"/>
      <sheetName val="Turnover Worksheet"/>
      <sheetName val="Income Worksheet"/>
      <sheetName val="Salaries"/>
      <sheetName val="Expense Worksheet"/>
      <sheetName val="Summary Budget"/>
      <sheetName val="5 Year Capital Plan"/>
      <sheetName val="Capital Plan Summary"/>
      <sheetName val="Schedule of Marketing Expense"/>
      <sheetName val="Monthly Cap Ex"/>
      <sheetName val="Cap Ex Description"/>
      <sheetName val="Budget Analysis"/>
    </sheetNames>
    <sheetDataSet>
      <sheetData sheetId="0" refreshError="1"/>
      <sheetData sheetId="1" refreshError="1"/>
      <sheetData sheetId="2" refreshError="1"/>
      <sheetData sheetId="3">
        <row r="1">
          <cell r="J1" t="str">
            <v>2005-6</v>
          </cell>
        </row>
      </sheetData>
      <sheetData sheetId="4" refreshError="1"/>
      <sheetData sheetId="5"/>
      <sheetData sheetId="6" refreshError="1"/>
      <sheetData sheetId="7" refreshError="1"/>
      <sheetData sheetId="8" refreshError="1"/>
      <sheetData sheetId="9" refreshError="1"/>
      <sheetData sheetId="10" refreshError="1"/>
      <sheetData sheetId="11"/>
      <sheetData sheetId="12" refreshError="1"/>
      <sheetData sheetId="13"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Input"/>
      <sheetName val="LoanInput"/>
      <sheetName val="RentInput"/>
      <sheetName val="HistoricInc&amp;Exp"/>
      <sheetName val="ProjectedInc&amp;Exp"/>
      <sheetName val="PCA Input"/>
      <sheetName val="GPRCompare"/>
      <sheetName val="EquityReturn"/>
      <sheetName val="2ndLoanProForma"/>
      <sheetName val="DS&amp;LoanSizing"/>
      <sheetName val="Sources&amp;Uses"/>
      <sheetName val="IRP&amp;Recapture"/>
      <sheetName val="ExcptRent"/>
      <sheetName val="Amort"/>
      <sheetName val="Exhibit F"/>
      <sheetName val="RestructuringPlanSummary"/>
      <sheetName val="92273-S8"/>
      <sheetName val="Rent Adj (Orig Form)"/>
      <sheetName val="User Work"/>
      <sheetName val="User Work 2"/>
      <sheetName val="5.2 Form Data"/>
      <sheetName val="Rev"/>
      <sheetName val="Module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24425-25EC-4C9F-B2E6-ABCB912F14F4}">
  <sheetPr codeName="Sheet9">
    <tabColor theme="3" tint="0.59999389629810485"/>
  </sheetPr>
  <dimension ref="B1:AG375"/>
  <sheetViews>
    <sheetView workbookViewId="0">
      <selection activeCell="AA15" sqref="AA15"/>
    </sheetView>
  </sheetViews>
  <sheetFormatPr defaultRowHeight="14.4" outlineLevelCol="1" x14ac:dyDescent="0.3"/>
  <cols>
    <col min="1" max="1" width="1.6640625" customWidth="1"/>
    <col min="2" max="2" width="26" hidden="1" customWidth="1" outlineLevel="1"/>
    <col min="3" max="5" width="16.6640625" style="1" hidden="1" customWidth="1" outlineLevel="1"/>
    <col min="6" max="6" width="20.33203125" style="1" hidden="1" customWidth="1" outlineLevel="1"/>
    <col min="7" max="8" width="16.6640625" style="1" hidden="1" customWidth="1" outlineLevel="1"/>
    <col min="9" max="10" width="16.6640625" style="2" hidden="1" customWidth="1" outlineLevel="1"/>
    <col min="11" max="11" width="13.6640625" hidden="1" customWidth="1" outlineLevel="1"/>
    <col min="12" max="13" width="15.6640625" hidden="1" customWidth="1" outlineLevel="1"/>
    <col min="14" max="14" width="10.88671875" customWidth="1" collapsed="1"/>
    <col min="15" max="15" width="21.33203125" bestFit="1" customWidth="1"/>
    <col min="16" max="16" width="14.88671875" customWidth="1"/>
    <col min="17" max="17" width="15.33203125" customWidth="1"/>
    <col min="18" max="18" width="11" bestFit="1" customWidth="1"/>
    <col min="19" max="19" width="16.109375" bestFit="1" customWidth="1"/>
    <col min="20" max="20" width="19.44140625" customWidth="1"/>
    <col min="21" max="21" width="15.109375" customWidth="1"/>
    <col min="22" max="28" width="14" customWidth="1"/>
    <col min="29" max="30" width="15.6640625" customWidth="1"/>
    <col min="32" max="33" width="0" hidden="1" customWidth="1"/>
  </cols>
  <sheetData>
    <row r="1" spans="2:33" ht="15" thickBot="1" x14ac:dyDescent="0.35"/>
    <row r="2" spans="2:33" ht="15" thickBot="1" x14ac:dyDescent="0.35">
      <c r="B2" s="3" t="s">
        <v>0</v>
      </c>
      <c r="C2" s="4"/>
      <c r="O2" s="3" t="s">
        <v>1</v>
      </c>
      <c r="P2" s="4"/>
      <c r="S2" s="75"/>
      <c r="T2" s="82" t="s">
        <v>29</v>
      </c>
      <c r="U2" s="83" t="s">
        <v>30</v>
      </c>
    </row>
    <row r="3" spans="2:33" x14ac:dyDescent="0.3">
      <c r="B3" s="5" t="s">
        <v>2</v>
      </c>
      <c r="C3" s="6">
        <f>'[29]Proforma-Input'!E113</f>
        <v>0</v>
      </c>
      <c r="D3" s="7"/>
      <c r="O3" s="8" t="s">
        <v>3</v>
      </c>
      <c r="P3" s="67">
        <v>9700000</v>
      </c>
      <c r="Q3" s="7"/>
      <c r="S3" s="9" t="s">
        <v>35</v>
      </c>
      <c r="T3" s="77">
        <f>SUM(AA16:AA27)</f>
        <v>9645.1115967560363</v>
      </c>
      <c r="U3" s="78">
        <f>SUM(AB16:AB27)</f>
        <v>2411.2778991890091</v>
      </c>
    </row>
    <row r="4" spans="2:33" x14ac:dyDescent="0.3">
      <c r="B4" s="9" t="s">
        <v>4</v>
      </c>
      <c r="C4" s="10">
        <f>'[29]Proforma-Input'!E114</f>
        <v>0</v>
      </c>
      <c r="D4" s="7"/>
      <c r="O4" s="11" t="s">
        <v>5</v>
      </c>
      <c r="P4" s="66">
        <v>6.8000000000000005E-2</v>
      </c>
      <c r="Q4" s="12"/>
      <c r="S4" s="9" t="s">
        <v>36</v>
      </c>
      <c r="T4" s="77">
        <f>SUM(AA28:AA39)</f>
        <v>9538.8675300956747</v>
      </c>
      <c r="U4" s="78">
        <f>SUM(AB28:AB39)</f>
        <v>2384.7168825239187</v>
      </c>
    </row>
    <row r="5" spans="2:33" x14ac:dyDescent="0.3">
      <c r="B5" s="9" t="s">
        <v>5</v>
      </c>
      <c r="C5" s="13">
        <f>'[29]Proforma-Input'!K113</f>
        <v>0</v>
      </c>
      <c r="D5" s="14"/>
      <c r="O5" s="11" t="s">
        <v>6</v>
      </c>
      <c r="P5" s="65">
        <v>30</v>
      </c>
      <c r="Q5" s="16"/>
      <c r="S5" s="9" t="s">
        <v>37</v>
      </c>
      <c r="T5" s="77">
        <f>SUM(AA40:AA51)</f>
        <v>9425.1693924411775</v>
      </c>
      <c r="U5" s="78">
        <f>SUM(AB40:AB51)</f>
        <v>2356.2923481102944</v>
      </c>
    </row>
    <row r="6" spans="2:33" x14ac:dyDescent="0.3">
      <c r="B6" s="9" t="s">
        <v>6</v>
      </c>
      <c r="C6" s="15">
        <f>'[29]Proforma-Input'!K110</f>
        <v>0</v>
      </c>
      <c r="D6" s="16"/>
      <c r="O6" s="11" t="s">
        <v>25</v>
      </c>
      <c r="P6" s="65">
        <v>5</v>
      </c>
      <c r="Q6" s="16"/>
      <c r="S6" s="9" t="s">
        <v>38</v>
      </c>
      <c r="T6" s="77">
        <f>SUM(AA52:AA63)</f>
        <v>9303.4942070642282</v>
      </c>
      <c r="U6" s="78">
        <f>SUM(AB52:AB63)</f>
        <v>2325.8735517660571</v>
      </c>
    </row>
    <row r="7" spans="2:33" ht="15" thickBot="1" x14ac:dyDescent="0.35">
      <c r="B7" s="9" t="s">
        <v>7</v>
      </c>
      <c r="C7" s="17">
        <f>'[29]Optimistic Return Calculation'!E54</f>
        <v>0</v>
      </c>
      <c r="D7" s="16"/>
      <c r="H7"/>
      <c r="O7" s="11" t="s">
        <v>8</v>
      </c>
      <c r="P7" s="10">
        <f>PMT(P4/12,P5*12,-P3,0)</f>
        <v>63236.743251996377</v>
      </c>
      <c r="Q7" s="18"/>
      <c r="S7" s="25" t="s">
        <v>39</v>
      </c>
      <c r="T7" s="80">
        <f>SUM(AA64:AA75)</f>
        <v>9173.2823052518706</v>
      </c>
      <c r="U7" s="81">
        <f>SUM(AB64:AB75)</f>
        <v>2293.3205763129677</v>
      </c>
    </row>
    <row r="8" spans="2:33" ht="15" thickBot="1" x14ac:dyDescent="0.35">
      <c r="B8" s="9" t="s">
        <v>8</v>
      </c>
      <c r="C8" s="19">
        <f>'[29]Proforma-Input'!K114</f>
        <v>0</v>
      </c>
      <c r="D8" s="20"/>
      <c r="H8"/>
      <c r="N8" s="73" t="s">
        <v>26</v>
      </c>
      <c r="O8" s="21" t="s">
        <v>27</v>
      </c>
      <c r="P8" s="64">
        <v>0</v>
      </c>
      <c r="Q8" s="23" t="s">
        <v>32</v>
      </c>
    </row>
    <row r="9" spans="2:33" ht="15" thickBot="1" x14ac:dyDescent="0.35">
      <c r="B9" s="9" t="s">
        <v>9</v>
      </c>
      <c r="C9" s="15" t="str">
        <f>IFERROR('[29]Proforma-Input'!E111+(C7*30),"-")</f>
        <v>-</v>
      </c>
      <c r="D9" s="24"/>
      <c r="H9"/>
      <c r="O9" s="21" t="s">
        <v>29</v>
      </c>
      <c r="P9" s="69">
        <v>1E-3</v>
      </c>
      <c r="Q9" s="74">
        <f>SUMIFS($AA$15:$AA$374, $Q$15:$Q$374, "&lt;=" &amp; 12 * $P$6)</f>
        <v>47135.010355852472</v>
      </c>
    </row>
    <row r="10" spans="2:33" ht="15" thickBot="1" x14ac:dyDescent="0.35">
      <c r="B10" s="25" t="s">
        <v>10</v>
      </c>
      <c r="C10" s="22">
        <f>IFERROR('[29]Proforma-Input'!K116*12,"-")</f>
        <v>0</v>
      </c>
      <c r="D10" s="23" t="str">
        <f>IF(C10&gt;0,"Yes","No")</f>
        <v>No</v>
      </c>
      <c r="O10" s="21" t="s">
        <v>30</v>
      </c>
      <c r="P10" s="69">
        <v>0.25</v>
      </c>
      <c r="Q10" s="74">
        <f>SUMIFS($AB$15:$AB$374, $Q$15:$Q$374, "&lt;=" &amp; 12 * $P$6)</f>
        <v>11783.752588963118</v>
      </c>
    </row>
    <row r="12" spans="2:33" ht="15" thickBot="1" x14ac:dyDescent="0.35">
      <c r="M12" s="26"/>
    </row>
    <row r="13" spans="2:33" ht="24" thickBot="1" x14ac:dyDescent="0.5">
      <c r="C13" s="27" t="s">
        <v>11</v>
      </c>
      <c r="D13" s="28"/>
      <c r="E13" s="28"/>
      <c r="F13" s="28"/>
      <c r="G13" s="28"/>
      <c r="H13" s="28"/>
      <c r="I13" s="28"/>
      <c r="J13" s="28"/>
      <c r="K13" s="28"/>
      <c r="L13" s="28"/>
      <c r="M13" s="29"/>
      <c r="P13" s="27" t="s">
        <v>31</v>
      </c>
      <c r="Q13" s="28"/>
      <c r="R13" s="28"/>
      <c r="S13" s="28"/>
      <c r="T13" s="28"/>
      <c r="U13" s="28"/>
      <c r="V13" s="28"/>
      <c r="W13" s="28"/>
      <c r="X13" s="28"/>
      <c r="Y13" s="28"/>
      <c r="Z13" s="28"/>
      <c r="AA13" s="28"/>
      <c r="AB13" s="28"/>
      <c r="AC13" s="28"/>
      <c r="AD13" s="29"/>
    </row>
    <row r="14" spans="2:33" ht="31.5" customHeight="1" thickBot="1" x14ac:dyDescent="0.35">
      <c r="B14" s="30" t="s">
        <v>12</v>
      </c>
      <c r="C14" s="31" t="s">
        <v>13</v>
      </c>
      <c r="D14" s="32" t="s">
        <v>14</v>
      </c>
      <c r="E14" s="32" t="s">
        <v>15</v>
      </c>
      <c r="F14" s="32" t="s">
        <v>16</v>
      </c>
      <c r="G14" s="32" t="s">
        <v>17</v>
      </c>
      <c r="H14" s="32" t="s">
        <v>18</v>
      </c>
      <c r="I14" s="33" t="s">
        <v>19</v>
      </c>
      <c r="J14" s="33" t="s">
        <v>20</v>
      </c>
      <c r="K14" s="32" t="s">
        <v>21</v>
      </c>
      <c r="L14" s="32" t="s">
        <v>22</v>
      </c>
      <c r="M14" s="34" t="s">
        <v>23</v>
      </c>
      <c r="O14" s="30" t="s">
        <v>12</v>
      </c>
      <c r="P14" s="31" t="s">
        <v>13</v>
      </c>
      <c r="Q14" s="32" t="s">
        <v>14</v>
      </c>
      <c r="R14" s="32" t="s">
        <v>15</v>
      </c>
      <c r="S14" s="32" t="s">
        <v>16</v>
      </c>
      <c r="T14" s="32" t="s">
        <v>17</v>
      </c>
      <c r="U14" s="32" t="s">
        <v>18</v>
      </c>
      <c r="V14" s="33" t="s">
        <v>19</v>
      </c>
      <c r="W14" s="33" t="s">
        <v>20</v>
      </c>
      <c r="X14" s="32" t="s">
        <v>21</v>
      </c>
      <c r="Y14" s="32" t="s">
        <v>28</v>
      </c>
      <c r="Z14" s="32" t="s">
        <v>33</v>
      </c>
      <c r="AA14" s="70" t="s">
        <v>29</v>
      </c>
      <c r="AB14" s="32" t="s">
        <v>30</v>
      </c>
      <c r="AC14" s="32" t="s">
        <v>22</v>
      </c>
      <c r="AD14" s="34" t="s">
        <v>23</v>
      </c>
      <c r="AF14" s="35" t="s">
        <v>24</v>
      </c>
      <c r="AG14" s="36"/>
    </row>
    <row r="15" spans="2:33" x14ac:dyDescent="0.3">
      <c r="B15" s="37" t="str">
        <f>'[29]Proforma-Input'!$E$111</f>
        <v>-</v>
      </c>
      <c r="C15" s="38">
        <v>1</v>
      </c>
      <c r="D15" s="1">
        <v>1</v>
      </c>
      <c r="E15" s="1">
        <v>1</v>
      </c>
      <c r="F15" s="39">
        <f>IF('[29]Proforma-Input'!$C$108="Yes",$C$4,)</f>
        <v>0</v>
      </c>
      <c r="G15" s="39">
        <f>IF(AND($D$10="Yes",D15&lt;=$C$10),I15,IF(F15&gt;0,$C$8,))</f>
        <v>0</v>
      </c>
      <c r="H15" s="40">
        <f>IF('[29]Proforma-Input'!$C$108="Yes",C5,)</f>
        <v>0</v>
      </c>
      <c r="I15" s="41">
        <f>(H15/12)*F15</f>
        <v>0</v>
      </c>
      <c r="J15" s="41">
        <f>IF(D15=$C$7,0,G15-I15)</f>
        <v>0</v>
      </c>
      <c r="K15" s="42">
        <f>IFERROR(F15-J15,)</f>
        <v>0</v>
      </c>
      <c r="L15" s="41">
        <f>IF(C15&gt;0,SUM(I15:I26),"-")</f>
        <v>0</v>
      </c>
      <c r="M15" s="43">
        <f>IF(C15&gt;0,SUM(J15:J26),"-")</f>
        <v>0</v>
      </c>
      <c r="O15" s="44">
        <f ca="1">NOW()</f>
        <v>45933.485065393521</v>
      </c>
      <c r="P15" s="45">
        <v>1</v>
      </c>
      <c r="Q15" s="46">
        <f>IF(S15&gt;0,1,)</f>
        <v>1</v>
      </c>
      <c r="R15" s="46">
        <v>1</v>
      </c>
      <c r="S15" s="47">
        <f>IF('[29]Proforma-Input'!$C$108="No",$P$3,IF(AF15="True",$P$3,))</f>
        <v>9700000</v>
      </c>
      <c r="T15" s="47">
        <f t="shared" ref="T15:T78" si="0">IF(AND($N$8="Yes",Q15&lt;=$P$8),V15,IF(S15&gt;0,$P$7,))</f>
        <v>63236.743251996377</v>
      </c>
      <c r="U15" s="48">
        <f t="shared" ref="U15:U78" si="1">$P$4</f>
        <v>6.8000000000000005E-2</v>
      </c>
      <c r="V15" s="49">
        <f>IF(S15&gt;0,U15/12*S15,0)</f>
        <v>54966.666666666672</v>
      </c>
      <c r="W15" s="49">
        <f>T15-V15</f>
        <v>8270.0765853297053</v>
      </c>
      <c r="X15" s="50">
        <f>S15-W15</f>
        <v>9691729.9234146699</v>
      </c>
      <c r="Y15" s="68">
        <f>IF(Q15=1,V15,Y14+V15)</f>
        <v>54966.666666666672</v>
      </c>
      <c r="Z15" s="68">
        <f>IF(Q15=1,W15,Z14+W15)</f>
        <v>8270.0765853297053</v>
      </c>
      <c r="AA15" s="39">
        <f>$P$9*S15/12</f>
        <v>808.33333333333337</v>
      </c>
      <c r="AB15" s="50">
        <f>$P$10*AA15</f>
        <v>202.08333333333334</v>
      </c>
      <c r="AC15" s="49">
        <f>IF(P15&gt;0,SUM(V15:V26),"-")</f>
        <v>656447.81616229319</v>
      </c>
      <c r="AD15" s="51">
        <f>IF(P15&gt;0,SUM(W15:W26),"-")</f>
        <v>102393.10286166333</v>
      </c>
      <c r="AF15" s="38">
        <f>IF('[29]Proforma-Input'!$C$108="Yes",MONTH(O15)&amp;YEAR(O15)=MONTH($C$9)&amp;YEAR($C$9),0)</f>
        <v>0</v>
      </c>
      <c r="AG15" s="52">
        <v>1</v>
      </c>
    </row>
    <row r="16" spans="2:33" x14ac:dyDescent="0.3">
      <c r="B16" s="44" t="str">
        <f>IFERROR(DATE(YEAR(B15),MONTH(B15)+1,DAY(B15)),"-")</f>
        <v>-</v>
      </c>
      <c r="C16" s="38"/>
      <c r="D16" s="1">
        <v>2</v>
      </c>
      <c r="E16" s="1">
        <f t="shared" ref="E16:E26" si="2">1+E15</f>
        <v>2</v>
      </c>
      <c r="F16" s="39">
        <f>IFERROR(IF(B16&lt;$C$9,IF('[29]Proforma-Input'!$C$108="Yes",K15,K15),0),)</f>
        <v>0</v>
      </c>
      <c r="G16" s="39">
        <f>IFERROR(IF(D16=$C$7,K15,IF(AND($D$10="Yes",D16&lt;=$C$10),I16,IF(F16&gt;0,$C$8,))),)</f>
        <v>0</v>
      </c>
      <c r="H16" s="40">
        <f>IFERROR(IF(B16&lt;$C$9,IF('[29]Proforma-Input'!$C$108="Yes",H15,),0),)</f>
        <v>0</v>
      </c>
      <c r="I16" s="41">
        <f t="shared" ref="I16:I79" si="3">(H16/12)*F16</f>
        <v>0</v>
      </c>
      <c r="J16" s="41">
        <f t="shared" ref="J16:J79" si="4">IF(D16=$C$7,0,G16-I16)</f>
        <v>0</v>
      </c>
      <c r="K16" s="42">
        <f t="shared" ref="K16:K79" si="5">IFERROR(F16-J16,)</f>
        <v>0</v>
      </c>
      <c r="L16" s="41" t="str">
        <f t="shared" ref="L16:L79" si="6">IF(C16&gt;0,SUM(I16:I27),"-")</f>
        <v>-</v>
      </c>
      <c r="M16" s="43" t="str">
        <f t="shared" ref="M16:M79" si="7">IF(C16&gt;0,SUM(J16:J27),"-")</f>
        <v>-</v>
      </c>
      <c r="O16" s="44">
        <f ca="1">IFERROR(DATE(YEAR(O15),MONTH(O15)+1,DAY(O15)),"-")</f>
        <v>45964</v>
      </c>
      <c r="P16" s="38"/>
      <c r="Q16" s="1">
        <f t="shared" ref="Q16:Q68" si="8">IF(S16&gt;0,1+Q15,)</f>
        <v>2</v>
      </c>
      <c r="R16" s="1">
        <f t="shared" ref="R16:R26" si="9">1+R15</f>
        <v>2</v>
      </c>
      <c r="S16" s="39">
        <f>IF('[29]Proforma-Input'!$C$108="No",X15,IF(AF16=TRUE,$P$3,X15))</f>
        <v>9691729.9234146699</v>
      </c>
      <c r="T16" s="39">
        <f t="shared" si="0"/>
        <v>63236.743251996377</v>
      </c>
      <c r="U16" s="40">
        <f t="shared" si="1"/>
        <v>6.8000000000000005E-2</v>
      </c>
      <c r="V16" s="41">
        <f t="shared" ref="V16:V79" si="10">IF(S16&gt;0,U16/12*S16,0)</f>
        <v>54919.802899349801</v>
      </c>
      <c r="W16" s="41">
        <f t="shared" ref="W16:W79" si="11">T16-V16</f>
        <v>8316.9403526465758</v>
      </c>
      <c r="X16" s="53">
        <f t="shared" ref="X16:X79" si="12">S16-W16</f>
        <v>9683412.9830620233</v>
      </c>
      <c r="Y16" s="68">
        <f t="shared" ref="Y16:Y79" si="13">IF(Q16=1,V16,Y15+V16)</f>
        <v>109886.46956601647</v>
      </c>
      <c r="Z16" s="68">
        <f t="shared" ref="Z16:Z79" si="14">IF(Q16=1,W16,Z15+W16)</f>
        <v>16587.016937976281</v>
      </c>
      <c r="AA16" s="39">
        <f t="shared" ref="AA16:AA79" si="15">$P$9*S16/12</f>
        <v>807.64416028455582</v>
      </c>
      <c r="AB16" s="53">
        <f t="shared" ref="AB16:AB79" si="16">$P$10*AA16</f>
        <v>201.91104007113896</v>
      </c>
      <c r="AC16" s="41" t="str">
        <f t="shared" ref="AC16:AC79" si="17">IF(P16&gt;0,SUM(V16:V27),"-")</f>
        <v>-</v>
      </c>
      <c r="AD16" s="43" t="str">
        <f t="shared" ref="AD16:AD79" si="18">IF(P16&gt;0,SUM(W16:W27),"-")</f>
        <v>-</v>
      </c>
      <c r="AF16" s="38">
        <f>IF('[29]Proforma-Input'!$C$108="Yes",MONTH(O16)&amp;YEAR(O16)=MONTH($C$9)&amp;YEAR($C$9),0)</f>
        <v>0</v>
      </c>
      <c r="AG16" s="52">
        <v>1</v>
      </c>
    </row>
    <row r="17" spans="2:33" x14ac:dyDescent="0.3">
      <c r="B17" s="44" t="str">
        <f t="shared" ref="B17:B80" si="19">IFERROR(DATE(YEAR(B16),MONTH(B16)+1,DAY(B16)),"-")</f>
        <v>-</v>
      </c>
      <c r="C17" s="38"/>
      <c r="D17" s="1">
        <v>3</v>
      </c>
      <c r="E17" s="1">
        <f t="shared" si="2"/>
        <v>3</v>
      </c>
      <c r="F17" s="39">
        <f>IFERROR(IF(B17&lt;$C$9,IF('[29]Proforma-Input'!$C$108="Yes",K16,K16),0),)</f>
        <v>0</v>
      </c>
      <c r="G17" s="39">
        <f t="shared" ref="G17:G80" si="20">IFERROR(IF(D17=$C$7,K16,IF(AND($D$10="Yes",D17&lt;=$C$10),I17,IF(F17&gt;0,$C$8,))),)</f>
        <v>0</v>
      </c>
      <c r="H17" s="40">
        <f>IFERROR(IF(B17&lt;$C$9,IF('[29]Proforma-Input'!$C$108="Yes",H16,),0),)</f>
        <v>0</v>
      </c>
      <c r="I17" s="41">
        <f t="shared" si="3"/>
        <v>0</v>
      </c>
      <c r="J17" s="41">
        <f t="shared" si="4"/>
        <v>0</v>
      </c>
      <c r="K17" s="42">
        <f t="shared" si="5"/>
        <v>0</v>
      </c>
      <c r="L17" s="41" t="str">
        <f t="shared" si="6"/>
        <v>-</v>
      </c>
      <c r="M17" s="43" t="str">
        <f t="shared" si="7"/>
        <v>-</v>
      </c>
      <c r="O17" s="44">
        <f t="shared" ref="O17:O80" ca="1" si="21">IFERROR(DATE(YEAR(O16),MONTH(O16)+1,DAY(O16)),"-")</f>
        <v>45994</v>
      </c>
      <c r="P17" s="38"/>
      <c r="Q17" s="1">
        <f t="shared" si="8"/>
        <v>3</v>
      </c>
      <c r="R17" s="1">
        <f t="shared" si="9"/>
        <v>3</v>
      </c>
      <c r="S17" s="39">
        <f>IF('[29]Proforma-Input'!$C$108="No",X16,IF(AF17=TRUE,$P$3,X16))</f>
        <v>9683412.9830620233</v>
      </c>
      <c r="T17" s="39">
        <f t="shared" si="0"/>
        <v>63236.743251996377</v>
      </c>
      <c r="U17" s="40">
        <f t="shared" si="1"/>
        <v>6.8000000000000005E-2</v>
      </c>
      <c r="V17" s="41">
        <f t="shared" si="10"/>
        <v>54872.673570684805</v>
      </c>
      <c r="W17" s="41">
        <f t="shared" si="11"/>
        <v>8364.0696813115719</v>
      </c>
      <c r="X17" s="53">
        <f t="shared" si="12"/>
        <v>9675048.9133807123</v>
      </c>
      <c r="Y17" s="68">
        <f t="shared" si="13"/>
        <v>164759.14313670128</v>
      </c>
      <c r="Z17" s="68">
        <f t="shared" si="14"/>
        <v>24951.086619287853</v>
      </c>
      <c r="AA17" s="39">
        <f t="shared" si="15"/>
        <v>806.95108192183534</v>
      </c>
      <c r="AB17" s="53">
        <f t="shared" si="16"/>
        <v>201.73777048045883</v>
      </c>
      <c r="AC17" s="41" t="str">
        <f t="shared" si="17"/>
        <v>-</v>
      </c>
      <c r="AD17" s="43" t="str">
        <f t="shared" si="18"/>
        <v>-</v>
      </c>
      <c r="AF17" s="38">
        <f>IF('[29]Proforma-Input'!$C$108="Yes",MONTH(O17)&amp;YEAR(O17)=MONTH($C$9)&amp;YEAR($C$9),0)</f>
        <v>0</v>
      </c>
      <c r="AG17" s="52">
        <v>1</v>
      </c>
    </row>
    <row r="18" spans="2:33" x14ac:dyDescent="0.3">
      <c r="B18" s="44" t="str">
        <f t="shared" si="19"/>
        <v>-</v>
      </c>
      <c r="C18" s="38"/>
      <c r="D18" s="1">
        <v>4</v>
      </c>
      <c r="E18" s="1">
        <f t="shared" si="2"/>
        <v>4</v>
      </c>
      <c r="F18" s="39">
        <f>IFERROR(IF(B18&lt;$C$9,IF('[29]Proforma-Input'!$C$108="Yes",K17,K17),0),)</f>
        <v>0</v>
      </c>
      <c r="G18" s="39">
        <f t="shared" si="20"/>
        <v>0</v>
      </c>
      <c r="H18" s="40">
        <f>IFERROR(IF(B18&lt;$C$9,IF('[29]Proforma-Input'!$C$108="Yes",H17,),0),)</f>
        <v>0</v>
      </c>
      <c r="I18" s="41">
        <f t="shared" si="3"/>
        <v>0</v>
      </c>
      <c r="J18" s="41">
        <f t="shared" si="4"/>
        <v>0</v>
      </c>
      <c r="K18" s="42">
        <f t="shared" si="5"/>
        <v>0</v>
      </c>
      <c r="L18" s="41" t="str">
        <f t="shared" si="6"/>
        <v>-</v>
      </c>
      <c r="M18" s="43" t="str">
        <f t="shared" si="7"/>
        <v>-</v>
      </c>
      <c r="O18" s="44">
        <f t="shared" ca="1" si="21"/>
        <v>46025</v>
      </c>
      <c r="P18" s="38"/>
      <c r="Q18" s="1">
        <f t="shared" si="8"/>
        <v>4</v>
      </c>
      <c r="R18" s="1">
        <f t="shared" si="9"/>
        <v>4</v>
      </c>
      <c r="S18" s="39">
        <f>IF('[29]Proforma-Input'!$C$108="No",X17,IF(AF18=TRUE,$P$3,X17))</f>
        <v>9675048.9133807123</v>
      </c>
      <c r="T18" s="39">
        <f t="shared" si="0"/>
        <v>63236.743251996377</v>
      </c>
      <c r="U18" s="40">
        <f t="shared" si="1"/>
        <v>6.8000000000000005E-2</v>
      </c>
      <c r="V18" s="41">
        <f t="shared" si="10"/>
        <v>54825.277175824041</v>
      </c>
      <c r="W18" s="41">
        <f t="shared" si="11"/>
        <v>8411.4660761723353</v>
      </c>
      <c r="X18" s="53">
        <f t="shared" si="12"/>
        <v>9666637.4473045394</v>
      </c>
      <c r="Y18" s="68">
        <f t="shared" si="13"/>
        <v>219584.42031252533</v>
      </c>
      <c r="Z18" s="68">
        <f t="shared" si="14"/>
        <v>33362.552695460188</v>
      </c>
      <c r="AA18" s="39">
        <f t="shared" si="15"/>
        <v>806.25407611505943</v>
      </c>
      <c r="AB18" s="53">
        <f t="shared" si="16"/>
        <v>201.56351902876486</v>
      </c>
      <c r="AC18" s="41" t="str">
        <f t="shared" si="17"/>
        <v>-</v>
      </c>
      <c r="AD18" s="43" t="str">
        <f t="shared" si="18"/>
        <v>-</v>
      </c>
      <c r="AF18" s="38">
        <f>IF('[29]Proforma-Input'!$C$108="Yes",MONTH(O18)&amp;YEAR(O18)=MONTH($C$9)&amp;YEAR($C$9),0)</f>
        <v>0</v>
      </c>
      <c r="AG18" s="52">
        <v>1</v>
      </c>
    </row>
    <row r="19" spans="2:33" x14ac:dyDescent="0.3">
      <c r="B19" s="44" t="str">
        <f t="shared" si="19"/>
        <v>-</v>
      </c>
      <c r="C19" s="38"/>
      <c r="D19" s="1">
        <v>5</v>
      </c>
      <c r="E19" s="1">
        <f t="shared" si="2"/>
        <v>5</v>
      </c>
      <c r="F19" s="39">
        <f>IFERROR(IF(B19&lt;$C$9,IF('[29]Proforma-Input'!$C$108="Yes",K18,K18),0),)</f>
        <v>0</v>
      </c>
      <c r="G19" s="39">
        <f t="shared" si="20"/>
        <v>0</v>
      </c>
      <c r="H19" s="40">
        <f>IFERROR(IF(B19&lt;$C$9,IF('[29]Proforma-Input'!$C$108="Yes",H18,),0),)</f>
        <v>0</v>
      </c>
      <c r="I19" s="41">
        <f t="shared" si="3"/>
        <v>0</v>
      </c>
      <c r="J19" s="41">
        <f t="shared" si="4"/>
        <v>0</v>
      </c>
      <c r="K19" s="42">
        <f t="shared" si="5"/>
        <v>0</v>
      </c>
      <c r="L19" s="41" t="str">
        <f t="shared" si="6"/>
        <v>-</v>
      </c>
      <c r="M19" s="43" t="str">
        <f t="shared" si="7"/>
        <v>-</v>
      </c>
      <c r="O19" s="44">
        <f t="shared" ca="1" si="21"/>
        <v>46056</v>
      </c>
      <c r="P19" s="38"/>
      <c r="Q19" s="1">
        <f t="shared" si="8"/>
        <v>5</v>
      </c>
      <c r="R19" s="1">
        <f t="shared" si="9"/>
        <v>5</v>
      </c>
      <c r="S19" s="39">
        <f>IF('[29]Proforma-Input'!$C$108="No",X18,IF(AF19=TRUE,$P$3,X18))</f>
        <v>9666637.4473045394</v>
      </c>
      <c r="T19" s="39">
        <f t="shared" si="0"/>
        <v>63236.743251996377</v>
      </c>
      <c r="U19" s="40">
        <f t="shared" si="1"/>
        <v>6.8000000000000005E-2</v>
      </c>
      <c r="V19" s="41">
        <f t="shared" si="10"/>
        <v>54777.612201392396</v>
      </c>
      <c r="W19" s="41">
        <f t="shared" si="11"/>
        <v>8459.1310506039808</v>
      </c>
      <c r="X19" s="53">
        <f t="shared" si="12"/>
        <v>9658178.3162539359</v>
      </c>
      <c r="Y19" s="68">
        <f t="shared" si="13"/>
        <v>274362.03251391771</v>
      </c>
      <c r="Z19" s="68">
        <f t="shared" si="14"/>
        <v>41821.683746064169</v>
      </c>
      <c r="AA19" s="39">
        <f t="shared" si="15"/>
        <v>805.55312060871165</v>
      </c>
      <c r="AB19" s="53">
        <f t="shared" si="16"/>
        <v>201.38828015217791</v>
      </c>
      <c r="AC19" s="41" t="str">
        <f t="shared" si="17"/>
        <v>-</v>
      </c>
      <c r="AD19" s="43" t="str">
        <f t="shared" si="18"/>
        <v>-</v>
      </c>
      <c r="AF19" s="38">
        <f>IF('[29]Proforma-Input'!$C$108="Yes",MONTH(O19)&amp;YEAR(O19)=MONTH($C$9)&amp;YEAR($C$9),0)</f>
        <v>0</v>
      </c>
      <c r="AG19" s="52">
        <v>1</v>
      </c>
    </row>
    <row r="20" spans="2:33" x14ac:dyDescent="0.3">
      <c r="B20" s="44" t="str">
        <f t="shared" si="19"/>
        <v>-</v>
      </c>
      <c r="C20" s="38"/>
      <c r="D20" s="1">
        <v>6</v>
      </c>
      <c r="E20" s="1">
        <f t="shared" si="2"/>
        <v>6</v>
      </c>
      <c r="F20" s="39">
        <f>IFERROR(IF(B20&lt;$C$9,IF('[29]Proforma-Input'!$C$108="Yes",K19,K19),0),)</f>
        <v>0</v>
      </c>
      <c r="G20" s="39">
        <f t="shared" si="20"/>
        <v>0</v>
      </c>
      <c r="H20" s="40">
        <f>IFERROR(IF(B20&lt;$C$9,IF('[29]Proforma-Input'!$C$108="Yes",H19,),0),)</f>
        <v>0</v>
      </c>
      <c r="I20" s="41">
        <f t="shared" si="3"/>
        <v>0</v>
      </c>
      <c r="J20" s="41">
        <f t="shared" si="4"/>
        <v>0</v>
      </c>
      <c r="K20" s="42">
        <f t="shared" si="5"/>
        <v>0</v>
      </c>
      <c r="L20" s="41" t="str">
        <f t="shared" si="6"/>
        <v>-</v>
      </c>
      <c r="M20" s="43" t="str">
        <f t="shared" si="7"/>
        <v>-</v>
      </c>
      <c r="O20" s="44">
        <f t="shared" ca="1" si="21"/>
        <v>46084</v>
      </c>
      <c r="P20" s="38"/>
      <c r="Q20" s="1">
        <f t="shared" si="8"/>
        <v>6</v>
      </c>
      <c r="R20" s="1">
        <f t="shared" si="9"/>
        <v>6</v>
      </c>
      <c r="S20" s="39">
        <f>IF('[29]Proforma-Input'!$C$108="No",X19,IF(AF20=TRUE,$P$3,X19))</f>
        <v>9658178.3162539359</v>
      </c>
      <c r="T20" s="39">
        <f t="shared" si="0"/>
        <v>63236.743251996377</v>
      </c>
      <c r="U20" s="40">
        <f t="shared" si="1"/>
        <v>6.8000000000000005E-2</v>
      </c>
      <c r="V20" s="41">
        <f t="shared" si="10"/>
        <v>54729.677125438975</v>
      </c>
      <c r="W20" s="41">
        <f t="shared" si="11"/>
        <v>8507.0661265574017</v>
      </c>
      <c r="X20" s="53">
        <f t="shared" si="12"/>
        <v>9649671.2501273789</v>
      </c>
      <c r="Y20" s="68">
        <f t="shared" si="13"/>
        <v>329091.7096393567</v>
      </c>
      <c r="Z20" s="68">
        <f t="shared" si="14"/>
        <v>50328.749872621571</v>
      </c>
      <c r="AA20" s="39">
        <f t="shared" si="15"/>
        <v>804.84819302116136</v>
      </c>
      <c r="AB20" s="53">
        <f t="shared" si="16"/>
        <v>201.21204825529034</v>
      </c>
      <c r="AC20" s="41" t="str">
        <f t="shared" si="17"/>
        <v>-</v>
      </c>
      <c r="AD20" s="43" t="str">
        <f t="shared" si="18"/>
        <v>-</v>
      </c>
      <c r="AF20" s="38">
        <f>IF('[29]Proforma-Input'!$C$108="Yes",MONTH(O20)&amp;YEAR(O20)=MONTH($C$9)&amp;YEAR($C$9),0)</f>
        <v>0</v>
      </c>
      <c r="AG20" s="52">
        <v>1</v>
      </c>
    </row>
    <row r="21" spans="2:33" x14ac:dyDescent="0.3">
      <c r="B21" s="44" t="str">
        <f t="shared" si="19"/>
        <v>-</v>
      </c>
      <c r="C21" s="38"/>
      <c r="D21" s="1">
        <v>7</v>
      </c>
      <c r="E21" s="1">
        <f t="shared" si="2"/>
        <v>7</v>
      </c>
      <c r="F21" s="39">
        <f>IFERROR(IF(B21&lt;$C$9,IF('[29]Proforma-Input'!$C$108="Yes",K20,K20),0),)</f>
        <v>0</v>
      </c>
      <c r="G21" s="39">
        <f t="shared" si="20"/>
        <v>0</v>
      </c>
      <c r="H21" s="40">
        <f>IFERROR(IF(B21&lt;$C$9,IF('[29]Proforma-Input'!$C$108="Yes",H20,),0),)</f>
        <v>0</v>
      </c>
      <c r="I21" s="41">
        <f t="shared" si="3"/>
        <v>0</v>
      </c>
      <c r="J21" s="41">
        <f t="shared" si="4"/>
        <v>0</v>
      </c>
      <c r="K21" s="42">
        <f t="shared" si="5"/>
        <v>0</v>
      </c>
      <c r="L21" s="41" t="str">
        <f t="shared" si="6"/>
        <v>-</v>
      </c>
      <c r="M21" s="43" t="str">
        <f t="shared" si="7"/>
        <v>-</v>
      </c>
      <c r="O21" s="44">
        <f t="shared" ca="1" si="21"/>
        <v>46115</v>
      </c>
      <c r="P21" s="38"/>
      <c r="Q21" s="1">
        <f t="shared" si="8"/>
        <v>7</v>
      </c>
      <c r="R21" s="1">
        <f t="shared" si="9"/>
        <v>7</v>
      </c>
      <c r="S21" s="39">
        <f>IF('[29]Proforma-Input'!$C$108="No",X20,IF(AF21=TRUE,$P$3,X20))</f>
        <v>9649671.2501273789</v>
      </c>
      <c r="T21" s="39">
        <f t="shared" si="0"/>
        <v>63236.743251996377</v>
      </c>
      <c r="U21" s="40">
        <f t="shared" si="1"/>
        <v>6.8000000000000005E-2</v>
      </c>
      <c r="V21" s="41">
        <f t="shared" si="10"/>
        <v>54681.470417388482</v>
      </c>
      <c r="W21" s="41">
        <f t="shared" si="11"/>
        <v>8555.2728346078948</v>
      </c>
      <c r="X21" s="53">
        <f t="shared" si="12"/>
        <v>9641115.9772927705</v>
      </c>
      <c r="Y21" s="68">
        <f t="shared" si="13"/>
        <v>383773.18005674519</v>
      </c>
      <c r="Z21" s="68">
        <f t="shared" si="14"/>
        <v>58884.022707229466</v>
      </c>
      <c r="AA21" s="39">
        <f t="shared" si="15"/>
        <v>804.13927084394834</v>
      </c>
      <c r="AB21" s="53">
        <f t="shared" si="16"/>
        <v>201.03481771098708</v>
      </c>
      <c r="AC21" s="41" t="str">
        <f t="shared" si="17"/>
        <v>-</v>
      </c>
      <c r="AD21" s="43" t="str">
        <f t="shared" si="18"/>
        <v>-</v>
      </c>
      <c r="AF21" s="38">
        <f>IF('[29]Proforma-Input'!$C$108="Yes",MONTH(O21)&amp;YEAR(O21)=MONTH($C$9)&amp;YEAR($C$9),0)</f>
        <v>0</v>
      </c>
      <c r="AG21" s="52">
        <v>1</v>
      </c>
    </row>
    <row r="22" spans="2:33" x14ac:dyDescent="0.3">
      <c r="B22" s="44" t="str">
        <f t="shared" si="19"/>
        <v>-</v>
      </c>
      <c r="C22" s="38"/>
      <c r="D22" s="1">
        <v>8</v>
      </c>
      <c r="E22" s="1">
        <f t="shared" si="2"/>
        <v>8</v>
      </c>
      <c r="F22" s="39">
        <f>IFERROR(IF(B22&lt;$C$9,IF('[29]Proforma-Input'!$C$108="Yes",K21,K21),0),)</f>
        <v>0</v>
      </c>
      <c r="G22" s="39">
        <f t="shared" si="20"/>
        <v>0</v>
      </c>
      <c r="H22" s="40">
        <f>IFERROR(IF(B22&lt;$C$9,IF('[29]Proforma-Input'!$C$108="Yes",H21,),0),)</f>
        <v>0</v>
      </c>
      <c r="I22" s="41">
        <f t="shared" si="3"/>
        <v>0</v>
      </c>
      <c r="J22" s="41">
        <f t="shared" si="4"/>
        <v>0</v>
      </c>
      <c r="K22" s="42">
        <f t="shared" si="5"/>
        <v>0</v>
      </c>
      <c r="L22" s="41" t="str">
        <f t="shared" si="6"/>
        <v>-</v>
      </c>
      <c r="M22" s="43" t="str">
        <f t="shared" si="7"/>
        <v>-</v>
      </c>
      <c r="O22" s="44">
        <f t="shared" ca="1" si="21"/>
        <v>46145</v>
      </c>
      <c r="P22" s="38"/>
      <c r="Q22" s="1">
        <f t="shared" si="8"/>
        <v>8</v>
      </c>
      <c r="R22" s="1">
        <f t="shared" si="9"/>
        <v>8</v>
      </c>
      <c r="S22" s="39">
        <f>IF('[29]Proforma-Input'!$C$108="No",X21,IF(AF22=TRUE,$P$3,X21))</f>
        <v>9641115.9772927705</v>
      </c>
      <c r="T22" s="39">
        <f t="shared" si="0"/>
        <v>63236.743251996377</v>
      </c>
      <c r="U22" s="40">
        <f t="shared" si="1"/>
        <v>6.8000000000000005E-2</v>
      </c>
      <c r="V22" s="41">
        <f t="shared" si="10"/>
        <v>54632.990537992373</v>
      </c>
      <c r="W22" s="41">
        <f t="shared" si="11"/>
        <v>8603.7527140040038</v>
      </c>
      <c r="X22" s="53">
        <f t="shared" si="12"/>
        <v>9632512.2245787662</v>
      </c>
      <c r="Y22" s="68">
        <f t="shared" si="13"/>
        <v>438406.17059473757</v>
      </c>
      <c r="Z22" s="68">
        <f t="shared" si="14"/>
        <v>67487.775421233469</v>
      </c>
      <c r="AA22" s="39">
        <f t="shared" si="15"/>
        <v>803.42633144106424</v>
      </c>
      <c r="AB22" s="53">
        <f t="shared" si="16"/>
        <v>200.85658286026606</v>
      </c>
      <c r="AC22" s="41" t="str">
        <f t="shared" si="17"/>
        <v>-</v>
      </c>
      <c r="AD22" s="43" t="str">
        <f t="shared" si="18"/>
        <v>-</v>
      </c>
      <c r="AF22" s="38">
        <f>IF('[29]Proforma-Input'!$C$108="Yes",MONTH(O22)&amp;YEAR(O22)=MONTH($C$9)&amp;YEAR($C$9),0)</f>
        <v>0</v>
      </c>
      <c r="AG22" s="52">
        <v>1</v>
      </c>
    </row>
    <row r="23" spans="2:33" x14ac:dyDescent="0.3">
      <c r="B23" s="44" t="str">
        <f t="shared" si="19"/>
        <v>-</v>
      </c>
      <c r="C23" s="38"/>
      <c r="D23" s="1">
        <v>9</v>
      </c>
      <c r="E23" s="1">
        <f t="shared" si="2"/>
        <v>9</v>
      </c>
      <c r="F23" s="39">
        <f>IFERROR(IF(B23&lt;$C$9,IF('[29]Proforma-Input'!$C$108="Yes",K22,K22),0),)</f>
        <v>0</v>
      </c>
      <c r="G23" s="39">
        <f t="shared" si="20"/>
        <v>0</v>
      </c>
      <c r="H23" s="40">
        <f>IFERROR(IF(B23&lt;$C$9,IF('[29]Proforma-Input'!$C$108="Yes",H22,),0),)</f>
        <v>0</v>
      </c>
      <c r="I23" s="41">
        <f t="shared" si="3"/>
        <v>0</v>
      </c>
      <c r="J23" s="41">
        <f t="shared" si="4"/>
        <v>0</v>
      </c>
      <c r="K23" s="42">
        <f t="shared" si="5"/>
        <v>0</v>
      </c>
      <c r="L23" s="41" t="str">
        <f t="shared" si="6"/>
        <v>-</v>
      </c>
      <c r="M23" s="43" t="str">
        <f t="shared" si="7"/>
        <v>-</v>
      </c>
      <c r="O23" s="44">
        <f t="shared" ca="1" si="21"/>
        <v>46176</v>
      </c>
      <c r="P23" s="38"/>
      <c r="Q23" s="1">
        <f t="shared" si="8"/>
        <v>9</v>
      </c>
      <c r="R23" s="1">
        <f t="shared" si="9"/>
        <v>9</v>
      </c>
      <c r="S23" s="39">
        <f>IF('[29]Proforma-Input'!$C$108="No",X22,IF(AF23=TRUE,$P$3,X22))</f>
        <v>9632512.2245787662</v>
      </c>
      <c r="T23" s="39">
        <f t="shared" si="0"/>
        <v>63236.743251996377</v>
      </c>
      <c r="U23" s="40">
        <f t="shared" si="1"/>
        <v>6.8000000000000005E-2</v>
      </c>
      <c r="V23" s="41">
        <f t="shared" si="10"/>
        <v>54584.235939279679</v>
      </c>
      <c r="W23" s="41">
        <f t="shared" si="11"/>
        <v>8652.5073127166979</v>
      </c>
      <c r="X23" s="53">
        <f t="shared" si="12"/>
        <v>9623859.7172660492</v>
      </c>
      <c r="Y23" s="68">
        <f t="shared" si="13"/>
        <v>492990.40653401724</v>
      </c>
      <c r="Z23" s="68">
        <f t="shared" si="14"/>
        <v>76140.282733950167</v>
      </c>
      <c r="AA23" s="39">
        <f t="shared" si="15"/>
        <v>802.70935204823047</v>
      </c>
      <c r="AB23" s="53">
        <f t="shared" si="16"/>
        <v>200.67733801205762</v>
      </c>
      <c r="AC23" s="41" t="str">
        <f t="shared" si="17"/>
        <v>-</v>
      </c>
      <c r="AD23" s="43" t="str">
        <f t="shared" si="18"/>
        <v>-</v>
      </c>
      <c r="AF23" s="38">
        <f>IF('[29]Proforma-Input'!$C$108="Yes",MONTH(O23)&amp;YEAR(O23)=MONTH($C$9)&amp;YEAR($C$9),0)</f>
        <v>0</v>
      </c>
      <c r="AG23" s="52">
        <v>1</v>
      </c>
    </row>
    <row r="24" spans="2:33" x14ac:dyDescent="0.3">
      <c r="B24" s="44" t="str">
        <f t="shared" si="19"/>
        <v>-</v>
      </c>
      <c r="C24" s="38"/>
      <c r="D24" s="1">
        <v>10</v>
      </c>
      <c r="E24" s="1">
        <f t="shared" si="2"/>
        <v>10</v>
      </c>
      <c r="F24" s="39">
        <f>IFERROR(IF(B24&lt;$C$9,IF('[29]Proforma-Input'!$C$108="Yes",K23,K23),0),)</f>
        <v>0</v>
      </c>
      <c r="G24" s="39">
        <f t="shared" si="20"/>
        <v>0</v>
      </c>
      <c r="H24" s="40">
        <f>IFERROR(IF(B24&lt;$C$9,IF('[29]Proforma-Input'!$C$108="Yes",H23,),0),)</f>
        <v>0</v>
      </c>
      <c r="I24" s="41">
        <f t="shared" si="3"/>
        <v>0</v>
      </c>
      <c r="J24" s="41">
        <f t="shared" si="4"/>
        <v>0</v>
      </c>
      <c r="K24" s="42">
        <f t="shared" si="5"/>
        <v>0</v>
      </c>
      <c r="L24" s="41" t="str">
        <f t="shared" si="6"/>
        <v>-</v>
      </c>
      <c r="M24" s="43" t="str">
        <f t="shared" si="7"/>
        <v>-</v>
      </c>
      <c r="O24" s="44">
        <f t="shared" ca="1" si="21"/>
        <v>46206</v>
      </c>
      <c r="P24" s="38"/>
      <c r="Q24" s="1">
        <f t="shared" si="8"/>
        <v>10</v>
      </c>
      <c r="R24" s="1">
        <f t="shared" si="9"/>
        <v>10</v>
      </c>
      <c r="S24" s="39">
        <f>IF('[29]Proforma-Input'!$C$108="No",X23,IF(AF24=TRUE,$P$3,X23))</f>
        <v>9623859.7172660492</v>
      </c>
      <c r="T24" s="39">
        <f t="shared" si="0"/>
        <v>63236.743251996377</v>
      </c>
      <c r="U24" s="40">
        <f t="shared" si="1"/>
        <v>6.8000000000000005E-2</v>
      </c>
      <c r="V24" s="41">
        <f t="shared" si="10"/>
        <v>54535.205064507616</v>
      </c>
      <c r="W24" s="41">
        <f t="shared" si="11"/>
        <v>8701.5381874887607</v>
      </c>
      <c r="X24" s="53">
        <f t="shared" si="12"/>
        <v>9615158.1790785603</v>
      </c>
      <c r="Y24" s="68">
        <f t="shared" si="13"/>
        <v>547525.61159852485</v>
      </c>
      <c r="Z24" s="68">
        <f t="shared" si="14"/>
        <v>84841.820921438921</v>
      </c>
      <c r="AA24" s="39">
        <f t="shared" si="15"/>
        <v>801.98830977217085</v>
      </c>
      <c r="AB24" s="53">
        <f t="shared" si="16"/>
        <v>200.49707744304271</v>
      </c>
      <c r="AC24" s="41" t="str">
        <f t="shared" si="17"/>
        <v>-</v>
      </c>
      <c r="AD24" s="43" t="str">
        <f t="shared" si="18"/>
        <v>-</v>
      </c>
      <c r="AF24" s="38">
        <f>IF('[29]Proforma-Input'!$C$108="Yes",MONTH(O24)&amp;YEAR(O24)=MONTH($C$9)&amp;YEAR($C$9),0)</f>
        <v>0</v>
      </c>
      <c r="AG24" s="52">
        <v>1</v>
      </c>
    </row>
    <row r="25" spans="2:33" x14ac:dyDescent="0.3">
      <c r="B25" s="44" t="str">
        <f t="shared" si="19"/>
        <v>-</v>
      </c>
      <c r="C25" s="38"/>
      <c r="D25" s="1">
        <v>11</v>
      </c>
      <c r="E25" s="1">
        <f t="shared" si="2"/>
        <v>11</v>
      </c>
      <c r="F25" s="39">
        <f>IFERROR(IF(B25&lt;$C$9,IF('[29]Proforma-Input'!$C$108="Yes",K24,K24),0),)</f>
        <v>0</v>
      </c>
      <c r="G25" s="39">
        <f t="shared" si="20"/>
        <v>0</v>
      </c>
      <c r="H25" s="40">
        <f>IFERROR(IF(B25&lt;$C$9,IF('[29]Proforma-Input'!$C$108="Yes",H24,),0),)</f>
        <v>0</v>
      </c>
      <c r="I25" s="41">
        <f t="shared" si="3"/>
        <v>0</v>
      </c>
      <c r="J25" s="41">
        <f t="shared" si="4"/>
        <v>0</v>
      </c>
      <c r="K25" s="42">
        <f t="shared" si="5"/>
        <v>0</v>
      </c>
      <c r="L25" s="41" t="str">
        <f t="shared" si="6"/>
        <v>-</v>
      </c>
      <c r="M25" s="43" t="str">
        <f t="shared" si="7"/>
        <v>-</v>
      </c>
      <c r="O25" s="44">
        <f t="shared" ca="1" si="21"/>
        <v>46237</v>
      </c>
      <c r="P25" s="38"/>
      <c r="Q25" s="1">
        <f t="shared" si="8"/>
        <v>11</v>
      </c>
      <c r="R25" s="1">
        <f t="shared" si="9"/>
        <v>11</v>
      </c>
      <c r="S25" s="39">
        <f>IF('[29]Proforma-Input'!$C$108="No",X24,IF(AF25=TRUE,$P$3,X24))</f>
        <v>9615158.1790785603</v>
      </c>
      <c r="T25" s="39">
        <f t="shared" si="0"/>
        <v>63236.743251996377</v>
      </c>
      <c r="U25" s="40">
        <f t="shared" si="1"/>
        <v>6.8000000000000005E-2</v>
      </c>
      <c r="V25" s="41">
        <f t="shared" si="10"/>
        <v>54485.896348111848</v>
      </c>
      <c r="W25" s="41">
        <f t="shared" si="11"/>
        <v>8750.8469038845287</v>
      </c>
      <c r="X25" s="53">
        <f t="shared" si="12"/>
        <v>9606407.3321746755</v>
      </c>
      <c r="Y25" s="68">
        <f t="shared" si="13"/>
        <v>602011.50794663664</v>
      </c>
      <c r="Z25" s="68">
        <f t="shared" si="14"/>
        <v>93592.667825323442</v>
      </c>
      <c r="AA25" s="39">
        <f t="shared" si="15"/>
        <v>801.26318158987999</v>
      </c>
      <c r="AB25" s="53">
        <f t="shared" si="16"/>
        <v>200.31579539747</v>
      </c>
      <c r="AC25" s="41" t="str">
        <f t="shared" si="17"/>
        <v>-</v>
      </c>
      <c r="AD25" s="43" t="str">
        <f t="shared" si="18"/>
        <v>-</v>
      </c>
      <c r="AF25" s="38">
        <f>IF('[29]Proforma-Input'!$C$108="Yes",MONTH(O25)&amp;YEAR(O25)=MONTH($C$9)&amp;YEAR($C$9),0)</f>
        <v>0</v>
      </c>
      <c r="AG25" s="52">
        <v>1</v>
      </c>
    </row>
    <row r="26" spans="2:33" x14ac:dyDescent="0.3">
      <c r="B26" s="44" t="str">
        <f t="shared" si="19"/>
        <v>-</v>
      </c>
      <c r="C26" s="38"/>
      <c r="D26" s="1">
        <v>12</v>
      </c>
      <c r="E26" s="1">
        <f t="shared" si="2"/>
        <v>12</v>
      </c>
      <c r="F26" s="39">
        <f>IFERROR(IF(B26&lt;$C$9,IF('[29]Proforma-Input'!$C$108="Yes",K25,K25),0),)</f>
        <v>0</v>
      </c>
      <c r="G26" s="39">
        <f t="shared" si="20"/>
        <v>0</v>
      </c>
      <c r="H26" s="40">
        <f>IFERROR(IF(B26&lt;$C$9,IF('[29]Proforma-Input'!$C$108="Yes",H25,),0),)</f>
        <v>0</v>
      </c>
      <c r="I26" s="41">
        <f t="shared" si="3"/>
        <v>0</v>
      </c>
      <c r="J26" s="41">
        <f t="shared" si="4"/>
        <v>0</v>
      </c>
      <c r="K26" s="42">
        <f t="shared" si="5"/>
        <v>0</v>
      </c>
      <c r="L26" s="41" t="str">
        <f t="shared" si="6"/>
        <v>-</v>
      </c>
      <c r="M26" s="43" t="str">
        <f t="shared" si="7"/>
        <v>-</v>
      </c>
      <c r="O26" s="44">
        <f t="shared" ca="1" si="21"/>
        <v>46268</v>
      </c>
      <c r="P26" s="38"/>
      <c r="Q26" s="1">
        <f t="shared" si="8"/>
        <v>12</v>
      </c>
      <c r="R26" s="1">
        <f t="shared" si="9"/>
        <v>12</v>
      </c>
      <c r="S26" s="39">
        <f>IF('[29]Proforma-Input'!$C$108="No",X25,IF(AF26=TRUE,$P$3,X25))</f>
        <v>9606407.3321746755</v>
      </c>
      <c r="T26" s="39">
        <f t="shared" si="0"/>
        <v>63236.743251996377</v>
      </c>
      <c r="U26" s="40">
        <f t="shared" si="1"/>
        <v>6.8000000000000005E-2</v>
      </c>
      <c r="V26" s="41">
        <f t="shared" si="10"/>
        <v>54436.3082156565</v>
      </c>
      <c r="W26" s="41">
        <f t="shared" si="11"/>
        <v>8800.4350363398771</v>
      </c>
      <c r="X26" s="53">
        <f t="shared" si="12"/>
        <v>9597606.8971383348</v>
      </c>
      <c r="Y26" s="68">
        <f t="shared" si="13"/>
        <v>656447.81616229319</v>
      </c>
      <c r="Z26" s="68">
        <f t="shared" si="14"/>
        <v>102393.10286166333</v>
      </c>
      <c r="AA26" s="39">
        <f t="shared" si="15"/>
        <v>800.5339443478897</v>
      </c>
      <c r="AB26" s="53">
        <f t="shared" si="16"/>
        <v>200.13348608697243</v>
      </c>
      <c r="AC26" s="41" t="str">
        <f t="shared" si="17"/>
        <v>-</v>
      </c>
      <c r="AD26" s="43" t="str">
        <f t="shared" si="18"/>
        <v>-</v>
      </c>
      <c r="AF26" s="38">
        <f>IF('[29]Proforma-Input'!$C$108="Yes",MONTH(O26)&amp;YEAR(O26)=MONTH($C$9)&amp;YEAR($C$9),0)</f>
        <v>0</v>
      </c>
      <c r="AG26" s="52">
        <v>1</v>
      </c>
    </row>
    <row r="27" spans="2:33" x14ac:dyDescent="0.3">
      <c r="B27" s="44" t="str">
        <f t="shared" si="19"/>
        <v>-</v>
      </c>
      <c r="C27" s="38">
        <v>2</v>
      </c>
      <c r="D27" s="1">
        <v>13</v>
      </c>
      <c r="E27" s="1">
        <v>1</v>
      </c>
      <c r="F27" s="39">
        <f>IFERROR(IF(B27&lt;$C$9,IF('[29]Proforma-Input'!$C$108="Yes",K26,K26),0),)</f>
        <v>0</v>
      </c>
      <c r="G27" s="39">
        <f t="shared" si="20"/>
        <v>0</v>
      </c>
      <c r="H27" s="40">
        <f>IFERROR(IF(B27&lt;$C$9,IF('[29]Proforma-Input'!$C$108="Yes",H26,),0),)</f>
        <v>0</v>
      </c>
      <c r="I27" s="41">
        <f t="shared" si="3"/>
        <v>0</v>
      </c>
      <c r="J27" s="41">
        <f t="shared" si="4"/>
        <v>0</v>
      </c>
      <c r="K27" s="42">
        <f t="shared" si="5"/>
        <v>0</v>
      </c>
      <c r="L27" s="41">
        <f t="shared" si="6"/>
        <v>0</v>
      </c>
      <c r="M27" s="43">
        <f t="shared" si="7"/>
        <v>0</v>
      </c>
      <c r="O27" s="44">
        <f t="shared" ca="1" si="21"/>
        <v>46298</v>
      </c>
      <c r="P27" s="38">
        <v>2</v>
      </c>
      <c r="Q27" s="1">
        <f t="shared" si="8"/>
        <v>13</v>
      </c>
      <c r="R27" s="1">
        <v>1</v>
      </c>
      <c r="S27" s="39">
        <f>IF('[29]Proforma-Input'!$C$108="No",X26,IF(AF27=TRUE,$P$3,X26))</f>
        <v>9597606.8971383348</v>
      </c>
      <c r="T27" s="39">
        <f t="shared" si="0"/>
        <v>63236.743251996377</v>
      </c>
      <c r="U27" s="40">
        <f t="shared" si="1"/>
        <v>6.8000000000000005E-2</v>
      </c>
      <c r="V27" s="41">
        <f t="shared" si="10"/>
        <v>54386.439083783902</v>
      </c>
      <c r="W27" s="41">
        <f t="shared" si="11"/>
        <v>8850.3041682124749</v>
      </c>
      <c r="X27" s="53">
        <f t="shared" si="12"/>
        <v>9588756.5929701217</v>
      </c>
      <c r="Y27" s="68">
        <f t="shared" si="13"/>
        <v>710834.25524607708</v>
      </c>
      <c r="Z27" s="68">
        <f t="shared" si="14"/>
        <v>111243.4070298758</v>
      </c>
      <c r="AA27" s="39">
        <f t="shared" si="15"/>
        <v>799.80057476152797</v>
      </c>
      <c r="AB27" s="53">
        <f t="shared" si="16"/>
        <v>199.95014369038199</v>
      </c>
      <c r="AC27" s="41">
        <f t="shared" si="17"/>
        <v>649263.92832712131</v>
      </c>
      <c r="AD27" s="43">
        <f t="shared" si="18"/>
        <v>109576.9906968353</v>
      </c>
      <c r="AF27" s="38">
        <f>IF('[29]Proforma-Input'!$C$108="Yes",MONTH(O27)&amp;YEAR(O27)=MONTH($C$9)&amp;YEAR($C$9),0)</f>
        <v>0</v>
      </c>
      <c r="AG27" s="52">
        <v>2</v>
      </c>
    </row>
    <row r="28" spans="2:33" x14ac:dyDescent="0.3">
      <c r="B28" s="44" t="str">
        <f t="shared" si="19"/>
        <v>-</v>
      </c>
      <c r="C28" s="38"/>
      <c r="D28" s="1">
        <v>14</v>
      </c>
      <c r="E28" s="1">
        <f t="shared" ref="E28:E38" si="22">1+E27</f>
        <v>2</v>
      </c>
      <c r="F28" s="39">
        <f>IFERROR(IF(B28&lt;$C$9,IF('[29]Proforma-Input'!$C$108="Yes",K27,K27),0),)</f>
        <v>0</v>
      </c>
      <c r="G28" s="39">
        <f t="shared" si="20"/>
        <v>0</v>
      </c>
      <c r="H28" s="40">
        <f>IFERROR(IF(B28&lt;$C$9,IF('[29]Proforma-Input'!$C$108="Yes",H27,),0),)</f>
        <v>0</v>
      </c>
      <c r="I28" s="41">
        <f t="shared" si="3"/>
        <v>0</v>
      </c>
      <c r="J28" s="41">
        <f t="shared" si="4"/>
        <v>0</v>
      </c>
      <c r="K28" s="42">
        <f t="shared" si="5"/>
        <v>0</v>
      </c>
      <c r="L28" s="41" t="str">
        <f t="shared" si="6"/>
        <v>-</v>
      </c>
      <c r="M28" s="43" t="str">
        <f t="shared" si="7"/>
        <v>-</v>
      </c>
      <c r="O28" s="44">
        <f t="shared" ca="1" si="21"/>
        <v>46329</v>
      </c>
      <c r="P28" s="38"/>
      <c r="Q28" s="1">
        <f t="shared" si="8"/>
        <v>14</v>
      </c>
      <c r="R28" s="1">
        <f t="shared" ref="R28:R38" si="23">1+R27</f>
        <v>2</v>
      </c>
      <c r="S28" s="39">
        <f>IF('[29]Proforma-Input'!$C$108="No",X27,IF(AF28=TRUE,$P$3,X27))</f>
        <v>9588756.5929701217</v>
      </c>
      <c r="T28" s="39">
        <f t="shared" si="0"/>
        <v>63236.743251996377</v>
      </c>
      <c r="U28" s="40">
        <f t="shared" si="1"/>
        <v>6.8000000000000005E-2</v>
      </c>
      <c r="V28" s="41">
        <f t="shared" si="10"/>
        <v>54336.287360164024</v>
      </c>
      <c r="W28" s="41">
        <f t="shared" si="11"/>
        <v>8900.4558918323528</v>
      </c>
      <c r="X28" s="53">
        <f t="shared" si="12"/>
        <v>9579856.1370782889</v>
      </c>
      <c r="Y28" s="68">
        <f t="shared" si="13"/>
        <v>765170.54260624107</v>
      </c>
      <c r="Z28" s="68">
        <f t="shared" si="14"/>
        <v>120143.86292170815</v>
      </c>
      <c r="AA28" s="39">
        <f t="shared" si="15"/>
        <v>799.06304941417682</v>
      </c>
      <c r="AB28" s="53">
        <f t="shared" si="16"/>
        <v>199.7657623535442</v>
      </c>
      <c r="AC28" s="41" t="str">
        <f t="shared" si="17"/>
        <v>-</v>
      </c>
      <c r="AD28" s="43" t="str">
        <f t="shared" si="18"/>
        <v>-</v>
      </c>
      <c r="AF28" s="38">
        <f>IF('[29]Proforma-Input'!$C$108="Yes",MONTH(O28)&amp;YEAR(O28)=MONTH($C$9)&amp;YEAR($C$9),0)</f>
        <v>0</v>
      </c>
      <c r="AG28" s="52">
        <v>2</v>
      </c>
    </row>
    <row r="29" spans="2:33" x14ac:dyDescent="0.3">
      <c r="B29" s="44" t="str">
        <f t="shared" si="19"/>
        <v>-</v>
      </c>
      <c r="C29" s="38"/>
      <c r="D29" s="1">
        <v>15</v>
      </c>
      <c r="E29" s="1">
        <f t="shared" si="22"/>
        <v>3</v>
      </c>
      <c r="F29" s="39">
        <f>IFERROR(IF(B29&lt;$C$9,IF('[29]Proforma-Input'!$C$108="Yes",K28,K28),0),)</f>
        <v>0</v>
      </c>
      <c r="G29" s="39">
        <f t="shared" si="20"/>
        <v>0</v>
      </c>
      <c r="H29" s="40">
        <f>IFERROR(IF(B29&lt;$C$9,IF('[29]Proforma-Input'!$C$108="Yes",H28,),0),)</f>
        <v>0</v>
      </c>
      <c r="I29" s="41">
        <f t="shared" si="3"/>
        <v>0</v>
      </c>
      <c r="J29" s="41">
        <f t="shared" si="4"/>
        <v>0</v>
      </c>
      <c r="K29" s="42">
        <f t="shared" si="5"/>
        <v>0</v>
      </c>
      <c r="L29" s="41" t="str">
        <f t="shared" si="6"/>
        <v>-</v>
      </c>
      <c r="M29" s="43" t="str">
        <f t="shared" si="7"/>
        <v>-</v>
      </c>
      <c r="O29" s="44">
        <f t="shared" ca="1" si="21"/>
        <v>46359</v>
      </c>
      <c r="P29" s="38"/>
      <c r="Q29" s="1">
        <f t="shared" si="8"/>
        <v>15</v>
      </c>
      <c r="R29" s="1">
        <f t="shared" si="23"/>
        <v>3</v>
      </c>
      <c r="S29" s="39">
        <f>IF('[29]Proforma-Input'!$C$108="No",X28,IF(AF29=TRUE,$P$3,X28))</f>
        <v>9579856.1370782889</v>
      </c>
      <c r="T29" s="39">
        <f t="shared" si="0"/>
        <v>63236.743251996377</v>
      </c>
      <c r="U29" s="40">
        <f t="shared" si="1"/>
        <v>6.8000000000000005E-2</v>
      </c>
      <c r="V29" s="41">
        <f t="shared" si="10"/>
        <v>54285.851443443644</v>
      </c>
      <c r="W29" s="41">
        <f t="shared" si="11"/>
        <v>8950.891808552733</v>
      </c>
      <c r="X29" s="53">
        <f t="shared" si="12"/>
        <v>9570905.2452697363</v>
      </c>
      <c r="Y29" s="68">
        <f t="shared" si="13"/>
        <v>819456.39404968475</v>
      </c>
      <c r="Z29" s="68">
        <f t="shared" si="14"/>
        <v>129094.75473026087</v>
      </c>
      <c r="AA29" s="39">
        <f t="shared" si="15"/>
        <v>798.32134475652413</v>
      </c>
      <c r="AB29" s="53">
        <f t="shared" si="16"/>
        <v>199.58033618913103</v>
      </c>
      <c r="AC29" s="41" t="str">
        <f t="shared" si="17"/>
        <v>-</v>
      </c>
      <c r="AD29" s="43" t="str">
        <f t="shared" si="18"/>
        <v>-</v>
      </c>
      <c r="AF29" s="38">
        <f>IF('[29]Proforma-Input'!$C$108="Yes",MONTH(O29)&amp;YEAR(O29)=MONTH($C$9)&amp;YEAR($C$9),0)</f>
        <v>0</v>
      </c>
      <c r="AG29" s="52">
        <v>2</v>
      </c>
    </row>
    <row r="30" spans="2:33" x14ac:dyDescent="0.3">
      <c r="B30" s="44" t="str">
        <f t="shared" si="19"/>
        <v>-</v>
      </c>
      <c r="C30" s="38"/>
      <c r="D30" s="1">
        <v>16</v>
      </c>
      <c r="E30" s="1">
        <f t="shared" si="22"/>
        <v>4</v>
      </c>
      <c r="F30" s="39">
        <f>IFERROR(IF(B30&lt;$C$9,IF('[29]Proforma-Input'!$C$108="Yes",K29,K29),0),)</f>
        <v>0</v>
      </c>
      <c r="G30" s="39">
        <f t="shared" si="20"/>
        <v>0</v>
      </c>
      <c r="H30" s="40">
        <f>IFERROR(IF(B30&lt;$C$9,IF('[29]Proforma-Input'!$C$108="Yes",H29,),0),)</f>
        <v>0</v>
      </c>
      <c r="I30" s="41">
        <f t="shared" si="3"/>
        <v>0</v>
      </c>
      <c r="J30" s="41">
        <f t="shared" si="4"/>
        <v>0</v>
      </c>
      <c r="K30" s="42">
        <f t="shared" si="5"/>
        <v>0</v>
      </c>
      <c r="L30" s="41" t="str">
        <f t="shared" si="6"/>
        <v>-</v>
      </c>
      <c r="M30" s="43" t="str">
        <f t="shared" si="7"/>
        <v>-</v>
      </c>
      <c r="O30" s="44">
        <f t="shared" ca="1" si="21"/>
        <v>46390</v>
      </c>
      <c r="P30" s="38"/>
      <c r="Q30" s="1">
        <f t="shared" si="8"/>
        <v>16</v>
      </c>
      <c r="R30" s="1">
        <f t="shared" si="23"/>
        <v>4</v>
      </c>
      <c r="S30" s="39">
        <f>IF('[29]Proforma-Input'!$C$108="No",X29,IF(AF30=TRUE,$P$3,X29))</f>
        <v>9570905.2452697363</v>
      </c>
      <c r="T30" s="39">
        <f t="shared" si="0"/>
        <v>63236.743251996377</v>
      </c>
      <c r="U30" s="40">
        <f t="shared" si="1"/>
        <v>6.8000000000000005E-2</v>
      </c>
      <c r="V30" s="41">
        <f t="shared" si="10"/>
        <v>54235.129723195176</v>
      </c>
      <c r="W30" s="41">
        <f t="shared" si="11"/>
        <v>9001.613528801201</v>
      </c>
      <c r="X30" s="53">
        <f t="shared" si="12"/>
        <v>9561903.6317409351</v>
      </c>
      <c r="Y30" s="68">
        <f t="shared" si="13"/>
        <v>873691.52377287997</v>
      </c>
      <c r="Z30" s="68">
        <f t="shared" si="14"/>
        <v>138096.36825906206</v>
      </c>
      <c r="AA30" s="39">
        <f t="shared" si="15"/>
        <v>797.57543710581137</v>
      </c>
      <c r="AB30" s="53">
        <f t="shared" si="16"/>
        <v>199.39385927645284</v>
      </c>
      <c r="AC30" s="41" t="str">
        <f t="shared" si="17"/>
        <v>-</v>
      </c>
      <c r="AD30" s="43" t="str">
        <f t="shared" si="18"/>
        <v>-</v>
      </c>
      <c r="AF30" s="38">
        <f>IF('[29]Proforma-Input'!$C$108="Yes",MONTH(O30)&amp;YEAR(O30)=MONTH($C$9)&amp;YEAR($C$9),0)</f>
        <v>0</v>
      </c>
      <c r="AG30" s="52">
        <v>2</v>
      </c>
    </row>
    <row r="31" spans="2:33" x14ac:dyDescent="0.3">
      <c r="B31" s="44" t="str">
        <f t="shared" si="19"/>
        <v>-</v>
      </c>
      <c r="C31" s="38"/>
      <c r="D31" s="1">
        <v>17</v>
      </c>
      <c r="E31" s="1">
        <f t="shared" si="22"/>
        <v>5</v>
      </c>
      <c r="F31" s="39">
        <f>IFERROR(IF(B31&lt;$C$9,IF('[29]Proforma-Input'!$C$108="Yes",K30,K30),0),)</f>
        <v>0</v>
      </c>
      <c r="G31" s="39">
        <f t="shared" si="20"/>
        <v>0</v>
      </c>
      <c r="H31" s="40">
        <f>IFERROR(IF(B31&lt;$C$9,IF('[29]Proforma-Input'!$C$108="Yes",H30,),0),)</f>
        <v>0</v>
      </c>
      <c r="I31" s="41">
        <f t="shared" si="3"/>
        <v>0</v>
      </c>
      <c r="J31" s="41">
        <f t="shared" si="4"/>
        <v>0</v>
      </c>
      <c r="K31" s="42">
        <f t="shared" si="5"/>
        <v>0</v>
      </c>
      <c r="L31" s="41" t="str">
        <f t="shared" si="6"/>
        <v>-</v>
      </c>
      <c r="M31" s="43" t="str">
        <f t="shared" si="7"/>
        <v>-</v>
      </c>
      <c r="O31" s="44">
        <f t="shared" ca="1" si="21"/>
        <v>46421</v>
      </c>
      <c r="P31" s="38"/>
      <c r="Q31" s="1">
        <f t="shared" si="8"/>
        <v>17</v>
      </c>
      <c r="R31" s="1">
        <f t="shared" si="23"/>
        <v>5</v>
      </c>
      <c r="S31" s="39">
        <f>IF('[29]Proforma-Input'!$C$108="No",X30,IF(AF31=TRUE,$P$3,X30))</f>
        <v>9561903.6317409351</v>
      </c>
      <c r="T31" s="39">
        <f t="shared" si="0"/>
        <v>63236.743251996377</v>
      </c>
      <c r="U31" s="40">
        <f t="shared" si="1"/>
        <v>6.8000000000000005E-2</v>
      </c>
      <c r="V31" s="41">
        <f t="shared" si="10"/>
        <v>54184.120579865303</v>
      </c>
      <c r="W31" s="41">
        <f t="shared" si="11"/>
        <v>9052.6226721310741</v>
      </c>
      <c r="X31" s="53">
        <f t="shared" si="12"/>
        <v>9552851.0090688039</v>
      </c>
      <c r="Y31" s="68">
        <f t="shared" si="13"/>
        <v>927875.64435274526</v>
      </c>
      <c r="Z31" s="68">
        <f t="shared" si="14"/>
        <v>147148.99093119314</v>
      </c>
      <c r="AA31" s="39">
        <f t="shared" si="15"/>
        <v>796.82530264507795</v>
      </c>
      <c r="AB31" s="53">
        <f t="shared" si="16"/>
        <v>199.20632566126949</v>
      </c>
      <c r="AC31" s="41" t="str">
        <f t="shared" si="17"/>
        <v>-</v>
      </c>
      <c r="AD31" s="43" t="str">
        <f t="shared" si="18"/>
        <v>-</v>
      </c>
      <c r="AF31" s="38">
        <f>IF('[29]Proforma-Input'!$C$108="Yes",MONTH(O31)&amp;YEAR(O31)=MONTH($C$9)&amp;YEAR($C$9),0)</f>
        <v>0</v>
      </c>
      <c r="AG31" s="52">
        <v>2</v>
      </c>
    </row>
    <row r="32" spans="2:33" x14ac:dyDescent="0.3">
      <c r="B32" s="44" t="str">
        <f t="shared" si="19"/>
        <v>-</v>
      </c>
      <c r="C32" s="38"/>
      <c r="D32" s="1">
        <v>18</v>
      </c>
      <c r="E32" s="1">
        <f t="shared" si="22"/>
        <v>6</v>
      </c>
      <c r="F32" s="39">
        <f>IFERROR(IF(B32&lt;$C$9,IF('[29]Proforma-Input'!$C$108="Yes",K31,K31),0),)</f>
        <v>0</v>
      </c>
      <c r="G32" s="39">
        <f t="shared" si="20"/>
        <v>0</v>
      </c>
      <c r="H32" s="40">
        <f>IFERROR(IF(B32&lt;$C$9,IF('[29]Proforma-Input'!$C$108="Yes",H31,),0),)</f>
        <v>0</v>
      </c>
      <c r="I32" s="41">
        <f t="shared" si="3"/>
        <v>0</v>
      </c>
      <c r="J32" s="41">
        <f t="shared" si="4"/>
        <v>0</v>
      </c>
      <c r="K32" s="42">
        <f t="shared" si="5"/>
        <v>0</v>
      </c>
      <c r="L32" s="41" t="str">
        <f t="shared" si="6"/>
        <v>-</v>
      </c>
      <c r="M32" s="43" t="str">
        <f t="shared" si="7"/>
        <v>-</v>
      </c>
      <c r="O32" s="44">
        <f t="shared" ca="1" si="21"/>
        <v>46449</v>
      </c>
      <c r="P32" s="38"/>
      <c r="Q32" s="1">
        <f t="shared" si="8"/>
        <v>18</v>
      </c>
      <c r="R32" s="1">
        <f t="shared" si="23"/>
        <v>6</v>
      </c>
      <c r="S32" s="39">
        <f>IF('[29]Proforma-Input'!$C$108="No",X31,IF(AF32=TRUE,$P$3,X31))</f>
        <v>9552851.0090688039</v>
      </c>
      <c r="T32" s="39">
        <f t="shared" si="0"/>
        <v>63236.743251996377</v>
      </c>
      <c r="U32" s="40">
        <f t="shared" si="1"/>
        <v>6.8000000000000005E-2</v>
      </c>
      <c r="V32" s="41">
        <f t="shared" si="10"/>
        <v>54132.822384723229</v>
      </c>
      <c r="W32" s="41">
        <f t="shared" si="11"/>
        <v>9103.9208672731475</v>
      </c>
      <c r="X32" s="53">
        <f t="shared" si="12"/>
        <v>9543747.0882015303</v>
      </c>
      <c r="Y32" s="68">
        <f t="shared" si="13"/>
        <v>982008.46673746849</v>
      </c>
      <c r="Z32" s="68">
        <f t="shared" si="14"/>
        <v>156252.91179846629</v>
      </c>
      <c r="AA32" s="39">
        <f t="shared" si="15"/>
        <v>796.07091742240027</v>
      </c>
      <c r="AB32" s="53">
        <f t="shared" si="16"/>
        <v>199.01772935560007</v>
      </c>
      <c r="AC32" s="41" t="str">
        <f t="shared" si="17"/>
        <v>-</v>
      </c>
      <c r="AD32" s="43" t="str">
        <f t="shared" si="18"/>
        <v>-</v>
      </c>
      <c r="AF32" s="38">
        <f>IF('[29]Proforma-Input'!$C$108="Yes",MONTH(O32)&amp;YEAR(O32)=MONTH($C$9)&amp;YEAR($C$9),0)</f>
        <v>0</v>
      </c>
      <c r="AG32" s="52">
        <v>2</v>
      </c>
    </row>
    <row r="33" spans="2:33" x14ac:dyDescent="0.3">
      <c r="B33" s="44" t="str">
        <f t="shared" si="19"/>
        <v>-</v>
      </c>
      <c r="C33" s="38"/>
      <c r="D33" s="1">
        <v>19</v>
      </c>
      <c r="E33" s="1">
        <f t="shared" si="22"/>
        <v>7</v>
      </c>
      <c r="F33" s="39">
        <f>IFERROR(IF(B33&lt;$C$9,IF('[29]Proforma-Input'!$C$108="Yes",K32,K32),0),)</f>
        <v>0</v>
      </c>
      <c r="G33" s="39">
        <f t="shared" si="20"/>
        <v>0</v>
      </c>
      <c r="H33" s="40">
        <f>IFERROR(IF(B33&lt;$C$9,IF('[29]Proforma-Input'!$C$108="Yes",H32,),0),)</f>
        <v>0</v>
      </c>
      <c r="I33" s="41">
        <f t="shared" si="3"/>
        <v>0</v>
      </c>
      <c r="J33" s="41">
        <f t="shared" si="4"/>
        <v>0</v>
      </c>
      <c r="K33" s="42">
        <f t="shared" si="5"/>
        <v>0</v>
      </c>
      <c r="L33" s="41" t="str">
        <f t="shared" si="6"/>
        <v>-</v>
      </c>
      <c r="M33" s="43" t="str">
        <f t="shared" si="7"/>
        <v>-</v>
      </c>
      <c r="O33" s="44">
        <f t="shared" ca="1" si="21"/>
        <v>46480</v>
      </c>
      <c r="P33" s="38"/>
      <c r="Q33" s="1">
        <f t="shared" si="8"/>
        <v>19</v>
      </c>
      <c r="R33" s="1">
        <f t="shared" si="23"/>
        <v>7</v>
      </c>
      <c r="S33" s="39">
        <f>IF('[29]Proforma-Input'!$C$108="No",X32,IF(AF33=TRUE,$P$3,X32))</f>
        <v>9543747.0882015303</v>
      </c>
      <c r="T33" s="39">
        <f t="shared" si="0"/>
        <v>63236.743251996377</v>
      </c>
      <c r="U33" s="40">
        <f t="shared" si="1"/>
        <v>6.8000000000000005E-2</v>
      </c>
      <c r="V33" s="41">
        <f t="shared" si="10"/>
        <v>54081.233499808674</v>
      </c>
      <c r="W33" s="41">
        <f t="shared" si="11"/>
        <v>9155.5097521877033</v>
      </c>
      <c r="X33" s="53">
        <f t="shared" si="12"/>
        <v>9534591.5784493424</v>
      </c>
      <c r="Y33" s="68">
        <f t="shared" si="13"/>
        <v>1036089.7002372772</v>
      </c>
      <c r="Z33" s="68">
        <f t="shared" si="14"/>
        <v>165408.42155065399</v>
      </c>
      <c r="AA33" s="39">
        <f t="shared" si="15"/>
        <v>795.31225735012765</v>
      </c>
      <c r="AB33" s="53">
        <f t="shared" si="16"/>
        <v>198.82806433753191</v>
      </c>
      <c r="AC33" s="41" t="str">
        <f t="shared" si="17"/>
        <v>-</v>
      </c>
      <c r="AD33" s="43" t="str">
        <f t="shared" si="18"/>
        <v>-</v>
      </c>
      <c r="AF33" s="38">
        <f>IF('[29]Proforma-Input'!$C$108="Yes",MONTH(O33)&amp;YEAR(O33)=MONTH($C$9)&amp;YEAR($C$9),0)</f>
        <v>0</v>
      </c>
      <c r="AG33" s="52">
        <v>2</v>
      </c>
    </row>
    <row r="34" spans="2:33" x14ac:dyDescent="0.3">
      <c r="B34" s="44" t="str">
        <f t="shared" si="19"/>
        <v>-</v>
      </c>
      <c r="C34" s="38"/>
      <c r="D34" s="1">
        <v>20</v>
      </c>
      <c r="E34" s="1">
        <f t="shared" si="22"/>
        <v>8</v>
      </c>
      <c r="F34" s="39">
        <f>IFERROR(IF(B34&lt;$C$9,IF('[29]Proforma-Input'!$C$108="Yes",K33,K33),0),)</f>
        <v>0</v>
      </c>
      <c r="G34" s="39">
        <f t="shared" si="20"/>
        <v>0</v>
      </c>
      <c r="H34" s="40">
        <f>IFERROR(IF(B34&lt;$C$9,IF('[29]Proforma-Input'!$C$108="Yes",H33,),0),)</f>
        <v>0</v>
      </c>
      <c r="I34" s="41">
        <f t="shared" si="3"/>
        <v>0</v>
      </c>
      <c r="J34" s="41">
        <f t="shared" si="4"/>
        <v>0</v>
      </c>
      <c r="K34" s="42">
        <f t="shared" si="5"/>
        <v>0</v>
      </c>
      <c r="L34" s="41" t="str">
        <f t="shared" si="6"/>
        <v>-</v>
      </c>
      <c r="M34" s="43" t="str">
        <f t="shared" si="7"/>
        <v>-</v>
      </c>
      <c r="O34" s="44">
        <f t="shared" ca="1" si="21"/>
        <v>46510</v>
      </c>
      <c r="P34" s="38"/>
      <c r="Q34" s="1">
        <f t="shared" si="8"/>
        <v>20</v>
      </c>
      <c r="R34" s="1">
        <f t="shared" si="23"/>
        <v>8</v>
      </c>
      <c r="S34" s="39">
        <f>IF('[29]Proforma-Input'!$C$108="No",X33,IF(AF34=TRUE,$P$3,X33))</f>
        <v>9534591.5784493424</v>
      </c>
      <c r="T34" s="39">
        <f t="shared" si="0"/>
        <v>63236.743251996377</v>
      </c>
      <c r="U34" s="40">
        <f t="shared" si="1"/>
        <v>6.8000000000000005E-2</v>
      </c>
      <c r="V34" s="41">
        <f t="shared" si="10"/>
        <v>54029.35227787961</v>
      </c>
      <c r="W34" s="41">
        <f t="shared" si="11"/>
        <v>9207.3909741167663</v>
      </c>
      <c r="X34" s="53">
        <f t="shared" si="12"/>
        <v>9525384.187475225</v>
      </c>
      <c r="Y34" s="68">
        <f t="shared" si="13"/>
        <v>1090119.0525151568</v>
      </c>
      <c r="Z34" s="68">
        <f t="shared" si="14"/>
        <v>174615.81252477076</v>
      </c>
      <c r="AA34" s="39">
        <f t="shared" si="15"/>
        <v>794.54929820411189</v>
      </c>
      <c r="AB34" s="53">
        <f t="shared" si="16"/>
        <v>198.63732455102797</v>
      </c>
      <c r="AC34" s="41" t="str">
        <f t="shared" si="17"/>
        <v>-</v>
      </c>
      <c r="AD34" s="43" t="str">
        <f t="shared" si="18"/>
        <v>-</v>
      </c>
      <c r="AF34" s="38">
        <f>IF('[29]Proforma-Input'!$C$108="Yes",MONTH(O34)&amp;YEAR(O34)=MONTH($C$9)&amp;YEAR($C$9),0)</f>
        <v>0</v>
      </c>
      <c r="AG34" s="52">
        <v>2</v>
      </c>
    </row>
    <row r="35" spans="2:33" x14ac:dyDescent="0.3">
      <c r="B35" s="44" t="str">
        <f t="shared" si="19"/>
        <v>-</v>
      </c>
      <c r="C35" s="38"/>
      <c r="D35" s="1">
        <v>21</v>
      </c>
      <c r="E35" s="1">
        <f t="shared" si="22"/>
        <v>9</v>
      </c>
      <c r="F35" s="39">
        <f>IFERROR(IF(B35&lt;$C$9,IF('[29]Proforma-Input'!$C$108="Yes",K34,K34),0),)</f>
        <v>0</v>
      </c>
      <c r="G35" s="39">
        <f t="shared" si="20"/>
        <v>0</v>
      </c>
      <c r="H35" s="40">
        <f>IFERROR(IF(B35&lt;$C$9,IF('[29]Proforma-Input'!$C$108="Yes",H34,),0),)</f>
        <v>0</v>
      </c>
      <c r="I35" s="41">
        <f t="shared" si="3"/>
        <v>0</v>
      </c>
      <c r="J35" s="41">
        <f t="shared" si="4"/>
        <v>0</v>
      </c>
      <c r="K35" s="42">
        <f t="shared" si="5"/>
        <v>0</v>
      </c>
      <c r="L35" s="41" t="str">
        <f t="shared" si="6"/>
        <v>-</v>
      </c>
      <c r="M35" s="43" t="str">
        <f t="shared" si="7"/>
        <v>-</v>
      </c>
      <c r="O35" s="44">
        <f t="shared" ca="1" si="21"/>
        <v>46541</v>
      </c>
      <c r="P35" s="38"/>
      <c r="Q35" s="1">
        <f t="shared" si="8"/>
        <v>21</v>
      </c>
      <c r="R35" s="1">
        <f t="shared" si="23"/>
        <v>9</v>
      </c>
      <c r="S35" s="39">
        <f>IF('[29]Proforma-Input'!$C$108="No",X34,IF(AF35=TRUE,$P$3,X34))</f>
        <v>9525384.187475225</v>
      </c>
      <c r="T35" s="39">
        <f t="shared" si="0"/>
        <v>63236.743251996377</v>
      </c>
      <c r="U35" s="40">
        <f t="shared" si="1"/>
        <v>6.8000000000000005E-2</v>
      </c>
      <c r="V35" s="41">
        <f t="shared" si="10"/>
        <v>53977.177062359609</v>
      </c>
      <c r="W35" s="41">
        <f t="shared" si="11"/>
        <v>9259.5661896367674</v>
      </c>
      <c r="X35" s="53">
        <f t="shared" si="12"/>
        <v>9516124.6212855875</v>
      </c>
      <c r="Y35" s="68">
        <f t="shared" si="13"/>
        <v>1144096.2295775164</v>
      </c>
      <c r="Z35" s="68">
        <f t="shared" si="14"/>
        <v>183875.37871440753</v>
      </c>
      <c r="AA35" s="39">
        <f t="shared" si="15"/>
        <v>793.78201562293543</v>
      </c>
      <c r="AB35" s="53">
        <f t="shared" si="16"/>
        <v>198.44550390573386</v>
      </c>
      <c r="AC35" s="41" t="str">
        <f t="shared" si="17"/>
        <v>-</v>
      </c>
      <c r="AD35" s="43" t="str">
        <f t="shared" si="18"/>
        <v>-</v>
      </c>
      <c r="AF35" s="38">
        <f>IF('[29]Proforma-Input'!$C$108="Yes",MONTH(O35)&amp;YEAR(O35)=MONTH($C$9)&amp;YEAR($C$9),0)</f>
        <v>0</v>
      </c>
      <c r="AG35" s="52">
        <v>2</v>
      </c>
    </row>
    <row r="36" spans="2:33" x14ac:dyDescent="0.3">
      <c r="B36" s="44" t="str">
        <f t="shared" si="19"/>
        <v>-</v>
      </c>
      <c r="C36" s="38"/>
      <c r="D36" s="1">
        <v>22</v>
      </c>
      <c r="E36" s="1">
        <f t="shared" si="22"/>
        <v>10</v>
      </c>
      <c r="F36" s="39">
        <f>IFERROR(IF(B36&lt;$C$9,IF('[29]Proforma-Input'!$C$108="Yes",K35,K35),0),)</f>
        <v>0</v>
      </c>
      <c r="G36" s="39">
        <f t="shared" si="20"/>
        <v>0</v>
      </c>
      <c r="H36" s="40">
        <f>IFERROR(IF(B36&lt;$C$9,IF('[29]Proforma-Input'!$C$108="Yes",H35,),0),)</f>
        <v>0</v>
      </c>
      <c r="I36" s="41">
        <f t="shared" si="3"/>
        <v>0</v>
      </c>
      <c r="J36" s="41">
        <f t="shared" si="4"/>
        <v>0</v>
      </c>
      <c r="K36" s="42">
        <f t="shared" si="5"/>
        <v>0</v>
      </c>
      <c r="L36" s="41" t="str">
        <f t="shared" si="6"/>
        <v>-</v>
      </c>
      <c r="M36" s="43" t="str">
        <f t="shared" si="7"/>
        <v>-</v>
      </c>
      <c r="O36" s="44">
        <f t="shared" ca="1" si="21"/>
        <v>46571</v>
      </c>
      <c r="P36" s="38"/>
      <c r="Q36" s="1">
        <f t="shared" si="8"/>
        <v>22</v>
      </c>
      <c r="R36" s="1">
        <f t="shared" si="23"/>
        <v>10</v>
      </c>
      <c r="S36" s="39">
        <f>IF('[29]Proforma-Input'!$C$108="No",X35,IF(AF36=TRUE,$P$3,X35))</f>
        <v>9516124.6212855875</v>
      </c>
      <c r="T36" s="39">
        <f t="shared" si="0"/>
        <v>63236.743251996377</v>
      </c>
      <c r="U36" s="40">
        <f t="shared" si="1"/>
        <v>6.8000000000000005E-2</v>
      </c>
      <c r="V36" s="41">
        <f t="shared" si="10"/>
        <v>53924.706187285003</v>
      </c>
      <c r="W36" s="41">
        <f t="shared" si="11"/>
        <v>9312.0370647113741</v>
      </c>
      <c r="X36" s="53">
        <f t="shared" si="12"/>
        <v>9506812.5842208769</v>
      </c>
      <c r="Y36" s="68">
        <f t="shared" si="13"/>
        <v>1198020.9357648015</v>
      </c>
      <c r="Z36" s="68">
        <f t="shared" si="14"/>
        <v>193187.41577911889</v>
      </c>
      <c r="AA36" s="39">
        <f t="shared" si="15"/>
        <v>793.01038510713227</v>
      </c>
      <c r="AB36" s="53">
        <f t="shared" si="16"/>
        <v>198.25259627678307</v>
      </c>
      <c r="AC36" s="41" t="str">
        <f t="shared" si="17"/>
        <v>-</v>
      </c>
      <c r="AD36" s="43" t="str">
        <f t="shared" si="18"/>
        <v>-</v>
      </c>
      <c r="AF36" s="38">
        <f>IF('[29]Proforma-Input'!$C$108="Yes",MONTH(O36)&amp;YEAR(O36)=MONTH($C$9)&amp;YEAR($C$9),0)</f>
        <v>0</v>
      </c>
      <c r="AG36" s="52">
        <v>2</v>
      </c>
    </row>
    <row r="37" spans="2:33" x14ac:dyDescent="0.3">
      <c r="B37" s="44" t="str">
        <f t="shared" si="19"/>
        <v>-</v>
      </c>
      <c r="C37" s="38"/>
      <c r="D37" s="1">
        <v>23</v>
      </c>
      <c r="E37" s="1">
        <f t="shared" si="22"/>
        <v>11</v>
      </c>
      <c r="F37" s="39">
        <f>IFERROR(IF(B37&lt;$C$9,IF('[29]Proforma-Input'!$C$108="Yes",K36,K36),0),)</f>
        <v>0</v>
      </c>
      <c r="G37" s="39">
        <f t="shared" si="20"/>
        <v>0</v>
      </c>
      <c r="H37" s="40">
        <f>IFERROR(IF(B37&lt;$C$9,IF('[29]Proforma-Input'!$C$108="Yes",H36,),0),)</f>
        <v>0</v>
      </c>
      <c r="I37" s="41">
        <f t="shared" si="3"/>
        <v>0</v>
      </c>
      <c r="J37" s="41">
        <f t="shared" si="4"/>
        <v>0</v>
      </c>
      <c r="K37" s="42">
        <f t="shared" si="5"/>
        <v>0</v>
      </c>
      <c r="L37" s="41" t="str">
        <f t="shared" si="6"/>
        <v>-</v>
      </c>
      <c r="M37" s="43" t="str">
        <f t="shared" si="7"/>
        <v>-</v>
      </c>
      <c r="O37" s="44">
        <f t="shared" ca="1" si="21"/>
        <v>46602</v>
      </c>
      <c r="P37" s="38"/>
      <c r="Q37" s="1">
        <f t="shared" si="8"/>
        <v>23</v>
      </c>
      <c r="R37" s="1">
        <f t="shared" si="23"/>
        <v>11</v>
      </c>
      <c r="S37" s="39">
        <f>IF('[29]Proforma-Input'!$C$108="No",X36,IF(AF37=TRUE,$P$3,X36))</f>
        <v>9506812.5842208769</v>
      </c>
      <c r="T37" s="39">
        <f t="shared" si="0"/>
        <v>63236.743251996377</v>
      </c>
      <c r="U37" s="40">
        <f t="shared" si="1"/>
        <v>6.8000000000000005E-2</v>
      </c>
      <c r="V37" s="41">
        <f t="shared" si="10"/>
        <v>53871.93797725164</v>
      </c>
      <c r="W37" s="41">
        <f t="shared" si="11"/>
        <v>9364.8052747447364</v>
      </c>
      <c r="X37" s="53">
        <f t="shared" si="12"/>
        <v>9497447.7789461315</v>
      </c>
      <c r="Y37" s="68">
        <f t="shared" si="13"/>
        <v>1251892.8737420531</v>
      </c>
      <c r="Z37" s="68">
        <f t="shared" si="14"/>
        <v>202552.22105386364</v>
      </c>
      <c r="AA37" s="39">
        <f t="shared" si="15"/>
        <v>792.23438201840645</v>
      </c>
      <c r="AB37" s="53">
        <f t="shared" si="16"/>
        <v>198.05859550460161</v>
      </c>
      <c r="AC37" s="41" t="str">
        <f t="shared" si="17"/>
        <v>-</v>
      </c>
      <c r="AD37" s="43" t="str">
        <f t="shared" si="18"/>
        <v>-</v>
      </c>
      <c r="AF37" s="38">
        <f>IF('[29]Proforma-Input'!$C$108="Yes",MONTH(O37)&amp;YEAR(O37)=MONTH($C$9)&amp;YEAR($C$9),0)</f>
        <v>0</v>
      </c>
      <c r="AG37" s="52">
        <v>2</v>
      </c>
    </row>
    <row r="38" spans="2:33" x14ac:dyDescent="0.3">
      <c r="B38" s="44" t="str">
        <f t="shared" si="19"/>
        <v>-</v>
      </c>
      <c r="C38" s="38"/>
      <c r="D38" s="1">
        <v>24</v>
      </c>
      <c r="E38" s="1">
        <f t="shared" si="22"/>
        <v>12</v>
      </c>
      <c r="F38" s="39">
        <f>IFERROR(IF(B38&lt;$C$9,IF('[29]Proforma-Input'!$C$108="Yes",K37,K37),0),)</f>
        <v>0</v>
      </c>
      <c r="G38" s="39">
        <f t="shared" si="20"/>
        <v>0</v>
      </c>
      <c r="H38" s="40">
        <f>IFERROR(IF(B38&lt;$C$9,IF('[29]Proforma-Input'!$C$108="Yes",H37,),0),)</f>
        <v>0</v>
      </c>
      <c r="I38" s="41">
        <f t="shared" si="3"/>
        <v>0</v>
      </c>
      <c r="J38" s="41">
        <f t="shared" si="4"/>
        <v>0</v>
      </c>
      <c r="K38" s="42">
        <f t="shared" si="5"/>
        <v>0</v>
      </c>
      <c r="L38" s="41" t="str">
        <f t="shared" si="6"/>
        <v>-</v>
      </c>
      <c r="M38" s="43" t="str">
        <f t="shared" si="7"/>
        <v>-</v>
      </c>
      <c r="O38" s="44">
        <f t="shared" ca="1" si="21"/>
        <v>46633</v>
      </c>
      <c r="P38" s="38"/>
      <c r="Q38" s="1">
        <f t="shared" si="8"/>
        <v>24</v>
      </c>
      <c r="R38" s="1">
        <f t="shared" si="23"/>
        <v>12</v>
      </c>
      <c r="S38" s="39">
        <f>IF('[29]Proforma-Input'!$C$108="No",X37,IF(AF38=TRUE,$P$3,X37))</f>
        <v>9497447.7789461315</v>
      </c>
      <c r="T38" s="39">
        <f t="shared" si="0"/>
        <v>63236.743251996377</v>
      </c>
      <c r="U38" s="40">
        <f t="shared" si="1"/>
        <v>6.8000000000000005E-2</v>
      </c>
      <c r="V38" s="41">
        <f t="shared" si="10"/>
        <v>53818.870747361412</v>
      </c>
      <c r="W38" s="41">
        <f t="shared" si="11"/>
        <v>9417.8725046349646</v>
      </c>
      <c r="X38" s="53">
        <f t="shared" si="12"/>
        <v>9488029.9064414967</v>
      </c>
      <c r="Y38" s="68">
        <f t="shared" si="13"/>
        <v>1305711.7444894144</v>
      </c>
      <c r="Z38" s="68">
        <f t="shared" si="14"/>
        <v>211970.0935584986</v>
      </c>
      <c r="AA38" s="39">
        <f t="shared" si="15"/>
        <v>791.45398157884438</v>
      </c>
      <c r="AB38" s="53">
        <f t="shared" si="16"/>
        <v>197.86349539471109</v>
      </c>
      <c r="AC38" s="41" t="str">
        <f t="shared" si="17"/>
        <v>-</v>
      </c>
      <c r="AD38" s="43" t="str">
        <f t="shared" si="18"/>
        <v>-</v>
      </c>
      <c r="AF38" s="38">
        <f>IF('[29]Proforma-Input'!$C$108="Yes",MONTH(O38)&amp;YEAR(O38)=MONTH($C$9)&amp;YEAR($C$9),0)</f>
        <v>0</v>
      </c>
      <c r="AG38" s="52">
        <v>2</v>
      </c>
    </row>
    <row r="39" spans="2:33" x14ac:dyDescent="0.3">
      <c r="B39" s="44" t="str">
        <f t="shared" si="19"/>
        <v>-</v>
      </c>
      <c r="C39" s="38">
        <v>3</v>
      </c>
      <c r="D39" s="1">
        <v>25</v>
      </c>
      <c r="E39" s="1">
        <v>1</v>
      </c>
      <c r="F39" s="39">
        <f>IFERROR(IF(B39&lt;$C$9,IF('[29]Proforma-Input'!$C$108="Yes",K38,K38),0),)</f>
        <v>0</v>
      </c>
      <c r="G39" s="39">
        <f t="shared" si="20"/>
        <v>0</v>
      </c>
      <c r="H39" s="40">
        <f>IFERROR(IF(B39&lt;$C$9,IF('[29]Proforma-Input'!$C$108="Yes",H38,),0),)</f>
        <v>0</v>
      </c>
      <c r="I39" s="41">
        <f t="shared" si="3"/>
        <v>0</v>
      </c>
      <c r="J39" s="41">
        <f t="shared" si="4"/>
        <v>0</v>
      </c>
      <c r="K39" s="42">
        <f t="shared" si="5"/>
        <v>0</v>
      </c>
      <c r="L39" s="41">
        <f t="shared" si="6"/>
        <v>0</v>
      </c>
      <c r="M39" s="43">
        <f t="shared" si="7"/>
        <v>0</v>
      </c>
      <c r="O39" s="44">
        <f t="shared" ca="1" si="21"/>
        <v>46663</v>
      </c>
      <c r="P39" s="38">
        <v>3</v>
      </c>
      <c r="Q39" s="1">
        <f t="shared" si="8"/>
        <v>25</v>
      </c>
      <c r="R39" s="1">
        <v>1</v>
      </c>
      <c r="S39" s="39">
        <f>IF('[29]Proforma-Input'!$C$108="No",X38,IF(AF39=TRUE,$P$3,X38))</f>
        <v>9488029.9064414967</v>
      </c>
      <c r="T39" s="39">
        <f t="shared" si="0"/>
        <v>63236.743251996377</v>
      </c>
      <c r="U39" s="40">
        <f t="shared" si="1"/>
        <v>6.8000000000000005E-2</v>
      </c>
      <c r="V39" s="41">
        <f t="shared" si="10"/>
        <v>53765.502803168485</v>
      </c>
      <c r="W39" s="41">
        <f t="shared" si="11"/>
        <v>9471.2404488278917</v>
      </c>
      <c r="X39" s="53">
        <f t="shared" si="12"/>
        <v>9478558.6659926679</v>
      </c>
      <c r="Y39" s="68">
        <f t="shared" si="13"/>
        <v>1359477.2472925829</v>
      </c>
      <c r="Z39" s="68">
        <f t="shared" si="14"/>
        <v>221441.33400732648</v>
      </c>
      <c r="AA39" s="39">
        <f t="shared" si="15"/>
        <v>790.66915887012476</v>
      </c>
      <c r="AB39" s="53">
        <f t="shared" si="16"/>
        <v>197.66728971753119</v>
      </c>
      <c r="AC39" s="41">
        <f t="shared" si="17"/>
        <v>641576.01978170616</v>
      </c>
      <c r="AD39" s="43">
        <f t="shared" si="18"/>
        <v>117264.89924225034</v>
      </c>
      <c r="AF39" s="38">
        <f>IF('[29]Proforma-Input'!$C$108="Yes",MONTH(O39)&amp;YEAR(O39)=MONTH($C$9)&amp;YEAR($C$9),0)</f>
        <v>0</v>
      </c>
      <c r="AG39" s="52">
        <v>3</v>
      </c>
    </row>
    <row r="40" spans="2:33" x14ac:dyDescent="0.3">
      <c r="B40" s="44" t="str">
        <f t="shared" si="19"/>
        <v>-</v>
      </c>
      <c r="C40" s="38"/>
      <c r="D40" s="1">
        <v>26</v>
      </c>
      <c r="E40" s="1">
        <f t="shared" ref="E40:E50" si="24">1+E39</f>
        <v>2</v>
      </c>
      <c r="F40" s="39">
        <f>IFERROR(IF(B40&lt;$C$9,IF('[29]Proforma-Input'!$C$108="Yes",K39,K39),0),)</f>
        <v>0</v>
      </c>
      <c r="G40" s="39">
        <f t="shared" si="20"/>
        <v>0</v>
      </c>
      <c r="H40" s="40">
        <f>IFERROR(IF(B40&lt;$C$9,IF('[29]Proforma-Input'!$C$108="Yes",H39,),0),)</f>
        <v>0</v>
      </c>
      <c r="I40" s="41">
        <f t="shared" si="3"/>
        <v>0</v>
      </c>
      <c r="J40" s="41">
        <f t="shared" si="4"/>
        <v>0</v>
      </c>
      <c r="K40" s="42">
        <f t="shared" si="5"/>
        <v>0</v>
      </c>
      <c r="L40" s="41" t="str">
        <f t="shared" si="6"/>
        <v>-</v>
      </c>
      <c r="M40" s="43" t="str">
        <f t="shared" si="7"/>
        <v>-</v>
      </c>
      <c r="O40" s="44">
        <f t="shared" ca="1" si="21"/>
        <v>46694</v>
      </c>
      <c r="P40" s="38"/>
      <c r="Q40" s="1">
        <f t="shared" si="8"/>
        <v>26</v>
      </c>
      <c r="R40" s="1">
        <f t="shared" ref="R40:R50" si="25">1+R39</f>
        <v>2</v>
      </c>
      <c r="S40" s="39">
        <f>IF('[29]Proforma-Input'!$C$108="No",X39,IF(AF40=TRUE,$P$3,X39))</f>
        <v>9478558.6659926679</v>
      </c>
      <c r="T40" s="39">
        <f t="shared" si="0"/>
        <v>63236.743251996377</v>
      </c>
      <c r="U40" s="40">
        <f t="shared" si="1"/>
        <v>6.8000000000000005E-2</v>
      </c>
      <c r="V40" s="41">
        <f t="shared" si="10"/>
        <v>53711.832440625119</v>
      </c>
      <c r="W40" s="41">
        <f t="shared" si="11"/>
        <v>9524.9108113712573</v>
      </c>
      <c r="X40" s="53">
        <f t="shared" si="12"/>
        <v>9469033.7551812958</v>
      </c>
      <c r="Y40" s="68">
        <f t="shared" si="13"/>
        <v>1413189.0797332081</v>
      </c>
      <c r="Z40" s="68">
        <f t="shared" si="14"/>
        <v>230966.24481869774</v>
      </c>
      <c r="AA40" s="39">
        <f t="shared" si="15"/>
        <v>789.87988883272237</v>
      </c>
      <c r="AB40" s="53">
        <f t="shared" si="16"/>
        <v>197.46997220818059</v>
      </c>
      <c r="AC40" s="41" t="str">
        <f t="shared" si="17"/>
        <v>-</v>
      </c>
      <c r="AD40" s="43" t="str">
        <f t="shared" si="18"/>
        <v>-</v>
      </c>
      <c r="AF40" s="38">
        <f>IF('[29]Proforma-Input'!$C$108="Yes",MONTH(O40)&amp;YEAR(O40)=MONTH($C$9)&amp;YEAR($C$9),0)</f>
        <v>0</v>
      </c>
      <c r="AG40" s="52">
        <v>3</v>
      </c>
    </row>
    <row r="41" spans="2:33" x14ac:dyDescent="0.3">
      <c r="B41" s="44" t="str">
        <f t="shared" si="19"/>
        <v>-</v>
      </c>
      <c r="C41" s="38"/>
      <c r="D41" s="1">
        <v>27</v>
      </c>
      <c r="E41" s="1">
        <f t="shared" si="24"/>
        <v>3</v>
      </c>
      <c r="F41" s="39">
        <f>IFERROR(IF(B41&lt;$C$9,IF('[29]Proforma-Input'!$C$108="Yes",K40,K40),0),)</f>
        <v>0</v>
      </c>
      <c r="G41" s="39">
        <f t="shared" si="20"/>
        <v>0</v>
      </c>
      <c r="H41" s="40">
        <f>IFERROR(IF(B41&lt;$C$9,IF('[29]Proforma-Input'!$C$108="Yes",H40,),0),)</f>
        <v>0</v>
      </c>
      <c r="I41" s="41">
        <f t="shared" si="3"/>
        <v>0</v>
      </c>
      <c r="J41" s="41">
        <f t="shared" si="4"/>
        <v>0</v>
      </c>
      <c r="K41" s="42">
        <f t="shared" si="5"/>
        <v>0</v>
      </c>
      <c r="L41" s="41" t="str">
        <f t="shared" si="6"/>
        <v>-</v>
      </c>
      <c r="M41" s="43" t="str">
        <f t="shared" si="7"/>
        <v>-</v>
      </c>
      <c r="O41" s="44">
        <f t="shared" ca="1" si="21"/>
        <v>46724</v>
      </c>
      <c r="P41" s="38"/>
      <c r="Q41" s="1">
        <f t="shared" si="8"/>
        <v>27</v>
      </c>
      <c r="R41" s="1">
        <f t="shared" si="25"/>
        <v>3</v>
      </c>
      <c r="S41" s="39">
        <f>IF('[29]Proforma-Input'!$C$108="No",X40,IF(AF41=TRUE,$P$3,X40))</f>
        <v>9469033.7551812958</v>
      </c>
      <c r="T41" s="39">
        <f t="shared" si="0"/>
        <v>63236.743251996377</v>
      </c>
      <c r="U41" s="40">
        <f t="shared" si="1"/>
        <v>6.8000000000000005E-2</v>
      </c>
      <c r="V41" s="41">
        <f t="shared" si="10"/>
        <v>53657.857946027347</v>
      </c>
      <c r="W41" s="41">
        <f t="shared" si="11"/>
        <v>9578.88530596903</v>
      </c>
      <c r="X41" s="53">
        <f t="shared" si="12"/>
        <v>9459454.8698753268</v>
      </c>
      <c r="Y41" s="68">
        <f t="shared" si="13"/>
        <v>1466846.9376792354</v>
      </c>
      <c r="Z41" s="68">
        <f t="shared" si="14"/>
        <v>240545.13012466679</v>
      </c>
      <c r="AA41" s="39">
        <f t="shared" si="15"/>
        <v>789.08614626510791</v>
      </c>
      <c r="AB41" s="53">
        <f t="shared" si="16"/>
        <v>197.27153656627698</v>
      </c>
      <c r="AC41" s="41" t="str">
        <f t="shared" si="17"/>
        <v>-</v>
      </c>
      <c r="AD41" s="43" t="str">
        <f t="shared" si="18"/>
        <v>-</v>
      </c>
      <c r="AF41" s="38">
        <f>IF('[29]Proforma-Input'!$C$108="Yes",MONTH(O41)&amp;YEAR(O41)=MONTH($C$9)&amp;YEAR($C$9),0)</f>
        <v>0</v>
      </c>
      <c r="AG41" s="52">
        <v>3</v>
      </c>
    </row>
    <row r="42" spans="2:33" x14ac:dyDescent="0.3">
      <c r="B42" s="44" t="str">
        <f t="shared" si="19"/>
        <v>-</v>
      </c>
      <c r="C42" s="38"/>
      <c r="D42" s="1">
        <v>28</v>
      </c>
      <c r="E42" s="1">
        <f t="shared" si="24"/>
        <v>4</v>
      </c>
      <c r="F42" s="39">
        <f>IFERROR(IF(B42&lt;$C$9,IF('[29]Proforma-Input'!$C$108="Yes",K41,K41),0),)</f>
        <v>0</v>
      </c>
      <c r="G42" s="39">
        <f t="shared" si="20"/>
        <v>0</v>
      </c>
      <c r="H42" s="40">
        <f>IFERROR(IF(B42&lt;$C$9,IF('[29]Proforma-Input'!$C$108="Yes",H41,),0),)</f>
        <v>0</v>
      </c>
      <c r="I42" s="41">
        <f t="shared" si="3"/>
        <v>0</v>
      </c>
      <c r="J42" s="41">
        <f t="shared" si="4"/>
        <v>0</v>
      </c>
      <c r="K42" s="42">
        <f t="shared" si="5"/>
        <v>0</v>
      </c>
      <c r="L42" s="41" t="str">
        <f t="shared" si="6"/>
        <v>-</v>
      </c>
      <c r="M42" s="43" t="str">
        <f t="shared" si="7"/>
        <v>-</v>
      </c>
      <c r="O42" s="44">
        <f t="shared" ca="1" si="21"/>
        <v>46755</v>
      </c>
      <c r="P42" s="38"/>
      <c r="Q42" s="1">
        <f t="shared" si="8"/>
        <v>28</v>
      </c>
      <c r="R42" s="1">
        <f t="shared" si="25"/>
        <v>4</v>
      </c>
      <c r="S42" s="39">
        <f>IF('[29]Proforma-Input'!$C$108="No",X41,IF(AF42=TRUE,$P$3,X41))</f>
        <v>9459454.8698753268</v>
      </c>
      <c r="T42" s="39">
        <f t="shared" si="0"/>
        <v>63236.743251996377</v>
      </c>
      <c r="U42" s="40">
        <f t="shared" si="1"/>
        <v>6.8000000000000005E-2</v>
      </c>
      <c r="V42" s="41">
        <f t="shared" si="10"/>
        <v>53603.577595960189</v>
      </c>
      <c r="W42" s="41">
        <f t="shared" si="11"/>
        <v>9633.165656036188</v>
      </c>
      <c r="X42" s="53">
        <f t="shared" si="12"/>
        <v>9449821.704219291</v>
      </c>
      <c r="Y42" s="68">
        <f t="shared" si="13"/>
        <v>1520450.5152751955</v>
      </c>
      <c r="Z42" s="68">
        <f t="shared" si="14"/>
        <v>250178.29578070296</v>
      </c>
      <c r="AA42" s="39">
        <f t="shared" si="15"/>
        <v>788.28790582294403</v>
      </c>
      <c r="AB42" s="53">
        <f t="shared" si="16"/>
        <v>197.07197645573601</v>
      </c>
      <c r="AC42" s="41" t="str">
        <f t="shared" si="17"/>
        <v>-</v>
      </c>
      <c r="AD42" s="43" t="str">
        <f t="shared" si="18"/>
        <v>-</v>
      </c>
      <c r="AF42" s="38">
        <f>IF('[29]Proforma-Input'!$C$108="Yes",MONTH(O42)&amp;YEAR(O42)=MONTH($C$9)&amp;YEAR($C$9),0)</f>
        <v>0</v>
      </c>
      <c r="AG42" s="52">
        <v>3</v>
      </c>
    </row>
    <row r="43" spans="2:33" x14ac:dyDescent="0.3">
      <c r="B43" s="44" t="str">
        <f t="shared" si="19"/>
        <v>-</v>
      </c>
      <c r="C43" s="38"/>
      <c r="D43" s="1">
        <v>29</v>
      </c>
      <c r="E43" s="1">
        <f t="shared" si="24"/>
        <v>5</v>
      </c>
      <c r="F43" s="39">
        <f>IFERROR(IF(B43&lt;$C$9,IF('[29]Proforma-Input'!$C$108="Yes",K42,K42),0),)</f>
        <v>0</v>
      </c>
      <c r="G43" s="39">
        <f t="shared" si="20"/>
        <v>0</v>
      </c>
      <c r="H43" s="40">
        <f>IFERROR(IF(B43&lt;$C$9,IF('[29]Proforma-Input'!$C$108="Yes",H42,),0),)</f>
        <v>0</v>
      </c>
      <c r="I43" s="41">
        <f t="shared" si="3"/>
        <v>0</v>
      </c>
      <c r="J43" s="41">
        <f t="shared" si="4"/>
        <v>0</v>
      </c>
      <c r="K43" s="42">
        <f t="shared" si="5"/>
        <v>0</v>
      </c>
      <c r="L43" s="41" t="str">
        <f t="shared" si="6"/>
        <v>-</v>
      </c>
      <c r="M43" s="43" t="str">
        <f t="shared" si="7"/>
        <v>-</v>
      </c>
      <c r="O43" s="44">
        <f t="shared" ca="1" si="21"/>
        <v>46786</v>
      </c>
      <c r="P43" s="38"/>
      <c r="Q43" s="1">
        <f t="shared" si="8"/>
        <v>29</v>
      </c>
      <c r="R43" s="1">
        <f t="shared" si="25"/>
        <v>5</v>
      </c>
      <c r="S43" s="39">
        <f>IF('[29]Proforma-Input'!$C$108="No",X42,IF(AF43=TRUE,$P$3,X42))</f>
        <v>9449821.704219291</v>
      </c>
      <c r="T43" s="39">
        <f t="shared" si="0"/>
        <v>63236.743251996377</v>
      </c>
      <c r="U43" s="40">
        <f t="shared" si="1"/>
        <v>6.8000000000000005E-2</v>
      </c>
      <c r="V43" s="41">
        <f t="shared" si="10"/>
        <v>53548.989657242651</v>
      </c>
      <c r="W43" s="41">
        <f t="shared" si="11"/>
        <v>9687.7535947537253</v>
      </c>
      <c r="X43" s="53">
        <f t="shared" si="12"/>
        <v>9440133.9506245367</v>
      </c>
      <c r="Y43" s="68">
        <f t="shared" si="13"/>
        <v>1573999.504932438</v>
      </c>
      <c r="Z43" s="68">
        <f t="shared" si="14"/>
        <v>259866.0493754567</v>
      </c>
      <c r="AA43" s="39">
        <f t="shared" si="15"/>
        <v>787.48514201827436</v>
      </c>
      <c r="AB43" s="53">
        <f t="shared" si="16"/>
        <v>196.87128550456859</v>
      </c>
      <c r="AC43" s="41" t="str">
        <f t="shared" si="17"/>
        <v>-</v>
      </c>
      <c r="AD43" s="43" t="str">
        <f t="shared" si="18"/>
        <v>-</v>
      </c>
      <c r="AF43" s="38">
        <f>IF('[29]Proforma-Input'!$C$108="Yes",MONTH(O43)&amp;YEAR(O43)=MONTH($C$9)&amp;YEAR($C$9),0)</f>
        <v>0</v>
      </c>
      <c r="AG43" s="52">
        <v>3</v>
      </c>
    </row>
    <row r="44" spans="2:33" x14ac:dyDescent="0.3">
      <c r="B44" s="44" t="str">
        <f t="shared" si="19"/>
        <v>-</v>
      </c>
      <c r="C44" s="38"/>
      <c r="D44" s="1">
        <v>30</v>
      </c>
      <c r="E44" s="1">
        <f t="shared" si="24"/>
        <v>6</v>
      </c>
      <c r="F44" s="39">
        <f>IFERROR(IF(B44&lt;$C$9,IF('[29]Proforma-Input'!$C$108="Yes",K43,K43),0),)</f>
        <v>0</v>
      </c>
      <c r="G44" s="39">
        <f t="shared" si="20"/>
        <v>0</v>
      </c>
      <c r="H44" s="40">
        <f>IFERROR(IF(B44&lt;$C$9,IF('[29]Proforma-Input'!$C$108="Yes",H43,),0),)</f>
        <v>0</v>
      </c>
      <c r="I44" s="41">
        <f t="shared" si="3"/>
        <v>0</v>
      </c>
      <c r="J44" s="41">
        <f t="shared" si="4"/>
        <v>0</v>
      </c>
      <c r="K44" s="42">
        <f t="shared" si="5"/>
        <v>0</v>
      </c>
      <c r="L44" s="41" t="str">
        <f t="shared" si="6"/>
        <v>-</v>
      </c>
      <c r="M44" s="43" t="str">
        <f t="shared" si="7"/>
        <v>-</v>
      </c>
      <c r="O44" s="44">
        <f t="shared" ca="1" si="21"/>
        <v>46815</v>
      </c>
      <c r="P44" s="38"/>
      <c r="Q44" s="1">
        <f t="shared" si="8"/>
        <v>30</v>
      </c>
      <c r="R44" s="1">
        <f t="shared" si="25"/>
        <v>6</v>
      </c>
      <c r="S44" s="39">
        <f>IF('[29]Proforma-Input'!$C$108="No",X43,IF(AF44=TRUE,$P$3,X43))</f>
        <v>9440133.9506245367</v>
      </c>
      <c r="T44" s="39">
        <f t="shared" si="0"/>
        <v>63236.743251996377</v>
      </c>
      <c r="U44" s="40">
        <f t="shared" si="1"/>
        <v>6.8000000000000005E-2</v>
      </c>
      <c r="V44" s="41">
        <f t="shared" si="10"/>
        <v>53494.092386872377</v>
      </c>
      <c r="W44" s="41">
        <f t="shared" si="11"/>
        <v>9742.6508651240001</v>
      </c>
      <c r="X44" s="53">
        <f t="shared" si="12"/>
        <v>9430391.2997594122</v>
      </c>
      <c r="Y44" s="68">
        <f t="shared" si="13"/>
        <v>1627493.5973193103</v>
      </c>
      <c r="Z44" s="68">
        <f t="shared" si="14"/>
        <v>269608.70024058071</v>
      </c>
      <c r="AA44" s="39">
        <f t="shared" si="15"/>
        <v>786.67782921871139</v>
      </c>
      <c r="AB44" s="53">
        <f t="shared" si="16"/>
        <v>196.66945730467785</v>
      </c>
      <c r="AC44" s="41" t="str">
        <f t="shared" si="17"/>
        <v>-</v>
      </c>
      <c r="AD44" s="43" t="str">
        <f t="shared" si="18"/>
        <v>-</v>
      </c>
      <c r="AF44" s="38">
        <f>IF('[29]Proforma-Input'!$C$108="Yes",MONTH(O44)&amp;YEAR(O44)=MONTH($C$9)&amp;YEAR($C$9),0)</f>
        <v>0</v>
      </c>
      <c r="AG44" s="52">
        <v>3</v>
      </c>
    </row>
    <row r="45" spans="2:33" x14ac:dyDescent="0.3">
      <c r="B45" s="44" t="str">
        <f t="shared" si="19"/>
        <v>-</v>
      </c>
      <c r="C45" s="38"/>
      <c r="D45" s="1">
        <v>31</v>
      </c>
      <c r="E45" s="1">
        <f t="shared" si="24"/>
        <v>7</v>
      </c>
      <c r="F45" s="39">
        <f>IFERROR(IF(B45&lt;$C$9,IF('[29]Proforma-Input'!$C$108="Yes",K44,K44),0),)</f>
        <v>0</v>
      </c>
      <c r="G45" s="39">
        <f t="shared" si="20"/>
        <v>0</v>
      </c>
      <c r="H45" s="40">
        <f>IFERROR(IF(B45&lt;$C$9,IF('[29]Proforma-Input'!$C$108="Yes",H44,),0),)</f>
        <v>0</v>
      </c>
      <c r="I45" s="41">
        <f t="shared" si="3"/>
        <v>0</v>
      </c>
      <c r="J45" s="41">
        <f t="shared" si="4"/>
        <v>0</v>
      </c>
      <c r="K45" s="42">
        <f t="shared" si="5"/>
        <v>0</v>
      </c>
      <c r="L45" s="41" t="str">
        <f t="shared" si="6"/>
        <v>-</v>
      </c>
      <c r="M45" s="43" t="str">
        <f t="shared" si="7"/>
        <v>-</v>
      </c>
      <c r="O45" s="44">
        <f t="shared" ca="1" si="21"/>
        <v>46846</v>
      </c>
      <c r="P45" s="38"/>
      <c r="Q45" s="1">
        <f t="shared" si="8"/>
        <v>31</v>
      </c>
      <c r="R45" s="1">
        <f t="shared" si="25"/>
        <v>7</v>
      </c>
      <c r="S45" s="39">
        <f>IF('[29]Proforma-Input'!$C$108="No",X44,IF(AF45=TRUE,$P$3,X44))</f>
        <v>9430391.2997594122</v>
      </c>
      <c r="T45" s="39">
        <f t="shared" si="0"/>
        <v>63236.743251996377</v>
      </c>
      <c r="U45" s="40">
        <f t="shared" si="1"/>
        <v>6.8000000000000005E-2</v>
      </c>
      <c r="V45" s="41">
        <f t="shared" si="10"/>
        <v>53438.884031970003</v>
      </c>
      <c r="W45" s="41">
        <f t="shared" si="11"/>
        <v>9797.8592200263738</v>
      </c>
      <c r="X45" s="53">
        <f t="shared" si="12"/>
        <v>9420593.4405393861</v>
      </c>
      <c r="Y45" s="68">
        <f t="shared" si="13"/>
        <v>1680932.4813512804</v>
      </c>
      <c r="Z45" s="68">
        <f t="shared" si="14"/>
        <v>279406.55946060707</v>
      </c>
      <c r="AA45" s="39">
        <f t="shared" si="15"/>
        <v>785.86594164661767</v>
      </c>
      <c r="AB45" s="53">
        <f t="shared" si="16"/>
        <v>196.46648541165442</v>
      </c>
      <c r="AC45" s="41" t="str">
        <f t="shared" si="17"/>
        <v>-</v>
      </c>
      <c r="AD45" s="43" t="str">
        <f t="shared" si="18"/>
        <v>-</v>
      </c>
      <c r="AF45" s="38">
        <f>IF('[29]Proforma-Input'!$C$108="Yes",MONTH(O45)&amp;YEAR(O45)=MONTH($C$9)&amp;YEAR($C$9),0)</f>
        <v>0</v>
      </c>
      <c r="AG45" s="52">
        <v>3</v>
      </c>
    </row>
    <row r="46" spans="2:33" x14ac:dyDescent="0.3">
      <c r="B46" s="44" t="str">
        <f t="shared" si="19"/>
        <v>-</v>
      </c>
      <c r="C46" s="38"/>
      <c r="D46" s="1">
        <v>32</v>
      </c>
      <c r="E46" s="1">
        <f t="shared" si="24"/>
        <v>8</v>
      </c>
      <c r="F46" s="39">
        <f>IFERROR(IF(B46&lt;$C$9,IF('[29]Proforma-Input'!$C$108="Yes",K45,K45),0),)</f>
        <v>0</v>
      </c>
      <c r="G46" s="39">
        <f t="shared" si="20"/>
        <v>0</v>
      </c>
      <c r="H46" s="40">
        <f>IFERROR(IF(B46&lt;$C$9,IF('[29]Proforma-Input'!$C$108="Yes",H45,),0),)</f>
        <v>0</v>
      </c>
      <c r="I46" s="41">
        <f t="shared" si="3"/>
        <v>0</v>
      </c>
      <c r="J46" s="41">
        <f t="shared" si="4"/>
        <v>0</v>
      </c>
      <c r="K46" s="42">
        <f t="shared" si="5"/>
        <v>0</v>
      </c>
      <c r="L46" s="41" t="str">
        <f t="shared" si="6"/>
        <v>-</v>
      </c>
      <c r="M46" s="43" t="str">
        <f t="shared" si="7"/>
        <v>-</v>
      </c>
      <c r="O46" s="44">
        <f t="shared" ca="1" si="21"/>
        <v>46876</v>
      </c>
      <c r="P46" s="38"/>
      <c r="Q46" s="1">
        <f t="shared" si="8"/>
        <v>32</v>
      </c>
      <c r="R46" s="1">
        <f t="shared" si="25"/>
        <v>8</v>
      </c>
      <c r="S46" s="39">
        <f>IF('[29]Proforma-Input'!$C$108="No",X45,IF(AF46=TRUE,$P$3,X45))</f>
        <v>9420593.4405393861</v>
      </c>
      <c r="T46" s="39">
        <f t="shared" si="0"/>
        <v>63236.743251996377</v>
      </c>
      <c r="U46" s="40">
        <f t="shared" si="1"/>
        <v>6.8000000000000005E-2</v>
      </c>
      <c r="V46" s="41">
        <f t="shared" si="10"/>
        <v>53383.362829723192</v>
      </c>
      <c r="W46" s="41">
        <f t="shared" si="11"/>
        <v>9853.3804222731851</v>
      </c>
      <c r="X46" s="53">
        <f t="shared" si="12"/>
        <v>9410740.0601171125</v>
      </c>
      <c r="Y46" s="68">
        <f t="shared" si="13"/>
        <v>1734315.8441810035</v>
      </c>
      <c r="Z46" s="68">
        <f t="shared" si="14"/>
        <v>289259.93988288025</v>
      </c>
      <c r="AA46" s="39">
        <f t="shared" si="15"/>
        <v>785.04945337828212</v>
      </c>
      <c r="AB46" s="53">
        <f t="shared" si="16"/>
        <v>196.26236334457053</v>
      </c>
      <c r="AC46" s="41" t="str">
        <f t="shared" si="17"/>
        <v>-</v>
      </c>
      <c r="AD46" s="43" t="str">
        <f t="shared" si="18"/>
        <v>-</v>
      </c>
      <c r="AF46" s="38">
        <f>IF('[29]Proforma-Input'!$C$108="Yes",MONTH(O46)&amp;YEAR(O46)=MONTH($C$9)&amp;YEAR($C$9),0)</f>
        <v>0</v>
      </c>
      <c r="AG46" s="52">
        <v>3</v>
      </c>
    </row>
    <row r="47" spans="2:33" x14ac:dyDescent="0.3">
      <c r="B47" s="44" t="str">
        <f t="shared" si="19"/>
        <v>-</v>
      </c>
      <c r="C47" s="38"/>
      <c r="D47" s="1">
        <v>33</v>
      </c>
      <c r="E47" s="1">
        <f t="shared" si="24"/>
        <v>9</v>
      </c>
      <c r="F47" s="39">
        <f>IFERROR(IF(B47&lt;$C$9,IF('[29]Proforma-Input'!$C$108="Yes",K46,K46),0),)</f>
        <v>0</v>
      </c>
      <c r="G47" s="39">
        <f t="shared" si="20"/>
        <v>0</v>
      </c>
      <c r="H47" s="40">
        <f>IFERROR(IF(B47&lt;$C$9,IF('[29]Proforma-Input'!$C$108="Yes",H46,),0),)</f>
        <v>0</v>
      </c>
      <c r="I47" s="41">
        <f t="shared" si="3"/>
        <v>0</v>
      </c>
      <c r="J47" s="41">
        <f t="shared" si="4"/>
        <v>0</v>
      </c>
      <c r="K47" s="42">
        <f t="shared" si="5"/>
        <v>0</v>
      </c>
      <c r="L47" s="41" t="str">
        <f t="shared" si="6"/>
        <v>-</v>
      </c>
      <c r="M47" s="43" t="str">
        <f t="shared" si="7"/>
        <v>-</v>
      </c>
      <c r="O47" s="44">
        <f t="shared" ca="1" si="21"/>
        <v>46907</v>
      </c>
      <c r="P47" s="38"/>
      <c r="Q47" s="1">
        <f t="shared" si="8"/>
        <v>33</v>
      </c>
      <c r="R47" s="1">
        <f t="shared" si="25"/>
        <v>9</v>
      </c>
      <c r="S47" s="39">
        <f>IF('[29]Proforma-Input'!$C$108="No",X46,IF(AF47=TRUE,$P$3,X46))</f>
        <v>9410740.0601171125</v>
      </c>
      <c r="T47" s="39">
        <f t="shared" si="0"/>
        <v>63236.743251996377</v>
      </c>
      <c r="U47" s="40">
        <f t="shared" si="1"/>
        <v>6.8000000000000005E-2</v>
      </c>
      <c r="V47" s="41">
        <f t="shared" si="10"/>
        <v>53327.527007330311</v>
      </c>
      <c r="W47" s="41">
        <f t="shared" si="11"/>
        <v>9909.2162446660659</v>
      </c>
      <c r="X47" s="53">
        <f t="shared" si="12"/>
        <v>9400830.8438724466</v>
      </c>
      <c r="Y47" s="68">
        <f t="shared" si="13"/>
        <v>1787643.3711883337</v>
      </c>
      <c r="Z47" s="68">
        <f t="shared" si="14"/>
        <v>299169.15612754633</v>
      </c>
      <c r="AA47" s="39">
        <f t="shared" si="15"/>
        <v>784.22833834309267</v>
      </c>
      <c r="AB47" s="53">
        <f t="shared" si="16"/>
        <v>196.05708458577317</v>
      </c>
      <c r="AC47" s="41" t="str">
        <f t="shared" si="17"/>
        <v>-</v>
      </c>
      <c r="AD47" s="43" t="str">
        <f t="shared" si="18"/>
        <v>-</v>
      </c>
      <c r="AF47" s="38">
        <f>IF('[29]Proforma-Input'!$C$108="Yes",MONTH(O47)&amp;YEAR(O47)=MONTH($C$9)&amp;YEAR($C$9),0)</f>
        <v>0</v>
      </c>
      <c r="AG47" s="52">
        <v>3</v>
      </c>
    </row>
    <row r="48" spans="2:33" x14ac:dyDescent="0.3">
      <c r="B48" s="44" t="str">
        <f t="shared" si="19"/>
        <v>-</v>
      </c>
      <c r="C48" s="38"/>
      <c r="D48" s="1">
        <v>34</v>
      </c>
      <c r="E48" s="1">
        <f t="shared" si="24"/>
        <v>10</v>
      </c>
      <c r="F48" s="39">
        <f>IFERROR(IF(B48&lt;$C$9,IF('[29]Proforma-Input'!$C$108="Yes",K47,K47),0),)</f>
        <v>0</v>
      </c>
      <c r="G48" s="39">
        <f t="shared" si="20"/>
        <v>0</v>
      </c>
      <c r="H48" s="40">
        <f>IFERROR(IF(B48&lt;$C$9,IF('[29]Proforma-Input'!$C$108="Yes",H47,),0),)</f>
        <v>0</v>
      </c>
      <c r="I48" s="41">
        <f t="shared" si="3"/>
        <v>0</v>
      </c>
      <c r="J48" s="41">
        <f t="shared" si="4"/>
        <v>0</v>
      </c>
      <c r="K48" s="42">
        <f t="shared" si="5"/>
        <v>0</v>
      </c>
      <c r="L48" s="41" t="str">
        <f t="shared" si="6"/>
        <v>-</v>
      </c>
      <c r="M48" s="43" t="str">
        <f t="shared" si="7"/>
        <v>-</v>
      </c>
      <c r="O48" s="44">
        <f t="shared" ca="1" si="21"/>
        <v>46937</v>
      </c>
      <c r="P48" s="38"/>
      <c r="Q48" s="1">
        <f t="shared" si="8"/>
        <v>34</v>
      </c>
      <c r="R48" s="1">
        <f t="shared" si="25"/>
        <v>10</v>
      </c>
      <c r="S48" s="39">
        <f>IF('[29]Proforma-Input'!$C$108="No",X47,IF(AF48=TRUE,$P$3,X47))</f>
        <v>9400830.8438724466</v>
      </c>
      <c r="T48" s="39">
        <f t="shared" si="0"/>
        <v>63236.743251996377</v>
      </c>
      <c r="U48" s="40">
        <f t="shared" si="1"/>
        <v>6.8000000000000005E-2</v>
      </c>
      <c r="V48" s="41">
        <f t="shared" si="10"/>
        <v>53271.374781943865</v>
      </c>
      <c r="W48" s="41">
        <f t="shared" si="11"/>
        <v>9965.3684700525118</v>
      </c>
      <c r="X48" s="53">
        <f t="shared" si="12"/>
        <v>9390865.4754023943</v>
      </c>
      <c r="Y48" s="68">
        <f t="shared" si="13"/>
        <v>1840914.7459702776</v>
      </c>
      <c r="Z48" s="68">
        <f t="shared" si="14"/>
        <v>309134.52459759882</v>
      </c>
      <c r="AA48" s="39">
        <f t="shared" si="15"/>
        <v>783.40257032270392</v>
      </c>
      <c r="AB48" s="53">
        <f t="shared" si="16"/>
        <v>195.85064258067598</v>
      </c>
      <c r="AC48" s="41" t="str">
        <f t="shared" si="17"/>
        <v>-</v>
      </c>
      <c r="AD48" s="43" t="str">
        <f t="shared" si="18"/>
        <v>-</v>
      </c>
      <c r="AF48" s="38">
        <f>IF('[29]Proforma-Input'!$C$108="Yes",MONTH(O48)&amp;YEAR(O48)=MONTH($C$9)&amp;YEAR($C$9),0)</f>
        <v>0</v>
      </c>
      <c r="AG48" s="52">
        <v>3</v>
      </c>
    </row>
    <row r="49" spans="2:33" x14ac:dyDescent="0.3">
      <c r="B49" s="44" t="str">
        <f t="shared" si="19"/>
        <v>-</v>
      </c>
      <c r="C49" s="38"/>
      <c r="D49" s="1">
        <v>35</v>
      </c>
      <c r="E49" s="1">
        <f t="shared" si="24"/>
        <v>11</v>
      </c>
      <c r="F49" s="39">
        <f>IFERROR(IF(B49&lt;$C$9,IF('[29]Proforma-Input'!$C$108="Yes",K48,K48),0),)</f>
        <v>0</v>
      </c>
      <c r="G49" s="39">
        <f t="shared" si="20"/>
        <v>0</v>
      </c>
      <c r="H49" s="40">
        <f>IFERROR(IF(B49&lt;$C$9,IF('[29]Proforma-Input'!$C$108="Yes",H48,),0),)</f>
        <v>0</v>
      </c>
      <c r="I49" s="41">
        <f t="shared" si="3"/>
        <v>0</v>
      </c>
      <c r="J49" s="41">
        <f t="shared" si="4"/>
        <v>0</v>
      </c>
      <c r="K49" s="42">
        <f t="shared" si="5"/>
        <v>0</v>
      </c>
      <c r="L49" s="41" t="str">
        <f t="shared" si="6"/>
        <v>-</v>
      </c>
      <c r="M49" s="43" t="str">
        <f t="shared" si="7"/>
        <v>-</v>
      </c>
      <c r="O49" s="44">
        <f t="shared" ca="1" si="21"/>
        <v>46968</v>
      </c>
      <c r="P49" s="38"/>
      <c r="Q49" s="1">
        <f t="shared" si="8"/>
        <v>35</v>
      </c>
      <c r="R49" s="1">
        <f t="shared" si="25"/>
        <v>11</v>
      </c>
      <c r="S49" s="39">
        <f>IF('[29]Proforma-Input'!$C$108="No",X48,IF(AF49=TRUE,$P$3,X48))</f>
        <v>9390865.4754023943</v>
      </c>
      <c r="T49" s="39">
        <f t="shared" si="0"/>
        <v>63236.743251996377</v>
      </c>
      <c r="U49" s="40">
        <f t="shared" si="1"/>
        <v>6.8000000000000005E-2</v>
      </c>
      <c r="V49" s="41">
        <f t="shared" si="10"/>
        <v>53214.904360613575</v>
      </c>
      <c r="W49" s="41">
        <f t="shared" si="11"/>
        <v>10021.838891382802</v>
      </c>
      <c r="X49" s="53">
        <f t="shared" si="12"/>
        <v>9380843.636511011</v>
      </c>
      <c r="Y49" s="68">
        <f t="shared" si="13"/>
        <v>1894129.6503308911</v>
      </c>
      <c r="Z49" s="68">
        <f t="shared" si="14"/>
        <v>319156.36348898162</v>
      </c>
      <c r="AA49" s="39">
        <f t="shared" si="15"/>
        <v>782.57212295019951</v>
      </c>
      <c r="AB49" s="53">
        <f t="shared" si="16"/>
        <v>195.64303073754988</v>
      </c>
      <c r="AC49" s="41" t="str">
        <f t="shared" si="17"/>
        <v>-</v>
      </c>
      <c r="AD49" s="43" t="str">
        <f t="shared" si="18"/>
        <v>-</v>
      </c>
      <c r="AF49" s="38">
        <f>IF('[29]Proforma-Input'!$C$108="Yes",MONTH(O49)&amp;YEAR(O49)=MONTH($C$9)&amp;YEAR($C$9),0)</f>
        <v>0</v>
      </c>
      <c r="AG49" s="52">
        <v>3</v>
      </c>
    </row>
    <row r="50" spans="2:33" x14ac:dyDescent="0.3">
      <c r="B50" s="44" t="str">
        <f t="shared" si="19"/>
        <v>-</v>
      </c>
      <c r="C50" s="38"/>
      <c r="D50" s="1">
        <v>36</v>
      </c>
      <c r="E50" s="1">
        <f t="shared" si="24"/>
        <v>12</v>
      </c>
      <c r="F50" s="39">
        <f>IFERROR(IF(B50&lt;$C$9,IF('[29]Proforma-Input'!$C$108="Yes",K49,K49),0),)</f>
        <v>0</v>
      </c>
      <c r="G50" s="39">
        <f t="shared" si="20"/>
        <v>0</v>
      </c>
      <c r="H50" s="40">
        <f>IFERROR(IF(B50&lt;$C$9,IF('[29]Proforma-Input'!$C$108="Yes",H49,),0),)</f>
        <v>0</v>
      </c>
      <c r="I50" s="41">
        <f>(H50/12)*F50</f>
        <v>0</v>
      </c>
      <c r="J50" s="41">
        <f t="shared" si="4"/>
        <v>0</v>
      </c>
      <c r="K50" s="42">
        <f>IFERROR(F50-J50,)</f>
        <v>0</v>
      </c>
      <c r="L50" s="41" t="str">
        <f t="shared" si="6"/>
        <v>-</v>
      </c>
      <c r="M50" s="43" t="str">
        <f t="shared" si="7"/>
        <v>-</v>
      </c>
      <c r="O50" s="44">
        <f t="shared" ca="1" si="21"/>
        <v>46999</v>
      </c>
      <c r="P50" s="38"/>
      <c r="Q50" s="1">
        <f t="shared" si="8"/>
        <v>36</v>
      </c>
      <c r="R50" s="1">
        <f t="shared" si="25"/>
        <v>12</v>
      </c>
      <c r="S50" s="39">
        <f>IF('[29]Proforma-Input'!$C$108="No",X49,IF(AF50=TRUE,$P$3,X49))</f>
        <v>9380843.636511011</v>
      </c>
      <c r="T50" s="39">
        <f t="shared" si="0"/>
        <v>63236.743251996377</v>
      </c>
      <c r="U50" s="40">
        <f t="shared" si="1"/>
        <v>6.8000000000000005E-2</v>
      </c>
      <c r="V50" s="41">
        <f t="shared" si="10"/>
        <v>53158.113940229065</v>
      </c>
      <c r="W50" s="41">
        <f t="shared" si="11"/>
        <v>10078.629311767312</v>
      </c>
      <c r="X50" s="53">
        <f t="shared" si="12"/>
        <v>9370765.0071992446</v>
      </c>
      <c r="Y50" s="68">
        <f t="shared" si="13"/>
        <v>1947287.7642711203</v>
      </c>
      <c r="Z50" s="68">
        <f t="shared" si="14"/>
        <v>329234.99280074891</v>
      </c>
      <c r="AA50" s="39">
        <f t="shared" si="15"/>
        <v>781.73696970925096</v>
      </c>
      <c r="AB50" s="53">
        <f t="shared" si="16"/>
        <v>195.43424242731274</v>
      </c>
      <c r="AC50" s="41" t="str">
        <f t="shared" si="17"/>
        <v>-</v>
      </c>
      <c r="AD50" s="43" t="str">
        <f t="shared" si="18"/>
        <v>-</v>
      </c>
      <c r="AF50" s="38">
        <f>IF('[29]Proforma-Input'!$C$108="Yes",MONTH(O50)&amp;YEAR(O50)=MONTH($C$9)&amp;YEAR($C$9),0)</f>
        <v>0</v>
      </c>
      <c r="AG50" s="52">
        <v>3</v>
      </c>
    </row>
    <row r="51" spans="2:33" x14ac:dyDescent="0.3">
      <c r="B51" s="44" t="str">
        <f t="shared" si="19"/>
        <v>-</v>
      </c>
      <c r="C51" s="38">
        <v>4</v>
      </c>
      <c r="D51" s="1">
        <v>37</v>
      </c>
      <c r="E51" s="1">
        <v>1</v>
      </c>
      <c r="F51" s="39">
        <f>IFERROR(IF(B51&lt;$C$9,IF('[29]Proforma-Input'!$C$108="Yes",K50,K50),0),)</f>
        <v>0</v>
      </c>
      <c r="G51" s="39">
        <f t="shared" si="20"/>
        <v>0</v>
      </c>
      <c r="H51" s="40">
        <f>IFERROR(IF(B51&lt;$C$9,IF('[29]Proforma-Input'!$C$108="Yes",H50,),0),)</f>
        <v>0</v>
      </c>
      <c r="I51" s="41">
        <f t="shared" si="3"/>
        <v>0</v>
      </c>
      <c r="J51" s="41">
        <f t="shared" si="4"/>
        <v>0</v>
      </c>
      <c r="K51" s="42">
        <f t="shared" si="5"/>
        <v>0</v>
      </c>
      <c r="L51" s="41">
        <f t="shared" si="6"/>
        <v>0</v>
      </c>
      <c r="M51" s="43">
        <f t="shared" si="7"/>
        <v>0</v>
      </c>
      <c r="O51" s="44">
        <f t="shared" ca="1" si="21"/>
        <v>47029</v>
      </c>
      <c r="P51" s="38">
        <v>4</v>
      </c>
      <c r="Q51" s="1">
        <f t="shared" si="8"/>
        <v>37</v>
      </c>
      <c r="R51" s="1">
        <v>1</v>
      </c>
      <c r="S51" s="39">
        <f>IF('[29]Proforma-Input'!$C$108="No",X50,IF(AF51=TRUE,$P$3,X50))</f>
        <v>9370765.0071992446</v>
      </c>
      <c r="T51" s="39">
        <f t="shared" si="0"/>
        <v>63236.743251996377</v>
      </c>
      <c r="U51" s="40">
        <f t="shared" si="1"/>
        <v>6.8000000000000005E-2</v>
      </c>
      <c r="V51" s="41">
        <f t="shared" si="10"/>
        <v>53101.00170746239</v>
      </c>
      <c r="W51" s="41">
        <f t="shared" si="11"/>
        <v>10135.741544533987</v>
      </c>
      <c r="X51" s="53">
        <f t="shared" si="12"/>
        <v>9360629.2656547111</v>
      </c>
      <c r="Y51" s="68">
        <f t="shared" si="13"/>
        <v>2000388.7659785827</v>
      </c>
      <c r="Z51" s="68">
        <f t="shared" si="14"/>
        <v>339370.73434528289</v>
      </c>
      <c r="AA51" s="39">
        <f t="shared" si="15"/>
        <v>780.89708393327044</v>
      </c>
      <c r="AB51" s="53">
        <f t="shared" si="16"/>
        <v>195.22427098331761</v>
      </c>
      <c r="AC51" s="41">
        <f t="shared" si="17"/>
        <v>633348.72849337407</v>
      </c>
      <c r="AD51" s="43">
        <f t="shared" si="18"/>
        <v>125492.19053058229</v>
      </c>
      <c r="AF51" s="38">
        <f>IF('[29]Proforma-Input'!$C$108="Yes",MONTH(O51)&amp;YEAR(O51)=MONTH($C$9)&amp;YEAR($C$9),0)</f>
        <v>0</v>
      </c>
      <c r="AG51" s="52">
        <v>4</v>
      </c>
    </row>
    <row r="52" spans="2:33" x14ac:dyDescent="0.3">
      <c r="B52" s="44" t="str">
        <f t="shared" si="19"/>
        <v>-</v>
      </c>
      <c r="C52" s="38"/>
      <c r="D52" s="1">
        <v>38</v>
      </c>
      <c r="E52" s="1">
        <f t="shared" ref="E52:E62" si="26">1+E51</f>
        <v>2</v>
      </c>
      <c r="F52" s="39">
        <f>IFERROR(IF(B52&lt;$C$9,IF('[29]Proforma-Input'!$C$108="Yes",K51,K51),0),)</f>
        <v>0</v>
      </c>
      <c r="G52" s="39">
        <f t="shared" si="20"/>
        <v>0</v>
      </c>
      <c r="H52" s="40">
        <f>IFERROR(IF(B52&lt;$C$9,IF('[29]Proforma-Input'!$C$108="Yes",H51,),0),)</f>
        <v>0</v>
      </c>
      <c r="I52" s="41">
        <f t="shared" si="3"/>
        <v>0</v>
      </c>
      <c r="J52" s="41">
        <f t="shared" si="4"/>
        <v>0</v>
      </c>
      <c r="K52" s="42">
        <f t="shared" si="5"/>
        <v>0</v>
      </c>
      <c r="L52" s="41" t="str">
        <f t="shared" si="6"/>
        <v>-</v>
      </c>
      <c r="M52" s="43" t="str">
        <f t="shared" si="7"/>
        <v>-</v>
      </c>
      <c r="O52" s="44">
        <f t="shared" ca="1" si="21"/>
        <v>47060</v>
      </c>
      <c r="P52" s="38"/>
      <c r="Q52" s="1">
        <f t="shared" si="8"/>
        <v>38</v>
      </c>
      <c r="R52" s="1">
        <f t="shared" ref="R52:R62" si="27">1+R51</f>
        <v>2</v>
      </c>
      <c r="S52" s="39">
        <f>IF('[29]Proforma-Input'!$C$108="No",X51,IF(AF52=TRUE,$P$3,X51))</f>
        <v>9360629.2656547111</v>
      </c>
      <c r="T52" s="39">
        <f t="shared" si="0"/>
        <v>63236.743251996377</v>
      </c>
      <c r="U52" s="40">
        <f t="shared" si="1"/>
        <v>6.8000000000000005E-2</v>
      </c>
      <c r="V52" s="41">
        <f t="shared" si="10"/>
        <v>53043.565838710034</v>
      </c>
      <c r="W52" s="41">
        <f t="shared" si="11"/>
        <v>10193.177413286343</v>
      </c>
      <c r="X52" s="53">
        <f t="shared" si="12"/>
        <v>9350436.0882414244</v>
      </c>
      <c r="Y52" s="68">
        <f t="shared" si="13"/>
        <v>2053432.3318172926</v>
      </c>
      <c r="Z52" s="68">
        <f t="shared" si="14"/>
        <v>349563.91175856924</v>
      </c>
      <c r="AA52" s="39">
        <f t="shared" si="15"/>
        <v>780.0524388045593</v>
      </c>
      <c r="AB52" s="53">
        <f t="shared" si="16"/>
        <v>195.01310970113983</v>
      </c>
      <c r="AC52" s="41" t="str">
        <f t="shared" si="17"/>
        <v>-</v>
      </c>
      <c r="AD52" s="43" t="str">
        <f t="shared" si="18"/>
        <v>-</v>
      </c>
      <c r="AF52" s="38">
        <f>IF('[29]Proforma-Input'!$C$108="Yes",MONTH(O52)&amp;YEAR(O52)=MONTH($C$9)&amp;YEAR($C$9),0)</f>
        <v>0</v>
      </c>
      <c r="AG52" s="52">
        <v>4</v>
      </c>
    </row>
    <row r="53" spans="2:33" x14ac:dyDescent="0.3">
      <c r="B53" s="44" t="str">
        <f t="shared" si="19"/>
        <v>-</v>
      </c>
      <c r="C53" s="38"/>
      <c r="D53" s="1">
        <v>39</v>
      </c>
      <c r="E53" s="1">
        <f t="shared" si="26"/>
        <v>3</v>
      </c>
      <c r="F53" s="39">
        <f>IFERROR(IF(B53&lt;$C$9,IF('[29]Proforma-Input'!$C$108="Yes",K52,K52),0),)</f>
        <v>0</v>
      </c>
      <c r="G53" s="39">
        <f t="shared" si="20"/>
        <v>0</v>
      </c>
      <c r="H53" s="40">
        <f>IFERROR(IF(B53&lt;$C$9,IF('[29]Proforma-Input'!$C$108="Yes",H52,),0),)</f>
        <v>0</v>
      </c>
      <c r="I53" s="41">
        <f t="shared" si="3"/>
        <v>0</v>
      </c>
      <c r="J53" s="41">
        <f t="shared" si="4"/>
        <v>0</v>
      </c>
      <c r="K53" s="42">
        <f t="shared" si="5"/>
        <v>0</v>
      </c>
      <c r="L53" s="41" t="str">
        <f t="shared" si="6"/>
        <v>-</v>
      </c>
      <c r="M53" s="43" t="str">
        <f t="shared" si="7"/>
        <v>-</v>
      </c>
      <c r="O53" s="44">
        <f t="shared" ca="1" si="21"/>
        <v>47090</v>
      </c>
      <c r="P53" s="38"/>
      <c r="Q53" s="1">
        <f t="shared" si="8"/>
        <v>39</v>
      </c>
      <c r="R53" s="1">
        <f t="shared" si="27"/>
        <v>3</v>
      </c>
      <c r="S53" s="39">
        <f>IF('[29]Proforma-Input'!$C$108="No",X52,IF(AF53=TRUE,$P$3,X52))</f>
        <v>9350436.0882414244</v>
      </c>
      <c r="T53" s="39">
        <f t="shared" si="0"/>
        <v>63236.743251996377</v>
      </c>
      <c r="U53" s="40">
        <f t="shared" si="1"/>
        <v>6.8000000000000005E-2</v>
      </c>
      <c r="V53" s="41">
        <f t="shared" si="10"/>
        <v>52985.804500034741</v>
      </c>
      <c r="W53" s="41">
        <f t="shared" si="11"/>
        <v>10250.938751961636</v>
      </c>
      <c r="X53" s="53">
        <f t="shared" si="12"/>
        <v>9340185.1494894624</v>
      </c>
      <c r="Y53" s="68">
        <f t="shared" si="13"/>
        <v>2106418.1363173272</v>
      </c>
      <c r="Z53" s="68">
        <f t="shared" si="14"/>
        <v>359814.85051053087</v>
      </c>
      <c r="AA53" s="39">
        <f t="shared" si="15"/>
        <v>779.20300735345199</v>
      </c>
      <c r="AB53" s="53">
        <f t="shared" si="16"/>
        <v>194.800751838363</v>
      </c>
      <c r="AC53" s="41" t="str">
        <f t="shared" si="17"/>
        <v>-</v>
      </c>
      <c r="AD53" s="43" t="str">
        <f t="shared" si="18"/>
        <v>-</v>
      </c>
      <c r="AF53" s="38">
        <f>IF('[29]Proforma-Input'!$C$108="Yes",MONTH(O53)&amp;YEAR(O53)=MONTH($C$9)&amp;YEAR($C$9),0)</f>
        <v>0</v>
      </c>
      <c r="AG53" s="52">
        <v>4</v>
      </c>
    </row>
    <row r="54" spans="2:33" x14ac:dyDescent="0.3">
      <c r="B54" s="44" t="str">
        <f t="shared" si="19"/>
        <v>-</v>
      </c>
      <c r="C54" s="38"/>
      <c r="D54" s="1">
        <v>40</v>
      </c>
      <c r="E54" s="1">
        <f t="shared" si="26"/>
        <v>4</v>
      </c>
      <c r="F54" s="39">
        <f>IFERROR(IF(B54&lt;$C$9,IF('[29]Proforma-Input'!$C$108="Yes",K53,K53),0),)</f>
        <v>0</v>
      </c>
      <c r="G54" s="39">
        <f t="shared" si="20"/>
        <v>0</v>
      </c>
      <c r="H54" s="40">
        <f>IFERROR(IF(B54&lt;$C$9,IF('[29]Proforma-Input'!$C$108="Yes",H53,),0),)</f>
        <v>0</v>
      </c>
      <c r="I54" s="41">
        <f t="shared" si="3"/>
        <v>0</v>
      </c>
      <c r="J54" s="41">
        <f t="shared" si="4"/>
        <v>0</v>
      </c>
      <c r="K54" s="42">
        <f t="shared" si="5"/>
        <v>0</v>
      </c>
      <c r="L54" s="41" t="str">
        <f t="shared" si="6"/>
        <v>-</v>
      </c>
      <c r="M54" s="43" t="str">
        <f t="shared" si="7"/>
        <v>-</v>
      </c>
      <c r="O54" s="44">
        <f t="shared" ca="1" si="21"/>
        <v>47121</v>
      </c>
      <c r="P54" s="38"/>
      <c r="Q54" s="1">
        <f t="shared" si="8"/>
        <v>40</v>
      </c>
      <c r="R54" s="1">
        <f t="shared" si="27"/>
        <v>4</v>
      </c>
      <c r="S54" s="39">
        <f>IF('[29]Proforma-Input'!$C$108="No",X53,IF(AF54=TRUE,$P$3,X53))</f>
        <v>9340185.1494894624</v>
      </c>
      <c r="T54" s="39">
        <f t="shared" si="0"/>
        <v>63236.743251996377</v>
      </c>
      <c r="U54" s="40">
        <f t="shared" si="1"/>
        <v>6.8000000000000005E-2</v>
      </c>
      <c r="V54" s="41">
        <f t="shared" si="10"/>
        <v>52927.715847106956</v>
      </c>
      <c r="W54" s="41">
        <f t="shared" si="11"/>
        <v>10309.027404889421</v>
      </c>
      <c r="X54" s="53">
        <f t="shared" si="12"/>
        <v>9329876.1220845729</v>
      </c>
      <c r="Y54" s="68">
        <f t="shared" si="13"/>
        <v>2159345.8521644343</v>
      </c>
      <c r="Z54" s="68">
        <f t="shared" si="14"/>
        <v>370123.87791542028</v>
      </c>
      <c r="AA54" s="39">
        <f t="shared" si="15"/>
        <v>778.34876245745511</v>
      </c>
      <c r="AB54" s="53">
        <f t="shared" si="16"/>
        <v>194.58719061436378</v>
      </c>
      <c r="AC54" s="41" t="str">
        <f t="shared" si="17"/>
        <v>-</v>
      </c>
      <c r="AD54" s="43" t="str">
        <f t="shared" si="18"/>
        <v>-</v>
      </c>
      <c r="AF54" s="38">
        <f>IF('[29]Proforma-Input'!$C$108="Yes",MONTH(O54)&amp;YEAR(O54)=MONTH($C$9)&amp;YEAR($C$9),0)</f>
        <v>0</v>
      </c>
      <c r="AG54" s="52">
        <v>4</v>
      </c>
    </row>
    <row r="55" spans="2:33" x14ac:dyDescent="0.3">
      <c r="B55" s="44" t="str">
        <f t="shared" si="19"/>
        <v>-</v>
      </c>
      <c r="C55" s="38"/>
      <c r="D55" s="1">
        <v>41</v>
      </c>
      <c r="E55" s="1">
        <f t="shared" si="26"/>
        <v>5</v>
      </c>
      <c r="F55" s="39">
        <f>IFERROR(IF(B55&lt;$C$9,IF('[29]Proforma-Input'!$C$108="Yes",K54,K54),0),)</f>
        <v>0</v>
      </c>
      <c r="G55" s="39">
        <f t="shared" si="20"/>
        <v>0</v>
      </c>
      <c r="H55" s="40">
        <f>IFERROR(IF(B55&lt;$C$9,IF('[29]Proforma-Input'!$C$108="Yes",H54,),0),)</f>
        <v>0</v>
      </c>
      <c r="I55" s="41">
        <f t="shared" si="3"/>
        <v>0</v>
      </c>
      <c r="J55" s="41">
        <f t="shared" si="4"/>
        <v>0</v>
      </c>
      <c r="K55" s="42">
        <f t="shared" si="5"/>
        <v>0</v>
      </c>
      <c r="L55" s="41" t="str">
        <f t="shared" si="6"/>
        <v>-</v>
      </c>
      <c r="M55" s="43" t="str">
        <f t="shared" si="7"/>
        <v>-</v>
      </c>
      <c r="O55" s="44">
        <f t="shared" ca="1" si="21"/>
        <v>47152</v>
      </c>
      <c r="P55" s="38"/>
      <c r="Q55" s="1">
        <f t="shared" si="8"/>
        <v>41</v>
      </c>
      <c r="R55" s="1">
        <f t="shared" si="27"/>
        <v>5</v>
      </c>
      <c r="S55" s="39">
        <f>IF('[29]Proforma-Input'!$C$108="No",X54,IF(AF55=TRUE,$P$3,X54))</f>
        <v>9329876.1220845729</v>
      </c>
      <c r="T55" s="39">
        <f t="shared" si="0"/>
        <v>63236.743251996377</v>
      </c>
      <c r="U55" s="40">
        <f t="shared" si="1"/>
        <v>6.8000000000000005E-2</v>
      </c>
      <c r="V55" s="41">
        <f t="shared" si="10"/>
        <v>52869.298025145916</v>
      </c>
      <c r="W55" s="41">
        <f t="shared" si="11"/>
        <v>10367.445226850461</v>
      </c>
      <c r="X55" s="53">
        <f t="shared" si="12"/>
        <v>9319508.6768577229</v>
      </c>
      <c r="Y55" s="68">
        <f t="shared" si="13"/>
        <v>2212215.1501895804</v>
      </c>
      <c r="Z55" s="68">
        <f t="shared" si="14"/>
        <v>380491.32314227073</v>
      </c>
      <c r="AA55" s="39">
        <f t="shared" si="15"/>
        <v>777.48967684038109</v>
      </c>
      <c r="AB55" s="53">
        <f t="shared" si="16"/>
        <v>194.37241921009527</v>
      </c>
      <c r="AC55" s="41" t="str">
        <f t="shared" si="17"/>
        <v>-</v>
      </c>
      <c r="AD55" s="43" t="str">
        <f t="shared" si="18"/>
        <v>-</v>
      </c>
      <c r="AF55" s="38">
        <f>IF('[29]Proforma-Input'!$C$108="Yes",MONTH(O55)&amp;YEAR(O55)=MONTH($C$9)&amp;YEAR($C$9),0)</f>
        <v>0</v>
      </c>
      <c r="AG55" s="52">
        <v>4</v>
      </c>
    </row>
    <row r="56" spans="2:33" x14ac:dyDescent="0.3">
      <c r="B56" s="44" t="str">
        <f t="shared" si="19"/>
        <v>-</v>
      </c>
      <c r="C56" s="38"/>
      <c r="D56" s="1">
        <v>42</v>
      </c>
      <c r="E56" s="1">
        <f t="shared" si="26"/>
        <v>6</v>
      </c>
      <c r="F56" s="39">
        <f>IFERROR(IF(B56&lt;$C$9,IF('[29]Proforma-Input'!$C$108="Yes",K55,K55),0),)</f>
        <v>0</v>
      </c>
      <c r="G56" s="39">
        <f t="shared" si="20"/>
        <v>0</v>
      </c>
      <c r="H56" s="40">
        <f>IFERROR(IF(B56&lt;$C$9,IF('[29]Proforma-Input'!$C$108="Yes",H55,),0),)</f>
        <v>0</v>
      </c>
      <c r="I56" s="41">
        <f t="shared" si="3"/>
        <v>0</v>
      </c>
      <c r="J56" s="41">
        <f t="shared" si="4"/>
        <v>0</v>
      </c>
      <c r="K56" s="42">
        <f t="shared" si="5"/>
        <v>0</v>
      </c>
      <c r="L56" s="41" t="str">
        <f t="shared" si="6"/>
        <v>-</v>
      </c>
      <c r="M56" s="43" t="str">
        <f t="shared" si="7"/>
        <v>-</v>
      </c>
      <c r="O56" s="44">
        <f t="shared" ca="1" si="21"/>
        <v>47180</v>
      </c>
      <c r="P56" s="38"/>
      <c r="Q56" s="1">
        <f t="shared" si="8"/>
        <v>42</v>
      </c>
      <c r="R56" s="1">
        <f t="shared" si="27"/>
        <v>6</v>
      </c>
      <c r="S56" s="39">
        <f>IF('[29]Proforma-Input'!$C$108="No",X55,IF(AF56=TRUE,$P$3,X55))</f>
        <v>9319508.6768577229</v>
      </c>
      <c r="T56" s="39">
        <f t="shared" si="0"/>
        <v>63236.743251996377</v>
      </c>
      <c r="U56" s="40">
        <f t="shared" si="1"/>
        <v>6.8000000000000005E-2</v>
      </c>
      <c r="V56" s="41">
        <f t="shared" si="10"/>
        <v>52810.549168860431</v>
      </c>
      <c r="W56" s="41">
        <f t="shared" si="11"/>
        <v>10426.194083135946</v>
      </c>
      <c r="X56" s="53">
        <f t="shared" si="12"/>
        <v>9309082.4827745873</v>
      </c>
      <c r="Y56" s="68">
        <f t="shared" si="13"/>
        <v>2265025.6993584409</v>
      </c>
      <c r="Z56" s="68">
        <f t="shared" si="14"/>
        <v>390917.51722540666</v>
      </c>
      <c r="AA56" s="39">
        <f t="shared" si="15"/>
        <v>776.62572307147695</v>
      </c>
      <c r="AB56" s="53">
        <f t="shared" si="16"/>
        <v>194.15643076786924</v>
      </c>
      <c r="AC56" s="41" t="str">
        <f t="shared" si="17"/>
        <v>-</v>
      </c>
      <c r="AD56" s="43" t="str">
        <f t="shared" si="18"/>
        <v>-</v>
      </c>
      <c r="AF56" s="38">
        <f>IF('[29]Proforma-Input'!$C$108="Yes",MONTH(O56)&amp;YEAR(O56)=MONTH($C$9)&amp;YEAR($C$9),0)</f>
        <v>0</v>
      </c>
      <c r="AG56" s="52">
        <v>4</v>
      </c>
    </row>
    <row r="57" spans="2:33" x14ac:dyDescent="0.3">
      <c r="B57" s="44" t="str">
        <f t="shared" si="19"/>
        <v>-</v>
      </c>
      <c r="C57" s="38"/>
      <c r="D57" s="1">
        <v>43</v>
      </c>
      <c r="E57" s="1">
        <f t="shared" si="26"/>
        <v>7</v>
      </c>
      <c r="F57" s="39">
        <f>IFERROR(IF(B57&lt;$C$9,IF('[29]Proforma-Input'!$C$108="Yes",K56,K56),0),)</f>
        <v>0</v>
      </c>
      <c r="G57" s="39">
        <f t="shared" si="20"/>
        <v>0</v>
      </c>
      <c r="H57" s="40">
        <f>IFERROR(IF(B57&lt;$C$9,IF('[29]Proforma-Input'!$C$108="Yes",H56,),0),)</f>
        <v>0</v>
      </c>
      <c r="I57" s="41">
        <f t="shared" si="3"/>
        <v>0</v>
      </c>
      <c r="J57" s="41">
        <f t="shared" si="4"/>
        <v>0</v>
      </c>
      <c r="K57" s="42">
        <f t="shared" si="5"/>
        <v>0</v>
      </c>
      <c r="L57" s="41" t="str">
        <f t="shared" si="6"/>
        <v>-</v>
      </c>
      <c r="M57" s="43" t="str">
        <f t="shared" si="7"/>
        <v>-</v>
      </c>
      <c r="O57" s="44">
        <f t="shared" ca="1" si="21"/>
        <v>47211</v>
      </c>
      <c r="P57" s="38"/>
      <c r="Q57" s="1">
        <f t="shared" si="8"/>
        <v>43</v>
      </c>
      <c r="R57" s="1">
        <f t="shared" si="27"/>
        <v>7</v>
      </c>
      <c r="S57" s="39">
        <f>IF('[29]Proforma-Input'!$C$108="No",X56,IF(AF57=TRUE,$P$3,X56))</f>
        <v>9309082.4827745873</v>
      </c>
      <c r="T57" s="39">
        <f t="shared" si="0"/>
        <v>63236.743251996377</v>
      </c>
      <c r="U57" s="40">
        <f t="shared" si="1"/>
        <v>6.8000000000000005E-2</v>
      </c>
      <c r="V57" s="41">
        <f t="shared" si="10"/>
        <v>52751.467402389331</v>
      </c>
      <c r="W57" s="41">
        <f t="shared" si="11"/>
        <v>10485.275849607046</v>
      </c>
      <c r="X57" s="53">
        <f t="shared" si="12"/>
        <v>9298597.2069249805</v>
      </c>
      <c r="Y57" s="68">
        <f t="shared" si="13"/>
        <v>2317777.1667608302</v>
      </c>
      <c r="Z57" s="68">
        <f t="shared" si="14"/>
        <v>401402.79307501367</v>
      </c>
      <c r="AA57" s="39">
        <f t="shared" si="15"/>
        <v>775.75687356454898</v>
      </c>
      <c r="AB57" s="53">
        <f t="shared" si="16"/>
        <v>193.93921839113725</v>
      </c>
      <c r="AC57" s="41" t="str">
        <f t="shared" si="17"/>
        <v>-</v>
      </c>
      <c r="AD57" s="43" t="str">
        <f t="shared" si="18"/>
        <v>-</v>
      </c>
      <c r="AF57" s="38">
        <f>IF('[29]Proforma-Input'!$C$108="Yes",MONTH(O57)&amp;YEAR(O57)=MONTH($C$9)&amp;YEAR($C$9),0)</f>
        <v>0</v>
      </c>
      <c r="AG57" s="52">
        <v>4</v>
      </c>
    </row>
    <row r="58" spans="2:33" x14ac:dyDescent="0.3">
      <c r="B58" s="44" t="str">
        <f t="shared" si="19"/>
        <v>-</v>
      </c>
      <c r="C58" s="38"/>
      <c r="D58" s="1">
        <v>44</v>
      </c>
      <c r="E58" s="1">
        <f t="shared" si="26"/>
        <v>8</v>
      </c>
      <c r="F58" s="39">
        <f>IFERROR(IF(B58&lt;$C$9,IF('[29]Proforma-Input'!$C$108="Yes",K57,K57),0),)</f>
        <v>0</v>
      </c>
      <c r="G58" s="39">
        <f t="shared" si="20"/>
        <v>0</v>
      </c>
      <c r="H58" s="40">
        <f>IFERROR(IF(B58&lt;$C$9,IF('[29]Proforma-Input'!$C$108="Yes",H57,),0),)</f>
        <v>0</v>
      </c>
      <c r="I58" s="41">
        <f t="shared" si="3"/>
        <v>0</v>
      </c>
      <c r="J58" s="41">
        <f t="shared" si="4"/>
        <v>0</v>
      </c>
      <c r="K58" s="42">
        <f t="shared" si="5"/>
        <v>0</v>
      </c>
      <c r="L58" s="41" t="str">
        <f t="shared" si="6"/>
        <v>-</v>
      </c>
      <c r="M58" s="43" t="str">
        <f t="shared" si="7"/>
        <v>-</v>
      </c>
      <c r="O58" s="44">
        <f t="shared" ca="1" si="21"/>
        <v>47241</v>
      </c>
      <c r="P58" s="38"/>
      <c r="Q58" s="1">
        <f t="shared" si="8"/>
        <v>44</v>
      </c>
      <c r="R58" s="1">
        <f t="shared" si="27"/>
        <v>8</v>
      </c>
      <c r="S58" s="39">
        <f>IF('[29]Proforma-Input'!$C$108="No",X57,IF(AF58=TRUE,$P$3,X57))</f>
        <v>9298597.2069249805</v>
      </c>
      <c r="T58" s="39">
        <f t="shared" si="0"/>
        <v>63236.743251996377</v>
      </c>
      <c r="U58" s="40">
        <f t="shared" si="1"/>
        <v>6.8000000000000005E-2</v>
      </c>
      <c r="V58" s="41">
        <f t="shared" si="10"/>
        <v>52692.050839241558</v>
      </c>
      <c r="W58" s="41">
        <f t="shared" si="11"/>
        <v>10544.692412754819</v>
      </c>
      <c r="X58" s="53">
        <f t="shared" si="12"/>
        <v>9288052.514512226</v>
      </c>
      <c r="Y58" s="68">
        <f t="shared" si="13"/>
        <v>2370469.2176000718</v>
      </c>
      <c r="Z58" s="68">
        <f t="shared" si="14"/>
        <v>411947.48548776848</v>
      </c>
      <c r="AA58" s="39">
        <f t="shared" si="15"/>
        <v>774.88310057708168</v>
      </c>
      <c r="AB58" s="53">
        <f t="shared" si="16"/>
        <v>193.72077514427042</v>
      </c>
      <c r="AC58" s="41" t="str">
        <f t="shared" si="17"/>
        <v>-</v>
      </c>
      <c r="AD58" s="43" t="str">
        <f t="shared" si="18"/>
        <v>-</v>
      </c>
      <c r="AF58" s="38">
        <f>IF('[29]Proforma-Input'!$C$108="Yes",MONTH(O58)&amp;YEAR(O58)=MONTH($C$9)&amp;YEAR($C$9),0)</f>
        <v>0</v>
      </c>
      <c r="AG58" s="52">
        <v>4</v>
      </c>
    </row>
    <row r="59" spans="2:33" x14ac:dyDescent="0.3">
      <c r="B59" s="44" t="str">
        <f t="shared" si="19"/>
        <v>-</v>
      </c>
      <c r="C59" s="38"/>
      <c r="D59" s="1">
        <v>45</v>
      </c>
      <c r="E59" s="1">
        <f t="shared" si="26"/>
        <v>9</v>
      </c>
      <c r="F59" s="39">
        <f>IFERROR(IF(B59&lt;$C$9,IF('[29]Proforma-Input'!$C$108="Yes",K58,K58),0),)</f>
        <v>0</v>
      </c>
      <c r="G59" s="39">
        <f t="shared" si="20"/>
        <v>0</v>
      </c>
      <c r="H59" s="40">
        <f>IFERROR(IF(B59&lt;$C$9,IF('[29]Proforma-Input'!$C$108="Yes",H58,),0),)</f>
        <v>0</v>
      </c>
      <c r="I59" s="41">
        <f t="shared" si="3"/>
        <v>0</v>
      </c>
      <c r="J59" s="41">
        <f t="shared" si="4"/>
        <v>0</v>
      </c>
      <c r="K59" s="42">
        <f t="shared" si="5"/>
        <v>0</v>
      </c>
      <c r="L59" s="41" t="str">
        <f t="shared" si="6"/>
        <v>-</v>
      </c>
      <c r="M59" s="43" t="str">
        <f t="shared" si="7"/>
        <v>-</v>
      </c>
      <c r="O59" s="44">
        <f t="shared" ca="1" si="21"/>
        <v>47272</v>
      </c>
      <c r="P59" s="38"/>
      <c r="Q59" s="1">
        <f t="shared" si="8"/>
        <v>45</v>
      </c>
      <c r="R59" s="1">
        <f t="shared" si="27"/>
        <v>9</v>
      </c>
      <c r="S59" s="39">
        <f>IF('[29]Proforma-Input'!$C$108="No",X58,IF(AF59=TRUE,$P$3,X58))</f>
        <v>9288052.514512226</v>
      </c>
      <c r="T59" s="39">
        <f t="shared" si="0"/>
        <v>63236.743251996377</v>
      </c>
      <c r="U59" s="40">
        <f t="shared" si="1"/>
        <v>6.8000000000000005E-2</v>
      </c>
      <c r="V59" s="41">
        <f t="shared" si="10"/>
        <v>52632.297582235951</v>
      </c>
      <c r="W59" s="41">
        <f t="shared" si="11"/>
        <v>10604.445669760426</v>
      </c>
      <c r="X59" s="53">
        <f t="shared" si="12"/>
        <v>9277448.0688424651</v>
      </c>
      <c r="Y59" s="68">
        <f t="shared" si="13"/>
        <v>2423101.5151823079</v>
      </c>
      <c r="Z59" s="68">
        <f t="shared" si="14"/>
        <v>422551.93115752889</v>
      </c>
      <c r="AA59" s="39">
        <f t="shared" si="15"/>
        <v>774.00437620935224</v>
      </c>
      <c r="AB59" s="53">
        <f t="shared" si="16"/>
        <v>193.50109405233806</v>
      </c>
      <c r="AC59" s="41" t="str">
        <f t="shared" si="17"/>
        <v>-</v>
      </c>
      <c r="AD59" s="43" t="str">
        <f t="shared" si="18"/>
        <v>-</v>
      </c>
      <c r="AF59" s="38">
        <f>IF('[29]Proforma-Input'!$C$108="Yes",MONTH(O59)&amp;YEAR(O59)=MONTH($C$9)&amp;YEAR($C$9),0)</f>
        <v>0</v>
      </c>
      <c r="AG59" s="52">
        <v>4</v>
      </c>
    </row>
    <row r="60" spans="2:33" x14ac:dyDescent="0.3">
      <c r="B60" s="44" t="str">
        <f t="shared" si="19"/>
        <v>-</v>
      </c>
      <c r="C60" s="38"/>
      <c r="D60" s="1">
        <v>46</v>
      </c>
      <c r="E60" s="1">
        <f t="shared" si="26"/>
        <v>10</v>
      </c>
      <c r="F60" s="39">
        <f>IFERROR(IF(B60&lt;$C$9,IF('[29]Proforma-Input'!$C$108="Yes",K59,K59),0),)</f>
        <v>0</v>
      </c>
      <c r="G60" s="39">
        <f t="shared" si="20"/>
        <v>0</v>
      </c>
      <c r="H60" s="40">
        <f>IFERROR(IF(B60&lt;$C$9,IF('[29]Proforma-Input'!$C$108="Yes",H59,),0),)</f>
        <v>0</v>
      </c>
      <c r="I60" s="41">
        <f t="shared" si="3"/>
        <v>0</v>
      </c>
      <c r="J60" s="41">
        <f t="shared" si="4"/>
        <v>0</v>
      </c>
      <c r="K60" s="42">
        <f t="shared" si="5"/>
        <v>0</v>
      </c>
      <c r="L60" s="41" t="str">
        <f t="shared" si="6"/>
        <v>-</v>
      </c>
      <c r="M60" s="43" t="str">
        <f t="shared" si="7"/>
        <v>-</v>
      </c>
      <c r="O60" s="44">
        <f t="shared" ca="1" si="21"/>
        <v>47302</v>
      </c>
      <c r="P60" s="38"/>
      <c r="Q60" s="1">
        <f t="shared" si="8"/>
        <v>46</v>
      </c>
      <c r="R60" s="1">
        <f t="shared" si="27"/>
        <v>10</v>
      </c>
      <c r="S60" s="39">
        <f>IF('[29]Proforma-Input'!$C$108="No",X59,IF(AF60=TRUE,$P$3,X59))</f>
        <v>9277448.0688424651</v>
      </c>
      <c r="T60" s="39">
        <f t="shared" si="0"/>
        <v>63236.743251996377</v>
      </c>
      <c r="U60" s="40">
        <f t="shared" si="1"/>
        <v>6.8000000000000005E-2</v>
      </c>
      <c r="V60" s="41">
        <f t="shared" si="10"/>
        <v>52572.205723440638</v>
      </c>
      <c r="W60" s="41">
        <f t="shared" si="11"/>
        <v>10664.537528555738</v>
      </c>
      <c r="X60" s="53">
        <f t="shared" si="12"/>
        <v>9266783.5313139092</v>
      </c>
      <c r="Y60" s="68">
        <f t="shared" si="13"/>
        <v>2475673.7209057487</v>
      </c>
      <c r="Z60" s="68">
        <f t="shared" si="14"/>
        <v>433216.46868608461</v>
      </c>
      <c r="AA60" s="39">
        <f t="shared" si="15"/>
        <v>773.12067240353872</v>
      </c>
      <c r="AB60" s="53">
        <f t="shared" si="16"/>
        <v>193.28016810088468</v>
      </c>
      <c r="AC60" s="41" t="str">
        <f t="shared" si="17"/>
        <v>-</v>
      </c>
      <c r="AD60" s="43" t="str">
        <f t="shared" si="18"/>
        <v>-</v>
      </c>
      <c r="AF60" s="38">
        <f>IF('[29]Proforma-Input'!$C$108="Yes",MONTH(O60)&amp;YEAR(O60)=MONTH($C$9)&amp;YEAR($C$9),0)</f>
        <v>0</v>
      </c>
      <c r="AG60" s="52">
        <v>4</v>
      </c>
    </row>
    <row r="61" spans="2:33" x14ac:dyDescent="0.3">
      <c r="B61" s="44" t="str">
        <f t="shared" si="19"/>
        <v>-</v>
      </c>
      <c r="C61" s="38"/>
      <c r="D61" s="1">
        <v>47</v>
      </c>
      <c r="E61" s="1">
        <f t="shared" si="26"/>
        <v>11</v>
      </c>
      <c r="F61" s="39">
        <f>IFERROR(IF(B61&lt;$C$9,IF('[29]Proforma-Input'!$C$108="Yes",K60,K60),0),)</f>
        <v>0</v>
      </c>
      <c r="G61" s="39">
        <f t="shared" si="20"/>
        <v>0</v>
      </c>
      <c r="H61" s="40">
        <f>IFERROR(IF(B61&lt;$C$9,IF('[29]Proforma-Input'!$C$108="Yes",H60,),0),)</f>
        <v>0</v>
      </c>
      <c r="I61" s="41">
        <f t="shared" si="3"/>
        <v>0</v>
      </c>
      <c r="J61" s="41">
        <f t="shared" si="4"/>
        <v>0</v>
      </c>
      <c r="K61" s="42">
        <f t="shared" si="5"/>
        <v>0</v>
      </c>
      <c r="L61" s="41" t="str">
        <f t="shared" si="6"/>
        <v>-</v>
      </c>
      <c r="M61" s="43" t="str">
        <f t="shared" si="7"/>
        <v>-</v>
      </c>
      <c r="O61" s="44">
        <f t="shared" ca="1" si="21"/>
        <v>47333</v>
      </c>
      <c r="P61" s="38"/>
      <c r="Q61" s="1">
        <f t="shared" si="8"/>
        <v>47</v>
      </c>
      <c r="R61" s="1">
        <f t="shared" si="27"/>
        <v>11</v>
      </c>
      <c r="S61" s="39">
        <f>IF('[29]Proforma-Input'!$C$108="No",X60,IF(AF61=TRUE,$P$3,X60))</f>
        <v>9266783.5313139092</v>
      </c>
      <c r="T61" s="39">
        <f t="shared" si="0"/>
        <v>63236.743251996377</v>
      </c>
      <c r="U61" s="40">
        <f t="shared" si="1"/>
        <v>6.8000000000000005E-2</v>
      </c>
      <c r="V61" s="41">
        <f t="shared" si="10"/>
        <v>52511.773344112153</v>
      </c>
      <c r="W61" s="41">
        <f t="shared" si="11"/>
        <v>10724.969907884224</v>
      </c>
      <c r="X61" s="53">
        <f t="shared" si="12"/>
        <v>9256058.5614060257</v>
      </c>
      <c r="Y61" s="68">
        <f t="shared" si="13"/>
        <v>2528185.4942498608</v>
      </c>
      <c r="Z61" s="68">
        <f t="shared" si="14"/>
        <v>443941.43859396887</v>
      </c>
      <c r="AA61" s="39">
        <f t="shared" si="15"/>
        <v>772.23196094282582</v>
      </c>
      <c r="AB61" s="53">
        <f t="shared" si="16"/>
        <v>193.05799023570646</v>
      </c>
      <c r="AC61" s="41" t="str">
        <f t="shared" si="17"/>
        <v>-</v>
      </c>
      <c r="AD61" s="43" t="str">
        <f t="shared" si="18"/>
        <v>-</v>
      </c>
      <c r="AF61" s="38">
        <f>IF('[29]Proforma-Input'!$C$108="Yes",MONTH(O61)&amp;YEAR(O61)=MONTH($C$9)&amp;YEAR($C$9),0)</f>
        <v>0</v>
      </c>
      <c r="AG61" s="52">
        <v>4</v>
      </c>
    </row>
    <row r="62" spans="2:33" x14ac:dyDescent="0.3">
      <c r="B62" s="44" t="str">
        <f t="shared" si="19"/>
        <v>-</v>
      </c>
      <c r="C62" s="38"/>
      <c r="D62" s="1">
        <v>48</v>
      </c>
      <c r="E62" s="1">
        <f t="shared" si="26"/>
        <v>12</v>
      </c>
      <c r="F62" s="39">
        <f>IFERROR(IF(B62&lt;$C$9,IF('[29]Proforma-Input'!$C$108="Yes",K61,K61),0),)</f>
        <v>0</v>
      </c>
      <c r="G62" s="39">
        <f t="shared" si="20"/>
        <v>0</v>
      </c>
      <c r="H62" s="40">
        <f>IFERROR(IF(B62&lt;$C$9,IF('[29]Proforma-Input'!$C$108="Yes",H61,),0),)</f>
        <v>0</v>
      </c>
      <c r="I62" s="41">
        <f t="shared" si="3"/>
        <v>0</v>
      </c>
      <c r="J62" s="41">
        <f t="shared" si="4"/>
        <v>0</v>
      </c>
      <c r="K62" s="42">
        <f t="shared" si="5"/>
        <v>0</v>
      </c>
      <c r="L62" s="41" t="str">
        <f t="shared" si="6"/>
        <v>-</v>
      </c>
      <c r="M62" s="43" t="str">
        <f t="shared" si="7"/>
        <v>-</v>
      </c>
      <c r="O62" s="44">
        <f t="shared" ca="1" si="21"/>
        <v>47364</v>
      </c>
      <c r="P62" s="38"/>
      <c r="Q62" s="1">
        <f t="shared" si="8"/>
        <v>48</v>
      </c>
      <c r="R62" s="1">
        <f t="shared" si="27"/>
        <v>12</v>
      </c>
      <c r="S62" s="39">
        <f>IF('[29]Proforma-Input'!$C$108="No",X61,IF(AF62=TRUE,$P$3,X61))</f>
        <v>9256058.5614060257</v>
      </c>
      <c r="T62" s="39">
        <f t="shared" si="0"/>
        <v>63236.743251996377</v>
      </c>
      <c r="U62" s="40">
        <f t="shared" si="1"/>
        <v>6.8000000000000005E-2</v>
      </c>
      <c r="V62" s="41">
        <f t="shared" si="10"/>
        <v>52450.99851463415</v>
      </c>
      <c r="W62" s="41">
        <f t="shared" si="11"/>
        <v>10785.744737362227</v>
      </c>
      <c r="X62" s="53">
        <f t="shared" si="12"/>
        <v>9245272.8166686632</v>
      </c>
      <c r="Y62" s="68">
        <f t="shared" si="13"/>
        <v>2580636.4927644948</v>
      </c>
      <c r="Z62" s="68">
        <f t="shared" si="14"/>
        <v>454727.18333133112</v>
      </c>
      <c r="AA62" s="39">
        <f t="shared" si="15"/>
        <v>771.33821345050217</v>
      </c>
      <c r="AB62" s="53">
        <f t="shared" si="16"/>
        <v>192.83455336262554</v>
      </c>
      <c r="AC62" s="41" t="str">
        <f t="shared" si="17"/>
        <v>-</v>
      </c>
      <c r="AD62" s="43" t="str">
        <f t="shared" si="18"/>
        <v>-</v>
      </c>
      <c r="AF62" s="38">
        <f>IF('[29]Proforma-Input'!$C$108="Yes",MONTH(O62)&amp;YEAR(O62)=MONTH($C$9)&amp;YEAR($C$9),0)</f>
        <v>0</v>
      </c>
      <c r="AG62" s="52">
        <v>4</v>
      </c>
    </row>
    <row r="63" spans="2:33" x14ac:dyDescent="0.3">
      <c r="B63" s="44" t="str">
        <f t="shared" si="19"/>
        <v>-</v>
      </c>
      <c r="C63" s="38">
        <v>5</v>
      </c>
      <c r="D63" s="1">
        <v>49</v>
      </c>
      <c r="E63" s="1">
        <v>1</v>
      </c>
      <c r="F63" s="39">
        <f>IFERROR(IF(B63&lt;$C$9,IF('[29]Proforma-Input'!$C$108="Yes",K62,K62),0),)</f>
        <v>0</v>
      </c>
      <c r="G63" s="39">
        <f t="shared" si="20"/>
        <v>0</v>
      </c>
      <c r="H63" s="40">
        <f>IFERROR(IF(B63&lt;$C$9,IF('[29]Proforma-Input'!$C$108="Yes",H62,),0),)</f>
        <v>0</v>
      </c>
      <c r="I63" s="41">
        <f t="shared" si="3"/>
        <v>0</v>
      </c>
      <c r="J63" s="41">
        <f t="shared" si="4"/>
        <v>0</v>
      </c>
      <c r="K63" s="42">
        <f t="shared" si="5"/>
        <v>0</v>
      </c>
      <c r="L63" s="41">
        <f t="shared" si="6"/>
        <v>0</v>
      </c>
      <c r="M63" s="43">
        <f t="shared" si="7"/>
        <v>0</v>
      </c>
      <c r="O63" s="44">
        <f t="shared" ca="1" si="21"/>
        <v>47394</v>
      </c>
      <c r="P63" s="38">
        <v>5</v>
      </c>
      <c r="Q63" s="1">
        <f t="shared" si="8"/>
        <v>49</v>
      </c>
      <c r="R63" s="1">
        <v>1</v>
      </c>
      <c r="S63" s="39">
        <f>IF('[29]Proforma-Input'!$C$108="No",X62,IF(AF63=TRUE,$P$3,X62))</f>
        <v>9245272.8166686632</v>
      </c>
      <c r="T63" s="39">
        <f t="shared" si="0"/>
        <v>63236.743251996377</v>
      </c>
      <c r="U63" s="40">
        <f t="shared" si="1"/>
        <v>6.8000000000000005E-2</v>
      </c>
      <c r="V63" s="41">
        <f t="shared" si="10"/>
        <v>52389.879294455764</v>
      </c>
      <c r="W63" s="41">
        <f t="shared" si="11"/>
        <v>10846.863957540612</v>
      </c>
      <c r="X63" s="53">
        <f t="shared" si="12"/>
        <v>9234425.9527111221</v>
      </c>
      <c r="Y63" s="68">
        <f t="shared" si="13"/>
        <v>2633026.3720589508</v>
      </c>
      <c r="Z63" s="68">
        <f t="shared" si="14"/>
        <v>465574.04728887172</v>
      </c>
      <c r="AA63" s="39">
        <f t="shared" si="15"/>
        <v>770.43940138905521</v>
      </c>
      <c r="AB63" s="53">
        <f t="shared" si="16"/>
        <v>192.6098503472638</v>
      </c>
      <c r="AC63" s="41">
        <f t="shared" si="17"/>
        <v>624544.21143347328</v>
      </c>
      <c r="AD63" s="43">
        <f t="shared" si="18"/>
        <v>134296.70759048325</v>
      </c>
      <c r="AF63" s="38">
        <f>IF('[29]Proforma-Input'!$C$108="Yes",MONTH(O63)&amp;YEAR(O63)=MONTH($C$9)&amp;YEAR($C$9),0)</f>
        <v>0</v>
      </c>
      <c r="AG63" s="52">
        <v>5</v>
      </c>
    </row>
    <row r="64" spans="2:33" x14ac:dyDescent="0.3">
      <c r="B64" s="44" t="str">
        <f t="shared" si="19"/>
        <v>-</v>
      </c>
      <c r="C64" s="38"/>
      <c r="D64" s="1">
        <v>50</v>
      </c>
      <c r="E64" s="1">
        <f t="shared" ref="E64:E127" si="28">1+E63</f>
        <v>2</v>
      </c>
      <c r="F64" s="39">
        <f>IFERROR(IF(B64&lt;$C$9,IF('[29]Proforma-Input'!$C$108="Yes",K63,K63),0),)</f>
        <v>0</v>
      </c>
      <c r="G64" s="39">
        <f t="shared" si="20"/>
        <v>0</v>
      </c>
      <c r="H64" s="40">
        <f>IFERROR(IF(B64&lt;$C$9,IF('[29]Proforma-Input'!$C$108="Yes",H63,),0),)</f>
        <v>0</v>
      </c>
      <c r="I64" s="41">
        <f t="shared" si="3"/>
        <v>0</v>
      </c>
      <c r="J64" s="41">
        <f t="shared" si="4"/>
        <v>0</v>
      </c>
      <c r="K64" s="42">
        <f t="shared" si="5"/>
        <v>0</v>
      </c>
      <c r="L64" s="41" t="str">
        <f t="shared" si="6"/>
        <v>-</v>
      </c>
      <c r="M64" s="43" t="str">
        <f t="shared" si="7"/>
        <v>-</v>
      </c>
      <c r="O64" s="44">
        <f t="shared" ca="1" si="21"/>
        <v>47425</v>
      </c>
      <c r="P64" s="38"/>
      <c r="Q64" s="1">
        <f t="shared" si="8"/>
        <v>50</v>
      </c>
      <c r="R64" s="1">
        <f t="shared" ref="R64:R127" si="29">1+R63</f>
        <v>2</v>
      </c>
      <c r="S64" s="39">
        <f>IF('[29]Proforma-Input'!$C$108="No",X63,IF(AF64=TRUE,$P$3,X63))</f>
        <v>9234425.9527111221</v>
      </c>
      <c r="T64" s="39">
        <f t="shared" si="0"/>
        <v>63236.743251996377</v>
      </c>
      <c r="U64" s="40">
        <f t="shared" si="1"/>
        <v>6.8000000000000005E-2</v>
      </c>
      <c r="V64" s="41">
        <f t="shared" si="10"/>
        <v>52328.413732029694</v>
      </c>
      <c r="W64" s="41">
        <f t="shared" si="11"/>
        <v>10908.329519966683</v>
      </c>
      <c r="X64" s="53">
        <f t="shared" si="12"/>
        <v>9223517.6231911555</v>
      </c>
      <c r="Y64" s="68">
        <f t="shared" si="13"/>
        <v>2685354.7857909803</v>
      </c>
      <c r="Z64" s="68">
        <f t="shared" si="14"/>
        <v>476482.37680883839</v>
      </c>
      <c r="AA64" s="39">
        <f t="shared" si="15"/>
        <v>769.53549605926025</v>
      </c>
      <c r="AB64" s="53">
        <f t="shared" si="16"/>
        <v>192.38387401481506</v>
      </c>
      <c r="AC64" s="41" t="str">
        <f t="shared" si="17"/>
        <v>-</v>
      </c>
      <c r="AD64" s="43" t="str">
        <f t="shared" si="18"/>
        <v>-</v>
      </c>
      <c r="AF64" s="38">
        <f>IF('[29]Proforma-Input'!$C$108="Yes",MONTH(O64)&amp;YEAR(O64)=MONTH($C$9)&amp;YEAR($C$9),0)</f>
        <v>0</v>
      </c>
      <c r="AG64" s="52">
        <v>5</v>
      </c>
    </row>
    <row r="65" spans="2:33" x14ac:dyDescent="0.3">
      <c r="B65" s="44" t="str">
        <f t="shared" si="19"/>
        <v>-</v>
      </c>
      <c r="C65" s="38"/>
      <c r="D65" s="1">
        <v>51</v>
      </c>
      <c r="E65" s="1">
        <f t="shared" si="28"/>
        <v>3</v>
      </c>
      <c r="F65" s="39">
        <f>IFERROR(IF(B65&lt;$C$9,IF('[29]Proforma-Input'!$C$108="Yes",K64,K64),0),)</f>
        <v>0</v>
      </c>
      <c r="G65" s="39">
        <f t="shared" si="20"/>
        <v>0</v>
      </c>
      <c r="H65" s="40">
        <f>IFERROR(IF(B65&lt;$C$9,IF('[29]Proforma-Input'!$C$108="Yes",H64,),0),)</f>
        <v>0</v>
      </c>
      <c r="I65" s="41">
        <f t="shared" si="3"/>
        <v>0</v>
      </c>
      <c r="J65" s="41">
        <f t="shared" si="4"/>
        <v>0</v>
      </c>
      <c r="K65" s="42">
        <f t="shared" si="5"/>
        <v>0</v>
      </c>
      <c r="L65" s="41" t="str">
        <f t="shared" si="6"/>
        <v>-</v>
      </c>
      <c r="M65" s="43" t="str">
        <f t="shared" si="7"/>
        <v>-</v>
      </c>
      <c r="O65" s="44">
        <f t="shared" ca="1" si="21"/>
        <v>47455</v>
      </c>
      <c r="P65" s="38"/>
      <c r="Q65" s="1">
        <f t="shared" si="8"/>
        <v>51</v>
      </c>
      <c r="R65" s="1">
        <f t="shared" si="29"/>
        <v>3</v>
      </c>
      <c r="S65" s="39">
        <f>IF('[29]Proforma-Input'!$C$108="No",X64,IF(AF65=TRUE,$P$3,X64))</f>
        <v>9223517.6231911555</v>
      </c>
      <c r="T65" s="39">
        <f t="shared" si="0"/>
        <v>63236.743251996377</v>
      </c>
      <c r="U65" s="40">
        <f t="shared" si="1"/>
        <v>6.8000000000000005E-2</v>
      </c>
      <c r="V65" s="41">
        <f t="shared" si="10"/>
        <v>52266.599864749885</v>
      </c>
      <c r="W65" s="41">
        <f t="shared" si="11"/>
        <v>10970.143387246491</v>
      </c>
      <c r="X65" s="53">
        <f t="shared" si="12"/>
        <v>9212547.4798039086</v>
      </c>
      <c r="Y65" s="68">
        <f t="shared" si="13"/>
        <v>2737621.38565573</v>
      </c>
      <c r="Z65" s="68">
        <f t="shared" si="14"/>
        <v>487452.52019608486</v>
      </c>
      <c r="AA65" s="39">
        <f t="shared" si="15"/>
        <v>768.62646859926292</v>
      </c>
      <c r="AB65" s="53">
        <f t="shared" si="16"/>
        <v>192.15661714981573</v>
      </c>
      <c r="AC65" s="41" t="str">
        <f t="shared" si="17"/>
        <v>-</v>
      </c>
      <c r="AD65" s="43" t="str">
        <f t="shared" si="18"/>
        <v>-</v>
      </c>
      <c r="AF65" s="38">
        <f>IF('[29]Proforma-Input'!$C$108="Yes",MONTH(O65)&amp;YEAR(O65)=MONTH($C$9)&amp;YEAR($C$9),0)</f>
        <v>0</v>
      </c>
      <c r="AG65" s="52">
        <v>5</v>
      </c>
    </row>
    <row r="66" spans="2:33" x14ac:dyDescent="0.3">
      <c r="B66" s="44" t="str">
        <f t="shared" si="19"/>
        <v>-</v>
      </c>
      <c r="C66" s="38"/>
      <c r="D66" s="1">
        <v>52</v>
      </c>
      <c r="E66" s="1">
        <f t="shared" si="28"/>
        <v>4</v>
      </c>
      <c r="F66" s="39">
        <f>IFERROR(IF(B66&lt;$C$9,IF('[29]Proforma-Input'!$C$108="Yes",K65,K65),0),)</f>
        <v>0</v>
      </c>
      <c r="G66" s="39">
        <f t="shared" si="20"/>
        <v>0</v>
      </c>
      <c r="H66" s="40">
        <f>IFERROR(IF(B66&lt;$C$9,IF('[29]Proforma-Input'!$C$108="Yes",H65,),0),)</f>
        <v>0</v>
      </c>
      <c r="I66" s="41">
        <f t="shared" si="3"/>
        <v>0</v>
      </c>
      <c r="J66" s="41">
        <f t="shared" si="4"/>
        <v>0</v>
      </c>
      <c r="K66" s="42">
        <f t="shared" si="5"/>
        <v>0</v>
      </c>
      <c r="L66" s="41" t="str">
        <f t="shared" si="6"/>
        <v>-</v>
      </c>
      <c r="M66" s="43" t="str">
        <f t="shared" si="7"/>
        <v>-</v>
      </c>
      <c r="O66" s="44">
        <f t="shared" ca="1" si="21"/>
        <v>47486</v>
      </c>
      <c r="P66" s="38"/>
      <c r="Q66" s="1">
        <f t="shared" si="8"/>
        <v>52</v>
      </c>
      <c r="R66" s="1">
        <f t="shared" si="29"/>
        <v>4</v>
      </c>
      <c r="S66" s="39">
        <f>IF('[29]Proforma-Input'!$C$108="No",X65,IF(AF66=TRUE,$P$3,X65))</f>
        <v>9212547.4798039086</v>
      </c>
      <c r="T66" s="39">
        <f t="shared" si="0"/>
        <v>63236.743251996377</v>
      </c>
      <c r="U66" s="40">
        <f t="shared" si="1"/>
        <v>6.8000000000000005E-2</v>
      </c>
      <c r="V66" s="41">
        <f t="shared" si="10"/>
        <v>52204.435718888817</v>
      </c>
      <c r="W66" s="41">
        <f t="shared" si="11"/>
        <v>11032.30753310756</v>
      </c>
      <c r="X66" s="53">
        <f t="shared" si="12"/>
        <v>9201515.1722708009</v>
      </c>
      <c r="Y66" s="68">
        <f t="shared" si="13"/>
        <v>2789825.8213746189</v>
      </c>
      <c r="Z66" s="68">
        <f t="shared" si="14"/>
        <v>498484.82772919245</v>
      </c>
      <c r="AA66" s="39">
        <f t="shared" si="15"/>
        <v>767.71228998365905</v>
      </c>
      <c r="AB66" s="53">
        <f t="shared" si="16"/>
        <v>191.92807249591476</v>
      </c>
      <c r="AC66" s="41" t="str">
        <f t="shared" si="17"/>
        <v>-</v>
      </c>
      <c r="AD66" s="43" t="str">
        <f t="shared" si="18"/>
        <v>-</v>
      </c>
      <c r="AF66" s="38">
        <f>IF('[29]Proforma-Input'!$C$108="Yes",MONTH(O66)&amp;YEAR(O66)=MONTH($C$9)&amp;YEAR($C$9),0)</f>
        <v>0</v>
      </c>
      <c r="AG66" s="52">
        <v>5</v>
      </c>
    </row>
    <row r="67" spans="2:33" x14ac:dyDescent="0.3">
      <c r="B67" s="44" t="str">
        <f t="shared" si="19"/>
        <v>-</v>
      </c>
      <c r="C67" s="38"/>
      <c r="D67" s="1">
        <v>53</v>
      </c>
      <c r="E67" s="1">
        <f t="shared" si="28"/>
        <v>5</v>
      </c>
      <c r="F67" s="39">
        <f>IFERROR(IF(B67&lt;$C$9,IF('[29]Proforma-Input'!$C$108="Yes",K66,K66),0),)</f>
        <v>0</v>
      </c>
      <c r="G67" s="39">
        <f t="shared" si="20"/>
        <v>0</v>
      </c>
      <c r="H67" s="40">
        <f>IFERROR(IF(B67&lt;$C$9,IF('[29]Proforma-Input'!$C$108="Yes",H66,),0),)</f>
        <v>0</v>
      </c>
      <c r="I67" s="41">
        <f t="shared" si="3"/>
        <v>0</v>
      </c>
      <c r="J67" s="41">
        <f t="shared" si="4"/>
        <v>0</v>
      </c>
      <c r="K67" s="42">
        <f t="shared" si="5"/>
        <v>0</v>
      </c>
      <c r="L67" s="41" t="str">
        <f t="shared" si="6"/>
        <v>-</v>
      </c>
      <c r="M67" s="43" t="str">
        <f t="shared" si="7"/>
        <v>-</v>
      </c>
      <c r="O67" s="44">
        <f t="shared" ca="1" si="21"/>
        <v>47517</v>
      </c>
      <c r="P67" s="38"/>
      <c r="Q67" s="1">
        <f t="shared" si="8"/>
        <v>53</v>
      </c>
      <c r="R67" s="1">
        <f t="shared" si="29"/>
        <v>5</v>
      </c>
      <c r="S67" s="39">
        <f>IF('[29]Proforma-Input'!$C$108="No",X66,IF(AF67=TRUE,$P$3,X66))</f>
        <v>9201515.1722708009</v>
      </c>
      <c r="T67" s="39">
        <f t="shared" si="0"/>
        <v>63236.743251996377</v>
      </c>
      <c r="U67" s="40">
        <f t="shared" si="1"/>
        <v>6.8000000000000005E-2</v>
      </c>
      <c r="V67" s="41">
        <f t="shared" si="10"/>
        <v>52141.91930953454</v>
      </c>
      <c r="W67" s="41">
        <f t="shared" si="11"/>
        <v>11094.823942461837</v>
      </c>
      <c r="X67" s="53">
        <f t="shared" si="12"/>
        <v>9190420.3483283389</v>
      </c>
      <c r="Y67" s="68">
        <f t="shared" si="13"/>
        <v>2841967.7406841535</v>
      </c>
      <c r="Z67" s="68">
        <f t="shared" si="14"/>
        <v>509579.65167165431</v>
      </c>
      <c r="AA67" s="39">
        <f t="shared" si="15"/>
        <v>766.79293102256679</v>
      </c>
      <c r="AB67" s="53">
        <f t="shared" si="16"/>
        <v>191.6982327556417</v>
      </c>
      <c r="AC67" s="41" t="str">
        <f t="shared" si="17"/>
        <v>-</v>
      </c>
      <c r="AD67" s="43" t="str">
        <f t="shared" si="18"/>
        <v>-</v>
      </c>
      <c r="AF67" s="38">
        <f>IF('[29]Proforma-Input'!$C$108="Yes",MONTH(O67)&amp;YEAR(O67)=MONTH($C$9)&amp;YEAR($C$9),0)</f>
        <v>0</v>
      </c>
      <c r="AG67" s="52">
        <v>5</v>
      </c>
    </row>
    <row r="68" spans="2:33" x14ac:dyDescent="0.3">
      <c r="B68" s="44" t="str">
        <f t="shared" si="19"/>
        <v>-</v>
      </c>
      <c r="C68" s="38"/>
      <c r="D68" s="1">
        <v>54</v>
      </c>
      <c r="E68" s="1">
        <f t="shared" si="28"/>
        <v>6</v>
      </c>
      <c r="F68" s="39">
        <f>IFERROR(IF(B68&lt;$C$9,IF('[29]Proforma-Input'!$C$108="Yes",K67,K67),0),)</f>
        <v>0</v>
      </c>
      <c r="G68" s="39">
        <f t="shared" si="20"/>
        <v>0</v>
      </c>
      <c r="H68" s="40">
        <f>IFERROR(IF(B68&lt;$C$9,IF('[29]Proforma-Input'!$C$108="Yes",H67,),0),)</f>
        <v>0</v>
      </c>
      <c r="I68" s="41">
        <f t="shared" si="3"/>
        <v>0</v>
      </c>
      <c r="J68" s="41">
        <f t="shared" si="4"/>
        <v>0</v>
      </c>
      <c r="K68" s="42">
        <f t="shared" si="5"/>
        <v>0</v>
      </c>
      <c r="L68" s="41" t="str">
        <f t="shared" si="6"/>
        <v>-</v>
      </c>
      <c r="M68" s="43" t="str">
        <f t="shared" si="7"/>
        <v>-</v>
      </c>
      <c r="O68" s="44">
        <f t="shared" ca="1" si="21"/>
        <v>47545</v>
      </c>
      <c r="P68" s="38"/>
      <c r="Q68" s="1">
        <f t="shared" si="8"/>
        <v>54</v>
      </c>
      <c r="R68" s="1">
        <f t="shared" si="29"/>
        <v>6</v>
      </c>
      <c r="S68" s="39">
        <f>IF('[29]Proforma-Input'!$C$108="No",X67,IF(AF68=TRUE,$P$3,X67))</f>
        <v>9190420.3483283389</v>
      </c>
      <c r="T68" s="39">
        <f t="shared" si="0"/>
        <v>63236.743251996377</v>
      </c>
      <c r="U68" s="40">
        <f t="shared" si="1"/>
        <v>6.8000000000000005E-2</v>
      </c>
      <c r="V68" s="41">
        <f t="shared" si="10"/>
        <v>52079.04864052726</v>
      </c>
      <c r="W68" s="41">
        <f t="shared" si="11"/>
        <v>11157.694611469116</v>
      </c>
      <c r="X68" s="53">
        <f t="shared" si="12"/>
        <v>9179262.6537168697</v>
      </c>
      <c r="Y68" s="68">
        <f t="shared" si="13"/>
        <v>2894046.7893246808</v>
      </c>
      <c r="Z68" s="68">
        <f t="shared" si="14"/>
        <v>520737.34628312342</v>
      </c>
      <c r="AA68" s="39">
        <f t="shared" si="15"/>
        <v>765.86836236069496</v>
      </c>
      <c r="AB68" s="53">
        <f t="shared" si="16"/>
        <v>191.46709059017374</v>
      </c>
      <c r="AC68" s="41" t="str">
        <f t="shared" si="17"/>
        <v>-</v>
      </c>
      <c r="AD68" s="43" t="str">
        <f t="shared" si="18"/>
        <v>-</v>
      </c>
      <c r="AF68" s="38">
        <f>IF('[29]Proforma-Input'!$C$108="Yes",MONTH(O68)&amp;YEAR(O68)=MONTH($C$9)&amp;YEAR($C$9),0)</f>
        <v>0</v>
      </c>
      <c r="AG68" s="52">
        <v>5</v>
      </c>
    </row>
    <row r="69" spans="2:33" x14ac:dyDescent="0.3">
      <c r="B69" s="44" t="str">
        <f t="shared" si="19"/>
        <v>-</v>
      </c>
      <c r="C69" s="38"/>
      <c r="D69" s="1">
        <v>55</v>
      </c>
      <c r="E69" s="1">
        <f t="shared" si="28"/>
        <v>7</v>
      </c>
      <c r="F69" s="39">
        <f>IFERROR(IF(B69&lt;$C$9,IF('[29]Proforma-Input'!$C$108="Yes",K68,K68),0),)</f>
        <v>0</v>
      </c>
      <c r="G69" s="39">
        <f t="shared" si="20"/>
        <v>0</v>
      </c>
      <c r="H69" s="40">
        <f>IFERROR(IF(B69&lt;$C$9,IF('[29]Proforma-Input'!$C$108="Yes",H68,),0),)</f>
        <v>0</v>
      </c>
      <c r="I69" s="41">
        <f t="shared" si="3"/>
        <v>0</v>
      </c>
      <c r="J69" s="41">
        <f t="shared" si="4"/>
        <v>0</v>
      </c>
      <c r="K69" s="42">
        <f t="shared" si="5"/>
        <v>0</v>
      </c>
      <c r="L69" s="41" t="str">
        <f t="shared" si="6"/>
        <v>-</v>
      </c>
      <c r="M69" s="43" t="str">
        <f t="shared" si="7"/>
        <v>-</v>
      </c>
      <c r="O69" s="44">
        <f t="shared" ca="1" si="21"/>
        <v>47576</v>
      </c>
      <c r="P69" s="38"/>
      <c r="Q69" s="1">
        <f>IF(S69&gt;0,1+Q68,)</f>
        <v>55</v>
      </c>
      <c r="R69" s="1">
        <f t="shared" si="29"/>
        <v>7</v>
      </c>
      <c r="S69" s="39">
        <f>IF('[29]Proforma-Input'!$C$108="No",X68,IF(AF69=TRUE,$P$3,X68))</f>
        <v>9179262.6537168697</v>
      </c>
      <c r="T69" s="39">
        <f t="shared" si="0"/>
        <v>63236.743251996377</v>
      </c>
      <c r="U69" s="40">
        <f t="shared" si="1"/>
        <v>6.8000000000000005E-2</v>
      </c>
      <c r="V69" s="41">
        <f t="shared" si="10"/>
        <v>52015.821704395596</v>
      </c>
      <c r="W69" s="41">
        <f t="shared" si="11"/>
        <v>11220.921547600781</v>
      </c>
      <c r="X69" s="53">
        <f t="shared" si="12"/>
        <v>9168041.7321692687</v>
      </c>
      <c r="Y69" s="68">
        <f t="shared" si="13"/>
        <v>2946062.6110290764</v>
      </c>
      <c r="Z69" s="68">
        <f t="shared" si="14"/>
        <v>531958.26783072425</v>
      </c>
      <c r="AA69" s="39">
        <f t="shared" si="15"/>
        <v>764.93855447640578</v>
      </c>
      <c r="AB69" s="53">
        <f t="shared" si="16"/>
        <v>191.23463861910145</v>
      </c>
      <c r="AC69" s="41" t="str">
        <f t="shared" si="17"/>
        <v>-</v>
      </c>
      <c r="AD69" s="43" t="str">
        <f t="shared" si="18"/>
        <v>-</v>
      </c>
      <c r="AF69" s="38">
        <f>IF('[29]Proforma-Input'!$C$108="Yes",MONTH(O69)&amp;YEAR(O69)=MONTH($C$9)&amp;YEAR($C$9),0)</f>
        <v>0</v>
      </c>
      <c r="AG69" s="52">
        <v>5</v>
      </c>
    </row>
    <row r="70" spans="2:33" x14ac:dyDescent="0.3">
      <c r="B70" s="44" t="str">
        <f t="shared" si="19"/>
        <v>-</v>
      </c>
      <c r="C70" s="38"/>
      <c r="D70" s="1">
        <v>56</v>
      </c>
      <c r="E70" s="1">
        <f t="shared" si="28"/>
        <v>8</v>
      </c>
      <c r="F70" s="39">
        <f>IFERROR(IF(B70&lt;$C$9,IF('[29]Proforma-Input'!$C$108="Yes",K69,K69),0),)</f>
        <v>0</v>
      </c>
      <c r="G70" s="39">
        <f t="shared" si="20"/>
        <v>0</v>
      </c>
      <c r="H70" s="40">
        <f>IFERROR(IF(B70&lt;$C$9,IF('[29]Proforma-Input'!$C$108="Yes",H69,),0),)</f>
        <v>0</v>
      </c>
      <c r="I70" s="41">
        <f t="shared" si="3"/>
        <v>0</v>
      </c>
      <c r="J70" s="41">
        <f t="shared" si="4"/>
        <v>0</v>
      </c>
      <c r="K70" s="42">
        <f t="shared" si="5"/>
        <v>0</v>
      </c>
      <c r="L70" s="41" t="str">
        <f t="shared" si="6"/>
        <v>-</v>
      </c>
      <c r="M70" s="43" t="str">
        <f t="shared" si="7"/>
        <v>-</v>
      </c>
      <c r="O70" s="44">
        <f t="shared" ca="1" si="21"/>
        <v>47606</v>
      </c>
      <c r="P70" s="38"/>
      <c r="Q70" s="1">
        <f t="shared" ref="Q70:Q133" si="30">IF(S70&gt;0,1+Q69,)</f>
        <v>56</v>
      </c>
      <c r="R70" s="1">
        <f t="shared" si="29"/>
        <v>8</v>
      </c>
      <c r="S70" s="39">
        <f>IF('[29]Proforma-Input'!$C$108="No",X69,IF(AF70=TRUE,$P$3,X69))</f>
        <v>9168041.7321692687</v>
      </c>
      <c r="T70" s="39">
        <f t="shared" si="0"/>
        <v>63236.743251996377</v>
      </c>
      <c r="U70" s="40">
        <f t="shared" si="1"/>
        <v>6.8000000000000005E-2</v>
      </c>
      <c r="V70" s="41">
        <f t="shared" si="10"/>
        <v>51952.236482292523</v>
      </c>
      <c r="W70" s="41">
        <f t="shared" si="11"/>
        <v>11284.506769703854</v>
      </c>
      <c r="X70" s="53">
        <f t="shared" si="12"/>
        <v>9156757.225399565</v>
      </c>
      <c r="Y70" s="68">
        <f t="shared" si="13"/>
        <v>2998014.8475113688</v>
      </c>
      <c r="Z70" s="68">
        <f t="shared" si="14"/>
        <v>543242.77460042806</v>
      </c>
      <c r="AA70" s="39">
        <f t="shared" si="15"/>
        <v>764.00347768077245</v>
      </c>
      <c r="AB70" s="53">
        <f t="shared" si="16"/>
        <v>191.00086942019311</v>
      </c>
      <c r="AC70" s="41" t="str">
        <f t="shared" si="17"/>
        <v>-</v>
      </c>
      <c r="AD70" s="43" t="str">
        <f t="shared" si="18"/>
        <v>-</v>
      </c>
      <c r="AF70" s="38">
        <f>IF('[29]Proforma-Input'!$C$108="Yes",MONTH(O70)&amp;YEAR(O70)=MONTH($C$9)&amp;YEAR($C$9),0)</f>
        <v>0</v>
      </c>
      <c r="AG70" s="52">
        <v>5</v>
      </c>
    </row>
    <row r="71" spans="2:33" x14ac:dyDescent="0.3">
      <c r="B71" s="44" t="str">
        <f t="shared" si="19"/>
        <v>-</v>
      </c>
      <c r="C71" s="38"/>
      <c r="D71" s="1">
        <v>57</v>
      </c>
      <c r="E71" s="1">
        <f t="shared" si="28"/>
        <v>9</v>
      </c>
      <c r="F71" s="39">
        <f>IFERROR(IF(B71&lt;$C$9,IF('[29]Proforma-Input'!$C$108="Yes",K70,K70),0),)</f>
        <v>0</v>
      </c>
      <c r="G71" s="39">
        <f t="shared" si="20"/>
        <v>0</v>
      </c>
      <c r="H71" s="40">
        <f>IFERROR(IF(B71&lt;$C$9,IF('[29]Proforma-Input'!$C$108="Yes",H70,),0),)</f>
        <v>0</v>
      </c>
      <c r="I71" s="41">
        <f t="shared" si="3"/>
        <v>0</v>
      </c>
      <c r="J71" s="41">
        <f t="shared" si="4"/>
        <v>0</v>
      </c>
      <c r="K71" s="42">
        <f t="shared" si="5"/>
        <v>0</v>
      </c>
      <c r="L71" s="41" t="str">
        <f t="shared" si="6"/>
        <v>-</v>
      </c>
      <c r="M71" s="43" t="str">
        <f t="shared" si="7"/>
        <v>-</v>
      </c>
      <c r="O71" s="44">
        <f t="shared" ca="1" si="21"/>
        <v>47637</v>
      </c>
      <c r="P71" s="38"/>
      <c r="Q71" s="1">
        <f t="shared" si="30"/>
        <v>57</v>
      </c>
      <c r="R71" s="1">
        <f t="shared" si="29"/>
        <v>9</v>
      </c>
      <c r="S71" s="39">
        <f>IF('[29]Proforma-Input'!$C$108="No",X70,IF(AF71=TRUE,$P$3,X70))</f>
        <v>9156757.225399565</v>
      </c>
      <c r="T71" s="39">
        <f t="shared" si="0"/>
        <v>63236.743251996377</v>
      </c>
      <c r="U71" s="40">
        <f t="shared" si="1"/>
        <v>6.8000000000000005E-2</v>
      </c>
      <c r="V71" s="41">
        <f t="shared" si="10"/>
        <v>51888.290943930871</v>
      </c>
      <c r="W71" s="41">
        <f t="shared" si="11"/>
        <v>11348.452308065505</v>
      </c>
      <c r="X71" s="53">
        <f t="shared" si="12"/>
        <v>9145408.7730914988</v>
      </c>
      <c r="Y71" s="68">
        <f t="shared" si="13"/>
        <v>3049903.1384552997</v>
      </c>
      <c r="Z71" s="68">
        <f t="shared" si="14"/>
        <v>554591.22690849355</v>
      </c>
      <c r="AA71" s="39">
        <f t="shared" si="15"/>
        <v>763.06310211663049</v>
      </c>
      <c r="AB71" s="53">
        <f t="shared" si="16"/>
        <v>190.76577552915762</v>
      </c>
      <c r="AC71" s="41" t="str">
        <f t="shared" si="17"/>
        <v>-</v>
      </c>
      <c r="AD71" s="43" t="str">
        <f t="shared" si="18"/>
        <v>-</v>
      </c>
      <c r="AF71" s="38">
        <f>IF('[29]Proforma-Input'!$C$108="Yes",MONTH(O71)&amp;YEAR(O71)=MONTH($C$9)&amp;YEAR($C$9),0)</f>
        <v>0</v>
      </c>
      <c r="AG71" s="52">
        <v>5</v>
      </c>
    </row>
    <row r="72" spans="2:33" x14ac:dyDescent="0.3">
      <c r="B72" s="44" t="str">
        <f t="shared" si="19"/>
        <v>-</v>
      </c>
      <c r="C72" s="38"/>
      <c r="D72" s="1">
        <v>58</v>
      </c>
      <c r="E72" s="1">
        <f t="shared" si="28"/>
        <v>10</v>
      </c>
      <c r="F72" s="39">
        <f>IFERROR(IF(B72&lt;$C$9,IF('[29]Proforma-Input'!$C$108="Yes",K71,K71),0),)</f>
        <v>0</v>
      </c>
      <c r="G72" s="39">
        <f t="shared" si="20"/>
        <v>0</v>
      </c>
      <c r="H72" s="40">
        <f>IFERROR(IF(B72&lt;$C$9,IF('[29]Proforma-Input'!$C$108="Yes",H71,),0),)</f>
        <v>0</v>
      </c>
      <c r="I72" s="41">
        <f t="shared" si="3"/>
        <v>0</v>
      </c>
      <c r="J72" s="41">
        <f t="shared" si="4"/>
        <v>0</v>
      </c>
      <c r="K72" s="42">
        <f t="shared" si="5"/>
        <v>0</v>
      </c>
      <c r="L72" s="41" t="str">
        <f t="shared" si="6"/>
        <v>-</v>
      </c>
      <c r="M72" s="43" t="str">
        <f t="shared" si="7"/>
        <v>-</v>
      </c>
      <c r="O72" s="44">
        <f t="shared" ca="1" si="21"/>
        <v>47667</v>
      </c>
      <c r="P72" s="38"/>
      <c r="Q72" s="1">
        <f t="shared" si="30"/>
        <v>58</v>
      </c>
      <c r="R72" s="1">
        <f t="shared" si="29"/>
        <v>10</v>
      </c>
      <c r="S72" s="39">
        <f>IF('[29]Proforma-Input'!$C$108="No",X71,IF(AF72=TRUE,$P$3,X71))</f>
        <v>9145408.7730914988</v>
      </c>
      <c r="T72" s="39">
        <f t="shared" si="0"/>
        <v>63236.743251996377</v>
      </c>
      <c r="U72" s="40">
        <f t="shared" si="1"/>
        <v>6.8000000000000005E-2</v>
      </c>
      <c r="V72" s="41">
        <f t="shared" si="10"/>
        <v>51823.983047518494</v>
      </c>
      <c r="W72" s="41">
        <f t="shared" si="11"/>
        <v>11412.760204477883</v>
      </c>
      <c r="X72" s="53">
        <f t="shared" si="12"/>
        <v>9133996.0128870215</v>
      </c>
      <c r="Y72" s="68">
        <f t="shared" si="13"/>
        <v>3101727.1215028181</v>
      </c>
      <c r="Z72" s="68">
        <f t="shared" si="14"/>
        <v>566003.98711297149</v>
      </c>
      <c r="AA72" s="39">
        <f t="shared" si="15"/>
        <v>762.11739775762499</v>
      </c>
      <c r="AB72" s="53">
        <f t="shared" si="16"/>
        <v>190.52934943940625</v>
      </c>
      <c r="AC72" s="41" t="str">
        <f t="shared" si="17"/>
        <v>-</v>
      </c>
      <c r="AD72" s="43" t="str">
        <f t="shared" si="18"/>
        <v>-</v>
      </c>
      <c r="AF72" s="38">
        <f>IF('[29]Proforma-Input'!$C$108="Yes",MONTH(O72)&amp;YEAR(O72)=MONTH($C$9)&amp;YEAR($C$9),0)</f>
        <v>0</v>
      </c>
      <c r="AG72" s="52">
        <v>5</v>
      </c>
    </row>
    <row r="73" spans="2:33" x14ac:dyDescent="0.3">
      <c r="B73" s="44" t="str">
        <f t="shared" si="19"/>
        <v>-</v>
      </c>
      <c r="C73" s="38"/>
      <c r="D73" s="1">
        <v>59</v>
      </c>
      <c r="E73" s="1">
        <f t="shared" si="28"/>
        <v>11</v>
      </c>
      <c r="F73" s="39">
        <f>IFERROR(IF(B73&lt;$C$9,IF('[29]Proforma-Input'!$C$108="Yes",K72,K72),0),)</f>
        <v>0</v>
      </c>
      <c r="G73" s="39">
        <f t="shared" si="20"/>
        <v>0</v>
      </c>
      <c r="H73" s="40">
        <f>IFERROR(IF(B73&lt;$C$9,IF('[29]Proforma-Input'!$C$108="Yes",H72,),0),)</f>
        <v>0</v>
      </c>
      <c r="I73" s="41">
        <f t="shared" si="3"/>
        <v>0</v>
      </c>
      <c r="J73" s="41">
        <f t="shared" si="4"/>
        <v>0</v>
      </c>
      <c r="K73" s="42">
        <f t="shared" si="5"/>
        <v>0</v>
      </c>
      <c r="L73" s="41" t="str">
        <f t="shared" si="6"/>
        <v>-</v>
      </c>
      <c r="M73" s="43" t="str">
        <f t="shared" si="7"/>
        <v>-</v>
      </c>
      <c r="O73" s="44">
        <f t="shared" ca="1" si="21"/>
        <v>47698</v>
      </c>
      <c r="P73" s="38"/>
      <c r="Q73" s="1">
        <f t="shared" si="30"/>
        <v>59</v>
      </c>
      <c r="R73" s="1">
        <f t="shared" si="29"/>
        <v>11</v>
      </c>
      <c r="S73" s="39">
        <f>IF('[29]Proforma-Input'!$C$108="No",X72,IF(AF73=TRUE,$P$3,X72))</f>
        <v>9133996.0128870215</v>
      </c>
      <c r="T73" s="39">
        <f t="shared" si="0"/>
        <v>63236.743251996377</v>
      </c>
      <c r="U73" s="40">
        <f t="shared" si="1"/>
        <v>6.8000000000000005E-2</v>
      </c>
      <c r="V73" s="41">
        <f t="shared" si="10"/>
        <v>51759.310739693123</v>
      </c>
      <c r="W73" s="41">
        <f t="shared" si="11"/>
        <v>11477.432512303254</v>
      </c>
      <c r="X73" s="53">
        <f t="shared" si="12"/>
        <v>9122518.5803747177</v>
      </c>
      <c r="Y73" s="68">
        <f t="shared" si="13"/>
        <v>3153486.4322425113</v>
      </c>
      <c r="Z73" s="68">
        <f t="shared" si="14"/>
        <v>577481.41962527472</v>
      </c>
      <c r="AA73" s="39">
        <f t="shared" si="15"/>
        <v>761.16633440725184</v>
      </c>
      <c r="AB73" s="53">
        <f t="shared" si="16"/>
        <v>190.29158360181296</v>
      </c>
      <c r="AC73" s="41" t="str">
        <f t="shared" si="17"/>
        <v>-</v>
      </c>
      <c r="AD73" s="43" t="str">
        <f t="shared" si="18"/>
        <v>-</v>
      </c>
      <c r="AF73" s="38">
        <f>IF('[29]Proforma-Input'!$C$108="Yes",MONTH(O73)&amp;YEAR(O73)=MONTH($C$9)&amp;YEAR($C$9),0)</f>
        <v>0</v>
      </c>
      <c r="AG73" s="52">
        <v>5</v>
      </c>
    </row>
    <row r="74" spans="2:33" x14ac:dyDescent="0.3">
      <c r="B74" s="44" t="str">
        <f t="shared" si="19"/>
        <v>-</v>
      </c>
      <c r="C74" s="38"/>
      <c r="D74" s="1">
        <v>60</v>
      </c>
      <c r="E74" s="1">
        <f t="shared" si="28"/>
        <v>12</v>
      </c>
      <c r="F74" s="39">
        <f>IFERROR(IF(B74&lt;$C$9,IF('[29]Proforma-Input'!$C$108="Yes",K73,K73),0),)</f>
        <v>0</v>
      </c>
      <c r="G74" s="39">
        <f t="shared" si="20"/>
        <v>0</v>
      </c>
      <c r="H74" s="40">
        <f>IFERROR(IF(B74&lt;$C$9,IF('[29]Proforma-Input'!$C$108="Yes",H73,),0),)</f>
        <v>0</v>
      </c>
      <c r="I74" s="41">
        <f t="shared" si="3"/>
        <v>0</v>
      </c>
      <c r="J74" s="41">
        <f t="shared" si="4"/>
        <v>0</v>
      </c>
      <c r="K74" s="42">
        <f t="shared" si="5"/>
        <v>0</v>
      </c>
      <c r="L74" s="41" t="str">
        <f t="shared" si="6"/>
        <v>-</v>
      </c>
      <c r="M74" s="43" t="str">
        <f t="shared" si="7"/>
        <v>-</v>
      </c>
      <c r="O74" s="44">
        <f t="shared" ca="1" si="21"/>
        <v>47729</v>
      </c>
      <c r="P74" s="38"/>
      <c r="Q74" s="1">
        <f t="shared" si="30"/>
        <v>60</v>
      </c>
      <c r="R74" s="1">
        <f t="shared" si="29"/>
        <v>12</v>
      </c>
      <c r="S74" s="39">
        <f>IF('[29]Proforma-Input'!$C$108="No",X73,IF(AF74=TRUE,$P$3,X73))</f>
        <v>9122518.5803747177</v>
      </c>
      <c r="T74" s="39">
        <f t="shared" si="0"/>
        <v>63236.743251996377</v>
      </c>
      <c r="U74" s="40">
        <f t="shared" si="1"/>
        <v>6.8000000000000005E-2</v>
      </c>
      <c r="V74" s="41">
        <f t="shared" si="10"/>
        <v>51694.271955456737</v>
      </c>
      <c r="W74" s="41">
        <f t="shared" si="11"/>
        <v>11542.471296539639</v>
      </c>
      <c r="X74" s="53">
        <f t="shared" si="12"/>
        <v>9110976.1090781782</v>
      </c>
      <c r="Y74" s="68">
        <f t="shared" si="13"/>
        <v>3205180.7041979679</v>
      </c>
      <c r="Z74" s="68">
        <f t="shared" si="14"/>
        <v>589023.89092181437</v>
      </c>
      <c r="AA74" s="39">
        <f t="shared" si="15"/>
        <v>760.20988169789314</v>
      </c>
      <c r="AB74" s="53">
        <f t="shared" si="16"/>
        <v>190.05247042447328</v>
      </c>
      <c r="AC74" s="41" t="str">
        <f t="shared" si="17"/>
        <v>-</v>
      </c>
      <c r="AD74" s="43" t="str">
        <f t="shared" si="18"/>
        <v>-</v>
      </c>
      <c r="AF74" s="38">
        <f>IF('[29]Proforma-Input'!$C$108="Yes",MONTH(O74)&amp;YEAR(O74)=MONTH($C$9)&amp;YEAR($C$9),0)</f>
        <v>0</v>
      </c>
      <c r="AG74" s="52">
        <v>5</v>
      </c>
    </row>
    <row r="75" spans="2:33" x14ac:dyDescent="0.3">
      <c r="B75" s="44" t="str">
        <f t="shared" si="19"/>
        <v>-</v>
      </c>
      <c r="C75" s="38">
        <v>6</v>
      </c>
      <c r="D75" s="1">
        <v>61</v>
      </c>
      <c r="E75" s="1">
        <v>1</v>
      </c>
      <c r="F75" s="39">
        <f>IFERROR(IF(B75&lt;$C$9,IF('[29]Proforma-Input'!$C$108="Yes",K74,K74),0),)</f>
        <v>0</v>
      </c>
      <c r="G75" s="39">
        <f t="shared" si="20"/>
        <v>0</v>
      </c>
      <c r="H75" s="40">
        <f>IFERROR(IF(B75&lt;$C$9,IF('[29]Proforma-Input'!$C$108="Yes",H74,),0),)</f>
        <v>0</v>
      </c>
      <c r="I75" s="41">
        <f t="shared" si="3"/>
        <v>0</v>
      </c>
      <c r="J75" s="41">
        <f t="shared" si="4"/>
        <v>0</v>
      </c>
      <c r="K75" s="42">
        <f t="shared" si="5"/>
        <v>0</v>
      </c>
      <c r="L75" s="41">
        <f t="shared" si="6"/>
        <v>0</v>
      </c>
      <c r="M75" s="43">
        <f t="shared" si="7"/>
        <v>0</v>
      </c>
      <c r="O75" s="44">
        <f t="shared" ca="1" si="21"/>
        <v>47759</v>
      </c>
      <c r="P75" s="38">
        <v>6</v>
      </c>
      <c r="Q75" s="1">
        <f t="shared" si="30"/>
        <v>61</v>
      </c>
      <c r="R75" s="1">
        <v>1</v>
      </c>
      <c r="S75" s="39">
        <f>IF('[29]Proforma-Input'!$C$108="No",X74,IF(AF75=TRUE,$P$3,X74))</f>
        <v>9110976.1090781782</v>
      </c>
      <c r="T75" s="39">
        <f t="shared" si="0"/>
        <v>63236.743251996377</v>
      </c>
      <c r="U75" s="40">
        <f t="shared" si="1"/>
        <v>6.8000000000000005E-2</v>
      </c>
      <c r="V75" s="41">
        <f t="shared" si="10"/>
        <v>51628.864618109677</v>
      </c>
      <c r="W75" s="41">
        <f t="shared" si="11"/>
        <v>11607.878633886699</v>
      </c>
      <c r="X75" s="53">
        <f t="shared" si="12"/>
        <v>9099368.2304442916</v>
      </c>
      <c r="Y75" s="68">
        <f t="shared" si="13"/>
        <v>3256809.5688160774</v>
      </c>
      <c r="Z75" s="68">
        <f t="shared" si="14"/>
        <v>600631.76955570106</v>
      </c>
      <c r="AA75" s="39">
        <f t="shared" si="15"/>
        <v>759.2480090898481</v>
      </c>
      <c r="AB75" s="53">
        <f t="shared" si="16"/>
        <v>189.81200227246202</v>
      </c>
      <c r="AC75" s="41">
        <f t="shared" si="17"/>
        <v>615121.97051099315</v>
      </c>
      <c r="AD75" s="43">
        <f t="shared" si="18"/>
        <v>143718.94851296337</v>
      </c>
      <c r="AF75" s="38">
        <f>IF('[29]Proforma-Input'!$C$108="Yes",MONTH(O75)&amp;YEAR(O75)=MONTH($C$9)&amp;YEAR($C$9),0)</f>
        <v>0</v>
      </c>
      <c r="AG75" s="52">
        <v>6</v>
      </c>
    </row>
    <row r="76" spans="2:33" x14ac:dyDescent="0.3">
      <c r="B76" s="44" t="str">
        <f t="shared" si="19"/>
        <v>-</v>
      </c>
      <c r="C76" s="38"/>
      <c r="D76" s="1">
        <v>62</v>
      </c>
      <c r="E76" s="1">
        <f t="shared" si="28"/>
        <v>2</v>
      </c>
      <c r="F76" s="39">
        <f>IFERROR(IF(B76&lt;$C$9,IF('[29]Proforma-Input'!$C$108="Yes",K75,K75),0),)</f>
        <v>0</v>
      </c>
      <c r="G76" s="39">
        <f t="shared" si="20"/>
        <v>0</v>
      </c>
      <c r="H76" s="40">
        <f>IFERROR(IF(B76&lt;$C$9,IF('[29]Proforma-Input'!$C$108="Yes",H75,),0),)</f>
        <v>0</v>
      </c>
      <c r="I76" s="41">
        <f t="shared" si="3"/>
        <v>0</v>
      </c>
      <c r="J76" s="41">
        <f t="shared" si="4"/>
        <v>0</v>
      </c>
      <c r="K76" s="42">
        <f t="shared" si="5"/>
        <v>0</v>
      </c>
      <c r="L76" s="41" t="str">
        <f t="shared" si="6"/>
        <v>-</v>
      </c>
      <c r="M76" s="43" t="str">
        <f t="shared" si="7"/>
        <v>-</v>
      </c>
      <c r="O76" s="44">
        <f t="shared" ca="1" si="21"/>
        <v>47790</v>
      </c>
      <c r="P76" s="38"/>
      <c r="Q76" s="1">
        <f t="shared" si="30"/>
        <v>62</v>
      </c>
      <c r="R76" s="1">
        <f t="shared" si="29"/>
        <v>2</v>
      </c>
      <c r="S76" s="39">
        <f>IF('[29]Proforma-Input'!$C$108="No",X75,IF(AF76=TRUE,$P$3,X75))</f>
        <v>9099368.2304442916</v>
      </c>
      <c r="T76" s="39">
        <f t="shared" si="0"/>
        <v>63236.743251996377</v>
      </c>
      <c r="U76" s="40">
        <f t="shared" si="1"/>
        <v>6.8000000000000005E-2</v>
      </c>
      <c r="V76" s="41">
        <f t="shared" si="10"/>
        <v>51563.086639184323</v>
      </c>
      <c r="W76" s="41">
        <f t="shared" si="11"/>
        <v>11673.656612812054</v>
      </c>
      <c r="X76" s="53">
        <f t="shared" si="12"/>
        <v>9087694.57383148</v>
      </c>
      <c r="Y76" s="68">
        <f t="shared" si="13"/>
        <v>3308372.6554552619</v>
      </c>
      <c r="Z76" s="68">
        <f t="shared" si="14"/>
        <v>612305.42616851314</v>
      </c>
      <c r="AA76" s="39">
        <f t="shared" si="15"/>
        <v>758.28068587035762</v>
      </c>
      <c r="AB76" s="53">
        <f t="shared" si="16"/>
        <v>189.5701714675894</v>
      </c>
      <c r="AC76" s="41" t="str">
        <f t="shared" si="17"/>
        <v>-</v>
      </c>
      <c r="AD76" s="43" t="str">
        <f t="shared" si="18"/>
        <v>-</v>
      </c>
      <c r="AF76" s="38">
        <f>IF('[29]Proforma-Input'!$C$108="Yes",MONTH(O76)&amp;YEAR(O76)=MONTH($C$9)&amp;YEAR($C$9),0)</f>
        <v>0</v>
      </c>
      <c r="AG76" s="52">
        <v>6</v>
      </c>
    </row>
    <row r="77" spans="2:33" x14ac:dyDescent="0.3">
      <c r="B77" s="44" t="str">
        <f t="shared" si="19"/>
        <v>-</v>
      </c>
      <c r="C77" s="38"/>
      <c r="D77" s="1">
        <v>63</v>
      </c>
      <c r="E77" s="1">
        <f t="shared" si="28"/>
        <v>3</v>
      </c>
      <c r="F77" s="39">
        <f>IFERROR(IF(B77&lt;$C$9,IF('[29]Proforma-Input'!$C$108="Yes",K76,K76),0),)</f>
        <v>0</v>
      </c>
      <c r="G77" s="39">
        <f t="shared" si="20"/>
        <v>0</v>
      </c>
      <c r="H77" s="40">
        <f>IFERROR(IF(B77&lt;$C$9,IF('[29]Proforma-Input'!$C$108="Yes",H76,),0),)</f>
        <v>0</v>
      </c>
      <c r="I77" s="41">
        <f t="shared" si="3"/>
        <v>0</v>
      </c>
      <c r="J77" s="41">
        <f t="shared" si="4"/>
        <v>0</v>
      </c>
      <c r="K77" s="42">
        <f t="shared" si="5"/>
        <v>0</v>
      </c>
      <c r="L77" s="41" t="str">
        <f t="shared" si="6"/>
        <v>-</v>
      </c>
      <c r="M77" s="43" t="str">
        <f t="shared" si="7"/>
        <v>-</v>
      </c>
      <c r="O77" s="44">
        <f t="shared" ca="1" si="21"/>
        <v>47820</v>
      </c>
      <c r="P77" s="38"/>
      <c r="Q77" s="1">
        <f t="shared" si="30"/>
        <v>63</v>
      </c>
      <c r="R77" s="1">
        <f t="shared" si="29"/>
        <v>3</v>
      </c>
      <c r="S77" s="39">
        <f>IF('[29]Proforma-Input'!$C$108="No",X76,IF(AF77=TRUE,$P$3,X76))</f>
        <v>9087694.57383148</v>
      </c>
      <c r="T77" s="39">
        <f t="shared" si="0"/>
        <v>63236.743251996377</v>
      </c>
      <c r="U77" s="40">
        <f t="shared" si="1"/>
        <v>6.8000000000000005E-2</v>
      </c>
      <c r="V77" s="41">
        <f t="shared" si="10"/>
        <v>51496.935918378389</v>
      </c>
      <c r="W77" s="41">
        <f t="shared" si="11"/>
        <v>11739.807333617988</v>
      </c>
      <c r="X77" s="53">
        <f t="shared" si="12"/>
        <v>9075954.7664978616</v>
      </c>
      <c r="Y77" s="68">
        <f t="shared" si="13"/>
        <v>3359869.5913736401</v>
      </c>
      <c r="Z77" s="68">
        <f t="shared" si="14"/>
        <v>624045.23350213107</v>
      </c>
      <c r="AA77" s="39">
        <f t="shared" si="15"/>
        <v>757.30788115262339</v>
      </c>
      <c r="AB77" s="53">
        <f t="shared" si="16"/>
        <v>189.32697028815585</v>
      </c>
      <c r="AC77" s="41" t="str">
        <f t="shared" si="17"/>
        <v>-</v>
      </c>
      <c r="AD77" s="43" t="str">
        <f t="shared" si="18"/>
        <v>-</v>
      </c>
      <c r="AF77" s="38">
        <f>IF('[29]Proforma-Input'!$C$108="Yes",MONTH(O77)&amp;YEAR(O77)=MONTH($C$9)&amp;YEAR($C$9),0)</f>
        <v>0</v>
      </c>
      <c r="AG77" s="52">
        <v>6</v>
      </c>
    </row>
    <row r="78" spans="2:33" x14ac:dyDescent="0.3">
      <c r="B78" s="44" t="str">
        <f t="shared" si="19"/>
        <v>-</v>
      </c>
      <c r="C78" s="38"/>
      <c r="D78" s="1">
        <v>64</v>
      </c>
      <c r="E78" s="1">
        <f t="shared" si="28"/>
        <v>4</v>
      </c>
      <c r="F78" s="39">
        <f>IFERROR(IF(B78&lt;$C$9,IF('[29]Proforma-Input'!$C$108="Yes",K77,K77),0),)</f>
        <v>0</v>
      </c>
      <c r="G78" s="39">
        <f t="shared" si="20"/>
        <v>0</v>
      </c>
      <c r="H78" s="40">
        <f>IFERROR(IF(B78&lt;$C$9,IF('[29]Proforma-Input'!$C$108="Yes",H77,),0),)</f>
        <v>0</v>
      </c>
      <c r="I78" s="41">
        <f t="shared" si="3"/>
        <v>0</v>
      </c>
      <c r="J78" s="41">
        <f t="shared" si="4"/>
        <v>0</v>
      </c>
      <c r="K78" s="42">
        <f t="shared" si="5"/>
        <v>0</v>
      </c>
      <c r="L78" s="41" t="str">
        <f t="shared" si="6"/>
        <v>-</v>
      </c>
      <c r="M78" s="43" t="str">
        <f t="shared" si="7"/>
        <v>-</v>
      </c>
      <c r="O78" s="44">
        <f t="shared" ca="1" si="21"/>
        <v>47851</v>
      </c>
      <c r="P78" s="38"/>
      <c r="Q78" s="1">
        <f t="shared" si="30"/>
        <v>64</v>
      </c>
      <c r="R78" s="1">
        <f t="shared" si="29"/>
        <v>4</v>
      </c>
      <c r="S78" s="39">
        <f>IF('[29]Proforma-Input'!$C$108="No",X77,IF(AF78=TRUE,$P$3,X77))</f>
        <v>9075954.7664978616</v>
      </c>
      <c r="T78" s="39">
        <f t="shared" si="0"/>
        <v>63236.743251996377</v>
      </c>
      <c r="U78" s="40">
        <f t="shared" si="1"/>
        <v>6.8000000000000005E-2</v>
      </c>
      <c r="V78" s="41">
        <f t="shared" si="10"/>
        <v>51430.410343487885</v>
      </c>
      <c r="W78" s="41">
        <f t="shared" si="11"/>
        <v>11806.332908508492</v>
      </c>
      <c r="X78" s="53">
        <f t="shared" si="12"/>
        <v>9064148.4335893523</v>
      </c>
      <c r="Y78" s="68">
        <f t="shared" si="13"/>
        <v>3411300.0017171279</v>
      </c>
      <c r="Z78" s="68">
        <f t="shared" si="14"/>
        <v>635851.56641063956</v>
      </c>
      <c r="AA78" s="39">
        <f t="shared" si="15"/>
        <v>756.32956387482182</v>
      </c>
      <c r="AB78" s="53">
        <f t="shared" si="16"/>
        <v>189.08239096870545</v>
      </c>
      <c r="AC78" s="41" t="str">
        <f t="shared" si="17"/>
        <v>-</v>
      </c>
      <c r="AD78" s="43" t="str">
        <f t="shared" si="18"/>
        <v>-</v>
      </c>
      <c r="AF78" s="38">
        <f>IF('[29]Proforma-Input'!$C$108="Yes",MONTH(O78)&amp;YEAR(O78)=MONTH($C$9)&amp;YEAR($C$9),0)</f>
        <v>0</v>
      </c>
      <c r="AG78" s="52">
        <v>6</v>
      </c>
    </row>
    <row r="79" spans="2:33" x14ac:dyDescent="0.3">
      <c r="B79" s="44" t="str">
        <f t="shared" si="19"/>
        <v>-</v>
      </c>
      <c r="C79" s="38"/>
      <c r="D79" s="1">
        <v>65</v>
      </c>
      <c r="E79" s="1">
        <f t="shared" si="28"/>
        <v>5</v>
      </c>
      <c r="F79" s="39">
        <f>IFERROR(IF(B79&lt;$C$9,IF('[29]Proforma-Input'!$C$108="Yes",K78,K78),0),)</f>
        <v>0</v>
      </c>
      <c r="G79" s="39">
        <f t="shared" si="20"/>
        <v>0</v>
      </c>
      <c r="H79" s="40">
        <f>IFERROR(IF(B79&lt;$C$9,IF('[29]Proforma-Input'!$C$108="Yes",H78,),0),)</f>
        <v>0</v>
      </c>
      <c r="I79" s="41">
        <f t="shared" si="3"/>
        <v>0</v>
      </c>
      <c r="J79" s="41">
        <f t="shared" si="4"/>
        <v>0</v>
      </c>
      <c r="K79" s="42">
        <f t="shared" si="5"/>
        <v>0</v>
      </c>
      <c r="L79" s="41" t="str">
        <f t="shared" si="6"/>
        <v>-</v>
      </c>
      <c r="M79" s="43" t="str">
        <f t="shared" si="7"/>
        <v>-</v>
      </c>
      <c r="O79" s="44">
        <f t="shared" ca="1" si="21"/>
        <v>47882</v>
      </c>
      <c r="P79" s="38"/>
      <c r="Q79" s="1">
        <f t="shared" si="30"/>
        <v>65</v>
      </c>
      <c r="R79" s="1">
        <f t="shared" si="29"/>
        <v>5</v>
      </c>
      <c r="S79" s="39">
        <f>IF('[29]Proforma-Input'!$C$108="No",X78,IF(AF79=TRUE,$P$3,X78))</f>
        <v>9064148.4335893523</v>
      </c>
      <c r="T79" s="39">
        <f t="shared" ref="T79:T142" si="31">IF(AND($N$8="Yes",Q79&lt;=$P$8),V79,IF(S79&gt;0,$P$7,))</f>
        <v>63236.743251996377</v>
      </c>
      <c r="U79" s="40">
        <f t="shared" ref="U79:U142" si="32">$P$4</f>
        <v>6.8000000000000005E-2</v>
      </c>
      <c r="V79" s="41">
        <f t="shared" si="10"/>
        <v>51363.507790339667</v>
      </c>
      <c r="W79" s="41">
        <f t="shared" si="11"/>
        <v>11873.23546165671</v>
      </c>
      <c r="X79" s="53">
        <f t="shared" si="12"/>
        <v>9052275.1981276963</v>
      </c>
      <c r="Y79" s="68">
        <f t="shared" si="13"/>
        <v>3462663.5095074675</v>
      </c>
      <c r="Z79" s="68">
        <f t="shared" si="14"/>
        <v>647724.80187229626</v>
      </c>
      <c r="AA79" s="39">
        <f t="shared" si="15"/>
        <v>755.3457027991127</v>
      </c>
      <c r="AB79" s="53">
        <f t="shared" si="16"/>
        <v>188.83642569977818</v>
      </c>
      <c r="AC79" s="41" t="str">
        <f t="shared" si="17"/>
        <v>-</v>
      </c>
      <c r="AD79" s="43" t="str">
        <f t="shared" si="18"/>
        <v>-</v>
      </c>
      <c r="AF79" s="38">
        <f>IF('[29]Proforma-Input'!$C$108="Yes",MONTH(O79)&amp;YEAR(O79)=MONTH($C$9)&amp;YEAR($C$9),0)</f>
        <v>0</v>
      </c>
      <c r="AG79" s="52">
        <v>6</v>
      </c>
    </row>
    <row r="80" spans="2:33" x14ac:dyDescent="0.3">
      <c r="B80" s="44" t="str">
        <f t="shared" si="19"/>
        <v>-</v>
      </c>
      <c r="C80" s="38"/>
      <c r="D80" s="1">
        <v>66</v>
      </c>
      <c r="E80" s="1">
        <f t="shared" si="28"/>
        <v>6</v>
      </c>
      <c r="F80" s="39">
        <f>IFERROR(IF(B80&lt;$C$9,IF('[29]Proforma-Input'!$C$108="Yes",K79,K79),0),)</f>
        <v>0</v>
      </c>
      <c r="G80" s="39">
        <f t="shared" si="20"/>
        <v>0</v>
      </c>
      <c r="H80" s="40">
        <f>IFERROR(IF(B80&lt;$C$9,IF('[29]Proforma-Input'!$C$108="Yes",H79,),0),)</f>
        <v>0</v>
      </c>
      <c r="I80" s="41">
        <f t="shared" ref="I80:I143" si="33">(H80/12)*F80</f>
        <v>0</v>
      </c>
      <c r="J80" s="41">
        <f t="shared" ref="J80:J143" si="34">IF(D80=$C$7,0,G80-I80)</f>
        <v>0</v>
      </c>
      <c r="K80" s="42">
        <f t="shared" ref="K80:K143" si="35">IFERROR(F80-J80,)</f>
        <v>0</v>
      </c>
      <c r="L80" s="41" t="str">
        <f t="shared" ref="L80:L143" si="36">IF(C80&gt;0,SUM(I80:I91),"-")</f>
        <v>-</v>
      </c>
      <c r="M80" s="43" t="str">
        <f t="shared" ref="M80:M143" si="37">IF(C80&gt;0,SUM(J80:J91),"-")</f>
        <v>-</v>
      </c>
      <c r="O80" s="44">
        <f t="shared" ca="1" si="21"/>
        <v>47910</v>
      </c>
      <c r="P80" s="38"/>
      <c r="Q80" s="1">
        <f t="shared" si="30"/>
        <v>66</v>
      </c>
      <c r="R80" s="1">
        <f t="shared" si="29"/>
        <v>6</v>
      </c>
      <c r="S80" s="39">
        <f>IF('[29]Proforma-Input'!$C$108="No",X79,IF(AF80=TRUE,$P$3,X79))</f>
        <v>9052275.1981276963</v>
      </c>
      <c r="T80" s="39">
        <f t="shared" si="31"/>
        <v>63236.743251996377</v>
      </c>
      <c r="U80" s="40">
        <f t="shared" si="32"/>
        <v>6.8000000000000005E-2</v>
      </c>
      <c r="V80" s="41">
        <f t="shared" ref="V80:V143" si="38">IF(S80&gt;0,U80/12*S80,0)</f>
        <v>51296.226122723616</v>
      </c>
      <c r="W80" s="41">
        <f t="shared" ref="W80:W143" si="39">T80-V80</f>
        <v>11940.517129272761</v>
      </c>
      <c r="X80" s="53">
        <f t="shared" ref="X80:X143" si="40">S80-W80</f>
        <v>9040334.6809984241</v>
      </c>
      <c r="Y80" s="68">
        <f t="shared" ref="Y80:Y143" si="41">IF(Q80=1,V80,Y79+V80)</f>
        <v>3513959.7356301909</v>
      </c>
      <c r="Z80" s="68">
        <f t="shared" ref="Z80:Z143" si="42">IF(Q80=1,W80,Z79+W80)</f>
        <v>659665.31900156906</v>
      </c>
      <c r="AA80" s="39">
        <f t="shared" ref="AA80:AA143" si="43">$P$9*S80/12</f>
        <v>754.35626651064138</v>
      </c>
      <c r="AB80" s="53">
        <f t="shared" ref="AB80:AB143" si="44">$P$10*AA80</f>
        <v>188.58906662766034</v>
      </c>
      <c r="AC80" s="41" t="str">
        <f t="shared" ref="AC80:AC143" si="45">IF(P80&gt;0,SUM(V80:V91),"-")</f>
        <v>-</v>
      </c>
      <c r="AD80" s="43" t="str">
        <f t="shared" ref="AD80:AD143" si="46">IF(P80&gt;0,SUM(W80:W91),"-")</f>
        <v>-</v>
      </c>
      <c r="AF80" s="38">
        <f>IF('[29]Proforma-Input'!$C$108="Yes",MONTH(O80)&amp;YEAR(O80)=MONTH($C$9)&amp;YEAR($C$9),0)</f>
        <v>0</v>
      </c>
      <c r="AG80" s="52">
        <v>6</v>
      </c>
    </row>
    <row r="81" spans="2:33" x14ac:dyDescent="0.3">
      <c r="B81" s="44" t="str">
        <f t="shared" ref="B81:B144" si="47">IFERROR(DATE(YEAR(B80),MONTH(B80)+1,DAY(B80)),"-")</f>
        <v>-</v>
      </c>
      <c r="C81" s="38"/>
      <c r="D81" s="1">
        <v>67</v>
      </c>
      <c r="E81" s="1">
        <f t="shared" si="28"/>
        <v>7</v>
      </c>
      <c r="F81" s="39">
        <f>IFERROR(IF(B81&lt;$C$9,IF('[29]Proforma-Input'!$C$108="Yes",K80,K80),0),)</f>
        <v>0</v>
      </c>
      <c r="G81" s="39">
        <f t="shared" ref="G81:G144" si="48">IFERROR(IF(D81=$C$7,K80,IF(AND($D$10="Yes",D81&lt;=$C$10),I81,IF(F81&gt;0,$C$8,))),)</f>
        <v>0</v>
      </c>
      <c r="H81" s="40">
        <f>IFERROR(IF(B81&lt;$C$9,IF('[29]Proforma-Input'!$C$108="Yes",H80,),0),)</f>
        <v>0</v>
      </c>
      <c r="I81" s="41">
        <f t="shared" si="33"/>
        <v>0</v>
      </c>
      <c r="J81" s="41">
        <f t="shared" si="34"/>
        <v>0</v>
      </c>
      <c r="K81" s="42">
        <f t="shared" si="35"/>
        <v>0</v>
      </c>
      <c r="L81" s="41" t="str">
        <f t="shared" si="36"/>
        <v>-</v>
      </c>
      <c r="M81" s="43" t="str">
        <f t="shared" si="37"/>
        <v>-</v>
      </c>
      <c r="O81" s="44">
        <f t="shared" ref="O81:O144" ca="1" si="49">IFERROR(DATE(YEAR(O80),MONTH(O80)+1,DAY(O80)),"-")</f>
        <v>47941</v>
      </c>
      <c r="P81" s="38"/>
      <c r="Q81" s="1">
        <f t="shared" si="30"/>
        <v>67</v>
      </c>
      <c r="R81" s="1">
        <f t="shared" si="29"/>
        <v>7</v>
      </c>
      <c r="S81" s="39">
        <f>IF('[29]Proforma-Input'!$C$108="No",X80,IF(AF81=TRUE,$P$3,X80))</f>
        <v>9040334.6809984241</v>
      </c>
      <c r="T81" s="39">
        <f t="shared" si="31"/>
        <v>63236.743251996377</v>
      </c>
      <c r="U81" s="40">
        <f t="shared" si="32"/>
        <v>6.8000000000000005E-2</v>
      </c>
      <c r="V81" s="41">
        <f t="shared" si="38"/>
        <v>51228.563192324407</v>
      </c>
      <c r="W81" s="41">
        <f t="shared" si="39"/>
        <v>12008.18005967197</v>
      </c>
      <c r="X81" s="53">
        <f t="shared" si="40"/>
        <v>9028326.5009387527</v>
      </c>
      <c r="Y81" s="68">
        <f t="shared" si="41"/>
        <v>3565188.2988225152</v>
      </c>
      <c r="Z81" s="68">
        <f t="shared" si="42"/>
        <v>671673.49906124105</v>
      </c>
      <c r="AA81" s="39">
        <f t="shared" si="43"/>
        <v>753.36122341653538</v>
      </c>
      <c r="AB81" s="53">
        <f t="shared" si="44"/>
        <v>188.34030585413385</v>
      </c>
      <c r="AC81" s="41" t="str">
        <f t="shared" si="45"/>
        <v>-</v>
      </c>
      <c r="AD81" s="43" t="str">
        <f t="shared" si="46"/>
        <v>-</v>
      </c>
      <c r="AF81" s="38">
        <f>IF('[29]Proforma-Input'!$C$108="Yes",MONTH(O81)&amp;YEAR(O81)=MONTH($C$9)&amp;YEAR($C$9),0)</f>
        <v>0</v>
      </c>
      <c r="AG81" s="52">
        <v>6</v>
      </c>
    </row>
    <row r="82" spans="2:33" x14ac:dyDescent="0.3">
      <c r="B82" s="44" t="str">
        <f t="shared" si="47"/>
        <v>-</v>
      </c>
      <c r="C82" s="38"/>
      <c r="D82" s="1">
        <v>68</v>
      </c>
      <c r="E82" s="1">
        <f t="shared" si="28"/>
        <v>8</v>
      </c>
      <c r="F82" s="39">
        <f>IFERROR(IF(B82&lt;$C$9,IF('[29]Proforma-Input'!$C$108="Yes",K81,K81),0),)</f>
        <v>0</v>
      </c>
      <c r="G82" s="39">
        <f t="shared" si="48"/>
        <v>0</v>
      </c>
      <c r="H82" s="40">
        <f>IFERROR(IF(B82&lt;$C$9,IF('[29]Proforma-Input'!$C$108="Yes",H81,),0),)</f>
        <v>0</v>
      </c>
      <c r="I82" s="41">
        <f t="shared" si="33"/>
        <v>0</v>
      </c>
      <c r="J82" s="41">
        <f t="shared" si="34"/>
        <v>0</v>
      </c>
      <c r="K82" s="42">
        <f t="shared" si="35"/>
        <v>0</v>
      </c>
      <c r="L82" s="41" t="str">
        <f t="shared" si="36"/>
        <v>-</v>
      </c>
      <c r="M82" s="43" t="str">
        <f t="shared" si="37"/>
        <v>-</v>
      </c>
      <c r="O82" s="44">
        <f t="shared" ca="1" si="49"/>
        <v>47971</v>
      </c>
      <c r="P82" s="38"/>
      <c r="Q82" s="1">
        <f t="shared" si="30"/>
        <v>68</v>
      </c>
      <c r="R82" s="1">
        <f t="shared" si="29"/>
        <v>8</v>
      </c>
      <c r="S82" s="39">
        <f>IF('[29]Proforma-Input'!$C$108="No",X81,IF(AF82=TRUE,$P$3,X81))</f>
        <v>9028326.5009387527</v>
      </c>
      <c r="T82" s="39">
        <f t="shared" si="31"/>
        <v>63236.743251996377</v>
      </c>
      <c r="U82" s="40">
        <f t="shared" si="32"/>
        <v>6.8000000000000005E-2</v>
      </c>
      <c r="V82" s="41">
        <f t="shared" si="38"/>
        <v>51160.516838652933</v>
      </c>
      <c r="W82" s="41">
        <f t="shared" si="39"/>
        <v>12076.226413343444</v>
      </c>
      <c r="X82" s="53">
        <f t="shared" si="40"/>
        <v>9016250.2745254096</v>
      </c>
      <c r="Y82" s="68">
        <f t="shared" si="41"/>
        <v>3616348.8156611682</v>
      </c>
      <c r="Z82" s="68">
        <f t="shared" si="42"/>
        <v>683749.7254745845</v>
      </c>
      <c r="AA82" s="39">
        <f t="shared" si="43"/>
        <v>752.36054174489607</v>
      </c>
      <c r="AB82" s="53">
        <f t="shared" si="44"/>
        <v>188.09013543622402</v>
      </c>
      <c r="AC82" s="41" t="str">
        <f t="shared" si="45"/>
        <v>-</v>
      </c>
      <c r="AD82" s="43" t="str">
        <f t="shared" si="46"/>
        <v>-</v>
      </c>
      <c r="AF82" s="38">
        <f>IF('[29]Proforma-Input'!$C$108="Yes",MONTH(O82)&amp;YEAR(O82)=MONTH($C$9)&amp;YEAR($C$9),0)</f>
        <v>0</v>
      </c>
      <c r="AG82" s="52">
        <v>6</v>
      </c>
    </row>
    <row r="83" spans="2:33" x14ac:dyDescent="0.3">
      <c r="B83" s="44" t="str">
        <f t="shared" si="47"/>
        <v>-</v>
      </c>
      <c r="C83" s="38"/>
      <c r="D83" s="1">
        <v>69</v>
      </c>
      <c r="E83" s="1">
        <f t="shared" si="28"/>
        <v>9</v>
      </c>
      <c r="F83" s="39">
        <f>IFERROR(IF(B83&lt;$C$9,IF('[29]Proforma-Input'!$C$108="Yes",K82,K82),0),)</f>
        <v>0</v>
      </c>
      <c r="G83" s="39">
        <f t="shared" si="48"/>
        <v>0</v>
      </c>
      <c r="H83" s="40">
        <f>IFERROR(IF(B83&lt;$C$9,IF('[29]Proforma-Input'!$C$108="Yes",H82,),0),)</f>
        <v>0</v>
      </c>
      <c r="I83" s="41">
        <f t="shared" si="33"/>
        <v>0</v>
      </c>
      <c r="J83" s="41">
        <f t="shared" si="34"/>
        <v>0</v>
      </c>
      <c r="K83" s="42">
        <f t="shared" si="35"/>
        <v>0</v>
      </c>
      <c r="L83" s="41" t="str">
        <f t="shared" si="36"/>
        <v>-</v>
      </c>
      <c r="M83" s="43" t="str">
        <f t="shared" si="37"/>
        <v>-</v>
      </c>
      <c r="O83" s="44">
        <f t="shared" ca="1" si="49"/>
        <v>48002</v>
      </c>
      <c r="P83" s="38"/>
      <c r="Q83" s="1">
        <f t="shared" si="30"/>
        <v>69</v>
      </c>
      <c r="R83" s="1">
        <f t="shared" si="29"/>
        <v>9</v>
      </c>
      <c r="S83" s="39">
        <f>IF('[29]Proforma-Input'!$C$108="No",X82,IF(AF83=TRUE,$P$3,X82))</f>
        <v>9016250.2745254096</v>
      </c>
      <c r="T83" s="39">
        <f t="shared" si="31"/>
        <v>63236.743251996377</v>
      </c>
      <c r="U83" s="40">
        <f t="shared" si="32"/>
        <v>6.8000000000000005E-2</v>
      </c>
      <c r="V83" s="41">
        <f t="shared" si="38"/>
        <v>51092.084888977326</v>
      </c>
      <c r="W83" s="41">
        <f t="shared" si="39"/>
        <v>12144.658363019051</v>
      </c>
      <c r="X83" s="53">
        <f t="shared" si="40"/>
        <v>9004105.6161623914</v>
      </c>
      <c r="Y83" s="68">
        <f t="shared" si="41"/>
        <v>3667440.9005501457</v>
      </c>
      <c r="Z83" s="68">
        <f t="shared" si="42"/>
        <v>695894.3838376035</v>
      </c>
      <c r="AA83" s="39">
        <f t="shared" si="43"/>
        <v>751.35418954378417</v>
      </c>
      <c r="AB83" s="53">
        <f t="shared" si="44"/>
        <v>187.83854738594604</v>
      </c>
      <c r="AC83" s="41" t="str">
        <f t="shared" si="45"/>
        <v>-</v>
      </c>
      <c r="AD83" s="43" t="str">
        <f t="shared" si="46"/>
        <v>-</v>
      </c>
      <c r="AF83" s="38">
        <f>IF('[29]Proforma-Input'!$C$108="Yes",MONTH(O83)&amp;YEAR(O83)=MONTH($C$9)&amp;YEAR($C$9),0)</f>
        <v>0</v>
      </c>
      <c r="AG83" s="52">
        <v>6</v>
      </c>
    </row>
    <row r="84" spans="2:33" x14ac:dyDescent="0.3">
      <c r="B84" s="44" t="str">
        <f t="shared" si="47"/>
        <v>-</v>
      </c>
      <c r="C84" s="38"/>
      <c r="D84" s="1">
        <v>70</v>
      </c>
      <c r="E84" s="1">
        <f t="shared" si="28"/>
        <v>10</v>
      </c>
      <c r="F84" s="39">
        <f>IFERROR(IF(B84&lt;$C$9,IF('[29]Proforma-Input'!$C$108="Yes",K83,K83),0),)</f>
        <v>0</v>
      </c>
      <c r="G84" s="39">
        <f t="shared" si="48"/>
        <v>0</v>
      </c>
      <c r="H84" s="40">
        <f>IFERROR(IF(B84&lt;$C$9,IF('[29]Proforma-Input'!$C$108="Yes",H83,),0),)</f>
        <v>0</v>
      </c>
      <c r="I84" s="41">
        <f t="shared" si="33"/>
        <v>0</v>
      </c>
      <c r="J84" s="41">
        <f t="shared" si="34"/>
        <v>0</v>
      </c>
      <c r="K84" s="42">
        <f t="shared" si="35"/>
        <v>0</v>
      </c>
      <c r="L84" s="41" t="str">
        <f t="shared" si="36"/>
        <v>-</v>
      </c>
      <c r="M84" s="43" t="str">
        <f t="shared" si="37"/>
        <v>-</v>
      </c>
      <c r="O84" s="44">
        <f t="shared" ca="1" si="49"/>
        <v>48032</v>
      </c>
      <c r="P84" s="38"/>
      <c r="Q84" s="1">
        <f t="shared" si="30"/>
        <v>70</v>
      </c>
      <c r="R84" s="1">
        <f t="shared" si="29"/>
        <v>10</v>
      </c>
      <c r="S84" s="39">
        <f>IF('[29]Proforma-Input'!$C$108="No",X83,IF(AF84=TRUE,$P$3,X83))</f>
        <v>9004105.6161623914</v>
      </c>
      <c r="T84" s="39">
        <f t="shared" si="31"/>
        <v>63236.743251996377</v>
      </c>
      <c r="U84" s="40">
        <f t="shared" si="32"/>
        <v>6.8000000000000005E-2</v>
      </c>
      <c r="V84" s="41">
        <f t="shared" si="38"/>
        <v>51023.265158253555</v>
      </c>
      <c r="W84" s="41">
        <f t="shared" si="39"/>
        <v>12213.478093742822</v>
      </c>
      <c r="X84" s="53">
        <f t="shared" si="40"/>
        <v>8991892.1380686481</v>
      </c>
      <c r="Y84" s="68">
        <f t="shared" si="41"/>
        <v>3718464.1657083994</v>
      </c>
      <c r="Z84" s="68">
        <f t="shared" si="42"/>
        <v>708107.86193134636</v>
      </c>
      <c r="AA84" s="39">
        <f t="shared" si="43"/>
        <v>750.34213468019925</v>
      </c>
      <c r="AB84" s="53">
        <f t="shared" si="44"/>
        <v>187.58553367004981</v>
      </c>
      <c r="AC84" s="41" t="str">
        <f t="shared" si="45"/>
        <v>-</v>
      </c>
      <c r="AD84" s="43" t="str">
        <f t="shared" si="46"/>
        <v>-</v>
      </c>
      <c r="AF84" s="38">
        <f>IF('[29]Proforma-Input'!$C$108="Yes",MONTH(O84)&amp;YEAR(O84)=MONTH($C$9)&amp;YEAR($C$9),0)</f>
        <v>0</v>
      </c>
      <c r="AG84" s="52">
        <v>6</v>
      </c>
    </row>
    <row r="85" spans="2:33" x14ac:dyDescent="0.3">
      <c r="B85" s="44" t="str">
        <f t="shared" si="47"/>
        <v>-</v>
      </c>
      <c r="C85" s="38"/>
      <c r="D85" s="1">
        <v>71</v>
      </c>
      <c r="E85" s="1">
        <f t="shared" si="28"/>
        <v>11</v>
      </c>
      <c r="F85" s="39">
        <f>IFERROR(IF(B85&lt;$C$9,IF('[29]Proforma-Input'!$C$108="Yes",K84,K84),0),)</f>
        <v>0</v>
      </c>
      <c r="G85" s="39">
        <f t="shared" si="48"/>
        <v>0</v>
      </c>
      <c r="H85" s="40">
        <f>IFERROR(IF(B85&lt;$C$9,IF('[29]Proforma-Input'!$C$108="Yes",H84,),0),)</f>
        <v>0</v>
      </c>
      <c r="I85" s="41">
        <f t="shared" si="33"/>
        <v>0</v>
      </c>
      <c r="J85" s="41">
        <f t="shared" si="34"/>
        <v>0</v>
      </c>
      <c r="K85" s="42">
        <f t="shared" si="35"/>
        <v>0</v>
      </c>
      <c r="L85" s="41" t="str">
        <f t="shared" si="36"/>
        <v>-</v>
      </c>
      <c r="M85" s="43" t="str">
        <f t="shared" si="37"/>
        <v>-</v>
      </c>
      <c r="O85" s="44">
        <f t="shared" ca="1" si="49"/>
        <v>48063</v>
      </c>
      <c r="P85" s="38"/>
      <c r="Q85" s="1">
        <f t="shared" si="30"/>
        <v>71</v>
      </c>
      <c r="R85" s="1">
        <f t="shared" si="29"/>
        <v>11</v>
      </c>
      <c r="S85" s="39">
        <f>IF('[29]Proforma-Input'!$C$108="No",X84,IF(AF85=TRUE,$P$3,X84))</f>
        <v>8991892.1380686481</v>
      </c>
      <c r="T85" s="39">
        <f t="shared" si="31"/>
        <v>63236.743251996377</v>
      </c>
      <c r="U85" s="40">
        <f t="shared" si="32"/>
        <v>6.8000000000000005E-2</v>
      </c>
      <c r="V85" s="41">
        <f t="shared" si="38"/>
        <v>50954.055449055675</v>
      </c>
      <c r="W85" s="41">
        <f t="shared" si="39"/>
        <v>12282.687802940702</v>
      </c>
      <c r="X85" s="53">
        <f t="shared" si="40"/>
        <v>8979609.4502657074</v>
      </c>
      <c r="Y85" s="68">
        <f t="shared" si="41"/>
        <v>3769418.2211574549</v>
      </c>
      <c r="Z85" s="68">
        <f t="shared" si="42"/>
        <v>720390.54973428708</v>
      </c>
      <c r="AA85" s="39">
        <f t="shared" si="43"/>
        <v>749.32434483905399</v>
      </c>
      <c r="AB85" s="53">
        <f t="shared" si="44"/>
        <v>187.3310862097635</v>
      </c>
      <c r="AC85" s="41" t="str">
        <f t="shared" si="45"/>
        <v>-</v>
      </c>
      <c r="AD85" s="43" t="str">
        <f t="shared" si="46"/>
        <v>-</v>
      </c>
      <c r="AF85" s="38">
        <f>IF('[29]Proforma-Input'!$C$108="Yes",MONTH(O85)&amp;YEAR(O85)=MONTH($C$9)&amp;YEAR($C$9),0)</f>
        <v>0</v>
      </c>
      <c r="AG85" s="52">
        <v>6</v>
      </c>
    </row>
    <row r="86" spans="2:33" x14ac:dyDescent="0.3">
      <c r="B86" s="44" t="str">
        <f t="shared" si="47"/>
        <v>-</v>
      </c>
      <c r="C86" s="38"/>
      <c r="D86" s="1">
        <v>72</v>
      </c>
      <c r="E86" s="1">
        <f t="shared" si="28"/>
        <v>12</v>
      </c>
      <c r="F86" s="39">
        <f>IFERROR(IF(B86&lt;$C$9,IF('[29]Proforma-Input'!$C$108="Yes",K85,K85),0),)</f>
        <v>0</v>
      </c>
      <c r="G86" s="39">
        <f t="shared" si="48"/>
        <v>0</v>
      </c>
      <c r="H86" s="40">
        <f>IFERROR(IF(B86&lt;$C$9,IF('[29]Proforma-Input'!$C$108="Yes",H85,),0),)</f>
        <v>0</v>
      </c>
      <c r="I86" s="41">
        <f t="shared" si="33"/>
        <v>0</v>
      </c>
      <c r="J86" s="41">
        <f t="shared" si="34"/>
        <v>0</v>
      </c>
      <c r="K86" s="42">
        <f t="shared" si="35"/>
        <v>0</v>
      </c>
      <c r="L86" s="41" t="str">
        <f t="shared" si="36"/>
        <v>-</v>
      </c>
      <c r="M86" s="43" t="str">
        <f t="shared" si="37"/>
        <v>-</v>
      </c>
      <c r="O86" s="44">
        <f t="shared" ca="1" si="49"/>
        <v>48094</v>
      </c>
      <c r="P86" s="38"/>
      <c r="Q86" s="1">
        <f t="shared" si="30"/>
        <v>72</v>
      </c>
      <c r="R86" s="1">
        <f t="shared" si="29"/>
        <v>12</v>
      </c>
      <c r="S86" s="39">
        <f>IF('[29]Proforma-Input'!$C$108="No",X85,IF(AF86=TRUE,$P$3,X85))</f>
        <v>8979609.4502657074</v>
      </c>
      <c r="T86" s="39">
        <f t="shared" si="31"/>
        <v>63236.743251996377</v>
      </c>
      <c r="U86" s="40">
        <f t="shared" si="32"/>
        <v>6.8000000000000005E-2</v>
      </c>
      <c r="V86" s="41">
        <f t="shared" si="38"/>
        <v>50884.453551505678</v>
      </c>
      <c r="W86" s="41">
        <f t="shared" si="39"/>
        <v>12352.289700490699</v>
      </c>
      <c r="X86" s="53">
        <f t="shared" si="40"/>
        <v>8967257.1605652161</v>
      </c>
      <c r="Y86" s="68">
        <f t="shared" si="41"/>
        <v>3820302.6747089606</v>
      </c>
      <c r="Z86" s="68">
        <f t="shared" si="42"/>
        <v>732742.83943477774</v>
      </c>
      <c r="AA86" s="39">
        <f t="shared" si="43"/>
        <v>748.30078752214229</v>
      </c>
      <c r="AB86" s="53">
        <f t="shared" si="44"/>
        <v>187.07519688053557</v>
      </c>
      <c r="AC86" s="41" t="str">
        <f t="shared" si="45"/>
        <v>-</v>
      </c>
      <c r="AD86" s="43" t="str">
        <f t="shared" si="46"/>
        <v>-</v>
      </c>
      <c r="AF86" s="38">
        <f>IF('[29]Proforma-Input'!$C$108="Yes",MONTH(O86)&amp;YEAR(O86)=MONTH($C$9)&amp;YEAR($C$9),0)</f>
        <v>0</v>
      </c>
      <c r="AG86" s="52">
        <v>6</v>
      </c>
    </row>
    <row r="87" spans="2:33" x14ac:dyDescent="0.3">
      <c r="B87" s="44" t="str">
        <f t="shared" si="47"/>
        <v>-</v>
      </c>
      <c r="C87" s="38">
        <v>7</v>
      </c>
      <c r="D87" s="1">
        <v>73</v>
      </c>
      <c r="E87" s="1">
        <v>1</v>
      </c>
      <c r="F87" s="39">
        <f>IFERROR(IF(B87&lt;$C$9,IF('[29]Proforma-Input'!$C$108="Yes",K86,K86),0),)</f>
        <v>0</v>
      </c>
      <c r="G87" s="39">
        <f t="shared" si="48"/>
        <v>0</v>
      </c>
      <c r="H87" s="40">
        <f>IFERROR(IF(B87&lt;$C$9,IF('[29]Proforma-Input'!$C$108="Yes",H86,),0),)</f>
        <v>0</v>
      </c>
      <c r="I87" s="41">
        <f t="shared" si="33"/>
        <v>0</v>
      </c>
      <c r="J87" s="41">
        <f t="shared" si="34"/>
        <v>0</v>
      </c>
      <c r="K87" s="42">
        <f t="shared" si="35"/>
        <v>0</v>
      </c>
      <c r="L87" s="41">
        <f t="shared" si="36"/>
        <v>0</v>
      </c>
      <c r="M87" s="43">
        <f t="shared" si="37"/>
        <v>0</v>
      </c>
      <c r="O87" s="44">
        <f t="shared" ca="1" si="49"/>
        <v>48124</v>
      </c>
      <c r="P87" s="38">
        <v>7</v>
      </c>
      <c r="Q87" s="1">
        <f t="shared" si="30"/>
        <v>73</v>
      </c>
      <c r="R87" s="1">
        <v>1</v>
      </c>
      <c r="S87" s="39">
        <f>IF('[29]Proforma-Input'!$C$108="No",X86,IF(AF87=TRUE,$P$3,X86))</f>
        <v>8967257.1605652161</v>
      </c>
      <c r="T87" s="39">
        <f t="shared" si="31"/>
        <v>63236.743251996377</v>
      </c>
      <c r="U87" s="40">
        <f t="shared" si="32"/>
        <v>6.8000000000000005E-2</v>
      </c>
      <c r="V87" s="41">
        <f t="shared" si="38"/>
        <v>50814.457243202894</v>
      </c>
      <c r="W87" s="41">
        <f t="shared" si="39"/>
        <v>12422.286008793482</v>
      </c>
      <c r="X87" s="53">
        <f t="shared" si="40"/>
        <v>8954834.8745564222</v>
      </c>
      <c r="Y87" s="68">
        <f t="shared" si="41"/>
        <v>3871117.1319521633</v>
      </c>
      <c r="Z87" s="68">
        <f t="shared" si="42"/>
        <v>745165.12544357125</v>
      </c>
      <c r="AA87" s="39">
        <f t="shared" si="43"/>
        <v>747.27143004710126</v>
      </c>
      <c r="AB87" s="53">
        <f t="shared" si="44"/>
        <v>186.81785751177532</v>
      </c>
      <c r="AC87" s="41">
        <f t="shared" si="45"/>
        <v>605038.66629370779</v>
      </c>
      <c r="AD87" s="43">
        <f t="shared" si="46"/>
        <v>153802.25273024882</v>
      </c>
      <c r="AF87" s="38">
        <f>IF('[29]Proforma-Input'!$C$108="Yes",MONTH(O87)&amp;YEAR(O87)=MONTH($C$9)&amp;YEAR($C$9),0)</f>
        <v>0</v>
      </c>
      <c r="AG87" s="52">
        <v>7</v>
      </c>
    </row>
    <row r="88" spans="2:33" x14ac:dyDescent="0.3">
      <c r="B88" s="44" t="str">
        <f t="shared" si="47"/>
        <v>-</v>
      </c>
      <c r="C88" s="38"/>
      <c r="D88" s="1">
        <v>74</v>
      </c>
      <c r="E88" s="1">
        <f t="shared" si="28"/>
        <v>2</v>
      </c>
      <c r="F88" s="39">
        <f>IFERROR(IF(B88&lt;$C$9,IF('[29]Proforma-Input'!$C$108="Yes",K87,K87),0),)</f>
        <v>0</v>
      </c>
      <c r="G88" s="39">
        <f t="shared" si="48"/>
        <v>0</v>
      </c>
      <c r="H88" s="40">
        <f>IFERROR(IF(B88&lt;$C$9,IF('[29]Proforma-Input'!$C$108="Yes",H87,),0),)</f>
        <v>0</v>
      </c>
      <c r="I88" s="41">
        <f t="shared" si="33"/>
        <v>0</v>
      </c>
      <c r="J88" s="41">
        <f t="shared" si="34"/>
        <v>0</v>
      </c>
      <c r="K88" s="42">
        <f t="shared" si="35"/>
        <v>0</v>
      </c>
      <c r="L88" s="41" t="str">
        <f t="shared" si="36"/>
        <v>-</v>
      </c>
      <c r="M88" s="43" t="str">
        <f t="shared" si="37"/>
        <v>-</v>
      </c>
      <c r="O88" s="44">
        <f t="shared" ca="1" si="49"/>
        <v>48155</v>
      </c>
      <c r="P88" s="38"/>
      <c r="Q88" s="1">
        <f t="shared" si="30"/>
        <v>74</v>
      </c>
      <c r="R88" s="1">
        <f t="shared" si="29"/>
        <v>2</v>
      </c>
      <c r="S88" s="39">
        <f>IF('[29]Proforma-Input'!$C$108="No",X87,IF(AF88=TRUE,$P$3,X87))</f>
        <v>8954834.8745564222</v>
      </c>
      <c r="T88" s="39">
        <f t="shared" si="31"/>
        <v>63236.743251996377</v>
      </c>
      <c r="U88" s="40">
        <f t="shared" si="32"/>
        <v>6.8000000000000005E-2</v>
      </c>
      <c r="V88" s="41">
        <f t="shared" si="38"/>
        <v>50744.064289153066</v>
      </c>
      <c r="W88" s="41">
        <f t="shared" si="39"/>
        <v>12492.678962843311</v>
      </c>
      <c r="X88" s="53">
        <f t="shared" si="40"/>
        <v>8942342.1955935787</v>
      </c>
      <c r="Y88" s="68">
        <f t="shared" si="41"/>
        <v>3921861.1962413164</v>
      </c>
      <c r="Z88" s="68">
        <f t="shared" si="42"/>
        <v>757657.80440641451</v>
      </c>
      <c r="AA88" s="39">
        <f t="shared" si="43"/>
        <v>746.23623954636844</v>
      </c>
      <c r="AB88" s="53">
        <f t="shared" si="44"/>
        <v>186.55905988659211</v>
      </c>
      <c r="AC88" s="41" t="str">
        <f t="shared" si="45"/>
        <v>-</v>
      </c>
      <c r="AD88" s="43" t="str">
        <f t="shared" si="46"/>
        <v>-</v>
      </c>
      <c r="AF88" s="38">
        <f>IF('[29]Proforma-Input'!$C$108="Yes",MONTH(O88)&amp;YEAR(O88)=MONTH($C$9)&amp;YEAR($C$9),0)</f>
        <v>0</v>
      </c>
      <c r="AG88" s="52">
        <v>7</v>
      </c>
    </row>
    <row r="89" spans="2:33" x14ac:dyDescent="0.3">
      <c r="B89" s="44" t="str">
        <f t="shared" si="47"/>
        <v>-</v>
      </c>
      <c r="C89" s="38"/>
      <c r="D89" s="1">
        <v>75</v>
      </c>
      <c r="E89" s="1">
        <f t="shared" si="28"/>
        <v>3</v>
      </c>
      <c r="F89" s="39">
        <f>IFERROR(IF(B89&lt;$C$9,IF('[29]Proforma-Input'!$C$108="Yes",K88,K88),0),)</f>
        <v>0</v>
      </c>
      <c r="G89" s="39">
        <f t="shared" si="48"/>
        <v>0</v>
      </c>
      <c r="H89" s="40">
        <f>IFERROR(IF(B89&lt;$C$9,IF('[29]Proforma-Input'!$C$108="Yes",H88,),0),)</f>
        <v>0</v>
      </c>
      <c r="I89" s="41">
        <f t="shared" si="33"/>
        <v>0</v>
      </c>
      <c r="J89" s="41">
        <f t="shared" si="34"/>
        <v>0</v>
      </c>
      <c r="K89" s="42">
        <f t="shared" si="35"/>
        <v>0</v>
      </c>
      <c r="L89" s="41" t="str">
        <f t="shared" si="36"/>
        <v>-</v>
      </c>
      <c r="M89" s="43" t="str">
        <f t="shared" si="37"/>
        <v>-</v>
      </c>
      <c r="O89" s="44">
        <f t="shared" ca="1" si="49"/>
        <v>48185</v>
      </c>
      <c r="P89" s="38"/>
      <c r="Q89" s="1">
        <f t="shared" si="30"/>
        <v>75</v>
      </c>
      <c r="R89" s="1">
        <f t="shared" si="29"/>
        <v>3</v>
      </c>
      <c r="S89" s="39">
        <f>IF('[29]Proforma-Input'!$C$108="No",X88,IF(AF89=TRUE,$P$3,X88))</f>
        <v>8942342.1955935787</v>
      </c>
      <c r="T89" s="39">
        <f t="shared" si="31"/>
        <v>63236.743251996377</v>
      </c>
      <c r="U89" s="40">
        <f t="shared" si="32"/>
        <v>6.8000000000000005E-2</v>
      </c>
      <c r="V89" s="41">
        <f t="shared" si="38"/>
        <v>50673.27244169695</v>
      </c>
      <c r="W89" s="41">
        <f t="shared" si="39"/>
        <v>12563.470810299426</v>
      </c>
      <c r="X89" s="53">
        <f t="shared" si="40"/>
        <v>8929778.724783279</v>
      </c>
      <c r="Y89" s="68">
        <f t="shared" si="41"/>
        <v>3972534.4686830132</v>
      </c>
      <c r="Z89" s="68">
        <f t="shared" si="42"/>
        <v>770221.2752167139</v>
      </c>
      <c r="AA89" s="39">
        <f t="shared" si="43"/>
        <v>745.1951829661316</v>
      </c>
      <c r="AB89" s="53">
        <f t="shared" si="44"/>
        <v>186.2987957415329</v>
      </c>
      <c r="AC89" s="41" t="str">
        <f t="shared" si="45"/>
        <v>-</v>
      </c>
      <c r="AD89" s="43" t="str">
        <f t="shared" si="46"/>
        <v>-</v>
      </c>
      <c r="AF89" s="38">
        <f>IF('[29]Proforma-Input'!$C$108="Yes",MONTH(O89)&amp;YEAR(O89)=MONTH($C$9)&amp;YEAR($C$9),0)</f>
        <v>0</v>
      </c>
      <c r="AG89" s="52">
        <v>7</v>
      </c>
    </row>
    <row r="90" spans="2:33" x14ac:dyDescent="0.3">
      <c r="B90" s="44" t="str">
        <f t="shared" si="47"/>
        <v>-</v>
      </c>
      <c r="C90" s="38"/>
      <c r="D90" s="1">
        <v>76</v>
      </c>
      <c r="E90" s="1">
        <f t="shared" si="28"/>
        <v>4</v>
      </c>
      <c r="F90" s="39">
        <f>IFERROR(IF(B90&lt;$C$9,IF('[29]Proforma-Input'!$C$108="Yes",K89,K89),0),)</f>
        <v>0</v>
      </c>
      <c r="G90" s="39">
        <f t="shared" si="48"/>
        <v>0</v>
      </c>
      <c r="H90" s="40">
        <f>IFERROR(IF(B90&lt;$C$9,IF('[29]Proforma-Input'!$C$108="Yes",H89,),0),)</f>
        <v>0</v>
      </c>
      <c r="I90" s="41">
        <f t="shared" si="33"/>
        <v>0</v>
      </c>
      <c r="J90" s="41">
        <f t="shared" si="34"/>
        <v>0</v>
      </c>
      <c r="K90" s="42">
        <f t="shared" si="35"/>
        <v>0</v>
      </c>
      <c r="L90" s="41" t="str">
        <f t="shared" si="36"/>
        <v>-</v>
      </c>
      <c r="M90" s="43" t="str">
        <f t="shared" si="37"/>
        <v>-</v>
      </c>
      <c r="O90" s="44">
        <f t="shared" ca="1" si="49"/>
        <v>48216</v>
      </c>
      <c r="P90" s="38"/>
      <c r="Q90" s="1">
        <f t="shared" si="30"/>
        <v>76</v>
      </c>
      <c r="R90" s="1">
        <f t="shared" si="29"/>
        <v>4</v>
      </c>
      <c r="S90" s="39">
        <f>IF('[29]Proforma-Input'!$C$108="No",X89,IF(AF90=TRUE,$P$3,X89))</f>
        <v>8929778.724783279</v>
      </c>
      <c r="T90" s="39">
        <f t="shared" si="31"/>
        <v>63236.743251996377</v>
      </c>
      <c r="U90" s="40">
        <f t="shared" si="32"/>
        <v>6.8000000000000005E-2</v>
      </c>
      <c r="V90" s="41">
        <f t="shared" si="38"/>
        <v>50602.079440438582</v>
      </c>
      <c r="W90" s="41">
        <f t="shared" si="39"/>
        <v>12634.663811557795</v>
      </c>
      <c r="X90" s="53">
        <f t="shared" si="40"/>
        <v>8917144.060971722</v>
      </c>
      <c r="Y90" s="68">
        <f t="shared" si="41"/>
        <v>4023136.5481234519</v>
      </c>
      <c r="Z90" s="68">
        <f t="shared" si="42"/>
        <v>782855.93902827171</v>
      </c>
      <c r="AA90" s="39">
        <f t="shared" si="43"/>
        <v>744.1482270652732</v>
      </c>
      <c r="AB90" s="53">
        <f t="shared" si="44"/>
        <v>186.0370567663183</v>
      </c>
      <c r="AC90" s="41" t="str">
        <f t="shared" si="45"/>
        <v>-</v>
      </c>
      <c r="AD90" s="43" t="str">
        <f t="shared" si="46"/>
        <v>-</v>
      </c>
      <c r="AF90" s="38">
        <f>IF('[29]Proforma-Input'!$C$108="Yes",MONTH(O90)&amp;YEAR(O90)=MONTH($C$9)&amp;YEAR($C$9),0)</f>
        <v>0</v>
      </c>
      <c r="AG90" s="52">
        <v>7</v>
      </c>
    </row>
    <row r="91" spans="2:33" x14ac:dyDescent="0.3">
      <c r="B91" s="44" t="str">
        <f t="shared" si="47"/>
        <v>-</v>
      </c>
      <c r="C91" s="38"/>
      <c r="D91" s="1">
        <v>77</v>
      </c>
      <c r="E91" s="1">
        <f t="shared" si="28"/>
        <v>5</v>
      </c>
      <c r="F91" s="39">
        <f>IFERROR(IF(B91&lt;$C$9,IF('[29]Proforma-Input'!$C$108="Yes",K90,K90),0),)</f>
        <v>0</v>
      </c>
      <c r="G91" s="39">
        <f t="shared" si="48"/>
        <v>0</v>
      </c>
      <c r="H91" s="40">
        <f>IFERROR(IF(B91&lt;$C$9,IF('[29]Proforma-Input'!$C$108="Yes",H90,),0),)</f>
        <v>0</v>
      </c>
      <c r="I91" s="41">
        <f t="shared" si="33"/>
        <v>0</v>
      </c>
      <c r="J91" s="41">
        <f t="shared" si="34"/>
        <v>0</v>
      </c>
      <c r="K91" s="42">
        <f t="shared" si="35"/>
        <v>0</v>
      </c>
      <c r="L91" s="41" t="str">
        <f t="shared" si="36"/>
        <v>-</v>
      </c>
      <c r="M91" s="43" t="str">
        <f t="shared" si="37"/>
        <v>-</v>
      </c>
      <c r="O91" s="44">
        <f t="shared" ca="1" si="49"/>
        <v>48247</v>
      </c>
      <c r="P91" s="38"/>
      <c r="Q91" s="1">
        <f t="shared" si="30"/>
        <v>77</v>
      </c>
      <c r="R91" s="1">
        <f t="shared" si="29"/>
        <v>5</v>
      </c>
      <c r="S91" s="39">
        <f>IF('[29]Proforma-Input'!$C$108="No",X90,IF(AF91=TRUE,$P$3,X90))</f>
        <v>8917144.060971722</v>
      </c>
      <c r="T91" s="39">
        <f t="shared" si="31"/>
        <v>63236.743251996377</v>
      </c>
      <c r="U91" s="40">
        <f t="shared" si="32"/>
        <v>6.8000000000000005E-2</v>
      </c>
      <c r="V91" s="41">
        <f t="shared" si="38"/>
        <v>50530.483012173092</v>
      </c>
      <c r="W91" s="41">
        <f t="shared" si="39"/>
        <v>12706.260239823285</v>
      </c>
      <c r="X91" s="53">
        <f t="shared" si="40"/>
        <v>8904437.8007318992</v>
      </c>
      <c r="Y91" s="68">
        <f t="shared" si="41"/>
        <v>4073667.0311356252</v>
      </c>
      <c r="Z91" s="68">
        <f t="shared" si="42"/>
        <v>795562.19926809496</v>
      </c>
      <c r="AA91" s="39">
        <f t="shared" si="43"/>
        <v>743.09533841431028</v>
      </c>
      <c r="AB91" s="53">
        <f t="shared" si="44"/>
        <v>185.77383460357757</v>
      </c>
      <c r="AC91" s="41" t="str">
        <f t="shared" si="45"/>
        <v>-</v>
      </c>
      <c r="AD91" s="43" t="str">
        <f t="shared" si="46"/>
        <v>-</v>
      </c>
      <c r="AF91" s="38">
        <f>IF('[29]Proforma-Input'!$C$108="Yes",MONTH(O91)&amp;YEAR(O91)=MONTH($C$9)&amp;YEAR($C$9),0)</f>
        <v>0</v>
      </c>
      <c r="AG91" s="52">
        <v>7</v>
      </c>
    </row>
    <row r="92" spans="2:33" x14ac:dyDescent="0.3">
      <c r="B92" s="44" t="str">
        <f t="shared" si="47"/>
        <v>-</v>
      </c>
      <c r="C92" s="38"/>
      <c r="D92" s="1">
        <v>78</v>
      </c>
      <c r="E92" s="1">
        <f t="shared" si="28"/>
        <v>6</v>
      </c>
      <c r="F92" s="39">
        <f>IFERROR(IF(B92&lt;$C$9,IF('[29]Proforma-Input'!$C$108="Yes",K91,K91),0),)</f>
        <v>0</v>
      </c>
      <c r="G92" s="39">
        <f t="shared" si="48"/>
        <v>0</v>
      </c>
      <c r="H92" s="40">
        <f>IFERROR(IF(B92&lt;$C$9,IF('[29]Proforma-Input'!$C$108="Yes",H91,),0),)</f>
        <v>0</v>
      </c>
      <c r="I92" s="41">
        <f t="shared" si="33"/>
        <v>0</v>
      </c>
      <c r="J92" s="41">
        <f t="shared" si="34"/>
        <v>0</v>
      </c>
      <c r="K92" s="42">
        <f t="shared" si="35"/>
        <v>0</v>
      </c>
      <c r="L92" s="41" t="str">
        <f t="shared" si="36"/>
        <v>-</v>
      </c>
      <c r="M92" s="43" t="str">
        <f t="shared" si="37"/>
        <v>-</v>
      </c>
      <c r="O92" s="44">
        <f t="shared" ca="1" si="49"/>
        <v>48276</v>
      </c>
      <c r="P92" s="38"/>
      <c r="Q92" s="1">
        <f t="shared" si="30"/>
        <v>78</v>
      </c>
      <c r="R92" s="1">
        <f t="shared" si="29"/>
        <v>6</v>
      </c>
      <c r="S92" s="39">
        <f>IF('[29]Proforma-Input'!$C$108="No",X91,IF(AF92=TRUE,$P$3,X91))</f>
        <v>8904437.8007318992</v>
      </c>
      <c r="T92" s="39">
        <f t="shared" si="31"/>
        <v>63236.743251996377</v>
      </c>
      <c r="U92" s="40">
        <f t="shared" si="32"/>
        <v>6.8000000000000005E-2</v>
      </c>
      <c r="V92" s="41">
        <f t="shared" si="38"/>
        <v>50458.480870814099</v>
      </c>
      <c r="W92" s="41">
        <f t="shared" si="39"/>
        <v>12778.262381182278</v>
      </c>
      <c r="X92" s="53">
        <f t="shared" si="40"/>
        <v>8891659.5383507162</v>
      </c>
      <c r="Y92" s="68">
        <f t="shared" si="41"/>
        <v>4124125.5120064393</v>
      </c>
      <c r="Z92" s="68">
        <f t="shared" si="42"/>
        <v>808340.46164927725</v>
      </c>
      <c r="AA92" s="39">
        <f t="shared" si="43"/>
        <v>742.03648339432493</v>
      </c>
      <c r="AB92" s="53">
        <f t="shared" si="44"/>
        <v>185.50912084858123</v>
      </c>
      <c r="AC92" s="41" t="str">
        <f t="shared" si="45"/>
        <v>-</v>
      </c>
      <c r="AD92" s="43" t="str">
        <f t="shared" si="46"/>
        <v>-</v>
      </c>
      <c r="AF92" s="38">
        <f>IF('[29]Proforma-Input'!$C$108="Yes",MONTH(O92)&amp;YEAR(O92)=MONTH($C$9)&amp;YEAR($C$9),0)</f>
        <v>0</v>
      </c>
      <c r="AG92" s="52">
        <v>7</v>
      </c>
    </row>
    <row r="93" spans="2:33" x14ac:dyDescent="0.3">
      <c r="B93" s="44" t="str">
        <f t="shared" si="47"/>
        <v>-</v>
      </c>
      <c r="C93" s="38"/>
      <c r="D93" s="1">
        <v>79</v>
      </c>
      <c r="E93" s="1">
        <f t="shared" si="28"/>
        <v>7</v>
      </c>
      <c r="F93" s="39">
        <f>IFERROR(IF(B93&lt;$C$9,IF('[29]Proforma-Input'!$C$108="Yes",K92,K92),0),)</f>
        <v>0</v>
      </c>
      <c r="G93" s="39">
        <f t="shared" si="48"/>
        <v>0</v>
      </c>
      <c r="H93" s="40">
        <f>IFERROR(IF(B93&lt;$C$9,IF('[29]Proforma-Input'!$C$108="Yes",H92,),0),)</f>
        <v>0</v>
      </c>
      <c r="I93" s="41">
        <f t="shared" si="33"/>
        <v>0</v>
      </c>
      <c r="J93" s="41">
        <f t="shared" si="34"/>
        <v>0</v>
      </c>
      <c r="K93" s="42">
        <f t="shared" si="35"/>
        <v>0</v>
      </c>
      <c r="L93" s="41" t="str">
        <f t="shared" si="36"/>
        <v>-</v>
      </c>
      <c r="M93" s="43" t="str">
        <f t="shared" si="37"/>
        <v>-</v>
      </c>
      <c r="O93" s="44">
        <f t="shared" ca="1" si="49"/>
        <v>48307</v>
      </c>
      <c r="P93" s="38"/>
      <c r="Q93" s="1">
        <f t="shared" si="30"/>
        <v>79</v>
      </c>
      <c r="R93" s="1">
        <f t="shared" si="29"/>
        <v>7</v>
      </c>
      <c r="S93" s="39">
        <f>IF('[29]Proforma-Input'!$C$108="No",X92,IF(AF93=TRUE,$P$3,X92))</f>
        <v>8891659.5383507162</v>
      </c>
      <c r="T93" s="39">
        <f t="shared" si="31"/>
        <v>63236.743251996377</v>
      </c>
      <c r="U93" s="40">
        <f t="shared" si="32"/>
        <v>6.8000000000000005E-2</v>
      </c>
      <c r="V93" s="41">
        <f t="shared" si="38"/>
        <v>50386.070717320727</v>
      </c>
      <c r="W93" s="41">
        <f t="shared" si="39"/>
        <v>12850.67253467565</v>
      </c>
      <c r="X93" s="53">
        <f t="shared" si="40"/>
        <v>8878808.86581604</v>
      </c>
      <c r="Y93" s="68">
        <f t="shared" si="41"/>
        <v>4174511.58272376</v>
      </c>
      <c r="Z93" s="68">
        <f t="shared" si="42"/>
        <v>821191.13418395293</v>
      </c>
      <c r="AA93" s="39">
        <f t="shared" si="43"/>
        <v>740.971628195893</v>
      </c>
      <c r="AB93" s="53">
        <f t="shared" si="44"/>
        <v>185.24290704897325</v>
      </c>
      <c r="AC93" s="41" t="str">
        <f t="shared" si="45"/>
        <v>-</v>
      </c>
      <c r="AD93" s="43" t="str">
        <f t="shared" si="46"/>
        <v>-</v>
      </c>
      <c r="AF93" s="38">
        <f>IF('[29]Proforma-Input'!$C$108="Yes",MONTH(O93)&amp;YEAR(O93)=MONTH($C$9)&amp;YEAR($C$9),0)</f>
        <v>0</v>
      </c>
      <c r="AG93" s="52">
        <v>7</v>
      </c>
    </row>
    <row r="94" spans="2:33" x14ac:dyDescent="0.3">
      <c r="B94" s="44" t="str">
        <f t="shared" si="47"/>
        <v>-</v>
      </c>
      <c r="C94" s="38"/>
      <c r="D94" s="1">
        <v>80</v>
      </c>
      <c r="E94" s="1">
        <f t="shared" si="28"/>
        <v>8</v>
      </c>
      <c r="F94" s="39">
        <f>IFERROR(IF(B94&lt;$C$9,IF('[29]Proforma-Input'!$C$108="Yes",K93,K93),0),)</f>
        <v>0</v>
      </c>
      <c r="G94" s="39">
        <f t="shared" si="48"/>
        <v>0</v>
      </c>
      <c r="H94" s="40">
        <f>IFERROR(IF(B94&lt;$C$9,IF('[29]Proforma-Input'!$C$108="Yes",H93,),0),)</f>
        <v>0</v>
      </c>
      <c r="I94" s="41">
        <f t="shared" si="33"/>
        <v>0</v>
      </c>
      <c r="J94" s="41">
        <f t="shared" si="34"/>
        <v>0</v>
      </c>
      <c r="K94" s="42">
        <f t="shared" si="35"/>
        <v>0</v>
      </c>
      <c r="L94" s="41" t="str">
        <f t="shared" si="36"/>
        <v>-</v>
      </c>
      <c r="M94" s="43" t="str">
        <f t="shared" si="37"/>
        <v>-</v>
      </c>
      <c r="O94" s="44">
        <f t="shared" ca="1" si="49"/>
        <v>48337</v>
      </c>
      <c r="P94" s="38"/>
      <c r="Q94" s="1">
        <f t="shared" si="30"/>
        <v>80</v>
      </c>
      <c r="R94" s="1">
        <f t="shared" si="29"/>
        <v>8</v>
      </c>
      <c r="S94" s="39">
        <f>IF('[29]Proforma-Input'!$C$108="No",X93,IF(AF94=TRUE,$P$3,X93))</f>
        <v>8878808.86581604</v>
      </c>
      <c r="T94" s="39">
        <f t="shared" si="31"/>
        <v>63236.743251996377</v>
      </c>
      <c r="U94" s="40">
        <f t="shared" si="32"/>
        <v>6.8000000000000005E-2</v>
      </c>
      <c r="V94" s="41">
        <f t="shared" si="38"/>
        <v>50313.250239624227</v>
      </c>
      <c r="W94" s="41">
        <f t="shared" si="39"/>
        <v>12923.49301237215</v>
      </c>
      <c r="X94" s="53">
        <f t="shared" si="40"/>
        <v>8865885.3728036676</v>
      </c>
      <c r="Y94" s="68">
        <f t="shared" si="41"/>
        <v>4224824.8329633847</v>
      </c>
      <c r="Z94" s="68">
        <f t="shared" si="42"/>
        <v>834114.62719632511</v>
      </c>
      <c r="AA94" s="39">
        <f t="shared" si="43"/>
        <v>739.90073881800333</v>
      </c>
      <c r="AB94" s="53">
        <f t="shared" si="44"/>
        <v>184.97518470450083</v>
      </c>
      <c r="AC94" s="41" t="str">
        <f t="shared" si="45"/>
        <v>-</v>
      </c>
      <c r="AD94" s="43" t="str">
        <f t="shared" si="46"/>
        <v>-</v>
      </c>
      <c r="AF94" s="38">
        <f>IF('[29]Proforma-Input'!$C$108="Yes",MONTH(O94)&amp;YEAR(O94)=MONTH($C$9)&amp;YEAR($C$9),0)</f>
        <v>0</v>
      </c>
      <c r="AG94" s="52">
        <v>7</v>
      </c>
    </row>
    <row r="95" spans="2:33" x14ac:dyDescent="0.3">
      <c r="B95" s="44" t="str">
        <f t="shared" si="47"/>
        <v>-</v>
      </c>
      <c r="C95" s="38"/>
      <c r="D95" s="1">
        <v>81</v>
      </c>
      <c r="E95" s="1">
        <f t="shared" si="28"/>
        <v>9</v>
      </c>
      <c r="F95" s="39">
        <f>IFERROR(IF(B95&lt;$C$9,IF('[29]Proforma-Input'!$C$108="Yes",K94,K94),0),)</f>
        <v>0</v>
      </c>
      <c r="G95" s="39">
        <f t="shared" si="48"/>
        <v>0</v>
      </c>
      <c r="H95" s="40">
        <f>IFERROR(IF(B95&lt;$C$9,IF('[29]Proforma-Input'!$C$108="Yes",H94,),0),)</f>
        <v>0</v>
      </c>
      <c r="I95" s="41">
        <f t="shared" si="33"/>
        <v>0</v>
      </c>
      <c r="J95" s="41">
        <f t="shared" si="34"/>
        <v>0</v>
      </c>
      <c r="K95" s="42">
        <f t="shared" si="35"/>
        <v>0</v>
      </c>
      <c r="L95" s="41" t="str">
        <f t="shared" si="36"/>
        <v>-</v>
      </c>
      <c r="M95" s="43" t="str">
        <f t="shared" si="37"/>
        <v>-</v>
      </c>
      <c r="O95" s="44">
        <f t="shared" ca="1" si="49"/>
        <v>48368</v>
      </c>
      <c r="P95" s="38"/>
      <c r="Q95" s="1">
        <f t="shared" si="30"/>
        <v>81</v>
      </c>
      <c r="R95" s="1">
        <f t="shared" si="29"/>
        <v>9</v>
      </c>
      <c r="S95" s="39">
        <f>IF('[29]Proforma-Input'!$C$108="No",X94,IF(AF95=TRUE,$P$3,X94))</f>
        <v>8865885.3728036676</v>
      </c>
      <c r="T95" s="39">
        <f t="shared" si="31"/>
        <v>63236.743251996377</v>
      </c>
      <c r="U95" s="40">
        <f t="shared" si="32"/>
        <v>6.8000000000000005E-2</v>
      </c>
      <c r="V95" s="41">
        <f t="shared" si="38"/>
        <v>50240.017112554116</v>
      </c>
      <c r="W95" s="41">
        <f t="shared" si="39"/>
        <v>12996.72613944226</v>
      </c>
      <c r="X95" s="53">
        <f t="shared" si="40"/>
        <v>8852888.6466642246</v>
      </c>
      <c r="Y95" s="68">
        <f t="shared" si="41"/>
        <v>4275064.8500759387</v>
      </c>
      <c r="Z95" s="68">
        <f t="shared" si="42"/>
        <v>847111.3533357674</v>
      </c>
      <c r="AA95" s="39">
        <f t="shared" si="43"/>
        <v>738.8237810669724</v>
      </c>
      <c r="AB95" s="53">
        <f t="shared" si="44"/>
        <v>184.7059452667431</v>
      </c>
      <c r="AC95" s="41" t="str">
        <f t="shared" si="45"/>
        <v>-</v>
      </c>
      <c r="AD95" s="43" t="str">
        <f t="shared" si="46"/>
        <v>-</v>
      </c>
      <c r="AF95" s="38">
        <f>IF('[29]Proforma-Input'!$C$108="Yes",MONTH(O95)&amp;YEAR(O95)=MONTH($C$9)&amp;YEAR($C$9),0)</f>
        <v>0</v>
      </c>
      <c r="AG95" s="52">
        <v>7</v>
      </c>
    </row>
    <row r="96" spans="2:33" x14ac:dyDescent="0.3">
      <c r="B96" s="44" t="str">
        <f t="shared" si="47"/>
        <v>-</v>
      </c>
      <c r="C96" s="38"/>
      <c r="D96" s="1">
        <v>82</v>
      </c>
      <c r="E96" s="1">
        <f t="shared" si="28"/>
        <v>10</v>
      </c>
      <c r="F96" s="39">
        <f>IFERROR(IF(B96&lt;$C$9,IF('[29]Proforma-Input'!$C$108="Yes",K95,K95),0),)</f>
        <v>0</v>
      </c>
      <c r="G96" s="39">
        <f t="shared" si="48"/>
        <v>0</v>
      </c>
      <c r="H96" s="40">
        <f>IFERROR(IF(B96&lt;$C$9,IF('[29]Proforma-Input'!$C$108="Yes",H95,),0),)</f>
        <v>0</v>
      </c>
      <c r="I96" s="41">
        <f t="shared" si="33"/>
        <v>0</v>
      </c>
      <c r="J96" s="41">
        <f t="shared" si="34"/>
        <v>0</v>
      </c>
      <c r="K96" s="42">
        <f t="shared" si="35"/>
        <v>0</v>
      </c>
      <c r="L96" s="41" t="str">
        <f t="shared" si="36"/>
        <v>-</v>
      </c>
      <c r="M96" s="43" t="str">
        <f t="shared" si="37"/>
        <v>-</v>
      </c>
      <c r="O96" s="44">
        <f t="shared" ca="1" si="49"/>
        <v>48398</v>
      </c>
      <c r="P96" s="38"/>
      <c r="Q96" s="1">
        <f t="shared" si="30"/>
        <v>82</v>
      </c>
      <c r="R96" s="1">
        <f t="shared" si="29"/>
        <v>10</v>
      </c>
      <c r="S96" s="39">
        <f>IF('[29]Proforma-Input'!$C$108="No",X95,IF(AF96=TRUE,$P$3,X95))</f>
        <v>8852888.6466642246</v>
      </c>
      <c r="T96" s="39">
        <f t="shared" si="31"/>
        <v>63236.743251996377</v>
      </c>
      <c r="U96" s="40">
        <f t="shared" si="32"/>
        <v>6.8000000000000005E-2</v>
      </c>
      <c r="V96" s="41">
        <f t="shared" si="38"/>
        <v>50166.368997763944</v>
      </c>
      <c r="W96" s="41">
        <f t="shared" si="39"/>
        <v>13070.374254232433</v>
      </c>
      <c r="X96" s="53">
        <f t="shared" si="40"/>
        <v>8839818.2724099923</v>
      </c>
      <c r="Y96" s="68">
        <f t="shared" si="41"/>
        <v>4325231.2190737026</v>
      </c>
      <c r="Z96" s="68">
        <f t="shared" si="42"/>
        <v>860181.72758999979</v>
      </c>
      <c r="AA96" s="39">
        <f t="shared" si="43"/>
        <v>737.74072055535214</v>
      </c>
      <c r="AB96" s="53">
        <f t="shared" si="44"/>
        <v>184.43518013883804</v>
      </c>
      <c r="AC96" s="41" t="str">
        <f t="shared" si="45"/>
        <v>-</v>
      </c>
      <c r="AD96" s="43" t="str">
        <f t="shared" si="46"/>
        <v>-</v>
      </c>
      <c r="AF96" s="38">
        <f>IF('[29]Proforma-Input'!$C$108="Yes",MONTH(O96)&amp;YEAR(O96)=MONTH($C$9)&amp;YEAR($C$9),0)</f>
        <v>0</v>
      </c>
      <c r="AG96" s="52">
        <v>7</v>
      </c>
    </row>
    <row r="97" spans="2:33" x14ac:dyDescent="0.3">
      <c r="B97" s="44" t="str">
        <f t="shared" si="47"/>
        <v>-</v>
      </c>
      <c r="C97" s="38"/>
      <c r="D97" s="1">
        <v>83</v>
      </c>
      <c r="E97" s="1">
        <f t="shared" si="28"/>
        <v>11</v>
      </c>
      <c r="F97" s="39">
        <f>IFERROR(IF(B97&lt;$C$9,IF('[29]Proforma-Input'!$C$108="Yes",K96,K96),0),)</f>
        <v>0</v>
      </c>
      <c r="G97" s="39">
        <f t="shared" si="48"/>
        <v>0</v>
      </c>
      <c r="H97" s="40">
        <f>IFERROR(IF(B97&lt;$C$9,IF('[29]Proforma-Input'!$C$108="Yes",H96,),0),)</f>
        <v>0</v>
      </c>
      <c r="I97" s="41">
        <f t="shared" si="33"/>
        <v>0</v>
      </c>
      <c r="J97" s="41">
        <f t="shared" si="34"/>
        <v>0</v>
      </c>
      <c r="K97" s="42">
        <f t="shared" si="35"/>
        <v>0</v>
      </c>
      <c r="L97" s="41" t="str">
        <f t="shared" si="36"/>
        <v>-</v>
      </c>
      <c r="M97" s="43" t="str">
        <f t="shared" si="37"/>
        <v>-</v>
      </c>
      <c r="O97" s="44">
        <f t="shared" ca="1" si="49"/>
        <v>48429</v>
      </c>
      <c r="P97" s="38"/>
      <c r="Q97" s="1">
        <f t="shared" si="30"/>
        <v>83</v>
      </c>
      <c r="R97" s="1">
        <f t="shared" si="29"/>
        <v>11</v>
      </c>
      <c r="S97" s="39">
        <f>IF('[29]Proforma-Input'!$C$108="No",X96,IF(AF97=TRUE,$P$3,X96))</f>
        <v>8839818.2724099923</v>
      </c>
      <c r="T97" s="39">
        <f t="shared" si="31"/>
        <v>63236.743251996377</v>
      </c>
      <c r="U97" s="40">
        <f t="shared" si="32"/>
        <v>6.8000000000000005E-2</v>
      </c>
      <c r="V97" s="41">
        <f t="shared" si="38"/>
        <v>50092.303543656628</v>
      </c>
      <c r="W97" s="41">
        <f t="shared" si="39"/>
        <v>13144.439708339749</v>
      </c>
      <c r="X97" s="53">
        <f t="shared" si="40"/>
        <v>8826673.8327016532</v>
      </c>
      <c r="Y97" s="68">
        <f t="shared" si="41"/>
        <v>4375323.5226173596</v>
      </c>
      <c r="Z97" s="68">
        <f t="shared" si="42"/>
        <v>873326.16729833954</v>
      </c>
      <c r="AA97" s="39">
        <f t="shared" si="43"/>
        <v>736.65152270083274</v>
      </c>
      <c r="AB97" s="53">
        <f t="shared" si="44"/>
        <v>184.16288067520819</v>
      </c>
      <c r="AC97" s="41" t="str">
        <f t="shared" si="45"/>
        <v>-</v>
      </c>
      <c r="AD97" s="43" t="str">
        <f t="shared" si="46"/>
        <v>-</v>
      </c>
      <c r="AF97" s="38">
        <f>IF('[29]Proforma-Input'!$C$108="Yes",MONTH(O97)&amp;YEAR(O97)=MONTH($C$9)&amp;YEAR($C$9),0)</f>
        <v>0</v>
      </c>
      <c r="AG97" s="52">
        <v>7</v>
      </c>
    </row>
    <row r="98" spans="2:33" x14ac:dyDescent="0.3">
      <c r="B98" s="44" t="str">
        <f t="shared" si="47"/>
        <v>-</v>
      </c>
      <c r="C98" s="38"/>
      <c r="D98" s="1">
        <v>84</v>
      </c>
      <c r="E98" s="1">
        <f t="shared" si="28"/>
        <v>12</v>
      </c>
      <c r="F98" s="39">
        <f>IFERROR(IF(B98&lt;$C$9,IF('[29]Proforma-Input'!$C$108="Yes",K97,K97),0),)</f>
        <v>0</v>
      </c>
      <c r="G98" s="39">
        <f t="shared" si="48"/>
        <v>0</v>
      </c>
      <c r="H98" s="40">
        <f>IFERROR(IF(B98&lt;$C$9,IF('[29]Proforma-Input'!$C$108="Yes",H97,),0),)</f>
        <v>0</v>
      </c>
      <c r="I98" s="41">
        <f t="shared" si="33"/>
        <v>0</v>
      </c>
      <c r="J98" s="41">
        <f t="shared" si="34"/>
        <v>0</v>
      </c>
      <c r="K98" s="42">
        <f t="shared" si="35"/>
        <v>0</v>
      </c>
      <c r="L98" s="41" t="str">
        <f t="shared" si="36"/>
        <v>-</v>
      </c>
      <c r="M98" s="43" t="str">
        <f t="shared" si="37"/>
        <v>-</v>
      </c>
      <c r="O98" s="44">
        <f t="shared" ca="1" si="49"/>
        <v>48460</v>
      </c>
      <c r="P98" s="38"/>
      <c r="Q98" s="1">
        <f t="shared" si="30"/>
        <v>84</v>
      </c>
      <c r="R98" s="1">
        <f t="shared" si="29"/>
        <v>12</v>
      </c>
      <c r="S98" s="39">
        <f>IF('[29]Proforma-Input'!$C$108="No",X97,IF(AF98=TRUE,$P$3,X97))</f>
        <v>8826673.8327016532</v>
      </c>
      <c r="T98" s="39">
        <f t="shared" si="31"/>
        <v>63236.743251996377</v>
      </c>
      <c r="U98" s="40">
        <f t="shared" si="32"/>
        <v>6.8000000000000005E-2</v>
      </c>
      <c r="V98" s="41">
        <f t="shared" si="38"/>
        <v>50017.818385309372</v>
      </c>
      <c r="W98" s="41">
        <f t="shared" si="39"/>
        <v>13218.924866687004</v>
      </c>
      <c r="X98" s="53">
        <f t="shared" si="40"/>
        <v>8813454.9078349657</v>
      </c>
      <c r="Y98" s="68">
        <f t="shared" si="41"/>
        <v>4425341.3410026692</v>
      </c>
      <c r="Z98" s="68">
        <f t="shared" si="42"/>
        <v>886545.09216502658</v>
      </c>
      <c r="AA98" s="39">
        <f t="shared" si="43"/>
        <v>735.55615272513785</v>
      </c>
      <c r="AB98" s="53">
        <f t="shared" si="44"/>
        <v>183.88903818128446</v>
      </c>
      <c r="AC98" s="41" t="str">
        <f t="shared" si="45"/>
        <v>-</v>
      </c>
      <c r="AD98" s="43" t="str">
        <f t="shared" si="46"/>
        <v>-</v>
      </c>
      <c r="AF98" s="38">
        <f>IF('[29]Proforma-Input'!$C$108="Yes",MONTH(O98)&amp;YEAR(O98)=MONTH($C$9)&amp;YEAR($C$9),0)</f>
        <v>0</v>
      </c>
      <c r="AG98" s="52">
        <v>7</v>
      </c>
    </row>
    <row r="99" spans="2:33" x14ac:dyDescent="0.3">
      <c r="B99" s="44" t="str">
        <f t="shared" si="47"/>
        <v>-</v>
      </c>
      <c r="C99" s="38">
        <v>8</v>
      </c>
      <c r="D99" s="1">
        <v>85</v>
      </c>
      <c r="E99" s="1">
        <v>1</v>
      </c>
      <c r="F99" s="39">
        <f>IFERROR(IF(B99&lt;$C$9,IF('[29]Proforma-Input'!$C$108="Yes",K98,K98),0),)</f>
        <v>0</v>
      </c>
      <c r="G99" s="39">
        <f t="shared" si="48"/>
        <v>0</v>
      </c>
      <c r="H99" s="40">
        <f>IFERROR(IF(B99&lt;$C$9,IF('[29]Proforma-Input'!$C$108="Yes",H98,),0),)</f>
        <v>0</v>
      </c>
      <c r="I99" s="41">
        <f t="shared" si="33"/>
        <v>0</v>
      </c>
      <c r="J99" s="41">
        <f t="shared" si="34"/>
        <v>0</v>
      </c>
      <c r="K99" s="42">
        <f t="shared" si="35"/>
        <v>0</v>
      </c>
      <c r="L99" s="41">
        <f t="shared" si="36"/>
        <v>0</v>
      </c>
      <c r="M99" s="43">
        <f t="shared" si="37"/>
        <v>0</v>
      </c>
      <c r="O99" s="44">
        <f t="shared" ca="1" si="49"/>
        <v>48490</v>
      </c>
      <c r="P99" s="38">
        <v>8</v>
      </c>
      <c r="Q99" s="1">
        <f t="shared" si="30"/>
        <v>85</v>
      </c>
      <c r="R99" s="1">
        <v>1</v>
      </c>
      <c r="S99" s="39">
        <f>IF('[29]Proforma-Input'!$C$108="No",X98,IF(AF99=TRUE,$P$3,X98))</f>
        <v>8813454.9078349657</v>
      </c>
      <c r="T99" s="39">
        <f t="shared" si="31"/>
        <v>63236.743251996377</v>
      </c>
      <c r="U99" s="40">
        <f t="shared" si="32"/>
        <v>6.8000000000000005E-2</v>
      </c>
      <c r="V99" s="41">
        <f t="shared" si="38"/>
        <v>49942.911144398146</v>
      </c>
      <c r="W99" s="41">
        <f t="shared" si="39"/>
        <v>13293.832107598231</v>
      </c>
      <c r="X99" s="53">
        <f t="shared" si="40"/>
        <v>8800161.0757273678</v>
      </c>
      <c r="Y99" s="68">
        <f t="shared" si="41"/>
        <v>4475284.2521470673</v>
      </c>
      <c r="Z99" s="68">
        <f t="shared" si="42"/>
        <v>899838.92427262478</v>
      </c>
      <c r="AA99" s="39">
        <f t="shared" si="43"/>
        <v>734.45457565291383</v>
      </c>
      <c r="AB99" s="53">
        <f t="shared" si="44"/>
        <v>183.61364391322846</v>
      </c>
      <c r="AC99" s="41">
        <f t="shared" si="45"/>
        <v>594247.91866001603</v>
      </c>
      <c r="AD99" s="43">
        <f t="shared" si="46"/>
        <v>164593.00036394052</v>
      </c>
      <c r="AF99" s="38">
        <f>IF('[29]Proforma-Input'!$C$108="Yes",MONTH(O99)&amp;YEAR(O99)=MONTH($C$9)&amp;YEAR($C$9),0)</f>
        <v>0</v>
      </c>
      <c r="AG99" s="52">
        <v>8</v>
      </c>
    </row>
    <row r="100" spans="2:33" x14ac:dyDescent="0.3">
      <c r="B100" s="44" t="str">
        <f t="shared" si="47"/>
        <v>-</v>
      </c>
      <c r="C100" s="38"/>
      <c r="D100" s="1">
        <v>86</v>
      </c>
      <c r="E100" s="1">
        <f t="shared" si="28"/>
        <v>2</v>
      </c>
      <c r="F100" s="39">
        <f>IFERROR(IF(B100&lt;$C$9,IF('[29]Proforma-Input'!$C$108="Yes",K99,K99),0),)</f>
        <v>0</v>
      </c>
      <c r="G100" s="39">
        <f t="shared" si="48"/>
        <v>0</v>
      </c>
      <c r="H100" s="40">
        <f>IFERROR(IF(B100&lt;$C$9,IF('[29]Proforma-Input'!$C$108="Yes",H99,),0),)</f>
        <v>0</v>
      </c>
      <c r="I100" s="41">
        <f t="shared" si="33"/>
        <v>0</v>
      </c>
      <c r="J100" s="41">
        <f t="shared" si="34"/>
        <v>0</v>
      </c>
      <c r="K100" s="42">
        <f t="shared" si="35"/>
        <v>0</v>
      </c>
      <c r="L100" s="41" t="str">
        <f t="shared" si="36"/>
        <v>-</v>
      </c>
      <c r="M100" s="43" t="str">
        <f t="shared" si="37"/>
        <v>-</v>
      </c>
      <c r="O100" s="44">
        <f t="shared" ca="1" si="49"/>
        <v>48521</v>
      </c>
      <c r="P100" s="38"/>
      <c r="Q100" s="1">
        <f t="shared" si="30"/>
        <v>86</v>
      </c>
      <c r="R100" s="1">
        <f t="shared" si="29"/>
        <v>2</v>
      </c>
      <c r="S100" s="39">
        <f>IF('[29]Proforma-Input'!$C$108="No",X99,IF(AF100=TRUE,$P$3,X99))</f>
        <v>8800161.0757273678</v>
      </c>
      <c r="T100" s="39">
        <f t="shared" si="31"/>
        <v>63236.743251996377</v>
      </c>
      <c r="U100" s="40">
        <f t="shared" si="32"/>
        <v>6.8000000000000005E-2</v>
      </c>
      <c r="V100" s="41">
        <f t="shared" si="38"/>
        <v>49867.579429121753</v>
      </c>
      <c r="W100" s="41">
        <f t="shared" si="39"/>
        <v>13369.163822874623</v>
      </c>
      <c r="X100" s="53">
        <f t="shared" si="40"/>
        <v>8786791.9119044933</v>
      </c>
      <c r="Y100" s="68">
        <f t="shared" si="41"/>
        <v>4525151.831576189</v>
      </c>
      <c r="Z100" s="68">
        <f t="shared" si="42"/>
        <v>913208.08809549944</v>
      </c>
      <c r="AA100" s="39">
        <f t="shared" si="43"/>
        <v>733.34675631061407</v>
      </c>
      <c r="AB100" s="53">
        <f t="shared" si="44"/>
        <v>183.33668907765352</v>
      </c>
      <c r="AC100" s="41" t="str">
        <f t="shared" si="45"/>
        <v>-</v>
      </c>
      <c r="AD100" s="43" t="str">
        <f t="shared" si="46"/>
        <v>-</v>
      </c>
      <c r="AF100" s="38">
        <f>IF('[29]Proforma-Input'!$C$108="Yes",MONTH(O100)&amp;YEAR(O100)=MONTH($C$9)&amp;YEAR($C$9),0)</f>
        <v>0</v>
      </c>
      <c r="AG100" s="52">
        <v>8</v>
      </c>
    </row>
    <row r="101" spans="2:33" x14ac:dyDescent="0.3">
      <c r="B101" s="44" t="str">
        <f t="shared" si="47"/>
        <v>-</v>
      </c>
      <c r="C101" s="38"/>
      <c r="D101" s="1">
        <v>87</v>
      </c>
      <c r="E101" s="1">
        <f t="shared" si="28"/>
        <v>3</v>
      </c>
      <c r="F101" s="39">
        <f>IFERROR(IF(B101&lt;$C$9,IF('[29]Proforma-Input'!$C$108="Yes",K100,K100),0),)</f>
        <v>0</v>
      </c>
      <c r="G101" s="39">
        <f t="shared" si="48"/>
        <v>0</v>
      </c>
      <c r="H101" s="40">
        <f>IFERROR(IF(B101&lt;$C$9,IF('[29]Proforma-Input'!$C$108="Yes",H100,),0),)</f>
        <v>0</v>
      </c>
      <c r="I101" s="41">
        <f t="shared" si="33"/>
        <v>0</v>
      </c>
      <c r="J101" s="41">
        <f t="shared" si="34"/>
        <v>0</v>
      </c>
      <c r="K101" s="42">
        <f t="shared" si="35"/>
        <v>0</v>
      </c>
      <c r="L101" s="41" t="str">
        <f t="shared" si="36"/>
        <v>-</v>
      </c>
      <c r="M101" s="43" t="str">
        <f t="shared" si="37"/>
        <v>-</v>
      </c>
      <c r="O101" s="44">
        <f t="shared" ca="1" si="49"/>
        <v>48551</v>
      </c>
      <c r="P101" s="38"/>
      <c r="Q101" s="1">
        <f t="shared" si="30"/>
        <v>87</v>
      </c>
      <c r="R101" s="1">
        <f t="shared" si="29"/>
        <v>3</v>
      </c>
      <c r="S101" s="39">
        <f>IF('[29]Proforma-Input'!$C$108="No",X100,IF(AF101=TRUE,$P$3,X100))</f>
        <v>8786791.9119044933</v>
      </c>
      <c r="T101" s="39">
        <f t="shared" si="31"/>
        <v>63236.743251996377</v>
      </c>
      <c r="U101" s="40">
        <f t="shared" si="32"/>
        <v>6.8000000000000005E-2</v>
      </c>
      <c r="V101" s="41">
        <f t="shared" si="38"/>
        <v>49791.820834125465</v>
      </c>
      <c r="W101" s="41">
        <f t="shared" si="39"/>
        <v>13444.922417870912</v>
      </c>
      <c r="X101" s="53">
        <f t="shared" si="40"/>
        <v>8773346.9894866217</v>
      </c>
      <c r="Y101" s="68">
        <f t="shared" si="41"/>
        <v>4574943.6524103144</v>
      </c>
      <c r="Z101" s="68">
        <f t="shared" si="42"/>
        <v>926653.01051337039</v>
      </c>
      <c r="AA101" s="39">
        <f t="shared" si="43"/>
        <v>732.23265932537436</v>
      </c>
      <c r="AB101" s="53">
        <f t="shared" si="44"/>
        <v>183.05816483134359</v>
      </c>
      <c r="AC101" s="41" t="str">
        <f t="shared" si="45"/>
        <v>-</v>
      </c>
      <c r="AD101" s="43" t="str">
        <f t="shared" si="46"/>
        <v>-</v>
      </c>
      <c r="AF101" s="38">
        <f>IF('[29]Proforma-Input'!$C$108="Yes",MONTH(O101)&amp;YEAR(O101)=MONTH($C$9)&amp;YEAR($C$9),0)</f>
        <v>0</v>
      </c>
      <c r="AG101" s="52">
        <v>8</v>
      </c>
    </row>
    <row r="102" spans="2:33" x14ac:dyDescent="0.3">
      <c r="B102" s="44" t="str">
        <f t="shared" si="47"/>
        <v>-</v>
      </c>
      <c r="C102" s="38"/>
      <c r="D102" s="1">
        <v>88</v>
      </c>
      <c r="E102" s="1">
        <f t="shared" si="28"/>
        <v>4</v>
      </c>
      <c r="F102" s="39">
        <f>IFERROR(IF(B102&lt;$C$9,IF('[29]Proforma-Input'!$C$108="Yes",K101,K101),0),)</f>
        <v>0</v>
      </c>
      <c r="G102" s="39">
        <f t="shared" si="48"/>
        <v>0</v>
      </c>
      <c r="H102" s="40">
        <f>IFERROR(IF(B102&lt;$C$9,IF('[29]Proforma-Input'!$C$108="Yes",H101,),0),)</f>
        <v>0</v>
      </c>
      <c r="I102" s="41">
        <f t="shared" si="33"/>
        <v>0</v>
      </c>
      <c r="J102" s="41">
        <f t="shared" si="34"/>
        <v>0</v>
      </c>
      <c r="K102" s="42">
        <f t="shared" si="35"/>
        <v>0</v>
      </c>
      <c r="L102" s="41" t="str">
        <f t="shared" si="36"/>
        <v>-</v>
      </c>
      <c r="M102" s="43" t="str">
        <f t="shared" si="37"/>
        <v>-</v>
      </c>
      <c r="O102" s="44">
        <f t="shared" ca="1" si="49"/>
        <v>48582</v>
      </c>
      <c r="P102" s="38"/>
      <c r="Q102" s="1">
        <f t="shared" si="30"/>
        <v>88</v>
      </c>
      <c r="R102" s="1">
        <f t="shared" si="29"/>
        <v>4</v>
      </c>
      <c r="S102" s="39">
        <f>IF('[29]Proforma-Input'!$C$108="No",X101,IF(AF102=TRUE,$P$3,X101))</f>
        <v>8773346.9894866217</v>
      </c>
      <c r="T102" s="39">
        <f t="shared" si="31"/>
        <v>63236.743251996377</v>
      </c>
      <c r="U102" s="40">
        <f t="shared" si="32"/>
        <v>6.8000000000000005E-2</v>
      </c>
      <c r="V102" s="41">
        <f t="shared" si="38"/>
        <v>49715.632940424191</v>
      </c>
      <c r="W102" s="41">
        <f t="shared" si="39"/>
        <v>13521.110311572185</v>
      </c>
      <c r="X102" s="53">
        <f t="shared" si="40"/>
        <v>8759825.8791750502</v>
      </c>
      <c r="Y102" s="68">
        <f t="shared" si="41"/>
        <v>4624659.285350739</v>
      </c>
      <c r="Z102" s="68">
        <f t="shared" si="42"/>
        <v>940174.1208249426</v>
      </c>
      <c r="AA102" s="39">
        <f t="shared" si="43"/>
        <v>731.11224912388514</v>
      </c>
      <c r="AB102" s="53">
        <f t="shared" si="44"/>
        <v>182.77806228097128</v>
      </c>
      <c r="AC102" s="41" t="str">
        <f t="shared" si="45"/>
        <v>-</v>
      </c>
      <c r="AD102" s="43" t="str">
        <f t="shared" si="46"/>
        <v>-</v>
      </c>
      <c r="AF102" s="38">
        <f>IF('[29]Proforma-Input'!$C$108="Yes",MONTH(O102)&amp;YEAR(O102)=MONTH($C$9)&amp;YEAR($C$9),0)</f>
        <v>0</v>
      </c>
      <c r="AG102" s="52">
        <v>8</v>
      </c>
    </row>
    <row r="103" spans="2:33" x14ac:dyDescent="0.3">
      <c r="B103" s="44" t="str">
        <f t="shared" si="47"/>
        <v>-</v>
      </c>
      <c r="C103" s="38"/>
      <c r="D103" s="1">
        <v>89</v>
      </c>
      <c r="E103" s="1">
        <f t="shared" si="28"/>
        <v>5</v>
      </c>
      <c r="F103" s="39">
        <f>IFERROR(IF(B103&lt;$C$9,IF('[29]Proforma-Input'!$C$108="Yes",K102,K102),0),)</f>
        <v>0</v>
      </c>
      <c r="G103" s="39">
        <f t="shared" si="48"/>
        <v>0</v>
      </c>
      <c r="H103" s="40">
        <f>IFERROR(IF(B103&lt;$C$9,IF('[29]Proforma-Input'!$C$108="Yes",H102,),0),)</f>
        <v>0</v>
      </c>
      <c r="I103" s="41">
        <f t="shared" si="33"/>
        <v>0</v>
      </c>
      <c r="J103" s="41">
        <f t="shared" si="34"/>
        <v>0</v>
      </c>
      <c r="K103" s="42">
        <f t="shared" si="35"/>
        <v>0</v>
      </c>
      <c r="L103" s="41" t="str">
        <f t="shared" si="36"/>
        <v>-</v>
      </c>
      <c r="M103" s="43" t="str">
        <f t="shared" si="37"/>
        <v>-</v>
      </c>
      <c r="O103" s="44">
        <f t="shared" ca="1" si="49"/>
        <v>48613</v>
      </c>
      <c r="P103" s="38"/>
      <c r="Q103" s="1">
        <f t="shared" si="30"/>
        <v>89</v>
      </c>
      <c r="R103" s="1">
        <f t="shared" si="29"/>
        <v>5</v>
      </c>
      <c r="S103" s="39">
        <f>IF('[29]Proforma-Input'!$C$108="No",X102,IF(AF103=TRUE,$P$3,X102))</f>
        <v>8759825.8791750502</v>
      </c>
      <c r="T103" s="39">
        <f t="shared" si="31"/>
        <v>63236.743251996377</v>
      </c>
      <c r="U103" s="40">
        <f t="shared" si="32"/>
        <v>6.8000000000000005E-2</v>
      </c>
      <c r="V103" s="41">
        <f t="shared" si="38"/>
        <v>49639.01331532529</v>
      </c>
      <c r="W103" s="41">
        <f t="shared" si="39"/>
        <v>13597.729936671087</v>
      </c>
      <c r="X103" s="53">
        <f t="shared" si="40"/>
        <v>8746228.1492383797</v>
      </c>
      <c r="Y103" s="68">
        <f t="shared" si="41"/>
        <v>4674298.2986660646</v>
      </c>
      <c r="Z103" s="68">
        <f t="shared" si="42"/>
        <v>953771.85076161369</v>
      </c>
      <c r="AA103" s="39">
        <f t="shared" si="43"/>
        <v>729.98548993125416</v>
      </c>
      <c r="AB103" s="53">
        <f t="shared" si="44"/>
        <v>182.49637248281354</v>
      </c>
      <c r="AC103" s="41" t="str">
        <f t="shared" si="45"/>
        <v>-</v>
      </c>
      <c r="AD103" s="43" t="str">
        <f t="shared" si="46"/>
        <v>-</v>
      </c>
      <c r="AF103" s="38">
        <f>IF('[29]Proforma-Input'!$C$108="Yes",MONTH(O103)&amp;YEAR(O103)=MONTH($C$9)&amp;YEAR($C$9),0)</f>
        <v>0</v>
      </c>
      <c r="AG103" s="52">
        <v>8</v>
      </c>
    </row>
    <row r="104" spans="2:33" x14ac:dyDescent="0.3">
      <c r="B104" s="44" t="str">
        <f t="shared" si="47"/>
        <v>-</v>
      </c>
      <c r="C104" s="38"/>
      <c r="D104" s="1">
        <v>90</v>
      </c>
      <c r="E104" s="1">
        <f t="shared" si="28"/>
        <v>6</v>
      </c>
      <c r="F104" s="39">
        <f>IFERROR(IF(B104&lt;$C$9,IF('[29]Proforma-Input'!$C$108="Yes",K103,K103),0),)</f>
        <v>0</v>
      </c>
      <c r="G104" s="39">
        <f t="shared" si="48"/>
        <v>0</v>
      </c>
      <c r="H104" s="40">
        <f>IFERROR(IF(B104&lt;$C$9,IF('[29]Proforma-Input'!$C$108="Yes",H103,),0),)</f>
        <v>0</v>
      </c>
      <c r="I104" s="41">
        <f t="shared" si="33"/>
        <v>0</v>
      </c>
      <c r="J104" s="41">
        <f t="shared" si="34"/>
        <v>0</v>
      </c>
      <c r="K104" s="42">
        <f t="shared" si="35"/>
        <v>0</v>
      </c>
      <c r="L104" s="41" t="str">
        <f t="shared" si="36"/>
        <v>-</v>
      </c>
      <c r="M104" s="43" t="str">
        <f t="shared" si="37"/>
        <v>-</v>
      </c>
      <c r="O104" s="44">
        <f t="shared" ca="1" si="49"/>
        <v>48641</v>
      </c>
      <c r="P104" s="38"/>
      <c r="Q104" s="1">
        <f t="shared" si="30"/>
        <v>90</v>
      </c>
      <c r="R104" s="1">
        <f t="shared" si="29"/>
        <v>6</v>
      </c>
      <c r="S104" s="39">
        <f>IF('[29]Proforma-Input'!$C$108="No",X103,IF(AF104=TRUE,$P$3,X103))</f>
        <v>8746228.1492383797</v>
      </c>
      <c r="T104" s="39">
        <f t="shared" si="31"/>
        <v>63236.743251996377</v>
      </c>
      <c r="U104" s="40">
        <f t="shared" si="32"/>
        <v>6.8000000000000005E-2</v>
      </c>
      <c r="V104" s="41">
        <f t="shared" si="38"/>
        <v>49561.959512350819</v>
      </c>
      <c r="W104" s="41">
        <f t="shared" si="39"/>
        <v>13674.783739645558</v>
      </c>
      <c r="X104" s="53">
        <f t="shared" si="40"/>
        <v>8732553.3654987346</v>
      </c>
      <c r="Y104" s="68">
        <f t="shared" si="41"/>
        <v>4723860.2581784157</v>
      </c>
      <c r="Z104" s="68">
        <f t="shared" si="42"/>
        <v>967446.63450125931</v>
      </c>
      <c r="AA104" s="39">
        <f t="shared" si="43"/>
        <v>728.85234576986488</v>
      </c>
      <c r="AB104" s="53">
        <f t="shared" si="44"/>
        <v>182.21308644246622</v>
      </c>
      <c r="AC104" s="41" t="str">
        <f t="shared" si="45"/>
        <v>-</v>
      </c>
      <c r="AD104" s="43" t="str">
        <f t="shared" si="46"/>
        <v>-</v>
      </c>
      <c r="AF104" s="38">
        <f>IF('[29]Proforma-Input'!$C$108="Yes",MONTH(O104)&amp;YEAR(O104)=MONTH($C$9)&amp;YEAR($C$9),0)</f>
        <v>0</v>
      </c>
      <c r="AG104" s="52">
        <v>8</v>
      </c>
    </row>
    <row r="105" spans="2:33" x14ac:dyDescent="0.3">
      <c r="B105" s="44" t="str">
        <f t="shared" si="47"/>
        <v>-</v>
      </c>
      <c r="C105" s="38"/>
      <c r="D105" s="1">
        <v>91</v>
      </c>
      <c r="E105" s="1">
        <f t="shared" si="28"/>
        <v>7</v>
      </c>
      <c r="F105" s="39">
        <f>IFERROR(IF(B105&lt;$C$9,IF('[29]Proforma-Input'!$C$108="Yes",K104,K104),0),)</f>
        <v>0</v>
      </c>
      <c r="G105" s="39">
        <f t="shared" si="48"/>
        <v>0</v>
      </c>
      <c r="H105" s="40">
        <f>IFERROR(IF(B105&lt;$C$9,IF('[29]Proforma-Input'!$C$108="Yes",H104,),0),)</f>
        <v>0</v>
      </c>
      <c r="I105" s="41">
        <f t="shared" si="33"/>
        <v>0</v>
      </c>
      <c r="J105" s="41">
        <f t="shared" si="34"/>
        <v>0</v>
      </c>
      <c r="K105" s="42">
        <f t="shared" si="35"/>
        <v>0</v>
      </c>
      <c r="L105" s="41" t="str">
        <f t="shared" si="36"/>
        <v>-</v>
      </c>
      <c r="M105" s="43" t="str">
        <f t="shared" si="37"/>
        <v>-</v>
      </c>
      <c r="O105" s="44">
        <f t="shared" ca="1" si="49"/>
        <v>48672</v>
      </c>
      <c r="P105" s="38"/>
      <c r="Q105" s="1">
        <f t="shared" si="30"/>
        <v>91</v>
      </c>
      <c r="R105" s="1">
        <f t="shared" si="29"/>
        <v>7</v>
      </c>
      <c r="S105" s="39">
        <f>IF('[29]Proforma-Input'!$C$108="No",X104,IF(AF105=TRUE,$P$3,X104))</f>
        <v>8732553.3654987346</v>
      </c>
      <c r="T105" s="39">
        <f t="shared" si="31"/>
        <v>63236.743251996377</v>
      </c>
      <c r="U105" s="40">
        <f t="shared" si="32"/>
        <v>6.8000000000000005E-2</v>
      </c>
      <c r="V105" s="41">
        <f t="shared" si="38"/>
        <v>49484.469071159503</v>
      </c>
      <c r="W105" s="41">
        <f t="shared" si="39"/>
        <v>13752.274180836874</v>
      </c>
      <c r="X105" s="53">
        <f t="shared" si="40"/>
        <v>8718801.0913178977</v>
      </c>
      <c r="Y105" s="68">
        <f t="shared" si="41"/>
        <v>4773344.7272495748</v>
      </c>
      <c r="Z105" s="68">
        <f t="shared" si="42"/>
        <v>981198.90868209617</v>
      </c>
      <c r="AA105" s="39">
        <f t="shared" si="43"/>
        <v>727.71278045822783</v>
      </c>
      <c r="AB105" s="53">
        <f t="shared" si="44"/>
        <v>181.92819511455696</v>
      </c>
      <c r="AC105" s="41" t="str">
        <f t="shared" si="45"/>
        <v>-</v>
      </c>
      <c r="AD105" s="43" t="str">
        <f t="shared" si="46"/>
        <v>-</v>
      </c>
      <c r="AF105" s="38">
        <f>IF('[29]Proforma-Input'!$C$108="Yes",MONTH(O105)&amp;YEAR(O105)=MONTH($C$9)&amp;YEAR($C$9),0)</f>
        <v>0</v>
      </c>
      <c r="AG105" s="52">
        <v>8</v>
      </c>
    </row>
    <row r="106" spans="2:33" x14ac:dyDescent="0.3">
      <c r="B106" s="44" t="str">
        <f t="shared" si="47"/>
        <v>-</v>
      </c>
      <c r="C106" s="38"/>
      <c r="D106" s="1">
        <v>92</v>
      </c>
      <c r="E106" s="1">
        <f t="shared" si="28"/>
        <v>8</v>
      </c>
      <c r="F106" s="39">
        <f>IFERROR(IF(B106&lt;$C$9,IF('[29]Proforma-Input'!$C$108="Yes",K105,K105),0),)</f>
        <v>0</v>
      </c>
      <c r="G106" s="39">
        <f t="shared" si="48"/>
        <v>0</v>
      </c>
      <c r="H106" s="40">
        <f>IFERROR(IF(B106&lt;$C$9,IF('[29]Proforma-Input'!$C$108="Yes",H105,),0),)</f>
        <v>0</v>
      </c>
      <c r="I106" s="41">
        <f t="shared" si="33"/>
        <v>0</v>
      </c>
      <c r="J106" s="41">
        <f t="shared" si="34"/>
        <v>0</v>
      </c>
      <c r="K106" s="42">
        <f t="shared" si="35"/>
        <v>0</v>
      </c>
      <c r="L106" s="41" t="str">
        <f t="shared" si="36"/>
        <v>-</v>
      </c>
      <c r="M106" s="43" t="str">
        <f t="shared" si="37"/>
        <v>-</v>
      </c>
      <c r="O106" s="44">
        <f t="shared" ca="1" si="49"/>
        <v>48702</v>
      </c>
      <c r="P106" s="38"/>
      <c r="Q106" s="1">
        <f t="shared" si="30"/>
        <v>92</v>
      </c>
      <c r="R106" s="1">
        <f t="shared" si="29"/>
        <v>8</v>
      </c>
      <c r="S106" s="39">
        <f>IF('[29]Proforma-Input'!$C$108="No",X105,IF(AF106=TRUE,$P$3,X105))</f>
        <v>8718801.0913178977</v>
      </c>
      <c r="T106" s="39">
        <f t="shared" si="31"/>
        <v>63236.743251996377</v>
      </c>
      <c r="U106" s="40">
        <f t="shared" si="32"/>
        <v>6.8000000000000005E-2</v>
      </c>
      <c r="V106" s="41">
        <f t="shared" si="38"/>
        <v>49406.539517468089</v>
      </c>
      <c r="W106" s="41">
        <f t="shared" si="39"/>
        <v>13830.203734528288</v>
      </c>
      <c r="X106" s="53">
        <f t="shared" si="40"/>
        <v>8704970.8875833694</v>
      </c>
      <c r="Y106" s="68">
        <f t="shared" si="41"/>
        <v>4822751.2667670427</v>
      </c>
      <c r="Z106" s="68">
        <f t="shared" si="42"/>
        <v>995029.11241662444</v>
      </c>
      <c r="AA106" s="39">
        <f t="shared" si="43"/>
        <v>726.56675760982489</v>
      </c>
      <c r="AB106" s="53">
        <f t="shared" si="44"/>
        <v>181.64168940245622</v>
      </c>
      <c r="AC106" s="41" t="str">
        <f t="shared" si="45"/>
        <v>-</v>
      </c>
      <c r="AD106" s="43" t="str">
        <f t="shared" si="46"/>
        <v>-</v>
      </c>
      <c r="AF106" s="38">
        <f>IF('[29]Proforma-Input'!$C$108="Yes",MONTH(O106)&amp;YEAR(O106)=MONTH($C$9)&amp;YEAR($C$9),0)</f>
        <v>0</v>
      </c>
      <c r="AG106" s="52">
        <v>8</v>
      </c>
    </row>
    <row r="107" spans="2:33" x14ac:dyDescent="0.3">
      <c r="B107" s="44" t="str">
        <f t="shared" si="47"/>
        <v>-</v>
      </c>
      <c r="C107" s="38"/>
      <c r="D107" s="1">
        <v>93</v>
      </c>
      <c r="E107" s="1">
        <f t="shared" si="28"/>
        <v>9</v>
      </c>
      <c r="F107" s="39">
        <f>IFERROR(IF(B107&lt;$C$9,IF('[29]Proforma-Input'!$C$108="Yes",K106,K106),0),)</f>
        <v>0</v>
      </c>
      <c r="G107" s="39">
        <f t="shared" si="48"/>
        <v>0</v>
      </c>
      <c r="H107" s="40">
        <f>IFERROR(IF(B107&lt;$C$9,IF('[29]Proforma-Input'!$C$108="Yes",H106,),0),)</f>
        <v>0</v>
      </c>
      <c r="I107" s="41">
        <f t="shared" si="33"/>
        <v>0</v>
      </c>
      <c r="J107" s="41">
        <f t="shared" si="34"/>
        <v>0</v>
      </c>
      <c r="K107" s="42">
        <f t="shared" si="35"/>
        <v>0</v>
      </c>
      <c r="L107" s="41" t="str">
        <f t="shared" si="36"/>
        <v>-</v>
      </c>
      <c r="M107" s="43" t="str">
        <f t="shared" si="37"/>
        <v>-</v>
      </c>
      <c r="O107" s="44">
        <f t="shared" ca="1" si="49"/>
        <v>48733</v>
      </c>
      <c r="P107" s="38"/>
      <c r="Q107" s="1">
        <f t="shared" si="30"/>
        <v>93</v>
      </c>
      <c r="R107" s="1">
        <f t="shared" si="29"/>
        <v>9</v>
      </c>
      <c r="S107" s="39">
        <f>IF('[29]Proforma-Input'!$C$108="No",X106,IF(AF107=TRUE,$P$3,X106))</f>
        <v>8704970.8875833694</v>
      </c>
      <c r="T107" s="39">
        <f t="shared" si="31"/>
        <v>63236.743251996377</v>
      </c>
      <c r="U107" s="40">
        <f t="shared" si="32"/>
        <v>6.8000000000000005E-2</v>
      </c>
      <c r="V107" s="41">
        <f t="shared" si="38"/>
        <v>49328.168362972428</v>
      </c>
      <c r="W107" s="41">
        <f t="shared" si="39"/>
        <v>13908.574889023948</v>
      </c>
      <c r="X107" s="53">
        <f t="shared" si="40"/>
        <v>8691062.3126943447</v>
      </c>
      <c r="Y107" s="68">
        <f t="shared" si="41"/>
        <v>4872079.435130015</v>
      </c>
      <c r="Z107" s="68">
        <f t="shared" si="42"/>
        <v>1008937.6873056483</v>
      </c>
      <c r="AA107" s="39">
        <f t="shared" si="43"/>
        <v>725.41424063194745</v>
      </c>
      <c r="AB107" s="53">
        <f t="shared" si="44"/>
        <v>181.35356015798686</v>
      </c>
      <c r="AC107" s="41" t="str">
        <f t="shared" si="45"/>
        <v>-</v>
      </c>
      <c r="AD107" s="43" t="str">
        <f t="shared" si="46"/>
        <v>-</v>
      </c>
      <c r="AF107" s="38">
        <f>IF('[29]Proforma-Input'!$C$108="Yes",MONTH(O107)&amp;YEAR(O107)=MONTH($C$9)&amp;YEAR($C$9),0)</f>
        <v>0</v>
      </c>
      <c r="AG107" s="52">
        <v>8</v>
      </c>
    </row>
    <row r="108" spans="2:33" x14ac:dyDescent="0.3">
      <c r="B108" s="44" t="str">
        <f t="shared" si="47"/>
        <v>-</v>
      </c>
      <c r="C108" s="38"/>
      <c r="D108" s="1">
        <v>94</v>
      </c>
      <c r="E108" s="1">
        <f t="shared" si="28"/>
        <v>10</v>
      </c>
      <c r="F108" s="39">
        <f>IFERROR(IF(B108&lt;$C$9,IF('[29]Proforma-Input'!$C$108="Yes",K107,K107),0),)</f>
        <v>0</v>
      </c>
      <c r="G108" s="39">
        <f t="shared" si="48"/>
        <v>0</v>
      </c>
      <c r="H108" s="40">
        <f>IFERROR(IF(B108&lt;$C$9,IF('[29]Proforma-Input'!$C$108="Yes",H107,),0),)</f>
        <v>0</v>
      </c>
      <c r="I108" s="41">
        <f t="shared" si="33"/>
        <v>0</v>
      </c>
      <c r="J108" s="41">
        <f t="shared" si="34"/>
        <v>0</v>
      </c>
      <c r="K108" s="42">
        <f t="shared" si="35"/>
        <v>0</v>
      </c>
      <c r="L108" s="41" t="str">
        <f t="shared" si="36"/>
        <v>-</v>
      </c>
      <c r="M108" s="43" t="str">
        <f t="shared" si="37"/>
        <v>-</v>
      </c>
      <c r="O108" s="44">
        <f t="shared" ca="1" si="49"/>
        <v>48763</v>
      </c>
      <c r="P108" s="38"/>
      <c r="Q108" s="1">
        <f t="shared" si="30"/>
        <v>94</v>
      </c>
      <c r="R108" s="1">
        <f t="shared" si="29"/>
        <v>10</v>
      </c>
      <c r="S108" s="39">
        <f>IF('[29]Proforma-Input'!$C$108="No",X107,IF(AF108=TRUE,$P$3,X107))</f>
        <v>8691062.3126943447</v>
      </c>
      <c r="T108" s="39">
        <f t="shared" si="31"/>
        <v>63236.743251996377</v>
      </c>
      <c r="U108" s="40">
        <f t="shared" si="32"/>
        <v>6.8000000000000005E-2</v>
      </c>
      <c r="V108" s="41">
        <f t="shared" si="38"/>
        <v>49249.353105267954</v>
      </c>
      <c r="W108" s="41">
        <f t="shared" si="39"/>
        <v>13987.390146728423</v>
      </c>
      <c r="X108" s="53">
        <f t="shared" si="40"/>
        <v>8677074.9225476161</v>
      </c>
      <c r="Y108" s="68">
        <f t="shared" si="41"/>
        <v>4921328.7882352825</v>
      </c>
      <c r="Z108" s="68">
        <f t="shared" si="42"/>
        <v>1022925.0774523767</v>
      </c>
      <c r="AA108" s="39">
        <f t="shared" si="43"/>
        <v>724.25519272452868</v>
      </c>
      <c r="AB108" s="53">
        <f t="shared" si="44"/>
        <v>181.06379818113217</v>
      </c>
      <c r="AC108" s="41" t="str">
        <f t="shared" si="45"/>
        <v>-</v>
      </c>
      <c r="AD108" s="43" t="str">
        <f t="shared" si="46"/>
        <v>-</v>
      </c>
      <c r="AF108" s="38">
        <f>IF('[29]Proforma-Input'!$C$108="Yes",MONTH(O108)&amp;YEAR(O108)=MONTH($C$9)&amp;YEAR($C$9),0)</f>
        <v>0</v>
      </c>
      <c r="AG108" s="52">
        <v>8</v>
      </c>
    </row>
    <row r="109" spans="2:33" x14ac:dyDescent="0.3">
      <c r="B109" s="44" t="str">
        <f t="shared" si="47"/>
        <v>-</v>
      </c>
      <c r="C109" s="38"/>
      <c r="D109" s="1">
        <v>95</v>
      </c>
      <c r="E109" s="1">
        <f t="shared" si="28"/>
        <v>11</v>
      </c>
      <c r="F109" s="39">
        <f>IFERROR(IF(B109&lt;$C$9,IF('[29]Proforma-Input'!$C$108="Yes",K108,K108),0),)</f>
        <v>0</v>
      </c>
      <c r="G109" s="39">
        <f t="shared" si="48"/>
        <v>0</v>
      </c>
      <c r="H109" s="40">
        <f>IFERROR(IF(B109&lt;$C$9,IF('[29]Proforma-Input'!$C$108="Yes",H108,),0),)</f>
        <v>0</v>
      </c>
      <c r="I109" s="41">
        <f t="shared" si="33"/>
        <v>0</v>
      </c>
      <c r="J109" s="41">
        <f t="shared" si="34"/>
        <v>0</v>
      </c>
      <c r="K109" s="42">
        <f t="shared" si="35"/>
        <v>0</v>
      </c>
      <c r="L109" s="41" t="str">
        <f t="shared" si="36"/>
        <v>-</v>
      </c>
      <c r="M109" s="43" t="str">
        <f t="shared" si="37"/>
        <v>-</v>
      </c>
      <c r="O109" s="44">
        <f t="shared" ca="1" si="49"/>
        <v>48794</v>
      </c>
      <c r="P109" s="38"/>
      <c r="Q109" s="1">
        <f t="shared" si="30"/>
        <v>95</v>
      </c>
      <c r="R109" s="1">
        <f t="shared" si="29"/>
        <v>11</v>
      </c>
      <c r="S109" s="39">
        <f>IF('[29]Proforma-Input'!$C$108="No",X108,IF(AF109=TRUE,$P$3,X108))</f>
        <v>8677074.9225476161</v>
      </c>
      <c r="T109" s="39">
        <f t="shared" si="31"/>
        <v>63236.743251996377</v>
      </c>
      <c r="U109" s="40">
        <f t="shared" si="32"/>
        <v>6.8000000000000005E-2</v>
      </c>
      <c r="V109" s="41">
        <f t="shared" si="38"/>
        <v>49170.09122776983</v>
      </c>
      <c r="W109" s="41">
        <f t="shared" si="39"/>
        <v>14066.652024226547</v>
      </c>
      <c r="X109" s="53">
        <f t="shared" si="40"/>
        <v>8663008.2705233898</v>
      </c>
      <c r="Y109" s="68">
        <f t="shared" si="41"/>
        <v>4970498.8794630524</v>
      </c>
      <c r="Z109" s="68">
        <f t="shared" si="42"/>
        <v>1036991.7294766032</v>
      </c>
      <c r="AA109" s="39">
        <f t="shared" si="43"/>
        <v>723.08957687896793</v>
      </c>
      <c r="AB109" s="53">
        <f t="shared" si="44"/>
        <v>180.77239421974198</v>
      </c>
      <c r="AC109" s="41" t="str">
        <f t="shared" si="45"/>
        <v>-</v>
      </c>
      <c r="AD109" s="43" t="str">
        <f t="shared" si="46"/>
        <v>-</v>
      </c>
      <c r="AF109" s="38">
        <f>IF('[29]Proforma-Input'!$C$108="Yes",MONTH(O109)&amp;YEAR(O109)=MONTH($C$9)&amp;YEAR($C$9),0)</f>
        <v>0</v>
      </c>
      <c r="AG109" s="52">
        <v>8</v>
      </c>
    </row>
    <row r="110" spans="2:33" x14ac:dyDescent="0.3">
      <c r="B110" s="44" t="str">
        <f t="shared" si="47"/>
        <v>-</v>
      </c>
      <c r="C110" s="38"/>
      <c r="D110" s="1">
        <v>96</v>
      </c>
      <c r="E110" s="1">
        <f t="shared" si="28"/>
        <v>12</v>
      </c>
      <c r="F110" s="39">
        <f>IFERROR(IF(B110&lt;$C$9,IF('[29]Proforma-Input'!$C$108="Yes",K109,K109),0),)</f>
        <v>0</v>
      </c>
      <c r="G110" s="39">
        <f t="shared" si="48"/>
        <v>0</v>
      </c>
      <c r="H110" s="40">
        <f>IFERROR(IF(B110&lt;$C$9,IF('[29]Proforma-Input'!$C$108="Yes",H109,),0),)</f>
        <v>0</v>
      </c>
      <c r="I110" s="41">
        <f t="shared" si="33"/>
        <v>0</v>
      </c>
      <c r="J110" s="41">
        <f t="shared" si="34"/>
        <v>0</v>
      </c>
      <c r="K110" s="42">
        <f t="shared" si="35"/>
        <v>0</v>
      </c>
      <c r="L110" s="41" t="str">
        <f t="shared" si="36"/>
        <v>-</v>
      </c>
      <c r="M110" s="43" t="str">
        <f t="shared" si="37"/>
        <v>-</v>
      </c>
      <c r="O110" s="44">
        <f t="shared" ca="1" si="49"/>
        <v>48825</v>
      </c>
      <c r="P110" s="38"/>
      <c r="Q110" s="1">
        <f t="shared" si="30"/>
        <v>96</v>
      </c>
      <c r="R110" s="1">
        <f t="shared" si="29"/>
        <v>12</v>
      </c>
      <c r="S110" s="39">
        <f>IF('[29]Proforma-Input'!$C$108="No",X109,IF(AF110=TRUE,$P$3,X109))</f>
        <v>8663008.2705233898</v>
      </c>
      <c r="T110" s="39">
        <f t="shared" si="31"/>
        <v>63236.743251996377</v>
      </c>
      <c r="U110" s="40">
        <f t="shared" si="32"/>
        <v>6.8000000000000005E-2</v>
      </c>
      <c r="V110" s="41">
        <f t="shared" si="38"/>
        <v>49090.380199632549</v>
      </c>
      <c r="W110" s="41">
        <f t="shared" si="39"/>
        <v>14146.363052363828</v>
      </c>
      <c r="X110" s="53">
        <f t="shared" si="40"/>
        <v>8648861.9074710254</v>
      </c>
      <c r="Y110" s="68">
        <f t="shared" si="41"/>
        <v>5019589.259662685</v>
      </c>
      <c r="Z110" s="68">
        <f t="shared" si="42"/>
        <v>1051138.092528967</v>
      </c>
      <c r="AA110" s="39">
        <f t="shared" si="43"/>
        <v>721.91735587694927</v>
      </c>
      <c r="AB110" s="53">
        <f t="shared" si="44"/>
        <v>180.47933896923732</v>
      </c>
      <c r="AC110" s="41" t="str">
        <f t="shared" si="45"/>
        <v>-</v>
      </c>
      <c r="AD110" s="43" t="str">
        <f t="shared" si="46"/>
        <v>-</v>
      </c>
      <c r="AF110" s="38">
        <f>IF('[29]Proforma-Input'!$C$108="Yes",MONTH(O110)&amp;YEAR(O110)=MONTH($C$9)&amp;YEAR($C$9),0)</f>
        <v>0</v>
      </c>
      <c r="AG110" s="52">
        <v>8</v>
      </c>
    </row>
    <row r="111" spans="2:33" x14ac:dyDescent="0.3">
      <c r="B111" s="44" t="str">
        <f t="shared" si="47"/>
        <v>-</v>
      </c>
      <c r="C111" s="38">
        <v>9</v>
      </c>
      <c r="D111" s="1">
        <v>97</v>
      </c>
      <c r="E111" s="1">
        <v>1</v>
      </c>
      <c r="F111" s="39">
        <f>IFERROR(IF(B111&lt;$C$9,IF('[29]Proforma-Input'!$C$108="Yes",K110,K110),0),)</f>
        <v>0</v>
      </c>
      <c r="G111" s="39">
        <f t="shared" si="48"/>
        <v>0</v>
      </c>
      <c r="H111" s="40">
        <f>IFERROR(IF(B111&lt;$C$9,IF('[29]Proforma-Input'!$C$108="Yes",H110,),0),)</f>
        <v>0</v>
      </c>
      <c r="I111" s="41">
        <f t="shared" si="33"/>
        <v>0</v>
      </c>
      <c r="J111" s="41">
        <f t="shared" si="34"/>
        <v>0</v>
      </c>
      <c r="K111" s="42">
        <f t="shared" si="35"/>
        <v>0</v>
      </c>
      <c r="L111" s="41">
        <f t="shared" si="36"/>
        <v>0</v>
      </c>
      <c r="M111" s="43">
        <f t="shared" si="37"/>
        <v>0</v>
      </c>
      <c r="O111" s="44">
        <f t="shared" ca="1" si="49"/>
        <v>48855</v>
      </c>
      <c r="P111" s="38">
        <v>9</v>
      </c>
      <c r="Q111" s="1">
        <f t="shared" si="30"/>
        <v>97</v>
      </c>
      <c r="R111" s="1">
        <v>1</v>
      </c>
      <c r="S111" s="39">
        <f>IF('[29]Proforma-Input'!$C$108="No",X110,IF(AF111=TRUE,$P$3,X110))</f>
        <v>8648861.9074710254</v>
      </c>
      <c r="T111" s="39">
        <f t="shared" si="31"/>
        <v>63236.743251996377</v>
      </c>
      <c r="U111" s="40">
        <f t="shared" si="32"/>
        <v>6.8000000000000005E-2</v>
      </c>
      <c r="V111" s="41">
        <f t="shared" si="38"/>
        <v>49010.217475669146</v>
      </c>
      <c r="W111" s="41">
        <f t="shared" si="39"/>
        <v>14226.525776327231</v>
      </c>
      <c r="X111" s="53">
        <f t="shared" si="40"/>
        <v>8634635.3816946987</v>
      </c>
      <c r="Y111" s="68">
        <f t="shared" si="41"/>
        <v>5068599.4771383544</v>
      </c>
      <c r="Z111" s="68">
        <f t="shared" si="42"/>
        <v>1065364.6183052941</v>
      </c>
      <c r="AA111" s="39">
        <f t="shared" si="43"/>
        <v>720.73849228925212</v>
      </c>
      <c r="AB111" s="53">
        <f t="shared" si="44"/>
        <v>180.18462307231303</v>
      </c>
      <c r="AC111" s="41">
        <f t="shared" si="45"/>
        <v>582700.0934645395</v>
      </c>
      <c r="AD111" s="43">
        <f t="shared" si="46"/>
        <v>176140.82555941696</v>
      </c>
      <c r="AF111" s="38">
        <f>IF('[29]Proforma-Input'!$C$108="Yes",MONTH(O111)&amp;YEAR(O111)=MONTH($C$9)&amp;YEAR($C$9),0)</f>
        <v>0</v>
      </c>
      <c r="AG111" s="52">
        <v>9</v>
      </c>
    </row>
    <row r="112" spans="2:33" x14ac:dyDescent="0.3">
      <c r="B112" s="44" t="str">
        <f t="shared" si="47"/>
        <v>-</v>
      </c>
      <c r="C112" s="38"/>
      <c r="D112" s="1">
        <v>98</v>
      </c>
      <c r="E112" s="1">
        <f t="shared" si="28"/>
        <v>2</v>
      </c>
      <c r="F112" s="39">
        <f>IFERROR(IF(B112&lt;$C$9,IF('[29]Proforma-Input'!$C$108="Yes",K111,K111),0),)</f>
        <v>0</v>
      </c>
      <c r="G112" s="39">
        <f t="shared" si="48"/>
        <v>0</v>
      </c>
      <c r="H112" s="40">
        <f>IFERROR(IF(B112&lt;$C$9,IF('[29]Proforma-Input'!$C$108="Yes",H111,),0),)</f>
        <v>0</v>
      </c>
      <c r="I112" s="41">
        <f t="shared" si="33"/>
        <v>0</v>
      </c>
      <c r="J112" s="41">
        <f t="shared" si="34"/>
        <v>0</v>
      </c>
      <c r="K112" s="42">
        <f t="shared" si="35"/>
        <v>0</v>
      </c>
      <c r="L112" s="41" t="str">
        <f t="shared" si="36"/>
        <v>-</v>
      </c>
      <c r="M112" s="43" t="str">
        <f t="shared" si="37"/>
        <v>-</v>
      </c>
      <c r="O112" s="44">
        <f t="shared" ca="1" si="49"/>
        <v>48886</v>
      </c>
      <c r="P112" s="38"/>
      <c r="Q112" s="1">
        <f t="shared" si="30"/>
        <v>98</v>
      </c>
      <c r="R112" s="1">
        <f t="shared" si="29"/>
        <v>2</v>
      </c>
      <c r="S112" s="39">
        <f>IF('[29]Proforma-Input'!$C$108="No",X111,IF(AF112=TRUE,$P$3,X111))</f>
        <v>8634635.3816946987</v>
      </c>
      <c r="T112" s="39">
        <f t="shared" si="31"/>
        <v>63236.743251996377</v>
      </c>
      <c r="U112" s="40">
        <f t="shared" si="32"/>
        <v>6.8000000000000005E-2</v>
      </c>
      <c r="V112" s="41">
        <f t="shared" si="38"/>
        <v>48929.600496269966</v>
      </c>
      <c r="W112" s="41">
        <f t="shared" si="39"/>
        <v>14307.142755726411</v>
      </c>
      <c r="X112" s="53">
        <f t="shared" si="40"/>
        <v>8620328.2389389724</v>
      </c>
      <c r="Y112" s="68">
        <f t="shared" si="41"/>
        <v>5117529.0776346242</v>
      </c>
      <c r="Z112" s="68">
        <f t="shared" si="42"/>
        <v>1079671.7610610204</v>
      </c>
      <c r="AA112" s="39">
        <f t="shared" si="43"/>
        <v>719.55294847455832</v>
      </c>
      <c r="AB112" s="53">
        <f t="shared" si="44"/>
        <v>179.88823711863958</v>
      </c>
      <c r="AC112" s="41" t="str">
        <f t="shared" si="45"/>
        <v>-</v>
      </c>
      <c r="AD112" s="43" t="str">
        <f t="shared" si="46"/>
        <v>-</v>
      </c>
      <c r="AF112" s="38">
        <f>IF('[29]Proforma-Input'!$C$108="Yes",MONTH(O112)&amp;YEAR(O112)=MONTH($C$9)&amp;YEAR($C$9),0)</f>
        <v>0</v>
      </c>
      <c r="AG112" s="52">
        <v>9</v>
      </c>
    </row>
    <row r="113" spans="2:33" x14ac:dyDescent="0.3">
      <c r="B113" s="44" t="str">
        <f t="shared" si="47"/>
        <v>-</v>
      </c>
      <c r="C113" s="38"/>
      <c r="D113" s="1">
        <v>99</v>
      </c>
      <c r="E113" s="1">
        <f t="shared" si="28"/>
        <v>3</v>
      </c>
      <c r="F113" s="39">
        <f>IFERROR(IF(B113&lt;$C$9,IF('[29]Proforma-Input'!$C$108="Yes",K112,K112),0),)</f>
        <v>0</v>
      </c>
      <c r="G113" s="39">
        <f t="shared" si="48"/>
        <v>0</v>
      </c>
      <c r="H113" s="40">
        <f>IFERROR(IF(B113&lt;$C$9,IF('[29]Proforma-Input'!$C$108="Yes",H112,),0),)</f>
        <v>0</v>
      </c>
      <c r="I113" s="41">
        <f t="shared" si="33"/>
        <v>0</v>
      </c>
      <c r="J113" s="41">
        <f t="shared" si="34"/>
        <v>0</v>
      </c>
      <c r="K113" s="42">
        <f t="shared" si="35"/>
        <v>0</v>
      </c>
      <c r="L113" s="41" t="str">
        <f t="shared" si="36"/>
        <v>-</v>
      </c>
      <c r="M113" s="43" t="str">
        <f t="shared" si="37"/>
        <v>-</v>
      </c>
      <c r="O113" s="44">
        <f t="shared" ca="1" si="49"/>
        <v>48916</v>
      </c>
      <c r="P113" s="38"/>
      <c r="Q113" s="1">
        <f t="shared" si="30"/>
        <v>99</v>
      </c>
      <c r="R113" s="1">
        <f t="shared" si="29"/>
        <v>3</v>
      </c>
      <c r="S113" s="39">
        <f>IF('[29]Proforma-Input'!$C$108="No",X112,IF(AF113=TRUE,$P$3,X112))</f>
        <v>8620328.2389389724</v>
      </c>
      <c r="T113" s="39">
        <f t="shared" si="31"/>
        <v>63236.743251996377</v>
      </c>
      <c r="U113" s="40">
        <f t="shared" si="32"/>
        <v>6.8000000000000005E-2</v>
      </c>
      <c r="V113" s="41">
        <f t="shared" si="38"/>
        <v>48848.526687320846</v>
      </c>
      <c r="W113" s="41">
        <f t="shared" si="39"/>
        <v>14388.216564675531</v>
      </c>
      <c r="X113" s="53">
        <f t="shared" si="40"/>
        <v>8605940.0223742966</v>
      </c>
      <c r="Y113" s="68">
        <f t="shared" si="41"/>
        <v>5166377.6043219455</v>
      </c>
      <c r="Z113" s="68">
        <f t="shared" si="42"/>
        <v>1094059.977625696</v>
      </c>
      <c r="AA113" s="39">
        <f t="shared" si="43"/>
        <v>718.36068657824774</v>
      </c>
      <c r="AB113" s="53">
        <f t="shared" si="44"/>
        <v>179.59017164456193</v>
      </c>
      <c r="AC113" s="41" t="str">
        <f t="shared" si="45"/>
        <v>-</v>
      </c>
      <c r="AD113" s="43" t="str">
        <f t="shared" si="46"/>
        <v>-</v>
      </c>
      <c r="AF113" s="38">
        <f>IF('[29]Proforma-Input'!$C$108="Yes",MONTH(O113)&amp;YEAR(O113)=MONTH($C$9)&amp;YEAR($C$9),0)</f>
        <v>0</v>
      </c>
      <c r="AG113" s="52">
        <v>9</v>
      </c>
    </row>
    <row r="114" spans="2:33" x14ac:dyDescent="0.3">
      <c r="B114" s="44" t="str">
        <f t="shared" si="47"/>
        <v>-</v>
      </c>
      <c r="C114" s="38"/>
      <c r="D114" s="1">
        <v>100</v>
      </c>
      <c r="E114" s="1">
        <f t="shared" si="28"/>
        <v>4</v>
      </c>
      <c r="F114" s="39">
        <f>IFERROR(IF(B114&lt;$C$9,IF('[29]Proforma-Input'!$C$108="Yes",K113,K113),0),)</f>
        <v>0</v>
      </c>
      <c r="G114" s="39">
        <f t="shared" si="48"/>
        <v>0</v>
      </c>
      <c r="H114" s="40">
        <f>IFERROR(IF(B114&lt;$C$9,IF('[29]Proforma-Input'!$C$108="Yes",H113,),0),)</f>
        <v>0</v>
      </c>
      <c r="I114" s="41">
        <f t="shared" si="33"/>
        <v>0</v>
      </c>
      <c r="J114" s="41">
        <f t="shared" si="34"/>
        <v>0</v>
      </c>
      <c r="K114" s="42">
        <f t="shared" si="35"/>
        <v>0</v>
      </c>
      <c r="L114" s="41" t="str">
        <f t="shared" si="36"/>
        <v>-</v>
      </c>
      <c r="M114" s="43" t="str">
        <f t="shared" si="37"/>
        <v>-</v>
      </c>
      <c r="O114" s="44">
        <f t="shared" ca="1" si="49"/>
        <v>48947</v>
      </c>
      <c r="P114" s="38"/>
      <c r="Q114" s="1">
        <f t="shared" si="30"/>
        <v>100</v>
      </c>
      <c r="R114" s="1">
        <f t="shared" si="29"/>
        <v>4</v>
      </c>
      <c r="S114" s="39">
        <f>IF('[29]Proforma-Input'!$C$108="No",X113,IF(AF114=TRUE,$P$3,X113))</f>
        <v>8605940.0223742966</v>
      </c>
      <c r="T114" s="39">
        <f t="shared" si="31"/>
        <v>63236.743251996377</v>
      </c>
      <c r="U114" s="40">
        <f t="shared" si="32"/>
        <v>6.8000000000000005E-2</v>
      </c>
      <c r="V114" s="41">
        <f t="shared" si="38"/>
        <v>48766.993460121019</v>
      </c>
      <c r="W114" s="41">
        <f t="shared" si="39"/>
        <v>14469.749791875358</v>
      </c>
      <c r="X114" s="53">
        <f t="shared" si="40"/>
        <v>8591470.2725824211</v>
      </c>
      <c r="Y114" s="68">
        <f t="shared" si="41"/>
        <v>5215144.5977820661</v>
      </c>
      <c r="Z114" s="68">
        <f t="shared" si="42"/>
        <v>1108529.7274175712</v>
      </c>
      <c r="AA114" s="39">
        <f t="shared" si="43"/>
        <v>717.16166853119137</v>
      </c>
      <c r="AB114" s="53">
        <f t="shared" si="44"/>
        <v>179.29041713279784</v>
      </c>
      <c r="AC114" s="41" t="str">
        <f t="shared" si="45"/>
        <v>-</v>
      </c>
      <c r="AD114" s="43" t="str">
        <f t="shared" si="46"/>
        <v>-</v>
      </c>
      <c r="AF114" s="38">
        <f>IF('[29]Proforma-Input'!$C$108="Yes",MONTH(O114)&amp;YEAR(O114)=MONTH($C$9)&amp;YEAR($C$9),0)</f>
        <v>0</v>
      </c>
      <c r="AG114" s="52">
        <v>9</v>
      </c>
    </row>
    <row r="115" spans="2:33" x14ac:dyDescent="0.3">
      <c r="B115" s="44" t="str">
        <f t="shared" si="47"/>
        <v>-</v>
      </c>
      <c r="C115" s="38"/>
      <c r="D115" s="1">
        <v>101</v>
      </c>
      <c r="E115" s="1">
        <f t="shared" si="28"/>
        <v>5</v>
      </c>
      <c r="F115" s="39">
        <f>IFERROR(IF(B115&lt;$C$9,IF('[29]Proforma-Input'!$C$108="Yes",K114,K114),0),)</f>
        <v>0</v>
      </c>
      <c r="G115" s="39">
        <f t="shared" si="48"/>
        <v>0</v>
      </c>
      <c r="H115" s="40">
        <f>IFERROR(IF(B115&lt;$C$9,IF('[29]Proforma-Input'!$C$108="Yes",H114,),0),)</f>
        <v>0</v>
      </c>
      <c r="I115" s="41">
        <f t="shared" si="33"/>
        <v>0</v>
      </c>
      <c r="J115" s="41">
        <f t="shared" si="34"/>
        <v>0</v>
      </c>
      <c r="K115" s="42">
        <f>IFERROR(F115-J115,)</f>
        <v>0</v>
      </c>
      <c r="L115" s="41" t="str">
        <f t="shared" si="36"/>
        <v>-</v>
      </c>
      <c r="M115" s="43" t="str">
        <f t="shared" si="37"/>
        <v>-</v>
      </c>
      <c r="O115" s="44">
        <f t="shared" ca="1" si="49"/>
        <v>48978</v>
      </c>
      <c r="P115" s="38"/>
      <c r="Q115" s="1">
        <f t="shared" si="30"/>
        <v>101</v>
      </c>
      <c r="R115" s="1">
        <f t="shared" si="29"/>
        <v>5</v>
      </c>
      <c r="S115" s="39">
        <f>IF('[29]Proforma-Input'!$C$108="No",X114,IF(AF115=TRUE,$P$3,X114))</f>
        <v>8591470.2725824211</v>
      </c>
      <c r="T115" s="39">
        <f t="shared" si="31"/>
        <v>63236.743251996377</v>
      </c>
      <c r="U115" s="40">
        <f t="shared" si="32"/>
        <v>6.8000000000000005E-2</v>
      </c>
      <c r="V115" s="41">
        <f t="shared" si="38"/>
        <v>48684.998211300386</v>
      </c>
      <c r="W115" s="41">
        <f t="shared" si="39"/>
        <v>14551.745040695991</v>
      </c>
      <c r="X115" s="53">
        <f t="shared" si="40"/>
        <v>8576918.527541725</v>
      </c>
      <c r="Y115" s="68">
        <f t="shared" si="41"/>
        <v>5263829.5959933661</v>
      </c>
      <c r="Z115" s="68">
        <f t="shared" si="42"/>
        <v>1123081.4724582671</v>
      </c>
      <c r="AA115" s="39">
        <f t="shared" si="43"/>
        <v>715.95585604853511</v>
      </c>
      <c r="AB115" s="53">
        <f t="shared" si="44"/>
        <v>178.98896401213378</v>
      </c>
      <c r="AC115" s="41" t="str">
        <f t="shared" si="45"/>
        <v>-</v>
      </c>
      <c r="AD115" s="43" t="str">
        <f t="shared" si="46"/>
        <v>-</v>
      </c>
      <c r="AF115" s="38">
        <f>IF('[29]Proforma-Input'!$C$108="Yes",MONTH(O115)&amp;YEAR(O115)=MONTH($C$9)&amp;YEAR($C$9),0)</f>
        <v>0</v>
      </c>
      <c r="AG115" s="52">
        <v>9</v>
      </c>
    </row>
    <row r="116" spans="2:33" x14ac:dyDescent="0.3">
      <c r="B116" s="44" t="str">
        <f t="shared" si="47"/>
        <v>-</v>
      </c>
      <c r="C116" s="38"/>
      <c r="D116" s="1">
        <v>102</v>
      </c>
      <c r="E116" s="1">
        <f t="shared" si="28"/>
        <v>6</v>
      </c>
      <c r="F116" s="39">
        <f>IFERROR(IF(B116&lt;$C$9,IF('[29]Proforma-Input'!$C$108="Yes",K115,K115),0),)</f>
        <v>0</v>
      </c>
      <c r="G116" s="39">
        <f t="shared" si="48"/>
        <v>0</v>
      </c>
      <c r="H116" s="40">
        <f>IFERROR(IF(B116&lt;$C$9,IF('[29]Proforma-Input'!$C$108="Yes",H115,),0),)</f>
        <v>0</v>
      </c>
      <c r="I116" s="41">
        <f t="shared" si="33"/>
        <v>0</v>
      </c>
      <c r="J116" s="41">
        <f t="shared" si="34"/>
        <v>0</v>
      </c>
      <c r="K116" s="42">
        <f t="shared" si="35"/>
        <v>0</v>
      </c>
      <c r="L116" s="41" t="str">
        <f t="shared" si="36"/>
        <v>-</v>
      </c>
      <c r="M116" s="43" t="str">
        <f t="shared" si="37"/>
        <v>-</v>
      </c>
      <c r="O116" s="44">
        <f t="shared" ca="1" si="49"/>
        <v>49006</v>
      </c>
      <c r="P116" s="38"/>
      <c r="Q116" s="1">
        <f t="shared" si="30"/>
        <v>102</v>
      </c>
      <c r="R116" s="1">
        <f t="shared" si="29"/>
        <v>6</v>
      </c>
      <c r="S116" s="39">
        <f>IF('[29]Proforma-Input'!$C$108="No",X115,IF(AF116=TRUE,$P$3,X115))</f>
        <v>8576918.527541725</v>
      </c>
      <c r="T116" s="39">
        <f t="shared" si="31"/>
        <v>63236.743251996377</v>
      </c>
      <c r="U116" s="40">
        <f t="shared" si="32"/>
        <v>6.8000000000000005E-2</v>
      </c>
      <c r="V116" s="41">
        <f t="shared" si="38"/>
        <v>48602.538322736444</v>
      </c>
      <c r="W116" s="41">
        <f t="shared" si="39"/>
        <v>14634.204929259933</v>
      </c>
      <c r="X116" s="53">
        <f t="shared" si="40"/>
        <v>8562284.3226124644</v>
      </c>
      <c r="Y116" s="68">
        <f t="shared" si="41"/>
        <v>5312432.1343161026</v>
      </c>
      <c r="Z116" s="68">
        <f t="shared" si="42"/>
        <v>1137715.677387527</v>
      </c>
      <c r="AA116" s="39">
        <f t="shared" si="43"/>
        <v>714.74321062847719</v>
      </c>
      <c r="AB116" s="53">
        <f t="shared" si="44"/>
        <v>178.6858026571193</v>
      </c>
      <c r="AC116" s="41" t="str">
        <f t="shared" si="45"/>
        <v>-</v>
      </c>
      <c r="AD116" s="43" t="str">
        <f t="shared" si="46"/>
        <v>-</v>
      </c>
      <c r="AF116" s="38">
        <f>IF('[29]Proforma-Input'!$C$108="Yes",MONTH(O116)&amp;YEAR(O116)=MONTH($C$9)&amp;YEAR($C$9),0)</f>
        <v>0</v>
      </c>
      <c r="AG116" s="52">
        <v>9</v>
      </c>
    </row>
    <row r="117" spans="2:33" x14ac:dyDescent="0.3">
      <c r="B117" s="44" t="str">
        <f t="shared" si="47"/>
        <v>-</v>
      </c>
      <c r="C117" s="38"/>
      <c r="D117" s="1">
        <v>103</v>
      </c>
      <c r="E117" s="1">
        <f t="shared" si="28"/>
        <v>7</v>
      </c>
      <c r="F117" s="39">
        <f>IFERROR(IF(B117&lt;$C$9,IF('[29]Proforma-Input'!$C$108="Yes",K116,K116),0),)</f>
        <v>0</v>
      </c>
      <c r="G117" s="39">
        <f t="shared" si="48"/>
        <v>0</v>
      </c>
      <c r="H117" s="40">
        <f>IFERROR(IF(B117&lt;$C$9,IF('[29]Proforma-Input'!$C$108="Yes",H116,),0),)</f>
        <v>0</v>
      </c>
      <c r="I117" s="41">
        <f t="shared" si="33"/>
        <v>0</v>
      </c>
      <c r="J117" s="41">
        <f t="shared" si="34"/>
        <v>0</v>
      </c>
      <c r="K117" s="42">
        <f t="shared" si="35"/>
        <v>0</v>
      </c>
      <c r="L117" s="41" t="str">
        <f t="shared" si="36"/>
        <v>-</v>
      </c>
      <c r="M117" s="43" t="str">
        <f t="shared" si="37"/>
        <v>-</v>
      </c>
      <c r="O117" s="44">
        <f t="shared" ca="1" si="49"/>
        <v>49037</v>
      </c>
      <c r="P117" s="38"/>
      <c r="Q117" s="1">
        <f t="shared" si="30"/>
        <v>103</v>
      </c>
      <c r="R117" s="1">
        <f t="shared" si="29"/>
        <v>7</v>
      </c>
      <c r="S117" s="39">
        <f>IF('[29]Proforma-Input'!$C$108="No",X116,IF(AF117=TRUE,$P$3,X116))</f>
        <v>8562284.3226124644</v>
      </c>
      <c r="T117" s="39">
        <f t="shared" si="31"/>
        <v>63236.743251996377</v>
      </c>
      <c r="U117" s="40">
        <f t="shared" si="32"/>
        <v>6.8000000000000005E-2</v>
      </c>
      <c r="V117" s="41">
        <f t="shared" si="38"/>
        <v>48519.611161470639</v>
      </c>
      <c r="W117" s="41">
        <f t="shared" si="39"/>
        <v>14717.132090525738</v>
      </c>
      <c r="X117" s="53">
        <f t="shared" si="40"/>
        <v>8547567.1905219387</v>
      </c>
      <c r="Y117" s="68">
        <f t="shared" si="41"/>
        <v>5360951.745477573</v>
      </c>
      <c r="Z117" s="68">
        <f t="shared" si="42"/>
        <v>1152432.8094780527</v>
      </c>
      <c r="AA117" s="39">
        <f t="shared" si="43"/>
        <v>713.52369355103872</v>
      </c>
      <c r="AB117" s="53">
        <f t="shared" si="44"/>
        <v>178.38092338775968</v>
      </c>
      <c r="AC117" s="41" t="str">
        <f t="shared" si="45"/>
        <v>-</v>
      </c>
      <c r="AD117" s="43" t="str">
        <f t="shared" si="46"/>
        <v>-</v>
      </c>
      <c r="AF117" s="38">
        <f>IF('[29]Proforma-Input'!$C$108="Yes",MONTH(O117)&amp;YEAR(O117)=MONTH($C$9)&amp;YEAR($C$9),0)</f>
        <v>0</v>
      </c>
      <c r="AG117" s="52">
        <v>9</v>
      </c>
    </row>
    <row r="118" spans="2:33" x14ac:dyDescent="0.3">
      <c r="B118" s="44" t="str">
        <f t="shared" si="47"/>
        <v>-</v>
      </c>
      <c r="C118" s="38"/>
      <c r="D118" s="1">
        <v>104</v>
      </c>
      <c r="E118" s="1">
        <f t="shared" si="28"/>
        <v>8</v>
      </c>
      <c r="F118" s="39">
        <f>IFERROR(IF(B118&lt;$C$9,IF('[29]Proforma-Input'!$C$108="Yes",K117,K117),0),)</f>
        <v>0</v>
      </c>
      <c r="G118" s="39">
        <f t="shared" si="48"/>
        <v>0</v>
      </c>
      <c r="H118" s="40">
        <f>IFERROR(IF(B118&lt;$C$9,IF('[29]Proforma-Input'!$C$108="Yes",H117,),0),)</f>
        <v>0</v>
      </c>
      <c r="I118" s="41">
        <f t="shared" si="33"/>
        <v>0</v>
      </c>
      <c r="J118" s="41">
        <f t="shared" si="34"/>
        <v>0</v>
      </c>
      <c r="K118" s="42">
        <f t="shared" si="35"/>
        <v>0</v>
      </c>
      <c r="L118" s="41" t="str">
        <f t="shared" si="36"/>
        <v>-</v>
      </c>
      <c r="M118" s="43" t="str">
        <f t="shared" si="37"/>
        <v>-</v>
      </c>
      <c r="O118" s="44">
        <f t="shared" ca="1" si="49"/>
        <v>49067</v>
      </c>
      <c r="P118" s="38"/>
      <c r="Q118" s="1">
        <f t="shared" si="30"/>
        <v>104</v>
      </c>
      <c r="R118" s="1">
        <f t="shared" si="29"/>
        <v>8</v>
      </c>
      <c r="S118" s="39">
        <f>IF('[29]Proforma-Input'!$C$108="No",X117,IF(AF118=TRUE,$P$3,X117))</f>
        <v>8547567.1905219387</v>
      </c>
      <c r="T118" s="39">
        <f t="shared" si="31"/>
        <v>63236.743251996377</v>
      </c>
      <c r="U118" s="40">
        <f t="shared" si="32"/>
        <v>6.8000000000000005E-2</v>
      </c>
      <c r="V118" s="41">
        <f t="shared" si="38"/>
        <v>48436.214079624326</v>
      </c>
      <c r="W118" s="41">
        <f t="shared" si="39"/>
        <v>14800.529172372051</v>
      </c>
      <c r="X118" s="53">
        <f t="shared" si="40"/>
        <v>8532766.6613495667</v>
      </c>
      <c r="Y118" s="68">
        <f t="shared" si="41"/>
        <v>5409387.9595571971</v>
      </c>
      <c r="Z118" s="68">
        <f t="shared" si="42"/>
        <v>1167233.3386504247</v>
      </c>
      <c r="AA118" s="39">
        <f t="shared" si="43"/>
        <v>712.29726587682819</v>
      </c>
      <c r="AB118" s="53">
        <f t="shared" si="44"/>
        <v>178.07431646920705</v>
      </c>
      <c r="AC118" s="41" t="str">
        <f t="shared" si="45"/>
        <v>-</v>
      </c>
      <c r="AD118" s="43" t="str">
        <f t="shared" si="46"/>
        <v>-</v>
      </c>
      <c r="AF118" s="38">
        <f>IF('[29]Proforma-Input'!$C$108="Yes",MONTH(O118)&amp;YEAR(O118)=MONTH($C$9)&amp;YEAR($C$9),0)</f>
        <v>0</v>
      </c>
      <c r="AG118" s="52">
        <v>9</v>
      </c>
    </row>
    <row r="119" spans="2:33" x14ac:dyDescent="0.3">
      <c r="B119" s="44" t="str">
        <f t="shared" si="47"/>
        <v>-</v>
      </c>
      <c r="C119" s="38"/>
      <c r="D119" s="1">
        <v>105</v>
      </c>
      <c r="E119" s="1">
        <f t="shared" si="28"/>
        <v>9</v>
      </c>
      <c r="F119" s="39">
        <f>IFERROR(IF(B119&lt;$C$9,IF('[29]Proforma-Input'!$C$108="Yes",K118,K118),0),)</f>
        <v>0</v>
      </c>
      <c r="G119" s="39">
        <f t="shared" si="48"/>
        <v>0</v>
      </c>
      <c r="H119" s="40">
        <f>IFERROR(IF(B119&lt;$C$9,IF('[29]Proforma-Input'!$C$108="Yes",H118,),0),)</f>
        <v>0</v>
      </c>
      <c r="I119" s="41">
        <f t="shared" si="33"/>
        <v>0</v>
      </c>
      <c r="J119" s="41">
        <f t="shared" si="34"/>
        <v>0</v>
      </c>
      <c r="K119" s="42">
        <f t="shared" si="35"/>
        <v>0</v>
      </c>
      <c r="L119" s="41" t="str">
        <f t="shared" si="36"/>
        <v>-</v>
      </c>
      <c r="M119" s="43" t="str">
        <f t="shared" si="37"/>
        <v>-</v>
      </c>
      <c r="O119" s="44">
        <f t="shared" ca="1" si="49"/>
        <v>49098</v>
      </c>
      <c r="P119" s="38"/>
      <c r="Q119" s="1">
        <f t="shared" si="30"/>
        <v>105</v>
      </c>
      <c r="R119" s="1">
        <f t="shared" si="29"/>
        <v>9</v>
      </c>
      <c r="S119" s="39">
        <f>IF('[29]Proforma-Input'!$C$108="No",X118,IF(AF119=TRUE,$P$3,X118))</f>
        <v>8532766.6613495667</v>
      </c>
      <c r="T119" s="39">
        <f t="shared" si="31"/>
        <v>63236.743251996377</v>
      </c>
      <c r="U119" s="40">
        <f t="shared" si="32"/>
        <v>6.8000000000000005E-2</v>
      </c>
      <c r="V119" s="41">
        <f t="shared" si="38"/>
        <v>48352.344414314211</v>
      </c>
      <c r="W119" s="41">
        <f t="shared" si="39"/>
        <v>14884.398837682165</v>
      </c>
      <c r="X119" s="53">
        <f t="shared" si="40"/>
        <v>8517882.2625118848</v>
      </c>
      <c r="Y119" s="68">
        <f t="shared" si="41"/>
        <v>5457740.3039715113</v>
      </c>
      <c r="Z119" s="68">
        <f t="shared" si="42"/>
        <v>1182117.7374881068</v>
      </c>
      <c r="AA119" s="39">
        <f t="shared" si="43"/>
        <v>711.06388844579726</v>
      </c>
      <c r="AB119" s="53">
        <f t="shared" si="44"/>
        <v>177.76597211144932</v>
      </c>
      <c r="AC119" s="41" t="str">
        <f t="shared" si="45"/>
        <v>-</v>
      </c>
      <c r="AD119" s="43" t="str">
        <f t="shared" si="46"/>
        <v>-</v>
      </c>
      <c r="AF119" s="38">
        <f>IF('[29]Proforma-Input'!$C$108="Yes",MONTH(O119)&amp;YEAR(O119)=MONTH($C$9)&amp;YEAR($C$9),0)</f>
        <v>0</v>
      </c>
      <c r="AG119" s="52">
        <v>9</v>
      </c>
    </row>
    <row r="120" spans="2:33" x14ac:dyDescent="0.3">
      <c r="B120" s="44" t="str">
        <f t="shared" si="47"/>
        <v>-</v>
      </c>
      <c r="C120" s="38"/>
      <c r="D120" s="1">
        <v>106</v>
      </c>
      <c r="E120" s="1">
        <f t="shared" si="28"/>
        <v>10</v>
      </c>
      <c r="F120" s="39">
        <f>IFERROR(IF(B120&lt;$C$9,IF('[29]Proforma-Input'!$C$108="Yes",K119,K119),0),)</f>
        <v>0</v>
      </c>
      <c r="G120" s="39">
        <f t="shared" si="48"/>
        <v>0</v>
      </c>
      <c r="H120" s="40">
        <f>IFERROR(IF(B120&lt;$C$9,IF('[29]Proforma-Input'!$C$108="Yes",H119,),0),)</f>
        <v>0</v>
      </c>
      <c r="I120" s="41">
        <f t="shared" si="33"/>
        <v>0</v>
      </c>
      <c r="J120" s="41">
        <f t="shared" si="34"/>
        <v>0</v>
      </c>
      <c r="K120" s="42">
        <f t="shared" si="35"/>
        <v>0</v>
      </c>
      <c r="L120" s="41" t="str">
        <f t="shared" si="36"/>
        <v>-</v>
      </c>
      <c r="M120" s="43" t="str">
        <f t="shared" si="37"/>
        <v>-</v>
      </c>
      <c r="O120" s="44">
        <f t="shared" ca="1" si="49"/>
        <v>49128</v>
      </c>
      <c r="P120" s="38"/>
      <c r="Q120" s="1">
        <f t="shared" si="30"/>
        <v>106</v>
      </c>
      <c r="R120" s="1">
        <f t="shared" si="29"/>
        <v>10</v>
      </c>
      <c r="S120" s="39">
        <f>IF('[29]Proforma-Input'!$C$108="No",X119,IF(AF120=TRUE,$P$3,X119))</f>
        <v>8517882.2625118848</v>
      </c>
      <c r="T120" s="39">
        <f t="shared" si="31"/>
        <v>63236.743251996377</v>
      </c>
      <c r="U120" s="40">
        <f t="shared" si="32"/>
        <v>6.8000000000000005E-2</v>
      </c>
      <c r="V120" s="41">
        <f t="shared" si="38"/>
        <v>48267.999487567351</v>
      </c>
      <c r="W120" s="41">
        <f t="shared" si="39"/>
        <v>14968.743764429026</v>
      </c>
      <c r="X120" s="53">
        <f t="shared" si="40"/>
        <v>8502913.5187474564</v>
      </c>
      <c r="Y120" s="68">
        <f t="shared" si="41"/>
        <v>5506008.303459079</v>
      </c>
      <c r="Z120" s="68">
        <f t="shared" si="42"/>
        <v>1197086.4812525359</v>
      </c>
      <c r="AA120" s="39">
        <f t="shared" si="43"/>
        <v>709.82352187599042</v>
      </c>
      <c r="AB120" s="53">
        <f t="shared" si="44"/>
        <v>177.45588046899761</v>
      </c>
      <c r="AC120" s="41" t="str">
        <f t="shared" si="45"/>
        <v>-</v>
      </c>
      <c r="AD120" s="43" t="str">
        <f t="shared" si="46"/>
        <v>-</v>
      </c>
      <c r="AF120" s="38">
        <f>IF('[29]Proforma-Input'!$C$108="Yes",MONTH(O120)&amp;YEAR(O120)=MONTH($C$9)&amp;YEAR($C$9),0)</f>
        <v>0</v>
      </c>
      <c r="AG120" s="52">
        <v>9</v>
      </c>
    </row>
    <row r="121" spans="2:33" x14ac:dyDescent="0.3">
      <c r="B121" s="44" t="str">
        <f t="shared" si="47"/>
        <v>-</v>
      </c>
      <c r="C121" s="38"/>
      <c r="D121" s="1">
        <v>107</v>
      </c>
      <c r="E121" s="1">
        <f t="shared" si="28"/>
        <v>11</v>
      </c>
      <c r="F121" s="39">
        <f>IFERROR(IF(B121&lt;$C$9,IF('[29]Proforma-Input'!$C$108="Yes",K120,K120),0),)</f>
        <v>0</v>
      </c>
      <c r="G121" s="39">
        <f t="shared" si="48"/>
        <v>0</v>
      </c>
      <c r="H121" s="40">
        <f>IFERROR(IF(B121&lt;$C$9,IF('[29]Proforma-Input'!$C$108="Yes",H120,),0),)</f>
        <v>0</v>
      </c>
      <c r="I121" s="41">
        <f t="shared" si="33"/>
        <v>0</v>
      </c>
      <c r="J121" s="41">
        <f t="shared" si="34"/>
        <v>0</v>
      </c>
      <c r="K121" s="42">
        <f t="shared" si="35"/>
        <v>0</v>
      </c>
      <c r="L121" s="41" t="str">
        <f t="shared" si="36"/>
        <v>-</v>
      </c>
      <c r="M121" s="43" t="str">
        <f t="shared" si="37"/>
        <v>-</v>
      </c>
      <c r="O121" s="44">
        <f t="shared" ca="1" si="49"/>
        <v>49159</v>
      </c>
      <c r="P121" s="38"/>
      <c r="Q121" s="1">
        <f t="shared" si="30"/>
        <v>107</v>
      </c>
      <c r="R121" s="1">
        <f t="shared" si="29"/>
        <v>11</v>
      </c>
      <c r="S121" s="39">
        <f>IF('[29]Proforma-Input'!$C$108="No",X120,IF(AF121=TRUE,$P$3,X120))</f>
        <v>8502913.5187474564</v>
      </c>
      <c r="T121" s="39">
        <f t="shared" si="31"/>
        <v>63236.743251996377</v>
      </c>
      <c r="U121" s="40">
        <f t="shared" si="32"/>
        <v>6.8000000000000005E-2</v>
      </c>
      <c r="V121" s="41">
        <f t="shared" si="38"/>
        <v>48183.176606235589</v>
      </c>
      <c r="W121" s="41">
        <f t="shared" si="39"/>
        <v>15053.566645760788</v>
      </c>
      <c r="X121" s="53">
        <f t="shared" si="40"/>
        <v>8487859.9521016963</v>
      </c>
      <c r="Y121" s="68">
        <f t="shared" si="41"/>
        <v>5554191.480065315</v>
      </c>
      <c r="Z121" s="68">
        <f t="shared" si="42"/>
        <v>1212140.0478982967</v>
      </c>
      <c r="AA121" s="39">
        <f t="shared" si="43"/>
        <v>708.5761265622881</v>
      </c>
      <c r="AB121" s="53">
        <f t="shared" si="44"/>
        <v>177.14403164057202</v>
      </c>
      <c r="AC121" s="41" t="str">
        <f t="shared" si="45"/>
        <v>-</v>
      </c>
      <c r="AD121" s="43" t="str">
        <f t="shared" si="46"/>
        <v>-</v>
      </c>
      <c r="AF121" s="38">
        <f>IF('[29]Proforma-Input'!$C$108="Yes",MONTH(O121)&amp;YEAR(O121)=MONTH($C$9)&amp;YEAR($C$9),0)</f>
        <v>0</v>
      </c>
      <c r="AG121" s="52">
        <v>9</v>
      </c>
    </row>
    <row r="122" spans="2:33" x14ac:dyDescent="0.3">
      <c r="B122" s="44" t="str">
        <f t="shared" si="47"/>
        <v>-</v>
      </c>
      <c r="C122" s="38"/>
      <c r="D122" s="1">
        <v>108</v>
      </c>
      <c r="E122" s="1">
        <f t="shared" si="28"/>
        <v>12</v>
      </c>
      <c r="F122" s="39">
        <f>IFERROR(IF(B122&lt;$C$9,IF('[29]Proforma-Input'!$C$108="Yes",K121,K121),0),)</f>
        <v>0</v>
      </c>
      <c r="G122" s="39">
        <f t="shared" si="48"/>
        <v>0</v>
      </c>
      <c r="H122" s="40">
        <f>IFERROR(IF(B122&lt;$C$9,IF('[29]Proforma-Input'!$C$108="Yes",H121,),0),)</f>
        <v>0</v>
      </c>
      <c r="I122" s="41">
        <f t="shared" si="33"/>
        <v>0</v>
      </c>
      <c r="J122" s="41">
        <f t="shared" si="34"/>
        <v>0</v>
      </c>
      <c r="K122" s="42">
        <f t="shared" si="35"/>
        <v>0</v>
      </c>
      <c r="L122" s="41" t="str">
        <f t="shared" si="36"/>
        <v>-</v>
      </c>
      <c r="M122" s="43" t="str">
        <f t="shared" si="37"/>
        <v>-</v>
      </c>
      <c r="O122" s="44">
        <f t="shared" ca="1" si="49"/>
        <v>49190</v>
      </c>
      <c r="P122" s="38"/>
      <c r="Q122" s="1">
        <f t="shared" si="30"/>
        <v>108</v>
      </c>
      <c r="R122" s="1">
        <f t="shared" si="29"/>
        <v>12</v>
      </c>
      <c r="S122" s="39">
        <f>IF('[29]Proforma-Input'!$C$108="No",X121,IF(AF122=TRUE,$P$3,X121))</f>
        <v>8487859.9521016963</v>
      </c>
      <c r="T122" s="39">
        <f t="shared" si="31"/>
        <v>63236.743251996377</v>
      </c>
      <c r="U122" s="40">
        <f t="shared" si="32"/>
        <v>6.8000000000000005E-2</v>
      </c>
      <c r="V122" s="41">
        <f t="shared" si="38"/>
        <v>48097.873061909617</v>
      </c>
      <c r="W122" s="41">
        <f t="shared" si="39"/>
        <v>15138.87019008676</v>
      </c>
      <c r="X122" s="53">
        <f t="shared" si="40"/>
        <v>8472721.0819116104</v>
      </c>
      <c r="Y122" s="68">
        <f t="shared" si="41"/>
        <v>5602289.3531272244</v>
      </c>
      <c r="Z122" s="68">
        <f t="shared" si="42"/>
        <v>1227278.9180883835</v>
      </c>
      <c r="AA122" s="39">
        <f t="shared" si="43"/>
        <v>707.3216626751414</v>
      </c>
      <c r="AB122" s="53">
        <f t="shared" si="44"/>
        <v>176.83041566878535</v>
      </c>
      <c r="AC122" s="41" t="str">
        <f t="shared" si="45"/>
        <v>-</v>
      </c>
      <c r="AD122" s="43" t="str">
        <f t="shared" si="46"/>
        <v>-</v>
      </c>
      <c r="AF122" s="38">
        <f>IF('[29]Proforma-Input'!$C$108="Yes",MONTH(O122)&amp;YEAR(O122)=MONTH($C$9)&amp;YEAR($C$9),0)</f>
        <v>0</v>
      </c>
      <c r="AG122" s="52">
        <v>9</v>
      </c>
    </row>
    <row r="123" spans="2:33" x14ac:dyDescent="0.3">
      <c r="B123" s="44" t="str">
        <f t="shared" si="47"/>
        <v>-</v>
      </c>
      <c r="C123" s="38">
        <v>10</v>
      </c>
      <c r="D123" s="1">
        <v>109</v>
      </c>
      <c r="E123" s="1">
        <v>1</v>
      </c>
      <c r="F123" s="39">
        <f>IFERROR(IF(B123&lt;$C$9,IF('[29]Proforma-Input'!$C$108="Yes",K122,K122),0),)</f>
        <v>0</v>
      </c>
      <c r="G123" s="39">
        <f t="shared" si="48"/>
        <v>0</v>
      </c>
      <c r="H123" s="40">
        <f>IFERROR(IF(B123&lt;$C$9,IF('[29]Proforma-Input'!$C$108="Yes",H122,),0),)</f>
        <v>0</v>
      </c>
      <c r="I123" s="41">
        <f t="shared" si="33"/>
        <v>0</v>
      </c>
      <c r="J123" s="41">
        <f t="shared" si="34"/>
        <v>0</v>
      </c>
      <c r="K123" s="42">
        <f t="shared" si="35"/>
        <v>0</v>
      </c>
      <c r="L123" s="41">
        <f t="shared" si="36"/>
        <v>0</v>
      </c>
      <c r="M123" s="43">
        <f t="shared" si="37"/>
        <v>0</v>
      </c>
      <c r="O123" s="44">
        <f t="shared" ca="1" si="49"/>
        <v>49220</v>
      </c>
      <c r="P123" s="38">
        <v>10</v>
      </c>
      <c r="Q123" s="1">
        <f t="shared" si="30"/>
        <v>109</v>
      </c>
      <c r="R123" s="1">
        <v>1</v>
      </c>
      <c r="S123" s="39">
        <f>IF('[29]Proforma-Input'!$C$108="No",X122,IF(AF123=TRUE,$P$3,X122))</f>
        <v>8472721.0819116104</v>
      </c>
      <c r="T123" s="39">
        <f t="shared" si="31"/>
        <v>63236.743251996377</v>
      </c>
      <c r="U123" s="40">
        <f t="shared" si="32"/>
        <v>6.8000000000000005E-2</v>
      </c>
      <c r="V123" s="41">
        <f t="shared" si="38"/>
        <v>48012.08613083246</v>
      </c>
      <c r="W123" s="41">
        <f t="shared" si="39"/>
        <v>15224.657121163917</v>
      </c>
      <c r="X123" s="53">
        <f t="shared" si="40"/>
        <v>8457496.4247904457</v>
      </c>
      <c r="Y123" s="68">
        <f t="shared" si="41"/>
        <v>5650301.4392580567</v>
      </c>
      <c r="Z123" s="68">
        <f t="shared" si="42"/>
        <v>1242503.5752095475</v>
      </c>
      <c r="AA123" s="39">
        <f t="shared" si="43"/>
        <v>706.06009015930078</v>
      </c>
      <c r="AB123" s="53">
        <f t="shared" si="44"/>
        <v>176.5150225398252</v>
      </c>
      <c r="AC123" s="41">
        <f t="shared" si="45"/>
        <v>570342.0742362038</v>
      </c>
      <c r="AD123" s="43">
        <f t="shared" si="46"/>
        <v>188498.84478775266</v>
      </c>
      <c r="AF123" s="38">
        <f>IF('[29]Proforma-Input'!$C$108="Yes",MONTH(O123)&amp;YEAR(O123)=MONTH($C$9)&amp;YEAR($C$9),0)</f>
        <v>0</v>
      </c>
      <c r="AG123" s="52">
        <v>10</v>
      </c>
    </row>
    <row r="124" spans="2:33" x14ac:dyDescent="0.3">
      <c r="B124" s="44" t="str">
        <f t="shared" si="47"/>
        <v>-</v>
      </c>
      <c r="C124" s="38"/>
      <c r="D124" s="1">
        <v>110</v>
      </c>
      <c r="E124" s="1">
        <f t="shared" si="28"/>
        <v>2</v>
      </c>
      <c r="F124" s="39">
        <f>IFERROR(IF(B124&lt;$C$9,IF('[29]Proforma-Input'!$C$108="Yes",K123,K123),0),)</f>
        <v>0</v>
      </c>
      <c r="G124" s="39">
        <f t="shared" si="48"/>
        <v>0</v>
      </c>
      <c r="H124" s="40">
        <f>IFERROR(IF(B124&lt;$C$9,IF('[29]Proforma-Input'!$C$108="Yes",H123,),0),)</f>
        <v>0</v>
      </c>
      <c r="I124" s="41">
        <f t="shared" si="33"/>
        <v>0</v>
      </c>
      <c r="J124" s="41">
        <f t="shared" si="34"/>
        <v>0</v>
      </c>
      <c r="K124" s="42">
        <f t="shared" si="35"/>
        <v>0</v>
      </c>
      <c r="L124" s="41" t="str">
        <f t="shared" si="36"/>
        <v>-</v>
      </c>
      <c r="M124" s="43" t="str">
        <f t="shared" si="37"/>
        <v>-</v>
      </c>
      <c r="O124" s="44">
        <f t="shared" ca="1" si="49"/>
        <v>49251</v>
      </c>
      <c r="P124" s="38"/>
      <c r="Q124" s="1">
        <f t="shared" si="30"/>
        <v>110</v>
      </c>
      <c r="R124" s="1">
        <f t="shared" si="29"/>
        <v>2</v>
      </c>
      <c r="S124" s="39">
        <f>IF('[29]Proforma-Input'!$C$108="No",X123,IF(AF124=TRUE,$P$3,X123))</f>
        <v>8457496.4247904457</v>
      </c>
      <c r="T124" s="39">
        <f t="shared" si="31"/>
        <v>63236.743251996377</v>
      </c>
      <c r="U124" s="40">
        <f t="shared" si="32"/>
        <v>6.8000000000000005E-2</v>
      </c>
      <c r="V124" s="41">
        <f t="shared" si="38"/>
        <v>47925.813073812526</v>
      </c>
      <c r="W124" s="41">
        <f t="shared" si="39"/>
        <v>15310.930178183851</v>
      </c>
      <c r="X124" s="53">
        <f t="shared" si="40"/>
        <v>8442185.4946122617</v>
      </c>
      <c r="Y124" s="68">
        <f t="shared" si="41"/>
        <v>5698227.2523318697</v>
      </c>
      <c r="Z124" s="68">
        <f t="shared" si="42"/>
        <v>1257814.5053877314</v>
      </c>
      <c r="AA124" s="39">
        <f t="shared" si="43"/>
        <v>704.79136873253719</v>
      </c>
      <c r="AB124" s="53">
        <f t="shared" si="44"/>
        <v>176.1978421831343</v>
      </c>
      <c r="AC124" s="41" t="str">
        <f t="shared" si="45"/>
        <v>-</v>
      </c>
      <c r="AD124" s="43" t="str">
        <f t="shared" si="46"/>
        <v>-</v>
      </c>
      <c r="AF124" s="38">
        <f>IF('[29]Proforma-Input'!$C$108="Yes",MONTH(O124)&amp;YEAR(O124)=MONTH($C$9)&amp;YEAR($C$9),0)</f>
        <v>0</v>
      </c>
      <c r="AG124" s="52">
        <v>10</v>
      </c>
    </row>
    <row r="125" spans="2:33" x14ac:dyDescent="0.3">
      <c r="B125" s="44" t="str">
        <f t="shared" si="47"/>
        <v>-</v>
      </c>
      <c r="C125" s="38"/>
      <c r="D125" s="1">
        <v>111</v>
      </c>
      <c r="E125" s="1">
        <f t="shared" si="28"/>
        <v>3</v>
      </c>
      <c r="F125" s="39">
        <f>IFERROR(IF(B125&lt;$C$9,IF('[29]Proforma-Input'!$C$108="Yes",K124,K124),0),)</f>
        <v>0</v>
      </c>
      <c r="G125" s="39">
        <f t="shared" si="48"/>
        <v>0</v>
      </c>
      <c r="H125" s="40">
        <f>IFERROR(IF(B125&lt;$C$9,IF('[29]Proforma-Input'!$C$108="Yes",H124,),0),)</f>
        <v>0</v>
      </c>
      <c r="I125" s="41">
        <f t="shared" si="33"/>
        <v>0</v>
      </c>
      <c r="J125" s="41">
        <f t="shared" si="34"/>
        <v>0</v>
      </c>
      <c r="K125" s="42">
        <f t="shared" si="35"/>
        <v>0</v>
      </c>
      <c r="L125" s="41" t="str">
        <f t="shared" si="36"/>
        <v>-</v>
      </c>
      <c r="M125" s="43" t="str">
        <f t="shared" si="37"/>
        <v>-</v>
      </c>
      <c r="O125" s="44">
        <f t="shared" ca="1" si="49"/>
        <v>49281</v>
      </c>
      <c r="P125" s="38"/>
      <c r="Q125" s="1">
        <f t="shared" si="30"/>
        <v>111</v>
      </c>
      <c r="R125" s="1">
        <f t="shared" si="29"/>
        <v>3</v>
      </c>
      <c r="S125" s="39">
        <f>IF('[29]Proforma-Input'!$C$108="No",X124,IF(AF125=TRUE,$P$3,X124))</f>
        <v>8442185.4946122617</v>
      </c>
      <c r="T125" s="39">
        <f t="shared" si="31"/>
        <v>63236.743251996377</v>
      </c>
      <c r="U125" s="40">
        <f t="shared" si="32"/>
        <v>6.8000000000000005E-2</v>
      </c>
      <c r="V125" s="41">
        <f t="shared" si="38"/>
        <v>47839.05113613615</v>
      </c>
      <c r="W125" s="41">
        <f t="shared" si="39"/>
        <v>15397.692115860227</v>
      </c>
      <c r="X125" s="53">
        <f t="shared" si="40"/>
        <v>8426787.8024964016</v>
      </c>
      <c r="Y125" s="68">
        <f t="shared" si="41"/>
        <v>5746066.3034680057</v>
      </c>
      <c r="Z125" s="68">
        <f t="shared" si="42"/>
        <v>1273212.1975035917</v>
      </c>
      <c r="AA125" s="39">
        <f t="shared" si="43"/>
        <v>703.51545788435521</v>
      </c>
      <c r="AB125" s="53">
        <f t="shared" si="44"/>
        <v>175.8788644710888</v>
      </c>
      <c r="AC125" s="41" t="str">
        <f t="shared" si="45"/>
        <v>-</v>
      </c>
      <c r="AD125" s="43" t="str">
        <f t="shared" si="46"/>
        <v>-</v>
      </c>
      <c r="AF125" s="38">
        <f>IF('[29]Proforma-Input'!$C$108="Yes",MONTH(O125)&amp;YEAR(O125)=MONTH($C$9)&amp;YEAR($C$9),0)</f>
        <v>0</v>
      </c>
      <c r="AG125" s="52">
        <v>10</v>
      </c>
    </row>
    <row r="126" spans="2:33" x14ac:dyDescent="0.3">
      <c r="B126" s="44" t="str">
        <f t="shared" si="47"/>
        <v>-</v>
      </c>
      <c r="C126" s="38"/>
      <c r="D126" s="1">
        <v>112</v>
      </c>
      <c r="E126" s="1">
        <f t="shared" si="28"/>
        <v>4</v>
      </c>
      <c r="F126" s="39">
        <f>IFERROR(IF(B126&lt;$C$9,IF('[29]Proforma-Input'!$C$108="Yes",K125,K125),0),)</f>
        <v>0</v>
      </c>
      <c r="G126" s="39">
        <f t="shared" si="48"/>
        <v>0</v>
      </c>
      <c r="H126" s="40">
        <f>IFERROR(IF(B126&lt;$C$9,IF('[29]Proforma-Input'!$C$108="Yes",H125,),0),)</f>
        <v>0</v>
      </c>
      <c r="I126" s="41">
        <f t="shared" si="33"/>
        <v>0</v>
      </c>
      <c r="J126" s="41">
        <f t="shared" si="34"/>
        <v>0</v>
      </c>
      <c r="K126" s="42">
        <f t="shared" si="35"/>
        <v>0</v>
      </c>
      <c r="L126" s="41" t="str">
        <f t="shared" si="36"/>
        <v>-</v>
      </c>
      <c r="M126" s="43" t="str">
        <f t="shared" si="37"/>
        <v>-</v>
      </c>
      <c r="O126" s="44">
        <f t="shared" ca="1" si="49"/>
        <v>49312</v>
      </c>
      <c r="P126" s="38"/>
      <c r="Q126" s="1">
        <f t="shared" si="30"/>
        <v>112</v>
      </c>
      <c r="R126" s="1">
        <f t="shared" si="29"/>
        <v>4</v>
      </c>
      <c r="S126" s="39">
        <f>IF('[29]Proforma-Input'!$C$108="No",X125,IF(AF126=TRUE,$P$3,X125))</f>
        <v>8426787.8024964016</v>
      </c>
      <c r="T126" s="39">
        <f t="shared" si="31"/>
        <v>63236.743251996377</v>
      </c>
      <c r="U126" s="40">
        <f t="shared" si="32"/>
        <v>6.8000000000000005E-2</v>
      </c>
      <c r="V126" s="41">
        <f t="shared" si="38"/>
        <v>47751.797547479611</v>
      </c>
      <c r="W126" s="41">
        <f t="shared" si="39"/>
        <v>15484.945704516766</v>
      </c>
      <c r="X126" s="53">
        <f t="shared" si="40"/>
        <v>8411302.8567918856</v>
      </c>
      <c r="Y126" s="68">
        <f t="shared" si="41"/>
        <v>5793818.1010154849</v>
      </c>
      <c r="Z126" s="68">
        <f t="shared" si="42"/>
        <v>1288697.1432081084</v>
      </c>
      <c r="AA126" s="39">
        <f t="shared" si="43"/>
        <v>702.23231687470013</v>
      </c>
      <c r="AB126" s="53">
        <f t="shared" si="44"/>
        <v>175.55807921867503</v>
      </c>
      <c r="AC126" s="41" t="str">
        <f t="shared" si="45"/>
        <v>-</v>
      </c>
      <c r="AD126" s="43" t="str">
        <f t="shared" si="46"/>
        <v>-</v>
      </c>
      <c r="AF126" s="38">
        <f>IF('[29]Proforma-Input'!$C$108="Yes",MONTH(O126)&amp;YEAR(O126)=MONTH($C$9)&amp;YEAR($C$9),0)</f>
        <v>0</v>
      </c>
      <c r="AG126" s="52">
        <v>10</v>
      </c>
    </row>
    <row r="127" spans="2:33" x14ac:dyDescent="0.3">
      <c r="B127" s="44" t="str">
        <f t="shared" si="47"/>
        <v>-</v>
      </c>
      <c r="C127" s="38"/>
      <c r="D127" s="1">
        <v>113</v>
      </c>
      <c r="E127" s="1">
        <f t="shared" si="28"/>
        <v>5</v>
      </c>
      <c r="F127" s="39">
        <f>IFERROR(IF(B127&lt;$C$9,IF('[29]Proforma-Input'!$C$108="Yes",K126,K126),0),)</f>
        <v>0</v>
      </c>
      <c r="G127" s="39">
        <f t="shared" si="48"/>
        <v>0</v>
      </c>
      <c r="H127" s="40">
        <f>IFERROR(IF(B127&lt;$C$9,IF('[29]Proforma-Input'!$C$108="Yes",H126,),0),)</f>
        <v>0</v>
      </c>
      <c r="I127" s="41">
        <f t="shared" si="33"/>
        <v>0</v>
      </c>
      <c r="J127" s="41">
        <f t="shared" si="34"/>
        <v>0</v>
      </c>
      <c r="K127" s="42">
        <f t="shared" si="35"/>
        <v>0</v>
      </c>
      <c r="L127" s="41" t="str">
        <f t="shared" si="36"/>
        <v>-</v>
      </c>
      <c r="M127" s="43" t="str">
        <f t="shared" si="37"/>
        <v>-</v>
      </c>
      <c r="O127" s="44">
        <f t="shared" ca="1" si="49"/>
        <v>49343</v>
      </c>
      <c r="P127" s="38"/>
      <c r="Q127" s="1">
        <f t="shared" si="30"/>
        <v>113</v>
      </c>
      <c r="R127" s="1">
        <f t="shared" si="29"/>
        <v>5</v>
      </c>
      <c r="S127" s="39">
        <f>IF('[29]Proforma-Input'!$C$108="No",X126,IF(AF127=TRUE,$P$3,X126))</f>
        <v>8411302.8567918856</v>
      </c>
      <c r="T127" s="39">
        <f t="shared" si="31"/>
        <v>63236.743251996377</v>
      </c>
      <c r="U127" s="40">
        <f t="shared" si="32"/>
        <v>6.8000000000000005E-2</v>
      </c>
      <c r="V127" s="41">
        <f t="shared" si="38"/>
        <v>47664.049521820685</v>
      </c>
      <c r="W127" s="41">
        <f t="shared" si="39"/>
        <v>15572.693730175692</v>
      </c>
      <c r="X127" s="53">
        <f t="shared" si="40"/>
        <v>8395730.1630617101</v>
      </c>
      <c r="Y127" s="68">
        <f t="shared" si="41"/>
        <v>5841482.1505373055</v>
      </c>
      <c r="Z127" s="68">
        <f t="shared" si="42"/>
        <v>1304269.8369382841</v>
      </c>
      <c r="AA127" s="39">
        <f t="shared" si="43"/>
        <v>700.94190473265724</v>
      </c>
      <c r="AB127" s="53">
        <f t="shared" si="44"/>
        <v>175.23547618316431</v>
      </c>
      <c r="AC127" s="41" t="str">
        <f t="shared" si="45"/>
        <v>-</v>
      </c>
      <c r="AD127" s="43" t="str">
        <f t="shared" si="46"/>
        <v>-</v>
      </c>
      <c r="AF127" s="38">
        <f>IF('[29]Proforma-Input'!$C$108="Yes",MONTH(O127)&amp;YEAR(O127)=MONTH($C$9)&amp;YEAR($C$9),0)</f>
        <v>0</v>
      </c>
      <c r="AG127" s="52">
        <v>10</v>
      </c>
    </row>
    <row r="128" spans="2:33" x14ac:dyDescent="0.3">
      <c r="B128" s="44" t="str">
        <f t="shared" si="47"/>
        <v>-</v>
      </c>
      <c r="C128" s="38"/>
      <c r="D128" s="1">
        <v>114</v>
      </c>
      <c r="E128" s="1">
        <f t="shared" ref="E128:E134" si="50">1+E127</f>
        <v>6</v>
      </c>
      <c r="F128" s="39">
        <f>IFERROR(IF(B128&lt;$C$9,IF('[29]Proforma-Input'!$C$108="Yes",K127,K127),0),)</f>
        <v>0</v>
      </c>
      <c r="G128" s="39">
        <f t="shared" si="48"/>
        <v>0</v>
      </c>
      <c r="H128" s="40">
        <f>IFERROR(IF(B128&lt;$C$9,IF('[29]Proforma-Input'!$C$108="Yes",H127,),0),)</f>
        <v>0</v>
      </c>
      <c r="I128" s="41">
        <f t="shared" si="33"/>
        <v>0</v>
      </c>
      <c r="J128" s="41">
        <f t="shared" si="34"/>
        <v>0</v>
      </c>
      <c r="K128" s="42">
        <f t="shared" si="35"/>
        <v>0</v>
      </c>
      <c r="L128" s="41" t="str">
        <f t="shared" si="36"/>
        <v>-</v>
      </c>
      <c r="M128" s="43" t="str">
        <f t="shared" si="37"/>
        <v>-</v>
      </c>
      <c r="O128" s="44">
        <f t="shared" ca="1" si="49"/>
        <v>49371</v>
      </c>
      <c r="P128" s="38"/>
      <c r="Q128" s="1">
        <f t="shared" si="30"/>
        <v>114</v>
      </c>
      <c r="R128" s="1">
        <f t="shared" ref="R128:R134" si="51">1+R127</f>
        <v>6</v>
      </c>
      <c r="S128" s="39">
        <f>IF('[29]Proforma-Input'!$C$108="No",X127,IF(AF128=TRUE,$P$3,X127))</f>
        <v>8395730.1630617101</v>
      </c>
      <c r="T128" s="39">
        <f t="shared" si="31"/>
        <v>63236.743251996377</v>
      </c>
      <c r="U128" s="40">
        <f t="shared" si="32"/>
        <v>6.8000000000000005E-2</v>
      </c>
      <c r="V128" s="41">
        <f t="shared" si="38"/>
        <v>47575.804257349693</v>
      </c>
      <c r="W128" s="41">
        <f t="shared" si="39"/>
        <v>15660.938994646684</v>
      </c>
      <c r="X128" s="53">
        <f t="shared" si="40"/>
        <v>8380069.2240670631</v>
      </c>
      <c r="Y128" s="68">
        <f t="shared" si="41"/>
        <v>5889057.9547946556</v>
      </c>
      <c r="Z128" s="68">
        <f t="shared" si="42"/>
        <v>1319930.7759329309</v>
      </c>
      <c r="AA128" s="39">
        <f t="shared" si="43"/>
        <v>699.64418025514249</v>
      </c>
      <c r="AB128" s="53">
        <f t="shared" si="44"/>
        <v>174.91104506378562</v>
      </c>
      <c r="AC128" s="41" t="str">
        <f t="shared" si="45"/>
        <v>-</v>
      </c>
      <c r="AD128" s="43" t="str">
        <f t="shared" si="46"/>
        <v>-</v>
      </c>
      <c r="AF128" s="38">
        <f>IF('[29]Proforma-Input'!$C$108="Yes",MONTH(O128)&amp;YEAR(O128)=MONTH($C$9)&amp;YEAR($C$9),0)</f>
        <v>0</v>
      </c>
      <c r="AG128" s="52">
        <v>10</v>
      </c>
    </row>
    <row r="129" spans="2:33" x14ac:dyDescent="0.3">
      <c r="B129" s="44" t="str">
        <f t="shared" si="47"/>
        <v>-</v>
      </c>
      <c r="C129" s="38"/>
      <c r="D129" s="1">
        <v>115</v>
      </c>
      <c r="E129" s="1">
        <f t="shared" si="50"/>
        <v>7</v>
      </c>
      <c r="F129" s="39">
        <f>IFERROR(IF(B129&lt;$C$9,IF('[29]Proforma-Input'!$C$108="Yes",K128,K128),0),)</f>
        <v>0</v>
      </c>
      <c r="G129" s="39">
        <f t="shared" si="48"/>
        <v>0</v>
      </c>
      <c r="H129" s="40">
        <f>IFERROR(IF(B129&lt;$C$9,IF('[29]Proforma-Input'!$C$108="Yes",H128,),0),)</f>
        <v>0</v>
      </c>
      <c r="I129" s="41">
        <f t="shared" si="33"/>
        <v>0</v>
      </c>
      <c r="J129" s="41">
        <f t="shared" si="34"/>
        <v>0</v>
      </c>
      <c r="K129" s="42">
        <f t="shared" si="35"/>
        <v>0</v>
      </c>
      <c r="L129" s="41" t="str">
        <f t="shared" si="36"/>
        <v>-</v>
      </c>
      <c r="M129" s="43" t="str">
        <f t="shared" si="37"/>
        <v>-</v>
      </c>
      <c r="O129" s="44">
        <f t="shared" ca="1" si="49"/>
        <v>49402</v>
      </c>
      <c r="P129" s="38"/>
      <c r="Q129" s="1">
        <f t="shared" si="30"/>
        <v>115</v>
      </c>
      <c r="R129" s="1">
        <f t="shared" si="51"/>
        <v>7</v>
      </c>
      <c r="S129" s="39">
        <f>IF('[29]Proforma-Input'!$C$108="No",X128,IF(AF129=TRUE,$P$3,X128))</f>
        <v>8380069.2240670631</v>
      </c>
      <c r="T129" s="39">
        <f t="shared" si="31"/>
        <v>63236.743251996377</v>
      </c>
      <c r="U129" s="40">
        <f t="shared" si="32"/>
        <v>6.8000000000000005E-2</v>
      </c>
      <c r="V129" s="41">
        <f t="shared" si="38"/>
        <v>47487.058936380025</v>
      </c>
      <c r="W129" s="41">
        <f t="shared" si="39"/>
        <v>15749.684315616352</v>
      </c>
      <c r="X129" s="53">
        <f t="shared" si="40"/>
        <v>8364319.5397514468</v>
      </c>
      <c r="Y129" s="68">
        <f t="shared" si="41"/>
        <v>5936545.0137310354</v>
      </c>
      <c r="Z129" s="68">
        <f t="shared" si="42"/>
        <v>1335680.4602485471</v>
      </c>
      <c r="AA129" s="39">
        <f t="shared" si="43"/>
        <v>698.33910200558864</v>
      </c>
      <c r="AB129" s="53">
        <f t="shared" si="44"/>
        <v>174.58477550139716</v>
      </c>
      <c r="AC129" s="41" t="str">
        <f t="shared" si="45"/>
        <v>-</v>
      </c>
      <c r="AD129" s="43" t="str">
        <f t="shared" si="46"/>
        <v>-</v>
      </c>
      <c r="AF129" s="38">
        <f>IF('[29]Proforma-Input'!$C$108="Yes",MONTH(O129)&amp;YEAR(O129)=MONTH($C$9)&amp;YEAR($C$9),0)</f>
        <v>0</v>
      </c>
      <c r="AG129" s="52">
        <v>10</v>
      </c>
    </row>
    <row r="130" spans="2:33" x14ac:dyDescent="0.3">
      <c r="B130" s="44" t="str">
        <f t="shared" si="47"/>
        <v>-</v>
      </c>
      <c r="C130" s="38"/>
      <c r="D130" s="1">
        <v>116</v>
      </c>
      <c r="E130" s="1">
        <f t="shared" si="50"/>
        <v>8</v>
      </c>
      <c r="F130" s="39">
        <f>IFERROR(IF(B130&lt;$C$9,IF('[29]Proforma-Input'!$C$108="Yes",K129,K129),0),)</f>
        <v>0</v>
      </c>
      <c r="G130" s="39">
        <f t="shared" si="48"/>
        <v>0</v>
      </c>
      <c r="H130" s="40">
        <f>IFERROR(IF(B130&lt;$C$9,IF('[29]Proforma-Input'!$C$108="Yes",H129,),0),)</f>
        <v>0</v>
      </c>
      <c r="I130" s="41">
        <f t="shared" si="33"/>
        <v>0</v>
      </c>
      <c r="J130" s="41">
        <f t="shared" si="34"/>
        <v>0</v>
      </c>
      <c r="K130" s="42">
        <f t="shared" si="35"/>
        <v>0</v>
      </c>
      <c r="L130" s="41" t="str">
        <f t="shared" si="36"/>
        <v>-</v>
      </c>
      <c r="M130" s="43" t="str">
        <f t="shared" si="37"/>
        <v>-</v>
      </c>
      <c r="O130" s="44">
        <f t="shared" ca="1" si="49"/>
        <v>49432</v>
      </c>
      <c r="P130" s="38"/>
      <c r="Q130" s="1">
        <f t="shared" si="30"/>
        <v>116</v>
      </c>
      <c r="R130" s="1">
        <f t="shared" si="51"/>
        <v>8</v>
      </c>
      <c r="S130" s="39">
        <f>IF('[29]Proforma-Input'!$C$108="No",X129,IF(AF130=TRUE,$P$3,X129))</f>
        <v>8364319.5397514468</v>
      </c>
      <c r="T130" s="39">
        <f t="shared" si="31"/>
        <v>63236.743251996377</v>
      </c>
      <c r="U130" s="40">
        <f t="shared" si="32"/>
        <v>6.8000000000000005E-2</v>
      </c>
      <c r="V130" s="41">
        <f t="shared" si="38"/>
        <v>47397.810725258205</v>
      </c>
      <c r="W130" s="41">
        <f t="shared" si="39"/>
        <v>15838.932526738172</v>
      </c>
      <c r="X130" s="53">
        <f t="shared" si="40"/>
        <v>8348480.6072247084</v>
      </c>
      <c r="Y130" s="68">
        <f t="shared" si="41"/>
        <v>5983942.8244562941</v>
      </c>
      <c r="Z130" s="68">
        <f t="shared" si="42"/>
        <v>1351519.3927752853</v>
      </c>
      <c r="AA130" s="39">
        <f t="shared" si="43"/>
        <v>697.02662831262057</v>
      </c>
      <c r="AB130" s="53">
        <f t="shared" si="44"/>
        <v>174.25665707815514</v>
      </c>
      <c r="AC130" s="41" t="str">
        <f t="shared" si="45"/>
        <v>-</v>
      </c>
      <c r="AD130" s="43" t="str">
        <f t="shared" si="46"/>
        <v>-</v>
      </c>
      <c r="AF130" s="38">
        <f>IF('[29]Proforma-Input'!$C$108="Yes",MONTH(O130)&amp;YEAR(O130)=MONTH($C$9)&amp;YEAR($C$9),0)</f>
        <v>0</v>
      </c>
      <c r="AG130" s="52">
        <v>10</v>
      </c>
    </row>
    <row r="131" spans="2:33" x14ac:dyDescent="0.3">
      <c r="B131" s="44" t="str">
        <f t="shared" si="47"/>
        <v>-</v>
      </c>
      <c r="C131" s="38"/>
      <c r="D131" s="1">
        <v>117</v>
      </c>
      <c r="E131" s="1">
        <f t="shared" si="50"/>
        <v>9</v>
      </c>
      <c r="F131" s="39">
        <f>IFERROR(IF(B131&lt;$C$9,IF('[29]Proforma-Input'!$C$108="Yes",K130,K130),0),)</f>
        <v>0</v>
      </c>
      <c r="G131" s="39">
        <f t="shared" si="48"/>
        <v>0</v>
      </c>
      <c r="H131" s="40">
        <f>IFERROR(IF(B131&lt;$C$9,IF('[29]Proforma-Input'!$C$108="Yes",H130,),0),)</f>
        <v>0</v>
      </c>
      <c r="I131" s="41">
        <f t="shared" si="33"/>
        <v>0</v>
      </c>
      <c r="J131" s="41">
        <f t="shared" si="34"/>
        <v>0</v>
      </c>
      <c r="K131" s="42">
        <f t="shared" si="35"/>
        <v>0</v>
      </c>
      <c r="L131" s="41" t="str">
        <f t="shared" si="36"/>
        <v>-</v>
      </c>
      <c r="M131" s="43" t="str">
        <f t="shared" si="37"/>
        <v>-</v>
      </c>
      <c r="O131" s="44">
        <f t="shared" ca="1" si="49"/>
        <v>49463</v>
      </c>
      <c r="P131" s="38"/>
      <c r="Q131" s="1">
        <f t="shared" si="30"/>
        <v>117</v>
      </c>
      <c r="R131" s="1">
        <f t="shared" si="51"/>
        <v>9</v>
      </c>
      <c r="S131" s="39">
        <f>IF('[29]Proforma-Input'!$C$108="No",X130,IF(AF131=TRUE,$P$3,X130))</f>
        <v>8348480.6072247084</v>
      </c>
      <c r="T131" s="39">
        <f t="shared" si="31"/>
        <v>63236.743251996377</v>
      </c>
      <c r="U131" s="40">
        <f t="shared" si="32"/>
        <v>6.8000000000000005E-2</v>
      </c>
      <c r="V131" s="41">
        <f t="shared" si="38"/>
        <v>47308.056774273355</v>
      </c>
      <c r="W131" s="41">
        <f t="shared" si="39"/>
        <v>15928.686477723022</v>
      </c>
      <c r="X131" s="53">
        <f t="shared" si="40"/>
        <v>8332551.9207469858</v>
      </c>
      <c r="Y131" s="68">
        <f t="shared" si="41"/>
        <v>6031250.8812305676</v>
      </c>
      <c r="Z131" s="68">
        <f t="shared" si="42"/>
        <v>1367448.0792530084</v>
      </c>
      <c r="AA131" s="39">
        <f t="shared" si="43"/>
        <v>695.7067172687257</v>
      </c>
      <c r="AB131" s="53">
        <f t="shared" si="44"/>
        <v>173.92667931718142</v>
      </c>
      <c r="AC131" s="41" t="str">
        <f t="shared" si="45"/>
        <v>-</v>
      </c>
      <c r="AD131" s="43" t="str">
        <f t="shared" si="46"/>
        <v>-</v>
      </c>
      <c r="AF131" s="38">
        <f>IF('[29]Proforma-Input'!$C$108="Yes",MONTH(O131)&amp;YEAR(O131)=MONTH($C$9)&amp;YEAR($C$9),0)</f>
        <v>0</v>
      </c>
      <c r="AG131" s="52">
        <v>10</v>
      </c>
    </row>
    <row r="132" spans="2:33" x14ac:dyDescent="0.3">
      <c r="B132" s="44" t="str">
        <f t="shared" si="47"/>
        <v>-</v>
      </c>
      <c r="C132" s="38"/>
      <c r="D132" s="1">
        <v>118</v>
      </c>
      <c r="E132" s="1">
        <f t="shared" si="50"/>
        <v>10</v>
      </c>
      <c r="F132" s="39">
        <f>IFERROR(IF(B132&lt;$C$9,IF('[29]Proforma-Input'!$C$108="Yes",K131,K131),0),)</f>
        <v>0</v>
      </c>
      <c r="G132" s="39">
        <f t="shared" si="48"/>
        <v>0</v>
      </c>
      <c r="H132" s="40">
        <f>IFERROR(IF(B132&lt;$C$9,IF('[29]Proforma-Input'!$C$108="Yes",H131,),0),)</f>
        <v>0</v>
      </c>
      <c r="I132" s="41">
        <f t="shared" si="33"/>
        <v>0</v>
      </c>
      <c r="J132" s="41">
        <f t="shared" si="34"/>
        <v>0</v>
      </c>
      <c r="K132" s="42">
        <f t="shared" si="35"/>
        <v>0</v>
      </c>
      <c r="L132" s="41" t="str">
        <f t="shared" si="36"/>
        <v>-</v>
      </c>
      <c r="M132" s="43" t="str">
        <f t="shared" si="37"/>
        <v>-</v>
      </c>
      <c r="O132" s="44">
        <f t="shared" ca="1" si="49"/>
        <v>49493</v>
      </c>
      <c r="P132" s="38"/>
      <c r="Q132" s="1">
        <f t="shared" si="30"/>
        <v>118</v>
      </c>
      <c r="R132" s="1">
        <f t="shared" si="51"/>
        <v>10</v>
      </c>
      <c r="S132" s="39">
        <f>IF('[29]Proforma-Input'!$C$108="No",X131,IF(AF132=TRUE,$P$3,X131))</f>
        <v>8332551.9207469858</v>
      </c>
      <c r="T132" s="39">
        <f t="shared" si="31"/>
        <v>63236.743251996377</v>
      </c>
      <c r="U132" s="40">
        <f t="shared" si="32"/>
        <v>6.8000000000000005E-2</v>
      </c>
      <c r="V132" s="41">
        <f t="shared" si="38"/>
        <v>47217.794217566254</v>
      </c>
      <c r="W132" s="41">
        <f t="shared" si="39"/>
        <v>16018.949034430123</v>
      </c>
      <c r="X132" s="53">
        <f t="shared" si="40"/>
        <v>8316532.9717125557</v>
      </c>
      <c r="Y132" s="68">
        <f t="shared" si="41"/>
        <v>6078468.6754481336</v>
      </c>
      <c r="Z132" s="68">
        <f t="shared" si="42"/>
        <v>1383467.0282874384</v>
      </c>
      <c r="AA132" s="39">
        <f t="shared" si="43"/>
        <v>694.37932672891554</v>
      </c>
      <c r="AB132" s="53">
        <f t="shared" si="44"/>
        <v>173.59483168222889</v>
      </c>
      <c r="AC132" s="41" t="str">
        <f t="shared" si="45"/>
        <v>-</v>
      </c>
      <c r="AD132" s="43" t="str">
        <f t="shared" si="46"/>
        <v>-</v>
      </c>
      <c r="AF132" s="38">
        <f>IF('[29]Proforma-Input'!$C$108="Yes",MONTH(O132)&amp;YEAR(O132)=MONTH($C$9)&amp;YEAR($C$9),0)</f>
        <v>0</v>
      </c>
      <c r="AG132" s="52">
        <v>10</v>
      </c>
    </row>
    <row r="133" spans="2:33" x14ac:dyDescent="0.3">
      <c r="B133" s="44" t="str">
        <f t="shared" si="47"/>
        <v>-</v>
      </c>
      <c r="C133" s="38"/>
      <c r="D133" s="1">
        <v>119</v>
      </c>
      <c r="E133" s="1">
        <f t="shared" si="50"/>
        <v>11</v>
      </c>
      <c r="F133" s="39">
        <f>IFERROR(IF(B133&lt;$C$9,IF('[29]Proforma-Input'!$C$108="Yes",K132,K132),0),)</f>
        <v>0</v>
      </c>
      <c r="G133" s="39">
        <f t="shared" si="48"/>
        <v>0</v>
      </c>
      <c r="H133" s="40">
        <f>IFERROR(IF(B133&lt;$C$9,IF('[29]Proforma-Input'!$C$108="Yes",H132,),0),)</f>
        <v>0</v>
      </c>
      <c r="I133" s="41">
        <f t="shared" si="33"/>
        <v>0</v>
      </c>
      <c r="J133" s="41">
        <f t="shared" si="34"/>
        <v>0</v>
      </c>
      <c r="K133" s="42">
        <f t="shared" si="35"/>
        <v>0</v>
      </c>
      <c r="L133" s="41" t="str">
        <f t="shared" si="36"/>
        <v>-</v>
      </c>
      <c r="M133" s="43" t="str">
        <f t="shared" si="37"/>
        <v>-</v>
      </c>
      <c r="O133" s="44">
        <f t="shared" ca="1" si="49"/>
        <v>49524</v>
      </c>
      <c r="P133" s="38"/>
      <c r="Q133" s="1">
        <f t="shared" si="30"/>
        <v>119</v>
      </c>
      <c r="R133" s="1">
        <f t="shared" si="51"/>
        <v>11</v>
      </c>
      <c r="S133" s="39">
        <f>IF('[29]Proforma-Input'!$C$108="No",X132,IF(AF133=TRUE,$P$3,X132))</f>
        <v>8316532.9717125557</v>
      </c>
      <c r="T133" s="39">
        <f t="shared" si="31"/>
        <v>63236.743251996377</v>
      </c>
      <c r="U133" s="40">
        <f t="shared" si="32"/>
        <v>6.8000000000000005E-2</v>
      </c>
      <c r="V133" s="41">
        <f t="shared" si="38"/>
        <v>47127.020173037818</v>
      </c>
      <c r="W133" s="41">
        <f t="shared" si="39"/>
        <v>16109.723078958559</v>
      </c>
      <c r="X133" s="53">
        <f t="shared" si="40"/>
        <v>8300423.248633597</v>
      </c>
      <c r="Y133" s="68">
        <f t="shared" si="41"/>
        <v>6125595.695621171</v>
      </c>
      <c r="Z133" s="68">
        <f t="shared" si="42"/>
        <v>1399576.7513663969</v>
      </c>
      <c r="AA133" s="39">
        <f t="shared" si="43"/>
        <v>693.04441430937959</v>
      </c>
      <c r="AB133" s="53">
        <f t="shared" si="44"/>
        <v>173.2611035773449</v>
      </c>
      <c r="AC133" s="41" t="str">
        <f t="shared" si="45"/>
        <v>-</v>
      </c>
      <c r="AD133" s="43" t="str">
        <f t="shared" si="46"/>
        <v>-</v>
      </c>
      <c r="AF133" s="38">
        <f>IF('[29]Proforma-Input'!$C$108="Yes",MONTH(O133)&amp;YEAR(O133)=MONTH($C$9)&amp;YEAR($C$9),0)</f>
        <v>0</v>
      </c>
      <c r="AG133" s="52">
        <v>10</v>
      </c>
    </row>
    <row r="134" spans="2:33" x14ac:dyDescent="0.3">
      <c r="B134" s="44" t="str">
        <f t="shared" si="47"/>
        <v>-</v>
      </c>
      <c r="C134" s="38"/>
      <c r="D134" s="1">
        <v>120</v>
      </c>
      <c r="E134" s="1">
        <f t="shared" si="50"/>
        <v>12</v>
      </c>
      <c r="F134" s="39">
        <f>IFERROR(IF(B134&lt;$C$9,IF('[29]Proforma-Input'!$C$108="Yes",K133,K133),0),)</f>
        <v>0</v>
      </c>
      <c r="G134" s="39">
        <f t="shared" si="48"/>
        <v>0</v>
      </c>
      <c r="H134" s="40">
        <f>IFERROR(IF(B134&lt;$C$9,IF('[29]Proforma-Input'!$C$108="Yes",H133,),0),)</f>
        <v>0</v>
      </c>
      <c r="I134" s="41">
        <f t="shared" si="33"/>
        <v>0</v>
      </c>
      <c r="J134" s="41">
        <f t="shared" si="34"/>
        <v>0</v>
      </c>
      <c r="K134" s="42">
        <f t="shared" si="35"/>
        <v>0</v>
      </c>
      <c r="L134" s="41" t="str">
        <f t="shared" si="36"/>
        <v>-</v>
      </c>
      <c r="M134" s="43" t="str">
        <f t="shared" si="37"/>
        <v>-</v>
      </c>
      <c r="O134" s="44">
        <f t="shared" ca="1" si="49"/>
        <v>49555</v>
      </c>
      <c r="P134" s="38"/>
      <c r="Q134" s="1">
        <f t="shared" ref="Q134:Q197" si="52">IF(S134&gt;0,1+Q133,)</f>
        <v>120</v>
      </c>
      <c r="R134" s="1">
        <f t="shared" si="51"/>
        <v>12</v>
      </c>
      <c r="S134" s="39">
        <f>IF('[29]Proforma-Input'!$C$108="No",X133,IF(AF134=TRUE,$P$3,X133))</f>
        <v>8300423.248633597</v>
      </c>
      <c r="T134" s="39">
        <f t="shared" si="31"/>
        <v>63236.743251996377</v>
      </c>
      <c r="U134" s="40">
        <f t="shared" si="32"/>
        <v>6.8000000000000005E-2</v>
      </c>
      <c r="V134" s="41">
        <f t="shared" si="38"/>
        <v>47035.731742257056</v>
      </c>
      <c r="W134" s="41">
        <f t="shared" si="39"/>
        <v>16201.011509739321</v>
      </c>
      <c r="X134" s="53">
        <f t="shared" si="40"/>
        <v>8284222.2371238582</v>
      </c>
      <c r="Y134" s="68">
        <f t="shared" si="41"/>
        <v>6172631.4273634283</v>
      </c>
      <c r="Z134" s="68">
        <f t="shared" si="42"/>
        <v>1415777.7628761362</v>
      </c>
      <c r="AA134" s="39">
        <f t="shared" si="43"/>
        <v>691.70193738613307</v>
      </c>
      <c r="AB134" s="53">
        <f t="shared" si="44"/>
        <v>172.92548434653327</v>
      </c>
      <c r="AC134" s="41" t="str">
        <f t="shared" si="45"/>
        <v>-</v>
      </c>
      <c r="AD134" s="43" t="str">
        <f t="shared" si="46"/>
        <v>-</v>
      </c>
      <c r="AF134" s="38">
        <f>IF('[29]Proforma-Input'!$C$108="Yes",MONTH(O134)&amp;YEAR(O134)=MONTH($C$9)&amp;YEAR($C$9),0)</f>
        <v>0</v>
      </c>
      <c r="AG134" s="52">
        <v>10</v>
      </c>
    </row>
    <row r="135" spans="2:33" x14ac:dyDescent="0.3">
      <c r="B135" s="44" t="str">
        <f t="shared" si="47"/>
        <v>-</v>
      </c>
      <c r="C135" s="38">
        <v>11</v>
      </c>
      <c r="D135" s="1">
        <v>121</v>
      </c>
      <c r="E135" s="1">
        <v>1</v>
      </c>
      <c r="F135" s="39">
        <f>IFERROR(IF(B135&lt;$C$9,IF('[29]Proforma-Input'!$C$108="Yes",K134,K134),0),)</f>
        <v>0</v>
      </c>
      <c r="G135" s="39">
        <f t="shared" si="48"/>
        <v>0</v>
      </c>
      <c r="H135" s="40">
        <f>IFERROR(IF(B135&lt;$C$9,IF('[29]Proforma-Input'!$C$108="Yes",H134,),0),)</f>
        <v>0</v>
      </c>
      <c r="I135" s="41">
        <f t="shared" si="33"/>
        <v>0</v>
      </c>
      <c r="J135" s="41">
        <f t="shared" si="34"/>
        <v>0</v>
      </c>
      <c r="K135" s="42">
        <f t="shared" si="35"/>
        <v>0</v>
      </c>
      <c r="L135" s="41">
        <f t="shared" si="36"/>
        <v>0</v>
      </c>
      <c r="M135" s="43">
        <f t="shared" si="37"/>
        <v>0</v>
      </c>
      <c r="O135" s="44">
        <f t="shared" ca="1" si="49"/>
        <v>49585</v>
      </c>
      <c r="P135" s="38">
        <v>11</v>
      </c>
      <c r="Q135" s="1">
        <f t="shared" si="52"/>
        <v>121</v>
      </c>
      <c r="R135" s="1">
        <v>1</v>
      </c>
      <c r="S135" s="39">
        <f>IF('[29]Proforma-Input'!$C$108="No",X134,IF(AF135=TRUE,$P$3,X134))</f>
        <v>8284222.2371238582</v>
      </c>
      <c r="T135" s="39">
        <f t="shared" si="31"/>
        <v>63236.743251996377</v>
      </c>
      <c r="U135" s="40">
        <f t="shared" si="32"/>
        <v>6.8000000000000005E-2</v>
      </c>
      <c r="V135" s="41">
        <f t="shared" si="38"/>
        <v>46943.92601036853</v>
      </c>
      <c r="W135" s="41">
        <f t="shared" si="39"/>
        <v>16292.817241627847</v>
      </c>
      <c r="X135" s="53">
        <f t="shared" si="40"/>
        <v>8267929.4198822305</v>
      </c>
      <c r="Y135" s="68">
        <f t="shared" si="41"/>
        <v>6219575.3533737967</v>
      </c>
      <c r="Z135" s="68">
        <f t="shared" si="42"/>
        <v>1432070.5801177642</v>
      </c>
      <c r="AA135" s="39">
        <f t="shared" si="43"/>
        <v>690.35185309365488</v>
      </c>
      <c r="AB135" s="53">
        <f t="shared" si="44"/>
        <v>172.58796327341372</v>
      </c>
      <c r="AC135" s="41">
        <f t="shared" si="45"/>
        <v>557117.01785868441</v>
      </c>
      <c r="AD135" s="43">
        <f t="shared" si="46"/>
        <v>201723.90116527217</v>
      </c>
      <c r="AF135" s="38">
        <f>IF('[29]Proforma-Input'!$C$108="Yes",MONTH(O135)&amp;YEAR(O135)=MONTH($C$9)&amp;YEAR($C$9),0)</f>
        <v>0</v>
      </c>
      <c r="AG135" s="52">
        <v>11</v>
      </c>
    </row>
    <row r="136" spans="2:33" x14ac:dyDescent="0.3">
      <c r="B136" s="44" t="str">
        <f t="shared" si="47"/>
        <v>-</v>
      </c>
      <c r="C136" s="38"/>
      <c r="D136" s="1">
        <v>122</v>
      </c>
      <c r="E136" s="1">
        <f t="shared" ref="E136:E146" si="53">1+E135</f>
        <v>2</v>
      </c>
      <c r="F136" s="39">
        <f>IFERROR(IF(B136&lt;$C$9,IF('[29]Proforma-Input'!$C$108="Yes",K135,K135),0),)</f>
        <v>0</v>
      </c>
      <c r="G136" s="39">
        <f t="shared" si="48"/>
        <v>0</v>
      </c>
      <c r="H136" s="40">
        <f>IFERROR(IF(B136&lt;$C$9,IF('[29]Proforma-Input'!$C$108="Yes",H135,),0),)</f>
        <v>0</v>
      </c>
      <c r="I136" s="41">
        <f t="shared" si="33"/>
        <v>0</v>
      </c>
      <c r="J136" s="41">
        <f t="shared" si="34"/>
        <v>0</v>
      </c>
      <c r="K136" s="42">
        <f t="shared" si="35"/>
        <v>0</v>
      </c>
      <c r="L136" s="41" t="str">
        <f t="shared" si="36"/>
        <v>-</v>
      </c>
      <c r="M136" s="43" t="str">
        <f t="shared" si="37"/>
        <v>-</v>
      </c>
      <c r="O136" s="44">
        <f t="shared" ca="1" si="49"/>
        <v>49616</v>
      </c>
      <c r="P136" s="38"/>
      <c r="Q136" s="1">
        <f t="shared" si="52"/>
        <v>122</v>
      </c>
      <c r="R136" s="1">
        <f t="shared" ref="R136:R146" si="54">1+R135</f>
        <v>2</v>
      </c>
      <c r="S136" s="39">
        <f>IF('[29]Proforma-Input'!$C$108="No",X135,IF(AF136=TRUE,$P$3,X135))</f>
        <v>8267929.4198822305</v>
      </c>
      <c r="T136" s="39">
        <f t="shared" si="31"/>
        <v>63236.743251996377</v>
      </c>
      <c r="U136" s="40">
        <f t="shared" si="32"/>
        <v>6.8000000000000005E-2</v>
      </c>
      <c r="V136" s="41">
        <f t="shared" si="38"/>
        <v>46851.600045999308</v>
      </c>
      <c r="W136" s="41">
        <f t="shared" si="39"/>
        <v>16385.143205997068</v>
      </c>
      <c r="X136" s="53">
        <f t="shared" si="40"/>
        <v>8251544.2766762339</v>
      </c>
      <c r="Y136" s="68">
        <f t="shared" si="41"/>
        <v>6266426.9534197962</v>
      </c>
      <c r="Z136" s="68">
        <f t="shared" si="42"/>
        <v>1448455.7233237613</v>
      </c>
      <c r="AA136" s="39">
        <f t="shared" si="43"/>
        <v>688.99411832351916</v>
      </c>
      <c r="AB136" s="53">
        <f t="shared" si="44"/>
        <v>172.24852958087979</v>
      </c>
      <c r="AC136" s="41" t="str">
        <f t="shared" si="45"/>
        <v>-</v>
      </c>
      <c r="AD136" s="43" t="str">
        <f t="shared" si="46"/>
        <v>-</v>
      </c>
      <c r="AF136" s="38">
        <f>IF('[29]Proforma-Input'!$C$108="Yes",MONTH(O136)&amp;YEAR(O136)=MONTH($C$9)&amp;YEAR($C$9),0)</f>
        <v>0</v>
      </c>
      <c r="AG136" s="52">
        <v>11</v>
      </c>
    </row>
    <row r="137" spans="2:33" x14ac:dyDescent="0.3">
      <c r="B137" s="44" t="str">
        <f t="shared" si="47"/>
        <v>-</v>
      </c>
      <c r="C137" s="38"/>
      <c r="D137" s="1">
        <v>123</v>
      </c>
      <c r="E137" s="1">
        <f t="shared" si="53"/>
        <v>3</v>
      </c>
      <c r="F137" s="39">
        <f>IFERROR(IF(B137&lt;$C$9,IF('[29]Proforma-Input'!$C$108="Yes",K136,K136),0),)</f>
        <v>0</v>
      </c>
      <c r="G137" s="39">
        <f t="shared" si="48"/>
        <v>0</v>
      </c>
      <c r="H137" s="40">
        <f>IFERROR(IF(B137&lt;$C$9,IF('[29]Proforma-Input'!$C$108="Yes",H136,),0),)</f>
        <v>0</v>
      </c>
      <c r="I137" s="41">
        <f t="shared" si="33"/>
        <v>0</v>
      </c>
      <c r="J137" s="41">
        <f t="shared" si="34"/>
        <v>0</v>
      </c>
      <c r="K137" s="42">
        <f t="shared" si="35"/>
        <v>0</v>
      </c>
      <c r="L137" s="41" t="str">
        <f t="shared" si="36"/>
        <v>-</v>
      </c>
      <c r="M137" s="43" t="str">
        <f t="shared" si="37"/>
        <v>-</v>
      </c>
      <c r="O137" s="44">
        <f t="shared" ca="1" si="49"/>
        <v>49646</v>
      </c>
      <c r="P137" s="38"/>
      <c r="Q137" s="1">
        <f t="shared" si="52"/>
        <v>123</v>
      </c>
      <c r="R137" s="1">
        <f t="shared" si="54"/>
        <v>3</v>
      </c>
      <c r="S137" s="39">
        <f>IF('[29]Proforma-Input'!$C$108="No",X136,IF(AF137=TRUE,$P$3,X136))</f>
        <v>8251544.2766762339</v>
      </c>
      <c r="T137" s="39">
        <f t="shared" si="31"/>
        <v>63236.743251996377</v>
      </c>
      <c r="U137" s="40">
        <f t="shared" si="32"/>
        <v>6.8000000000000005E-2</v>
      </c>
      <c r="V137" s="41">
        <f t="shared" si="38"/>
        <v>46758.750901165331</v>
      </c>
      <c r="W137" s="41">
        <f t="shared" si="39"/>
        <v>16477.992350831046</v>
      </c>
      <c r="X137" s="53">
        <f t="shared" si="40"/>
        <v>8235066.2843254032</v>
      </c>
      <c r="Y137" s="68">
        <f t="shared" si="41"/>
        <v>6313185.7043209616</v>
      </c>
      <c r="Z137" s="68">
        <f t="shared" si="42"/>
        <v>1464933.7156745922</v>
      </c>
      <c r="AA137" s="39">
        <f t="shared" si="43"/>
        <v>687.62868972301942</v>
      </c>
      <c r="AB137" s="53">
        <f t="shared" si="44"/>
        <v>171.90717243075485</v>
      </c>
      <c r="AC137" s="41" t="str">
        <f t="shared" si="45"/>
        <v>-</v>
      </c>
      <c r="AD137" s="43" t="str">
        <f t="shared" si="46"/>
        <v>-</v>
      </c>
      <c r="AF137" s="38">
        <f>IF('[29]Proforma-Input'!$C$108="Yes",MONTH(O137)&amp;YEAR(O137)=MONTH($C$9)&amp;YEAR($C$9),0)</f>
        <v>0</v>
      </c>
      <c r="AG137" s="52">
        <v>11</v>
      </c>
    </row>
    <row r="138" spans="2:33" x14ac:dyDescent="0.3">
      <c r="B138" s="44" t="str">
        <f t="shared" si="47"/>
        <v>-</v>
      </c>
      <c r="C138" s="38"/>
      <c r="D138" s="1">
        <v>124</v>
      </c>
      <c r="E138" s="1">
        <f t="shared" si="53"/>
        <v>4</v>
      </c>
      <c r="F138" s="39">
        <f>IFERROR(IF(B138&lt;$C$9,IF('[29]Proforma-Input'!$C$108="Yes",K137,K137),0),)</f>
        <v>0</v>
      </c>
      <c r="G138" s="39">
        <f t="shared" si="48"/>
        <v>0</v>
      </c>
      <c r="H138" s="40">
        <f>IFERROR(IF(B138&lt;$C$9,IF('[29]Proforma-Input'!$C$108="Yes",H137,),0),)</f>
        <v>0</v>
      </c>
      <c r="I138" s="41">
        <f t="shared" si="33"/>
        <v>0</v>
      </c>
      <c r="J138" s="41">
        <f t="shared" si="34"/>
        <v>0</v>
      </c>
      <c r="K138" s="42">
        <f t="shared" si="35"/>
        <v>0</v>
      </c>
      <c r="L138" s="41" t="str">
        <f t="shared" si="36"/>
        <v>-</v>
      </c>
      <c r="M138" s="43" t="str">
        <f t="shared" si="37"/>
        <v>-</v>
      </c>
      <c r="O138" s="44">
        <f t="shared" ca="1" si="49"/>
        <v>49677</v>
      </c>
      <c r="P138" s="38"/>
      <c r="Q138" s="1">
        <f t="shared" si="52"/>
        <v>124</v>
      </c>
      <c r="R138" s="1">
        <f t="shared" si="54"/>
        <v>4</v>
      </c>
      <c r="S138" s="39">
        <f>IF('[29]Proforma-Input'!$C$108="No",X137,IF(AF138=TRUE,$P$3,X137))</f>
        <v>8235066.2843254032</v>
      </c>
      <c r="T138" s="39">
        <f t="shared" si="31"/>
        <v>63236.743251996377</v>
      </c>
      <c r="U138" s="40">
        <f t="shared" si="32"/>
        <v>6.8000000000000005E-2</v>
      </c>
      <c r="V138" s="41">
        <f t="shared" si="38"/>
        <v>46665.375611177289</v>
      </c>
      <c r="W138" s="41">
        <f t="shared" si="39"/>
        <v>16571.367640819088</v>
      </c>
      <c r="X138" s="53">
        <f t="shared" si="40"/>
        <v>8218494.9166845838</v>
      </c>
      <c r="Y138" s="68">
        <f t="shared" si="41"/>
        <v>6359851.0799321393</v>
      </c>
      <c r="Z138" s="68">
        <f t="shared" si="42"/>
        <v>1481505.0833154113</v>
      </c>
      <c r="AA138" s="39">
        <f t="shared" si="43"/>
        <v>686.25552369378363</v>
      </c>
      <c r="AB138" s="53">
        <f t="shared" si="44"/>
        <v>171.56388092344591</v>
      </c>
      <c r="AC138" s="41" t="str">
        <f t="shared" si="45"/>
        <v>-</v>
      </c>
      <c r="AD138" s="43" t="str">
        <f t="shared" si="46"/>
        <v>-</v>
      </c>
      <c r="AF138" s="38">
        <f>IF('[29]Proforma-Input'!$C$108="Yes",MONTH(O138)&amp;YEAR(O138)=MONTH($C$9)&amp;YEAR($C$9),0)</f>
        <v>0</v>
      </c>
      <c r="AG138" s="52">
        <v>11</v>
      </c>
    </row>
    <row r="139" spans="2:33" x14ac:dyDescent="0.3">
      <c r="B139" s="44" t="str">
        <f t="shared" si="47"/>
        <v>-</v>
      </c>
      <c r="C139" s="38"/>
      <c r="D139" s="1">
        <v>125</v>
      </c>
      <c r="E139" s="1">
        <f t="shared" si="53"/>
        <v>5</v>
      </c>
      <c r="F139" s="39">
        <f>IFERROR(IF(B139&lt;$C$9,IF('[29]Proforma-Input'!$C$108="Yes",K138,K138),0),)</f>
        <v>0</v>
      </c>
      <c r="G139" s="39">
        <f t="shared" si="48"/>
        <v>0</v>
      </c>
      <c r="H139" s="40">
        <f>IFERROR(IF(B139&lt;$C$9,IF('[29]Proforma-Input'!$C$108="Yes",H138,),0),)</f>
        <v>0</v>
      </c>
      <c r="I139" s="41">
        <f t="shared" si="33"/>
        <v>0</v>
      </c>
      <c r="J139" s="41">
        <f t="shared" si="34"/>
        <v>0</v>
      </c>
      <c r="K139" s="42">
        <f t="shared" si="35"/>
        <v>0</v>
      </c>
      <c r="L139" s="41" t="str">
        <f t="shared" si="36"/>
        <v>-</v>
      </c>
      <c r="M139" s="43" t="str">
        <f t="shared" si="37"/>
        <v>-</v>
      </c>
      <c r="O139" s="44">
        <f t="shared" ca="1" si="49"/>
        <v>49708</v>
      </c>
      <c r="P139" s="38"/>
      <c r="Q139" s="1">
        <f t="shared" si="52"/>
        <v>125</v>
      </c>
      <c r="R139" s="1">
        <f t="shared" si="54"/>
        <v>5</v>
      </c>
      <c r="S139" s="39">
        <f>IF('[29]Proforma-Input'!$C$108="No",X138,IF(AF139=TRUE,$P$3,X138))</f>
        <v>8218494.9166845838</v>
      </c>
      <c r="T139" s="39">
        <f t="shared" si="31"/>
        <v>63236.743251996377</v>
      </c>
      <c r="U139" s="40">
        <f t="shared" si="32"/>
        <v>6.8000000000000005E-2</v>
      </c>
      <c r="V139" s="41">
        <f t="shared" si="38"/>
        <v>46571.471194545979</v>
      </c>
      <c r="W139" s="41">
        <f t="shared" si="39"/>
        <v>16665.272057450398</v>
      </c>
      <c r="X139" s="53">
        <f t="shared" si="40"/>
        <v>8201829.6446271334</v>
      </c>
      <c r="Y139" s="68">
        <f t="shared" si="41"/>
        <v>6406422.551126685</v>
      </c>
      <c r="Z139" s="68">
        <f t="shared" si="42"/>
        <v>1498170.3553728617</v>
      </c>
      <c r="AA139" s="39">
        <f t="shared" si="43"/>
        <v>684.874576390382</v>
      </c>
      <c r="AB139" s="53">
        <f t="shared" si="44"/>
        <v>171.2186440975955</v>
      </c>
      <c r="AC139" s="41" t="str">
        <f t="shared" si="45"/>
        <v>-</v>
      </c>
      <c r="AD139" s="43" t="str">
        <f t="shared" si="46"/>
        <v>-</v>
      </c>
      <c r="AF139" s="38">
        <f>IF('[29]Proforma-Input'!$C$108="Yes",MONTH(O139)&amp;YEAR(O139)=MONTH($C$9)&amp;YEAR($C$9),0)</f>
        <v>0</v>
      </c>
      <c r="AG139" s="52">
        <v>11</v>
      </c>
    </row>
    <row r="140" spans="2:33" x14ac:dyDescent="0.3">
      <c r="B140" s="44" t="str">
        <f t="shared" si="47"/>
        <v>-</v>
      </c>
      <c r="C140" s="38"/>
      <c r="D140" s="1">
        <v>126</v>
      </c>
      <c r="E140" s="1">
        <f t="shared" si="53"/>
        <v>6</v>
      </c>
      <c r="F140" s="39">
        <f>IFERROR(IF(B140&lt;$C$9,IF('[29]Proforma-Input'!$C$108="Yes",K139,K139),0),)</f>
        <v>0</v>
      </c>
      <c r="G140" s="39">
        <f t="shared" si="48"/>
        <v>0</v>
      </c>
      <c r="H140" s="40">
        <f>IFERROR(IF(B140&lt;$C$9,IF('[29]Proforma-Input'!$C$108="Yes",H139,),0),)</f>
        <v>0</v>
      </c>
      <c r="I140" s="41">
        <f t="shared" si="33"/>
        <v>0</v>
      </c>
      <c r="J140" s="41">
        <f t="shared" si="34"/>
        <v>0</v>
      </c>
      <c r="K140" s="42">
        <f t="shared" si="35"/>
        <v>0</v>
      </c>
      <c r="L140" s="41" t="str">
        <f t="shared" si="36"/>
        <v>-</v>
      </c>
      <c r="M140" s="43" t="str">
        <f t="shared" si="37"/>
        <v>-</v>
      </c>
      <c r="O140" s="44">
        <f t="shared" ca="1" si="49"/>
        <v>49737</v>
      </c>
      <c r="P140" s="38"/>
      <c r="Q140" s="1">
        <f t="shared" si="52"/>
        <v>126</v>
      </c>
      <c r="R140" s="1">
        <f t="shared" si="54"/>
        <v>6</v>
      </c>
      <c r="S140" s="39">
        <f>IF('[29]Proforma-Input'!$C$108="No",X139,IF(AF140=TRUE,$P$3,X139))</f>
        <v>8201829.6446271334</v>
      </c>
      <c r="T140" s="39">
        <f t="shared" si="31"/>
        <v>63236.743251996377</v>
      </c>
      <c r="U140" s="40">
        <f t="shared" si="32"/>
        <v>6.8000000000000005E-2</v>
      </c>
      <c r="V140" s="41">
        <f t="shared" si="38"/>
        <v>46477.034652887094</v>
      </c>
      <c r="W140" s="41">
        <f t="shared" si="39"/>
        <v>16759.708599109283</v>
      </c>
      <c r="X140" s="53">
        <f t="shared" si="40"/>
        <v>8185069.9360280242</v>
      </c>
      <c r="Y140" s="68">
        <f t="shared" si="41"/>
        <v>6452899.5857795719</v>
      </c>
      <c r="Z140" s="68">
        <f t="shared" si="42"/>
        <v>1514930.0639719709</v>
      </c>
      <c r="AA140" s="39">
        <f t="shared" si="43"/>
        <v>683.48580371892785</v>
      </c>
      <c r="AB140" s="53">
        <f t="shared" si="44"/>
        <v>170.87145092973196</v>
      </c>
      <c r="AC140" s="41" t="str">
        <f t="shared" si="45"/>
        <v>-</v>
      </c>
      <c r="AD140" s="43" t="str">
        <f t="shared" si="46"/>
        <v>-</v>
      </c>
      <c r="AF140" s="38">
        <f>IF('[29]Proforma-Input'!$C$108="Yes",MONTH(O140)&amp;YEAR(O140)=MONTH($C$9)&amp;YEAR($C$9),0)</f>
        <v>0</v>
      </c>
      <c r="AG140" s="52">
        <v>11</v>
      </c>
    </row>
    <row r="141" spans="2:33" x14ac:dyDescent="0.3">
      <c r="B141" s="44" t="str">
        <f t="shared" si="47"/>
        <v>-</v>
      </c>
      <c r="C141" s="38"/>
      <c r="D141" s="1">
        <v>127</v>
      </c>
      <c r="E141" s="1">
        <f t="shared" si="53"/>
        <v>7</v>
      </c>
      <c r="F141" s="39">
        <f>IFERROR(IF(B141&lt;$C$9,IF('[29]Proforma-Input'!$C$108="Yes",K140,K140),0),)</f>
        <v>0</v>
      </c>
      <c r="G141" s="39">
        <f t="shared" si="48"/>
        <v>0</v>
      </c>
      <c r="H141" s="40">
        <f>IFERROR(IF(B141&lt;$C$9,IF('[29]Proforma-Input'!$C$108="Yes",H140,),0),)</f>
        <v>0</v>
      </c>
      <c r="I141" s="41">
        <f t="shared" si="33"/>
        <v>0</v>
      </c>
      <c r="J141" s="41">
        <f t="shared" si="34"/>
        <v>0</v>
      </c>
      <c r="K141" s="42">
        <f t="shared" si="35"/>
        <v>0</v>
      </c>
      <c r="L141" s="41" t="str">
        <f t="shared" si="36"/>
        <v>-</v>
      </c>
      <c r="M141" s="43" t="str">
        <f t="shared" si="37"/>
        <v>-</v>
      </c>
      <c r="O141" s="44">
        <f t="shared" ca="1" si="49"/>
        <v>49768</v>
      </c>
      <c r="P141" s="38"/>
      <c r="Q141" s="1">
        <f t="shared" si="52"/>
        <v>127</v>
      </c>
      <c r="R141" s="1">
        <f t="shared" si="54"/>
        <v>7</v>
      </c>
      <c r="S141" s="39">
        <f>IF('[29]Proforma-Input'!$C$108="No",X140,IF(AF141=TRUE,$P$3,X140))</f>
        <v>8185069.9360280242</v>
      </c>
      <c r="T141" s="39">
        <f t="shared" si="31"/>
        <v>63236.743251996377</v>
      </c>
      <c r="U141" s="40">
        <f t="shared" si="32"/>
        <v>6.8000000000000005E-2</v>
      </c>
      <c r="V141" s="41">
        <f t="shared" si="38"/>
        <v>46382.062970825471</v>
      </c>
      <c r="W141" s="41">
        <f t="shared" si="39"/>
        <v>16854.680281170906</v>
      </c>
      <c r="X141" s="53">
        <f t="shared" si="40"/>
        <v>8168215.2557468535</v>
      </c>
      <c r="Y141" s="68">
        <f t="shared" si="41"/>
        <v>6499281.6487503974</v>
      </c>
      <c r="Z141" s="68">
        <f t="shared" si="42"/>
        <v>1531784.7442531418</v>
      </c>
      <c r="AA141" s="39">
        <f t="shared" si="43"/>
        <v>682.08916133566868</v>
      </c>
      <c r="AB141" s="53">
        <f t="shared" si="44"/>
        <v>170.52229033391717</v>
      </c>
      <c r="AC141" s="41" t="str">
        <f t="shared" si="45"/>
        <v>-</v>
      </c>
      <c r="AD141" s="43" t="str">
        <f t="shared" si="46"/>
        <v>-</v>
      </c>
      <c r="AF141" s="38">
        <f>IF('[29]Proforma-Input'!$C$108="Yes",MONTH(O141)&amp;YEAR(O141)=MONTH($C$9)&amp;YEAR($C$9),0)</f>
        <v>0</v>
      </c>
      <c r="AG141" s="52">
        <v>11</v>
      </c>
    </row>
    <row r="142" spans="2:33" x14ac:dyDescent="0.3">
      <c r="B142" s="44" t="str">
        <f t="shared" si="47"/>
        <v>-</v>
      </c>
      <c r="C142" s="38"/>
      <c r="D142" s="1">
        <v>128</v>
      </c>
      <c r="E142" s="1">
        <f t="shared" si="53"/>
        <v>8</v>
      </c>
      <c r="F142" s="39">
        <f>IFERROR(IF(B142&lt;$C$9,IF('[29]Proforma-Input'!$C$108="Yes",K141,K141),0),)</f>
        <v>0</v>
      </c>
      <c r="G142" s="39">
        <f t="shared" si="48"/>
        <v>0</v>
      </c>
      <c r="H142" s="40">
        <f>IFERROR(IF(B142&lt;$C$9,IF('[29]Proforma-Input'!$C$108="Yes",H141,),0),)</f>
        <v>0</v>
      </c>
      <c r="I142" s="41">
        <f t="shared" si="33"/>
        <v>0</v>
      </c>
      <c r="J142" s="41">
        <f t="shared" si="34"/>
        <v>0</v>
      </c>
      <c r="K142" s="42">
        <f t="shared" si="35"/>
        <v>0</v>
      </c>
      <c r="L142" s="41" t="str">
        <f t="shared" si="36"/>
        <v>-</v>
      </c>
      <c r="M142" s="43" t="str">
        <f t="shared" si="37"/>
        <v>-</v>
      </c>
      <c r="O142" s="44">
        <f t="shared" ca="1" si="49"/>
        <v>49798</v>
      </c>
      <c r="P142" s="38"/>
      <c r="Q142" s="1">
        <f t="shared" si="52"/>
        <v>128</v>
      </c>
      <c r="R142" s="1">
        <f t="shared" si="54"/>
        <v>8</v>
      </c>
      <c r="S142" s="39">
        <f>IF('[29]Proforma-Input'!$C$108="No",X141,IF(AF142=TRUE,$P$3,X141))</f>
        <v>8168215.2557468535</v>
      </c>
      <c r="T142" s="39">
        <f t="shared" si="31"/>
        <v>63236.743251996377</v>
      </c>
      <c r="U142" s="40">
        <f t="shared" si="32"/>
        <v>6.8000000000000005E-2</v>
      </c>
      <c r="V142" s="41">
        <f t="shared" si="38"/>
        <v>46286.553115898838</v>
      </c>
      <c r="W142" s="41">
        <f t="shared" si="39"/>
        <v>16950.190136097539</v>
      </c>
      <c r="X142" s="53">
        <f t="shared" si="40"/>
        <v>8151265.0656107562</v>
      </c>
      <c r="Y142" s="68">
        <f t="shared" si="41"/>
        <v>6545568.2018662961</v>
      </c>
      <c r="Z142" s="68">
        <f t="shared" si="42"/>
        <v>1548734.9343892394</v>
      </c>
      <c r="AA142" s="39">
        <f t="shared" si="43"/>
        <v>680.68460464557108</v>
      </c>
      <c r="AB142" s="53">
        <f t="shared" si="44"/>
        <v>170.17115116139277</v>
      </c>
      <c r="AC142" s="41" t="str">
        <f t="shared" si="45"/>
        <v>-</v>
      </c>
      <c r="AD142" s="43" t="str">
        <f t="shared" si="46"/>
        <v>-</v>
      </c>
      <c r="AF142" s="38">
        <f>IF('[29]Proforma-Input'!$C$108="Yes",MONTH(O142)&amp;YEAR(O142)=MONTH($C$9)&amp;YEAR($C$9),0)</f>
        <v>0</v>
      </c>
      <c r="AG142" s="52">
        <v>11</v>
      </c>
    </row>
    <row r="143" spans="2:33" x14ac:dyDescent="0.3">
      <c r="B143" s="44" t="str">
        <f t="shared" si="47"/>
        <v>-</v>
      </c>
      <c r="C143" s="38"/>
      <c r="D143" s="1">
        <v>129</v>
      </c>
      <c r="E143" s="1">
        <f t="shared" si="53"/>
        <v>9</v>
      </c>
      <c r="F143" s="39">
        <f>IFERROR(IF(B143&lt;$C$9,IF('[29]Proforma-Input'!$C$108="Yes",K142,K142),0),)</f>
        <v>0</v>
      </c>
      <c r="G143" s="39">
        <f t="shared" si="48"/>
        <v>0</v>
      </c>
      <c r="H143" s="40">
        <f>IFERROR(IF(B143&lt;$C$9,IF('[29]Proforma-Input'!$C$108="Yes",H142,),0),)</f>
        <v>0</v>
      </c>
      <c r="I143" s="41">
        <f t="shared" si="33"/>
        <v>0</v>
      </c>
      <c r="J143" s="41">
        <f t="shared" si="34"/>
        <v>0</v>
      </c>
      <c r="K143" s="42">
        <f t="shared" si="35"/>
        <v>0</v>
      </c>
      <c r="L143" s="41" t="str">
        <f t="shared" si="36"/>
        <v>-</v>
      </c>
      <c r="M143" s="43" t="str">
        <f t="shared" si="37"/>
        <v>-</v>
      </c>
      <c r="O143" s="44">
        <f t="shared" ca="1" si="49"/>
        <v>49829</v>
      </c>
      <c r="P143" s="38"/>
      <c r="Q143" s="1">
        <f t="shared" si="52"/>
        <v>129</v>
      </c>
      <c r="R143" s="1">
        <f t="shared" si="54"/>
        <v>9</v>
      </c>
      <c r="S143" s="39">
        <f>IF('[29]Proforma-Input'!$C$108="No",X142,IF(AF143=TRUE,$P$3,X142))</f>
        <v>8151265.0656107562</v>
      </c>
      <c r="T143" s="39">
        <f t="shared" ref="T143:T206" si="55">IF(AND($N$8="Yes",Q143&lt;=$P$8),V143,IF(S143&gt;0,$P$7,))</f>
        <v>63236.743251996377</v>
      </c>
      <c r="U143" s="40">
        <f t="shared" ref="U143:U206" si="56">$P$4</f>
        <v>6.8000000000000005E-2</v>
      </c>
      <c r="V143" s="41">
        <f t="shared" si="38"/>
        <v>46190.502038460952</v>
      </c>
      <c r="W143" s="41">
        <f t="shared" si="39"/>
        <v>17046.241213535424</v>
      </c>
      <c r="X143" s="53">
        <f t="shared" si="40"/>
        <v>8134218.8243972212</v>
      </c>
      <c r="Y143" s="68">
        <f t="shared" si="41"/>
        <v>6591758.7039047573</v>
      </c>
      <c r="Z143" s="68">
        <f t="shared" si="42"/>
        <v>1565781.1756027748</v>
      </c>
      <c r="AA143" s="39">
        <f t="shared" si="43"/>
        <v>679.27208880089631</v>
      </c>
      <c r="AB143" s="53">
        <f t="shared" si="44"/>
        <v>169.81802220022408</v>
      </c>
      <c r="AC143" s="41" t="str">
        <f t="shared" si="45"/>
        <v>-</v>
      </c>
      <c r="AD143" s="43" t="str">
        <f t="shared" si="46"/>
        <v>-</v>
      </c>
      <c r="AF143" s="38">
        <f>IF('[29]Proforma-Input'!$C$108="Yes",MONTH(O143)&amp;YEAR(O143)=MONTH($C$9)&amp;YEAR($C$9),0)</f>
        <v>0</v>
      </c>
      <c r="AG143" s="52">
        <v>11</v>
      </c>
    </row>
    <row r="144" spans="2:33" x14ac:dyDescent="0.3">
      <c r="B144" s="44" t="str">
        <f t="shared" si="47"/>
        <v>-</v>
      </c>
      <c r="C144" s="38"/>
      <c r="D144" s="1">
        <v>130</v>
      </c>
      <c r="E144" s="1">
        <f t="shared" si="53"/>
        <v>10</v>
      </c>
      <c r="F144" s="39">
        <f>IFERROR(IF(B144&lt;$C$9,IF('[29]Proforma-Input'!$C$108="Yes",K143,K143),0),)</f>
        <v>0</v>
      </c>
      <c r="G144" s="39">
        <f t="shared" si="48"/>
        <v>0</v>
      </c>
      <c r="H144" s="40">
        <f>IFERROR(IF(B144&lt;$C$9,IF('[29]Proforma-Input'!$C$108="Yes",H143,),0),)</f>
        <v>0</v>
      </c>
      <c r="I144" s="41">
        <f t="shared" ref="I144:I207" si="57">(H144/12)*F144</f>
        <v>0</v>
      </c>
      <c r="J144" s="41">
        <f t="shared" ref="J144:J207" si="58">IF(D144=$C$7,0,G144-I144)</f>
        <v>0</v>
      </c>
      <c r="K144" s="42">
        <f t="shared" ref="K144:K207" si="59">IFERROR(F144-J144,)</f>
        <v>0</v>
      </c>
      <c r="L144" s="41" t="str">
        <f t="shared" ref="L144:L207" si="60">IF(C144&gt;0,SUM(I144:I155),"-")</f>
        <v>-</v>
      </c>
      <c r="M144" s="43" t="str">
        <f t="shared" ref="M144:M207" si="61">IF(C144&gt;0,SUM(J144:J155),"-")</f>
        <v>-</v>
      </c>
      <c r="O144" s="44">
        <f t="shared" ca="1" si="49"/>
        <v>49859</v>
      </c>
      <c r="P144" s="38"/>
      <c r="Q144" s="1">
        <f t="shared" si="52"/>
        <v>130</v>
      </c>
      <c r="R144" s="1">
        <f t="shared" si="54"/>
        <v>10</v>
      </c>
      <c r="S144" s="39">
        <f>IF('[29]Proforma-Input'!$C$108="No",X143,IF(AF144=TRUE,$P$3,X143))</f>
        <v>8134218.8243972212</v>
      </c>
      <c r="T144" s="39">
        <f t="shared" si="55"/>
        <v>63236.743251996377</v>
      </c>
      <c r="U144" s="40">
        <f t="shared" si="56"/>
        <v>6.8000000000000005E-2</v>
      </c>
      <c r="V144" s="41">
        <f t="shared" ref="V144:V207" si="62">IF(S144&gt;0,U144/12*S144,0)</f>
        <v>46093.906671584256</v>
      </c>
      <c r="W144" s="41">
        <f t="shared" ref="W144:W207" si="63">T144-V144</f>
        <v>17142.83658041212</v>
      </c>
      <c r="X144" s="53">
        <f t="shared" ref="X144:X207" si="64">S144-W144</f>
        <v>8117075.9878168087</v>
      </c>
      <c r="Y144" s="68">
        <f t="shared" ref="Y144:Y207" si="65">IF(Q144=1,V144,Y143+V144)</f>
        <v>6637852.6105763419</v>
      </c>
      <c r="Z144" s="68">
        <f t="shared" ref="Z144:Z207" si="66">IF(Q144=1,W144,Z143+W144)</f>
        <v>1582924.0121831871</v>
      </c>
      <c r="AA144" s="39">
        <f t="shared" ref="AA144:AA207" si="67">$P$9*S144/12</f>
        <v>677.85156869976845</v>
      </c>
      <c r="AB144" s="53">
        <f t="shared" ref="AB144:AB207" si="68">$P$10*AA144</f>
        <v>169.46289217494211</v>
      </c>
      <c r="AC144" s="41" t="str">
        <f t="shared" ref="AC144:AC207" si="69">IF(P144&gt;0,SUM(V144:V155),"-")</f>
        <v>-</v>
      </c>
      <c r="AD144" s="43" t="str">
        <f t="shared" ref="AD144:AD207" si="70">IF(P144&gt;0,SUM(W144:W155),"-")</f>
        <v>-</v>
      </c>
      <c r="AF144" s="38">
        <f>IF('[29]Proforma-Input'!$C$108="Yes",MONTH(O144)&amp;YEAR(O144)=MONTH($C$9)&amp;YEAR($C$9),0)</f>
        <v>0</v>
      </c>
      <c r="AG144" s="52">
        <v>11</v>
      </c>
    </row>
    <row r="145" spans="2:33" x14ac:dyDescent="0.3">
      <c r="B145" s="44" t="str">
        <f t="shared" ref="B145:B208" si="71">IFERROR(DATE(YEAR(B144),MONTH(B144)+1,DAY(B144)),"-")</f>
        <v>-</v>
      </c>
      <c r="C145" s="38"/>
      <c r="D145" s="1">
        <v>131</v>
      </c>
      <c r="E145" s="1">
        <f t="shared" si="53"/>
        <v>11</v>
      </c>
      <c r="F145" s="39">
        <f>IFERROR(IF(B145&lt;$C$9,IF('[29]Proforma-Input'!$C$108="Yes",K144,K144),0),)</f>
        <v>0</v>
      </c>
      <c r="G145" s="39">
        <f t="shared" ref="G145:G208" si="72">IFERROR(IF(D145=$C$7,K144,IF(AND($D$10="Yes",D145&lt;=$C$10),I145,IF(F145&gt;0,$C$8,))),)</f>
        <v>0</v>
      </c>
      <c r="H145" s="40">
        <f>IFERROR(IF(B145&lt;$C$9,IF('[29]Proforma-Input'!$C$108="Yes",H144,),0),)</f>
        <v>0</v>
      </c>
      <c r="I145" s="41">
        <f t="shared" si="57"/>
        <v>0</v>
      </c>
      <c r="J145" s="41">
        <f t="shared" si="58"/>
        <v>0</v>
      </c>
      <c r="K145" s="42">
        <f t="shared" si="59"/>
        <v>0</v>
      </c>
      <c r="L145" s="41" t="str">
        <f t="shared" si="60"/>
        <v>-</v>
      </c>
      <c r="M145" s="43" t="str">
        <f t="shared" si="61"/>
        <v>-</v>
      </c>
      <c r="O145" s="44">
        <f t="shared" ref="O145:O208" ca="1" si="73">IFERROR(DATE(YEAR(O144),MONTH(O144)+1,DAY(O144)),"-")</f>
        <v>49890</v>
      </c>
      <c r="P145" s="38"/>
      <c r="Q145" s="1">
        <f t="shared" si="52"/>
        <v>131</v>
      </c>
      <c r="R145" s="1">
        <f t="shared" si="54"/>
        <v>11</v>
      </c>
      <c r="S145" s="39">
        <f>IF('[29]Proforma-Input'!$C$108="No",X144,IF(AF145=TRUE,$P$3,X144))</f>
        <v>8117075.9878168087</v>
      </c>
      <c r="T145" s="39">
        <f t="shared" si="55"/>
        <v>63236.743251996377</v>
      </c>
      <c r="U145" s="40">
        <f t="shared" si="56"/>
        <v>6.8000000000000005E-2</v>
      </c>
      <c r="V145" s="41">
        <f t="shared" si="62"/>
        <v>45996.763930961919</v>
      </c>
      <c r="W145" s="41">
        <f t="shared" si="63"/>
        <v>17239.979321034458</v>
      </c>
      <c r="X145" s="53">
        <f t="shared" si="64"/>
        <v>8099836.0084957741</v>
      </c>
      <c r="Y145" s="68">
        <f t="shared" si="65"/>
        <v>6683849.3745073033</v>
      </c>
      <c r="Z145" s="68">
        <f t="shared" si="66"/>
        <v>1600163.9915042215</v>
      </c>
      <c r="AA145" s="39">
        <f t="shared" si="67"/>
        <v>676.42299898473414</v>
      </c>
      <c r="AB145" s="53">
        <f t="shared" si="68"/>
        <v>169.10574974618353</v>
      </c>
      <c r="AC145" s="41" t="str">
        <f t="shared" si="69"/>
        <v>-</v>
      </c>
      <c r="AD145" s="43" t="str">
        <f t="shared" si="70"/>
        <v>-</v>
      </c>
      <c r="AF145" s="38">
        <f>IF('[29]Proforma-Input'!$C$108="Yes",MONTH(O145)&amp;YEAR(O145)=MONTH($C$9)&amp;YEAR($C$9),0)</f>
        <v>0</v>
      </c>
      <c r="AG145" s="52">
        <v>11</v>
      </c>
    </row>
    <row r="146" spans="2:33" x14ac:dyDescent="0.3">
      <c r="B146" s="44" t="str">
        <f t="shared" si="71"/>
        <v>-</v>
      </c>
      <c r="C146" s="38"/>
      <c r="D146" s="1">
        <v>132</v>
      </c>
      <c r="E146" s="1">
        <f t="shared" si="53"/>
        <v>12</v>
      </c>
      <c r="F146" s="39">
        <f>IFERROR(IF(B146&lt;$C$9,IF('[29]Proforma-Input'!$C$108="Yes",K145,K145),0),)</f>
        <v>0</v>
      </c>
      <c r="G146" s="39">
        <f t="shared" si="72"/>
        <v>0</v>
      </c>
      <c r="H146" s="40">
        <f>IFERROR(IF(B146&lt;$C$9,IF('[29]Proforma-Input'!$C$108="Yes",H145,),0),)</f>
        <v>0</v>
      </c>
      <c r="I146" s="41">
        <f t="shared" si="57"/>
        <v>0</v>
      </c>
      <c r="J146" s="41">
        <f t="shared" si="58"/>
        <v>0</v>
      </c>
      <c r="K146" s="42">
        <f t="shared" si="59"/>
        <v>0</v>
      </c>
      <c r="L146" s="41" t="str">
        <f t="shared" si="60"/>
        <v>-</v>
      </c>
      <c r="M146" s="43" t="str">
        <f t="shared" si="61"/>
        <v>-</v>
      </c>
      <c r="O146" s="44">
        <f t="shared" ca="1" si="73"/>
        <v>49921</v>
      </c>
      <c r="P146" s="38"/>
      <c r="Q146" s="1">
        <f t="shared" si="52"/>
        <v>132</v>
      </c>
      <c r="R146" s="1">
        <f t="shared" si="54"/>
        <v>12</v>
      </c>
      <c r="S146" s="39">
        <f>IF('[29]Proforma-Input'!$C$108="No",X145,IF(AF146=TRUE,$P$3,X145))</f>
        <v>8099836.0084957741</v>
      </c>
      <c r="T146" s="39">
        <f t="shared" si="55"/>
        <v>63236.743251996377</v>
      </c>
      <c r="U146" s="40">
        <f t="shared" si="56"/>
        <v>6.8000000000000005E-2</v>
      </c>
      <c r="V146" s="41">
        <f t="shared" si="62"/>
        <v>45899.070714809393</v>
      </c>
      <c r="W146" s="41">
        <f t="shared" si="63"/>
        <v>17337.672537186983</v>
      </c>
      <c r="X146" s="53">
        <f t="shared" si="64"/>
        <v>8082498.335958587</v>
      </c>
      <c r="Y146" s="68">
        <f t="shared" si="65"/>
        <v>6729748.4452221124</v>
      </c>
      <c r="Z146" s="68">
        <f t="shared" si="66"/>
        <v>1617501.6640414083</v>
      </c>
      <c r="AA146" s="39">
        <f t="shared" si="67"/>
        <v>674.98633404131454</v>
      </c>
      <c r="AB146" s="53">
        <f t="shared" si="68"/>
        <v>168.74658351032863</v>
      </c>
      <c r="AC146" s="41" t="str">
        <f t="shared" si="69"/>
        <v>-</v>
      </c>
      <c r="AD146" s="43" t="str">
        <f t="shared" si="70"/>
        <v>-</v>
      </c>
      <c r="AF146" s="38">
        <f>IF('[29]Proforma-Input'!$C$108="Yes",MONTH(O146)&amp;YEAR(O146)=MONTH($C$9)&amp;YEAR($C$9),0)</f>
        <v>0</v>
      </c>
      <c r="AG146" s="52">
        <v>11</v>
      </c>
    </row>
    <row r="147" spans="2:33" x14ac:dyDescent="0.3">
      <c r="B147" s="44" t="str">
        <f t="shared" si="71"/>
        <v>-</v>
      </c>
      <c r="C147" s="38">
        <v>12</v>
      </c>
      <c r="D147" s="1">
        <v>133</v>
      </c>
      <c r="E147" s="1">
        <v>1</v>
      </c>
      <c r="F147" s="39">
        <f>IFERROR(IF(B147&lt;$C$9,IF('[29]Proforma-Input'!$C$108="Yes",K146,K146),0),)</f>
        <v>0</v>
      </c>
      <c r="G147" s="39">
        <f t="shared" si="72"/>
        <v>0</v>
      </c>
      <c r="H147" s="40">
        <f>IFERROR(IF(B147&lt;$C$9,IF('[29]Proforma-Input'!$C$108="Yes",H146,),0),)</f>
        <v>0</v>
      </c>
      <c r="I147" s="41">
        <f t="shared" si="57"/>
        <v>0</v>
      </c>
      <c r="J147" s="41">
        <f t="shared" si="58"/>
        <v>0</v>
      </c>
      <c r="K147" s="42">
        <f t="shared" si="59"/>
        <v>0</v>
      </c>
      <c r="L147" s="41">
        <f t="shared" si="60"/>
        <v>0</v>
      </c>
      <c r="M147" s="43">
        <f t="shared" si="61"/>
        <v>0</v>
      </c>
      <c r="O147" s="44">
        <f t="shared" ca="1" si="73"/>
        <v>49951</v>
      </c>
      <c r="P147" s="38">
        <v>12</v>
      </c>
      <c r="Q147" s="1">
        <f t="shared" si="52"/>
        <v>133</v>
      </c>
      <c r="R147" s="1">
        <v>1</v>
      </c>
      <c r="S147" s="39">
        <f>IF('[29]Proforma-Input'!$C$108="No",X146,IF(AF147=TRUE,$P$3,X146))</f>
        <v>8082498.335958587</v>
      </c>
      <c r="T147" s="39">
        <f t="shared" si="55"/>
        <v>63236.743251996377</v>
      </c>
      <c r="U147" s="40">
        <f t="shared" si="56"/>
        <v>6.8000000000000005E-2</v>
      </c>
      <c r="V147" s="41">
        <f t="shared" si="62"/>
        <v>45800.823903765333</v>
      </c>
      <c r="W147" s="41">
        <f t="shared" si="63"/>
        <v>17435.919348231044</v>
      </c>
      <c r="X147" s="53">
        <f t="shared" si="64"/>
        <v>8065062.4166103564</v>
      </c>
      <c r="Y147" s="68">
        <f t="shared" si="65"/>
        <v>6775549.2691258779</v>
      </c>
      <c r="Z147" s="68">
        <f t="shared" si="66"/>
        <v>1634937.5833896394</v>
      </c>
      <c r="AA147" s="39">
        <f t="shared" si="67"/>
        <v>673.54152799654889</v>
      </c>
      <c r="AB147" s="53">
        <f t="shared" si="68"/>
        <v>168.38538199913722</v>
      </c>
      <c r="AC147" s="41">
        <f t="shared" si="69"/>
        <v>542964.09310942225</v>
      </c>
      <c r="AD147" s="43">
        <f t="shared" si="70"/>
        <v>215876.82591453422</v>
      </c>
      <c r="AF147" s="38">
        <f>IF('[29]Proforma-Input'!$C$108="Yes",MONTH(O147)&amp;YEAR(O147)=MONTH($C$9)&amp;YEAR($C$9),0)</f>
        <v>0</v>
      </c>
      <c r="AG147" s="52">
        <v>12</v>
      </c>
    </row>
    <row r="148" spans="2:33" x14ac:dyDescent="0.3">
      <c r="B148" s="44" t="str">
        <f t="shared" si="71"/>
        <v>-</v>
      </c>
      <c r="C148" s="38"/>
      <c r="D148" s="1">
        <v>134</v>
      </c>
      <c r="E148" s="1">
        <f t="shared" ref="E148:E158" si="74">1+E147</f>
        <v>2</v>
      </c>
      <c r="F148" s="39">
        <f>IFERROR(IF(B148&lt;$C$9,IF('[29]Proforma-Input'!$C$108="Yes",K147,K147),0),)</f>
        <v>0</v>
      </c>
      <c r="G148" s="39">
        <f t="shared" si="72"/>
        <v>0</v>
      </c>
      <c r="H148" s="40">
        <f>IFERROR(IF(B148&lt;$C$9,IF('[29]Proforma-Input'!$C$108="Yes",H147,),0),)</f>
        <v>0</v>
      </c>
      <c r="I148" s="41">
        <f t="shared" si="57"/>
        <v>0</v>
      </c>
      <c r="J148" s="41">
        <f t="shared" si="58"/>
        <v>0</v>
      </c>
      <c r="K148" s="42">
        <f t="shared" si="59"/>
        <v>0</v>
      </c>
      <c r="L148" s="41" t="str">
        <f t="shared" si="60"/>
        <v>-</v>
      </c>
      <c r="M148" s="43" t="str">
        <f t="shared" si="61"/>
        <v>-</v>
      </c>
      <c r="O148" s="44">
        <f t="shared" ca="1" si="73"/>
        <v>49982</v>
      </c>
      <c r="P148" s="38"/>
      <c r="Q148" s="1">
        <f t="shared" si="52"/>
        <v>134</v>
      </c>
      <c r="R148" s="1">
        <f t="shared" ref="R148:R158" si="75">1+R147</f>
        <v>2</v>
      </c>
      <c r="S148" s="39">
        <f>IF('[29]Proforma-Input'!$C$108="No",X147,IF(AF148=TRUE,$P$3,X147))</f>
        <v>8065062.4166103564</v>
      </c>
      <c r="T148" s="39">
        <f t="shared" si="55"/>
        <v>63236.743251996377</v>
      </c>
      <c r="U148" s="40">
        <f t="shared" si="56"/>
        <v>6.8000000000000005E-2</v>
      </c>
      <c r="V148" s="41">
        <f t="shared" si="62"/>
        <v>45702.020360792027</v>
      </c>
      <c r="W148" s="41">
        <f t="shared" si="63"/>
        <v>17534.72289120435</v>
      </c>
      <c r="X148" s="53">
        <f t="shared" si="64"/>
        <v>8047527.6937191524</v>
      </c>
      <c r="Y148" s="68">
        <f t="shared" si="65"/>
        <v>6821251.2894866699</v>
      </c>
      <c r="Z148" s="68">
        <f t="shared" si="66"/>
        <v>1652472.3062808437</v>
      </c>
      <c r="AA148" s="39">
        <f t="shared" si="67"/>
        <v>672.08853471752968</v>
      </c>
      <c r="AB148" s="53">
        <f t="shared" si="68"/>
        <v>168.02213367938242</v>
      </c>
      <c r="AC148" s="41" t="str">
        <f t="shared" si="69"/>
        <v>-</v>
      </c>
      <c r="AD148" s="43" t="str">
        <f t="shared" si="70"/>
        <v>-</v>
      </c>
      <c r="AF148" s="38">
        <f>IF('[29]Proforma-Input'!$C$108="Yes",MONTH(O148)&amp;YEAR(O148)=MONTH($C$9)&amp;YEAR($C$9),0)</f>
        <v>0</v>
      </c>
      <c r="AG148" s="52">
        <v>12</v>
      </c>
    </row>
    <row r="149" spans="2:33" x14ac:dyDescent="0.3">
      <c r="B149" s="44" t="str">
        <f t="shared" si="71"/>
        <v>-</v>
      </c>
      <c r="C149" s="38"/>
      <c r="D149" s="1">
        <v>135</v>
      </c>
      <c r="E149" s="1">
        <f t="shared" si="74"/>
        <v>3</v>
      </c>
      <c r="F149" s="39">
        <f>IFERROR(IF(B149&lt;$C$9,IF('[29]Proforma-Input'!$C$108="Yes",K148,K148),0),)</f>
        <v>0</v>
      </c>
      <c r="G149" s="39">
        <f t="shared" si="72"/>
        <v>0</v>
      </c>
      <c r="H149" s="40">
        <f>IFERROR(IF(B149&lt;$C$9,IF('[29]Proforma-Input'!$C$108="Yes",H148,),0),)</f>
        <v>0</v>
      </c>
      <c r="I149" s="41">
        <f t="shared" si="57"/>
        <v>0</v>
      </c>
      <c r="J149" s="41">
        <f t="shared" si="58"/>
        <v>0</v>
      </c>
      <c r="K149" s="42">
        <f t="shared" si="59"/>
        <v>0</v>
      </c>
      <c r="L149" s="41" t="str">
        <f t="shared" si="60"/>
        <v>-</v>
      </c>
      <c r="M149" s="43" t="str">
        <f t="shared" si="61"/>
        <v>-</v>
      </c>
      <c r="O149" s="44">
        <f t="shared" ca="1" si="73"/>
        <v>50012</v>
      </c>
      <c r="P149" s="38"/>
      <c r="Q149" s="1">
        <f t="shared" si="52"/>
        <v>135</v>
      </c>
      <c r="R149" s="1">
        <f t="shared" si="75"/>
        <v>3</v>
      </c>
      <c r="S149" s="39">
        <f>IF('[29]Proforma-Input'!$C$108="No",X148,IF(AF149=TRUE,$P$3,X148))</f>
        <v>8047527.6937191524</v>
      </c>
      <c r="T149" s="39">
        <f t="shared" si="55"/>
        <v>63236.743251996377</v>
      </c>
      <c r="U149" s="40">
        <f t="shared" si="56"/>
        <v>6.8000000000000005E-2</v>
      </c>
      <c r="V149" s="41">
        <f t="shared" si="62"/>
        <v>45602.656931075202</v>
      </c>
      <c r="W149" s="41">
        <f t="shared" si="63"/>
        <v>17634.086320921175</v>
      </c>
      <c r="X149" s="53">
        <f t="shared" si="64"/>
        <v>8029893.6073982315</v>
      </c>
      <c r="Y149" s="68">
        <f t="shared" si="65"/>
        <v>6866853.9464177452</v>
      </c>
      <c r="Z149" s="68">
        <f t="shared" si="66"/>
        <v>1670106.3926017648</v>
      </c>
      <c r="AA149" s="39">
        <f t="shared" si="67"/>
        <v>670.62730780992945</v>
      </c>
      <c r="AB149" s="53">
        <f t="shared" si="68"/>
        <v>167.65682695248236</v>
      </c>
      <c r="AC149" s="41" t="str">
        <f t="shared" si="69"/>
        <v>-</v>
      </c>
      <c r="AD149" s="43" t="str">
        <f t="shared" si="70"/>
        <v>-</v>
      </c>
      <c r="AF149" s="38">
        <f>IF('[29]Proforma-Input'!$C$108="Yes",MONTH(O149)&amp;YEAR(O149)=MONTH($C$9)&amp;YEAR($C$9),0)</f>
        <v>0</v>
      </c>
      <c r="AG149" s="52">
        <v>12</v>
      </c>
    </row>
    <row r="150" spans="2:33" x14ac:dyDescent="0.3">
      <c r="B150" s="44" t="str">
        <f t="shared" si="71"/>
        <v>-</v>
      </c>
      <c r="C150" s="38"/>
      <c r="D150" s="1">
        <v>136</v>
      </c>
      <c r="E150" s="1">
        <f t="shared" si="74"/>
        <v>4</v>
      </c>
      <c r="F150" s="39">
        <f>IFERROR(IF(B150&lt;$C$9,IF('[29]Proforma-Input'!$C$108="Yes",K149,K149),0),)</f>
        <v>0</v>
      </c>
      <c r="G150" s="39">
        <f t="shared" si="72"/>
        <v>0</v>
      </c>
      <c r="H150" s="40">
        <f>IFERROR(IF(B150&lt;$C$9,IF('[29]Proforma-Input'!$C$108="Yes",H149,),0),)</f>
        <v>0</v>
      </c>
      <c r="I150" s="41">
        <f t="shared" si="57"/>
        <v>0</v>
      </c>
      <c r="J150" s="41">
        <f t="shared" si="58"/>
        <v>0</v>
      </c>
      <c r="K150" s="42">
        <f t="shared" si="59"/>
        <v>0</v>
      </c>
      <c r="L150" s="41" t="str">
        <f t="shared" si="60"/>
        <v>-</v>
      </c>
      <c r="M150" s="43" t="str">
        <f t="shared" si="61"/>
        <v>-</v>
      </c>
      <c r="O150" s="44">
        <f t="shared" ca="1" si="73"/>
        <v>50043</v>
      </c>
      <c r="P150" s="38"/>
      <c r="Q150" s="1">
        <f t="shared" si="52"/>
        <v>136</v>
      </c>
      <c r="R150" s="1">
        <f t="shared" si="75"/>
        <v>4</v>
      </c>
      <c r="S150" s="39">
        <f>IF('[29]Proforma-Input'!$C$108="No",X149,IF(AF150=TRUE,$P$3,X149))</f>
        <v>8029893.6073982315</v>
      </c>
      <c r="T150" s="39">
        <f t="shared" si="55"/>
        <v>63236.743251996377</v>
      </c>
      <c r="U150" s="40">
        <f t="shared" si="56"/>
        <v>6.8000000000000005E-2</v>
      </c>
      <c r="V150" s="41">
        <f t="shared" si="62"/>
        <v>45502.730441923319</v>
      </c>
      <c r="W150" s="41">
        <f t="shared" si="63"/>
        <v>17734.012810073058</v>
      </c>
      <c r="X150" s="53">
        <f t="shared" si="64"/>
        <v>8012159.5945881587</v>
      </c>
      <c r="Y150" s="68">
        <f t="shared" si="65"/>
        <v>6912356.6768596685</v>
      </c>
      <c r="Z150" s="68">
        <f t="shared" si="66"/>
        <v>1687840.4054118379</v>
      </c>
      <c r="AA150" s="39">
        <f t="shared" si="67"/>
        <v>669.15780061651924</v>
      </c>
      <c r="AB150" s="53">
        <f t="shared" si="68"/>
        <v>167.28945015412981</v>
      </c>
      <c r="AC150" s="41" t="str">
        <f t="shared" si="69"/>
        <v>-</v>
      </c>
      <c r="AD150" s="43" t="str">
        <f t="shared" si="70"/>
        <v>-</v>
      </c>
      <c r="AF150" s="38">
        <f>IF('[29]Proforma-Input'!$C$108="Yes",MONTH(O150)&amp;YEAR(O150)=MONTH($C$9)&amp;YEAR($C$9),0)</f>
        <v>0</v>
      </c>
      <c r="AG150" s="52">
        <v>12</v>
      </c>
    </row>
    <row r="151" spans="2:33" x14ac:dyDescent="0.3">
      <c r="B151" s="44" t="str">
        <f t="shared" si="71"/>
        <v>-</v>
      </c>
      <c r="C151" s="38"/>
      <c r="D151" s="1">
        <v>137</v>
      </c>
      <c r="E151" s="1">
        <f t="shared" si="74"/>
        <v>5</v>
      </c>
      <c r="F151" s="39">
        <f>IFERROR(IF(B151&lt;$C$9,IF('[29]Proforma-Input'!$C$108="Yes",K150,K150),0),)</f>
        <v>0</v>
      </c>
      <c r="G151" s="39">
        <f t="shared" si="72"/>
        <v>0</v>
      </c>
      <c r="H151" s="40">
        <f>IFERROR(IF(B151&lt;$C$9,IF('[29]Proforma-Input'!$C$108="Yes",H150,),0),)</f>
        <v>0</v>
      </c>
      <c r="I151" s="41">
        <f t="shared" si="57"/>
        <v>0</v>
      </c>
      <c r="J151" s="41">
        <f t="shared" si="58"/>
        <v>0</v>
      </c>
      <c r="K151" s="42">
        <f t="shared" si="59"/>
        <v>0</v>
      </c>
      <c r="L151" s="41" t="str">
        <f t="shared" si="60"/>
        <v>-</v>
      </c>
      <c r="M151" s="43" t="str">
        <f t="shared" si="61"/>
        <v>-</v>
      </c>
      <c r="O151" s="44">
        <f t="shared" ca="1" si="73"/>
        <v>50074</v>
      </c>
      <c r="P151" s="38"/>
      <c r="Q151" s="1">
        <f t="shared" si="52"/>
        <v>137</v>
      </c>
      <c r="R151" s="1">
        <f t="shared" si="75"/>
        <v>5</v>
      </c>
      <c r="S151" s="39">
        <f>IF('[29]Proforma-Input'!$C$108="No",X150,IF(AF151=TRUE,$P$3,X150))</f>
        <v>8012159.5945881587</v>
      </c>
      <c r="T151" s="39">
        <f t="shared" si="55"/>
        <v>63236.743251996377</v>
      </c>
      <c r="U151" s="40">
        <f t="shared" si="56"/>
        <v>6.8000000000000005E-2</v>
      </c>
      <c r="V151" s="41">
        <f t="shared" si="62"/>
        <v>45402.237702666236</v>
      </c>
      <c r="W151" s="41">
        <f t="shared" si="63"/>
        <v>17834.505549330141</v>
      </c>
      <c r="X151" s="53">
        <f t="shared" si="64"/>
        <v>7994325.0890388284</v>
      </c>
      <c r="Y151" s="68">
        <f t="shared" si="65"/>
        <v>6957758.9145623343</v>
      </c>
      <c r="Z151" s="68">
        <f t="shared" si="66"/>
        <v>1705674.9109611679</v>
      </c>
      <c r="AA151" s="39">
        <f t="shared" si="67"/>
        <v>667.67996621567988</v>
      </c>
      <c r="AB151" s="53">
        <f t="shared" si="68"/>
        <v>166.91999155391997</v>
      </c>
      <c r="AC151" s="41" t="str">
        <f t="shared" si="69"/>
        <v>-</v>
      </c>
      <c r="AD151" s="43" t="str">
        <f t="shared" si="70"/>
        <v>-</v>
      </c>
      <c r="AF151" s="38">
        <f>IF('[29]Proforma-Input'!$C$108="Yes",MONTH(O151)&amp;YEAR(O151)=MONTH($C$9)&amp;YEAR($C$9),0)</f>
        <v>0</v>
      </c>
      <c r="AG151" s="52">
        <v>12</v>
      </c>
    </row>
    <row r="152" spans="2:33" x14ac:dyDescent="0.3">
      <c r="B152" s="44" t="str">
        <f t="shared" si="71"/>
        <v>-</v>
      </c>
      <c r="C152" s="38"/>
      <c r="D152" s="1">
        <v>138</v>
      </c>
      <c r="E152" s="1">
        <f t="shared" si="74"/>
        <v>6</v>
      </c>
      <c r="F152" s="39">
        <f>IFERROR(IF(B152&lt;$C$9,IF('[29]Proforma-Input'!$C$108="Yes",K151,K151),0),)</f>
        <v>0</v>
      </c>
      <c r="G152" s="39">
        <f t="shared" si="72"/>
        <v>0</v>
      </c>
      <c r="H152" s="40">
        <f>IFERROR(IF(B152&lt;$C$9,IF('[29]Proforma-Input'!$C$108="Yes",H151,),0),)</f>
        <v>0</v>
      </c>
      <c r="I152" s="41">
        <f t="shared" si="57"/>
        <v>0</v>
      </c>
      <c r="J152" s="41">
        <f t="shared" si="58"/>
        <v>0</v>
      </c>
      <c r="K152" s="42">
        <f t="shared" si="59"/>
        <v>0</v>
      </c>
      <c r="L152" s="41" t="str">
        <f t="shared" si="60"/>
        <v>-</v>
      </c>
      <c r="M152" s="43" t="str">
        <f t="shared" si="61"/>
        <v>-</v>
      </c>
      <c r="O152" s="44">
        <f t="shared" ca="1" si="73"/>
        <v>50102</v>
      </c>
      <c r="P152" s="38"/>
      <c r="Q152" s="1">
        <f t="shared" si="52"/>
        <v>138</v>
      </c>
      <c r="R152" s="1">
        <f t="shared" si="75"/>
        <v>6</v>
      </c>
      <c r="S152" s="39">
        <f>IF('[29]Proforma-Input'!$C$108="No",X151,IF(AF152=TRUE,$P$3,X151))</f>
        <v>7994325.0890388284</v>
      </c>
      <c r="T152" s="39">
        <f t="shared" si="55"/>
        <v>63236.743251996377</v>
      </c>
      <c r="U152" s="40">
        <f t="shared" si="56"/>
        <v>6.8000000000000005E-2</v>
      </c>
      <c r="V152" s="41">
        <f t="shared" si="62"/>
        <v>45301.175504553365</v>
      </c>
      <c r="W152" s="41">
        <f t="shared" si="63"/>
        <v>17935.567747443012</v>
      </c>
      <c r="X152" s="53">
        <f t="shared" si="64"/>
        <v>7976389.5212913854</v>
      </c>
      <c r="Y152" s="68">
        <f t="shared" si="65"/>
        <v>7003060.0900668874</v>
      </c>
      <c r="Z152" s="68">
        <f t="shared" si="66"/>
        <v>1723610.4787086109</v>
      </c>
      <c r="AA152" s="39">
        <f t="shared" si="67"/>
        <v>666.19375741990245</v>
      </c>
      <c r="AB152" s="53">
        <f t="shared" si="68"/>
        <v>166.54843935497561</v>
      </c>
      <c r="AC152" s="41" t="str">
        <f t="shared" si="69"/>
        <v>-</v>
      </c>
      <c r="AD152" s="43" t="str">
        <f t="shared" si="70"/>
        <v>-</v>
      </c>
      <c r="AF152" s="38">
        <f>IF('[29]Proforma-Input'!$C$108="Yes",MONTH(O152)&amp;YEAR(O152)=MONTH($C$9)&amp;YEAR($C$9),0)</f>
        <v>0</v>
      </c>
      <c r="AG152" s="52">
        <v>12</v>
      </c>
    </row>
    <row r="153" spans="2:33" x14ac:dyDescent="0.3">
      <c r="B153" s="44" t="str">
        <f t="shared" si="71"/>
        <v>-</v>
      </c>
      <c r="C153" s="38"/>
      <c r="D153" s="1">
        <v>139</v>
      </c>
      <c r="E153" s="1">
        <f t="shared" si="74"/>
        <v>7</v>
      </c>
      <c r="F153" s="39">
        <f>IFERROR(IF(B153&lt;$C$9,IF('[29]Proforma-Input'!$C$108="Yes",K152,K152),0),)</f>
        <v>0</v>
      </c>
      <c r="G153" s="39">
        <f t="shared" si="72"/>
        <v>0</v>
      </c>
      <c r="H153" s="40">
        <f>IFERROR(IF(B153&lt;$C$9,IF('[29]Proforma-Input'!$C$108="Yes",H152,),0),)</f>
        <v>0</v>
      </c>
      <c r="I153" s="41">
        <f t="shared" si="57"/>
        <v>0</v>
      </c>
      <c r="J153" s="41">
        <f t="shared" si="58"/>
        <v>0</v>
      </c>
      <c r="K153" s="42">
        <f t="shared" si="59"/>
        <v>0</v>
      </c>
      <c r="L153" s="41" t="str">
        <f t="shared" si="60"/>
        <v>-</v>
      </c>
      <c r="M153" s="43" t="str">
        <f t="shared" si="61"/>
        <v>-</v>
      </c>
      <c r="O153" s="44">
        <f t="shared" ca="1" si="73"/>
        <v>50133</v>
      </c>
      <c r="P153" s="38"/>
      <c r="Q153" s="1">
        <f t="shared" si="52"/>
        <v>139</v>
      </c>
      <c r="R153" s="1">
        <f t="shared" si="75"/>
        <v>7</v>
      </c>
      <c r="S153" s="39">
        <f>IF('[29]Proforma-Input'!$C$108="No",X152,IF(AF153=TRUE,$P$3,X152))</f>
        <v>7976389.5212913854</v>
      </c>
      <c r="T153" s="39">
        <f t="shared" si="55"/>
        <v>63236.743251996377</v>
      </c>
      <c r="U153" s="40">
        <f t="shared" si="56"/>
        <v>6.8000000000000005E-2</v>
      </c>
      <c r="V153" s="41">
        <f t="shared" si="62"/>
        <v>45199.540620651191</v>
      </c>
      <c r="W153" s="41">
        <f t="shared" si="63"/>
        <v>18037.202631345186</v>
      </c>
      <c r="X153" s="53">
        <f t="shared" si="64"/>
        <v>7958352.3186600404</v>
      </c>
      <c r="Y153" s="68">
        <f t="shared" si="65"/>
        <v>7048259.6306875385</v>
      </c>
      <c r="Z153" s="68">
        <f t="shared" si="66"/>
        <v>1741647.6813399561</v>
      </c>
      <c r="AA153" s="39">
        <f t="shared" si="67"/>
        <v>664.69912677428215</v>
      </c>
      <c r="AB153" s="53">
        <f t="shared" si="68"/>
        <v>166.17478169357054</v>
      </c>
      <c r="AC153" s="41" t="str">
        <f t="shared" si="69"/>
        <v>-</v>
      </c>
      <c r="AD153" s="43" t="str">
        <f t="shared" si="70"/>
        <v>-</v>
      </c>
      <c r="AF153" s="38">
        <f>IF('[29]Proforma-Input'!$C$108="Yes",MONTH(O153)&amp;YEAR(O153)=MONTH($C$9)&amp;YEAR($C$9),0)</f>
        <v>0</v>
      </c>
      <c r="AG153" s="52">
        <v>12</v>
      </c>
    </row>
    <row r="154" spans="2:33" x14ac:dyDescent="0.3">
      <c r="B154" s="44" t="str">
        <f t="shared" si="71"/>
        <v>-</v>
      </c>
      <c r="C154" s="38"/>
      <c r="D154" s="1">
        <v>140</v>
      </c>
      <c r="E154" s="1">
        <f t="shared" si="74"/>
        <v>8</v>
      </c>
      <c r="F154" s="39">
        <f>IFERROR(IF(B154&lt;$C$9,IF('[29]Proforma-Input'!$C$108="Yes",K153,K153),0),)</f>
        <v>0</v>
      </c>
      <c r="G154" s="39">
        <f t="shared" si="72"/>
        <v>0</v>
      </c>
      <c r="H154" s="40">
        <f>IFERROR(IF(B154&lt;$C$9,IF('[29]Proforma-Input'!$C$108="Yes",H153,),0),)</f>
        <v>0</v>
      </c>
      <c r="I154" s="41">
        <f t="shared" si="57"/>
        <v>0</v>
      </c>
      <c r="J154" s="41">
        <f t="shared" si="58"/>
        <v>0</v>
      </c>
      <c r="K154" s="42">
        <f t="shared" si="59"/>
        <v>0</v>
      </c>
      <c r="L154" s="41" t="str">
        <f t="shared" si="60"/>
        <v>-</v>
      </c>
      <c r="M154" s="43" t="str">
        <f t="shared" si="61"/>
        <v>-</v>
      </c>
      <c r="O154" s="44">
        <f t="shared" ca="1" si="73"/>
        <v>50163</v>
      </c>
      <c r="P154" s="38"/>
      <c r="Q154" s="1">
        <f t="shared" si="52"/>
        <v>140</v>
      </c>
      <c r="R154" s="1">
        <f t="shared" si="75"/>
        <v>8</v>
      </c>
      <c r="S154" s="39">
        <f>IF('[29]Proforma-Input'!$C$108="No",X153,IF(AF154=TRUE,$P$3,X153))</f>
        <v>7958352.3186600404</v>
      </c>
      <c r="T154" s="39">
        <f t="shared" si="55"/>
        <v>63236.743251996377</v>
      </c>
      <c r="U154" s="40">
        <f t="shared" si="56"/>
        <v>6.8000000000000005E-2</v>
      </c>
      <c r="V154" s="41">
        <f t="shared" si="62"/>
        <v>45097.329805740235</v>
      </c>
      <c r="W154" s="41">
        <f t="shared" si="63"/>
        <v>18139.413446256141</v>
      </c>
      <c r="X154" s="53">
        <f t="shared" si="64"/>
        <v>7940212.9052137844</v>
      </c>
      <c r="Y154" s="68">
        <f t="shared" si="65"/>
        <v>7093356.9604932787</v>
      </c>
      <c r="Z154" s="68">
        <f t="shared" si="66"/>
        <v>1759787.0947862123</v>
      </c>
      <c r="AA154" s="39">
        <f t="shared" si="67"/>
        <v>663.19602655500341</v>
      </c>
      <c r="AB154" s="53">
        <f t="shared" si="68"/>
        <v>165.79900663875085</v>
      </c>
      <c r="AC154" s="41" t="str">
        <f t="shared" si="69"/>
        <v>-</v>
      </c>
      <c r="AD154" s="43" t="str">
        <f t="shared" si="70"/>
        <v>-</v>
      </c>
      <c r="AF154" s="38">
        <f>IF('[29]Proforma-Input'!$C$108="Yes",MONTH(O154)&amp;YEAR(O154)=MONTH($C$9)&amp;YEAR($C$9),0)</f>
        <v>0</v>
      </c>
      <c r="AG154" s="52">
        <v>12</v>
      </c>
    </row>
    <row r="155" spans="2:33" x14ac:dyDescent="0.3">
      <c r="B155" s="44" t="str">
        <f t="shared" si="71"/>
        <v>-</v>
      </c>
      <c r="C155" s="38"/>
      <c r="D155" s="1">
        <v>141</v>
      </c>
      <c r="E155" s="1">
        <f t="shared" si="74"/>
        <v>9</v>
      </c>
      <c r="F155" s="39">
        <f>IFERROR(IF(B155&lt;$C$9,IF('[29]Proforma-Input'!$C$108="Yes",K154,K154),0),)</f>
        <v>0</v>
      </c>
      <c r="G155" s="39">
        <f t="shared" si="72"/>
        <v>0</v>
      </c>
      <c r="H155" s="40">
        <f>IFERROR(IF(B155&lt;$C$9,IF('[29]Proforma-Input'!$C$108="Yes",H154,),0),)</f>
        <v>0</v>
      </c>
      <c r="I155" s="41">
        <f t="shared" si="57"/>
        <v>0</v>
      </c>
      <c r="J155" s="41">
        <f t="shared" si="58"/>
        <v>0</v>
      </c>
      <c r="K155" s="42">
        <f t="shared" si="59"/>
        <v>0</v>
      </c>
      <c r="L155" s="41" t="str">
        <f t="shared" si="60"/>
        <v>-</v>
      </c>
      <c r="M155" s="43" t="str">
        <f t="shared" si="61"/>
        <v>-</v>
      </c>
      <c r="O155" s="44">
        <f t="shared" ca="1" si="73"/>
        <v>50194</v>
      </c>
      <c r="P155" s="38"/>
      <c r="Q155" s="1">
        <f t="shared" si="52"/>
        <v>141</v>
      </c>
      <c r="R155" s="1">
        <f t="shared" si="75"/>
        <v>9</v>
      </c>
      <c r="S155" s="39">
        <f>IF('[29]Proforma-Input'!$C$108="No",X154,IF(AF155=TRUE,$P$3,X154))</f>
        <v>7940212.9052137844</v>
      </c>
      <c r="T155" s="39">
        <f t="shared" si="55"/>
        <v>63236.743251996377</v>
      </c>
      <c r="U155" s="40">
        <f t="shared" si="56"/>
        <v>6.8000000000000005E-2</v>
      </c>
      <c r="V155" s="41">
        <f t="shared" si="62"/>
        <v>44994.539796211451</v>
      </c>
      <c r="W155" s="41">
        <f t="shared" si="63"/>
        <v>18242.203455784926</v>
      </c>
      <c r="X155" s="53">
        <f t="shared" si="64"/>
        <v>7921970.7017579991</v>
      </c>
      <c r="Y155" s="68">
        <f t="shared" si="65"/>
        <v>7138351.5002894904</v>
      </c>
      <c r="Z155" s="68">
        <f t="shared" si="66"/>
        <v>1778029.2982419971</v>
      </c>
      <c r="AA155" s="39">
        <f t="shared" si="67"/>
        <v>661.6844087678154</v>
      </c>
      <c r="AB155" s="53">
        <f t="shared" si="68"/>
        <v>165.42110219195385</v>
      </c>
      <c r="AC155" s="41" t="str">
        <f t="shared" si="69"/>
        <v>-</v>
      </c>
      <c r="AD155" s="43" t="str">
        <f t="shared" si="70"/>
        <v>-</v>
      </c>
      <c r="AF155" s="38">
        <f>IF('[29]Proforma-Input'!$C$108="Yes",MONTH(O155)&amp;YEAR(O155)=MONTH($C$9)&amp;YEAR($C$9),0)</f>
        <v>0</v>
      </c>
      <c r="AG155" s="52">
        <v>12</v>
      </c>
    </row>
    <row r="156" spans="2:33" x14ac:dyDescent="0.3">
      <c r="B156" s="44" t="str">
        <f t="shared" si="71"/>
        <v>-</v>
      </c>
      <c r="C156" s="38"/>
      <c r="D156" s="1">
        <v>142</v>
      </c>
      <c r="E156" s="1">
        <f t="shared" si="74"/>
        <v>10</v>
      </c>
      <c r="F156" s="39">
        <f>IFERROR(IF(B156&lt;$C$9,IF('[29]Proforma-Input'!$C$108="Yes",K155,K155),0),)</f>
        <v>0</v>
      </c>
      <c r="G156" s="39">
        <f t="shared" si="72"/>
        <v>0</v>
      </c>
      <c r="H156" s="40">
        <f>IFERROR(IF(B156&lt;$C$9,IF('[29]Proforma-Input'!$C$108="Yes",H155,),0),)</f>
        <v>0</v>
      </c>
      <c r="I156" s="41">
        <f t="shared" si="57"/>
        <v>0</v>
      </c>
      <c r="J156" s="41">
        <f t="shared" si="58"/>
        <v>0</v>
      </c>
      <c r="K156" s="42">
        <f t="shared" si="59"/>
        <v>0</v>
      </c>
      <c r="L156" s="41" t="str">
        <f t="shared" si="60"/>
        <v>-</v>
      </c>
      <c r="M156" s="43" t="str">
        <f t="shared" si="61"/>
        <v>-</v>
      </c>
      <c r="O156" s="44">
        <f t="shared" ca="1" si="73"/>
        <v>50224</v>
      </c>
      <c r="P156" s="38"/>
      <c r="Q156" s="1">
        <f t="shared" si="52"/>
        <v>142</v>
      </c>
      <c r="R156" s="1">
        <f t="shared" si="75"/>
        <v>10</v>
      </c>
      <c r="S156" s="39">
        <f>IF('[29]Proforma-Input'!$C$108="No",X155,IF(AF156=TRUE,$P$3,X155))</f>
        <v>7921970.7017579991</v>
      </c>
      <c r="T156" s="39">
        <f t="shared" si="55"/>
        <v>63236.743251996377</v>
      </c>
      <c r="U156" s="40">
        <f t="shared" si="56"/>
        <v>6.8000000000000005E-2</v>
      </c>
      <c r="V156" s="41">
        <f t="shared" si="62"/>
        <v>44891.167309961995</v>
      </c>
      <c r="W156" s="41">
        <f t="shared" si="63"/>
        <v>18345.575942034382</v>
      </c>
      <c r="X156" s="53">
        <f t="shared" si="64"/>
        <v>7903625.1258159643</v>
      </c>
      <c r="Y156" s="68">
        <f t="shared" si="65"/>
        <v>7183242.6675994527</v>
      </c>
      <c r="Z156" s="68">
        <f t="shared" si="66"/>
        <v>1796374.8741840315</v>
      </c>
      <c r="AA156" s="39">
        <f t="shared" si="67"/>
        <v>660.16422514649992</v>
      </c>
      <c r="AB156" s="53">
        <f t="shared" si="68"/>
        <v>165.04105628662498</v>
      </c>
      <c r="AC156" s="41" t="str">
        <f t="shared" si="69"/>
        <v>-</v>
      </c>
      <c r="AD156" s="43" t="str">
        <f t="shared" si="70"/>
        <v>-</v>
      </c>
      <c r="AF156" s="38">
        <f>IF('[29]Proforma-Input'!$C$108="Yes",MONTH(O156)&amp;YEAR(O156)=MONTH($C$9)&amp;YEAR($C$9),0)</f>
        <v>0</v>
      </c>
      <c r="AG156" s="52">
        <v>12</v>
      </c>
    </row>
    <row r="157" spans="2:33" x14ac:dyDescent="0.3">
      <c r="B157" s="44" t="str">
        <f t="shared" si="71"/>
        <v>-</v>
      </c>
      <c r="C157" s="38"/>
      <c r="D157" s="1">
        <v>143</v>
      </c>
      <c r="E157" s="1">
        <f t="shared" si="74"/>
        <v>11</v>
      </c>
      <c r="F157" s="39">
        <f>IFERROR(IF(B157&lt;$C$9,IF('[29]Proforma-Input'!$C$108="Yes",K156,K156),0),)</f>
        <v>0</v>
      </c>
      <c r="G157" s="39">
        <f t="shared" si="72"/>
        <v>0</v>
      </c>
      <c r="H157" s="40">
        <f>IFERROR(IF(B157&lt;$C$9,IF('[29]Proforma-Input'!$C$108="Yes",H156,),0),)</f>
        <v>0</v>
      </c>
      <c r="I157" s="41">
        <f t="shared" si="57"/>
        <v>0</v>
      </c>
      <c r="J157" s="41">
        <f t="shared" si="58"/>
        <v>0</v>
      </c>
      <c r="K157" s="42">
        <f t="shared" si="59"/>
        <v>0</v>
      </c>
      <c r="L157" s="41" t="str">
        <f t="shared" si="60"/>
        <v>-</v>
      </c>
      <c r="M157" s="43" t="str">
        <f t="shared" si="61"/>
        <v>-</v>
      </c>
      <c r="O157" s="44">
        <f t="shared" ca="1" si="73"/>
        <v>50255</v>
      </c>
      <c r="P157" s="38"/>
      <c r="Q157" s="1">
        <f t="shared" si="52"/>
        <v>143</v>
      </c>
      <c r="R157" s="1">
        <f t="shared" si="75"/>
        <v>11</v>
      </c>
      <c r="S157" s="39">
        <f>IF('[29]Proforma-Input'!$C$108="No",X156,IF(AF157=TRUE,$P$3,X156))</f>
        <v>7903625.1258159643</v>
      </c>
      <c r="T157" s="39">
        <f t="shared" si="55"/>
        <v>63236.743251996377</v>
      </c>
      <c r="U157" s="40">
        <f t="shared" si="56"/>
        <v>6.8000000000000005E-2</v>
      </c>
      <c r="V157" s="41">
        <f t="shared" si="62"/>
        <v>44787.209046290467</v>
      </c>
      <c r="W157" s="41">
        <f t="shared" si="63"/>
        <v>18449.53420570591</v>
      </c>
      <c r="X157" s="53">
        <f t="shared" si="64"/>
        <v>7885175.5916102584</v>
      </c>
      <c r="Y157" s="68">
        <f t="shared" si="65"/>
        <v>7228029.8766457429</v>
      </c>
      <c r="Z157" s="68">
        <f t="shared" si="66"/>
        <v>1814824.4083897374</v>
      </c>
      <c r="AA157" s="39">
        <f t="shared" si="67"/>
        <v>658.63542715133042</v>
      </c>
      <c r="AB157" s="53">
        <f t="shared" si="68"/>
        <v>164.6588567878326</v>
      </c>
      <c r="AC157" s="41" t="str">
        <f t="shared" si="69"/>
        <v>-</v>
      </c>
      <c r="AD157" s="43" t="str">
        <f t="shared" si="70"/>
        <v>-</v>
      </c>
      <c r="AF157" s="38">
        <f>IF('[29]Proforma-Input'!$C$108="Yes",MONTH(O157)&amp;YEAR(O157)=MONTH($C$9)&amp;YEAR($C$9),0)</f>
        <v>0</v>
      </c>
      <c r="AG157" s="52">
        <v>12</v>
      </c>
    </row>
    <row r="158" spans="2:33" x14ac:dyDescent="0.3">
      <c r="B158" s="44" t="str">
        <f t="shared" si="71"/>
        <v>-</v>
      </c>
      <c r="C158" s="38"/>
      <c r="D158" s="1">
        <v>144</v>
      </c>
      <c r="E158" s="1">
        <f t="shared" si="74"/>
        <v>12</v>
      </c>
      <c r="F158" s="39">
        <f>IFERROR(IF(B158&lt;$C$9,IF('[29]Proforma-Input'!$C$108="Yes",K157,K157),0),)</f>
        <v>0</v>
      </c>
      <c r="G158" s="39">
        <f t="shared" si="72"/>
        <v>0</v>
      </c>
      <c r="H158" s="40">
        <f>IFERROR(IF(B158&lt;$C$9,IF('[29]Proforma-Input'!$C$108="Yes",H157,),0),)</f>
        <v>0</v>
      </c>
      <c r="I158" s="41">
        <f t="shared" si="57"/>
        <v>0</v>
      </c>
      <c r="J158" s="41">
        <f t="shared" si="58"/>
        <v>0</v>
      </c>
      <c r="K158" s="42">
        <f t="shared" si="59"/>
        <v>0</v>
      </c>
      <c r="L158" s="41" t="str">
        <f t="shared" si="60"/>
        <v>-</v>
      </c>
      <c r="M158" s="43" t="str">
        <f t="shared" si="61"/>
        <v>-</v>
      </c>
      <c r="O158" s="44">
        <f t="shared" ca="1" si="73"/>
        <v>50286</v>
      </c>
      <c r="P158" s="38"/>
      <c r="Q158" s="1">
        <f t="shared" si="52"/>
        <v>144</v>
      </c>
      <c r="R158" s="1">
        <f t="shared" si="75"/>
        <v>12</v>
      </c>
      <c r="S158" s="39">
        <f>IF('[29]Proforma-Input'!$C$108="No",X157,IF(AF158=TRUE,$P$3,X157))</f>
        <v>7885175.5916102584</v>
      </c>
      <c r="T158" s="39">
        <f t="shared" si="55"/>
        <v>63236.743251996377</v>
      </c>
      <c r="U158" s="40">
        <f t="shared" si="56"/>
        <v>6.8000000000000005E-2</v>
      </c>
      <c r="V158" s="41">
        <f t="shared" si="62"/>
        <v>44682.661685791471</v>
      </c>
      <c r="W158" s="41">
        <f t="shared" si="63"/>
        <v>18554.081566204906</v>
      </c>
      <c r="X158" s="53">
        <f t="shared" si="64"/>
        <v>7866621.5100440532</v>
      </c>
      <c r="Y158" s="68">
        <f t="shared" si="65"/>
        <v>7272712.5383315347</v>
      </c>
      <c r="Z158" s="68">
        <f t="shared" si="66"/>
        <v>1833378.4899559424</v>
      </c>
      <c r="AA158" s="39">
        <f t="shared" si="67"/>
        <v>657.09796596752153</v>
      </c>
      <c r="AB158" s="53">
        <f t="shared" si="68"/>
        <v>164.27449149188038</v>
      </c>
      <c r="AC158" s="41" t="str">
        <f t="shared" si="69"/>
        <v>-</v>
      </c>
      <c r="AD158" s="43" t="str">
        <f t="shared" si="70"/>
        <v>-</v>
      </c>
      <c r="AF158" s="38">
        <f>IF('[29]Proforma-Input'!$C$108="Yes",MONTH(O158)&amp;YEAR(O158)=MONTH($C$9)&amp;YEAR($C$9),0)</f>
        <v>0</v>
      </c>
      <c r="AG158" s="52">
        <v>12</v>
      </c>
    </row>
    <row r="159" spans="2:33" x14ac:dyDescent="0.3">
      <c r="B159" s="44" t="str">
        <f t="shared" si="71"/>
        <v>-</v>
      </c>
      <c r="C159" s="38">
        <v>13</v>
      </c>
      <c r="D159" s="1">
        <v>145</v>
      </c>
      <c r="E159" s="1">
        <v>1</v>
      </c>
      <c r="F159" s="39">
        <f>IFERROR(IF(B159&lt;$C$9,IF('[29]Proforma-Input'!$C$108="Yes",K158,K158),0),)</f>
        <v>0</v>
      </c>
      <c r="G159" s="39">
        <f t="shared" si="72"/>
        <v>0</v>
      </c>
      <c r="H159" s="40">
        <f>IFERROR(IF(B159&lt;$C$9,IF('[29]Proforma-Input'!$C$108="Yes",H158,),0),)</f>
        <v>0</v>
      </c>
      <c r="I159" s="41">
        <f t="shared" si="57"/>
        <v>0</v>
      </c>
      <c r="J159" s="41">
        <f t="shared" si="58"/>
        <v>0</v>
      </c>
      <c r="K159" s="42">
        <f t="shared" si="59"/>
        <v>0</v>
      </c>
      <c r="L159" s="41">
        <f t="shared" si="60"/>
        <v>0</v>
      </c>
      <c r="M159" s="43">
        <f t="shared" si="61"/>
        <v>0</v>
      </c>
      <c r="O159" s="44">
        <f t="shared" ca="1" si="73"/>
        <v>50316</v>
      </c>
      <c r="P159" s="38">
        <v>13</v>
      </c>
      <c r="Q159" s="1">
        <f t="shared" si="52"/>
        <v>145</v>
      </c>
      <c r="R159" s="1">
        <v>1</v>
      </c>
      <c r="S159" s="39">
        <f>IF('[29]Proforma-Input'!$C$108="No",X158,IF(AF159=TRUE,$P$3,X158))</f>
        <v>7866621.5100440532</v>
      </c>
      <c r="T159" s="39">
        <f t="shared" si="55"/>
        <v>63236.743251996377</v>
      </c>
      <c r="U159" s="40">
        <f t="shared" si="56"/>
        <v>6.8000000000000005E-2</v>
      </c>
      <c r="V159" s="41">
        <f t="shared" si="62"/>
        <v>44577.521890249634</v>
      </c>
      <c r="W159" s="41">
        <f t="shared" si="63"/>
        <v>18659.221361746742</v>
      </c>
      <c r="X159" s="53">
        <f t="shared" si="64"/>
        <v>7847962.2886823062</v>
      </c>
      <c r="Y159" s="68">
        <f t="shared" si="65"/>
        <v>7317290.0602217847</v>
      </c>
      <c r="Z159" s="68">
        <f t="shared" si="66"/>
        <v>1852037.7113176892</v>
      </c>
      <c r="AA159" s="39">
        <f t="shared" si="67"/>
        <v>655.55179250367109</v>
      </c>
      <c r="AB159" s="53">
        <f t="shared" si="68"/>
        <v>163.88794812591777</v>
      </c>
      <c r="AC159" s="41">
        <f t="shared" si="69"/>
        <v>527818.20085456851</v>
      </c>
      <c r="AD159" s="43">
        <f t="shared" si="70"/>
        <v>231022.71816938804</v>
      </c>
      <c r="AF159" s="38">
        <f>IF('[29]Proforma-Input'!$C$108="Yes",MONTH(O159)&amp;YEAR(O159)=MONTH($C$9)&amp;YEAR($C$9),0)</f>
        <v>0</v>
      </c>
      <c r="AG159" s="52">
        <v>13</v>
      </c>
    </row>
    <row r="160" spans="2:33" x14ac:dyDescent="0.3">
      <c r="B160" s="44" t="str">
        <f t="shared" si="71"/>
        <v>-</v>
      </c>
      <c r="C160" s="38"/>
      <c r="D160" s="1">
        <v>146</v>
      </c>
      <c r="E160" s="1">
        <f t="shared" ref="E160:E170" si="76">1+E159</f>
        <v>2</v>
      </c>
      <c r="F160" s="39">
        <f>IFERROR(IF(B160&lt;$C$9,IF('[29]Proforma-Input'!$C$108="Yes",K159,K159),0),)</f>
        <v>0</v>
      </c>
      <c r="G160" s="39">
        <f t="shared" si="72"/>
        <v>0</v>
      </c>
      <c r="H160" s="40">
        <f>IFERROR(IF(B160&lt;$C$9,IF('[29]Proforma-Input'!$C$108="Yes",H159,),0),)</f>
        <v>0</v>
      </c>
      <c r="I160" s="41">
        <f t="shared" si="57"/>
        <v>0</v>
      </c>
      <c r="J160" s="41">
        <f t="shared" si="58"/>
        <v>0</v>
      </c>
      <c r="K160" s="42">
        <f t="shared" si="59"/>
        <v>0</v>
      </c>
      <c r="L160" s="41" t="str">
        <f t="shared" si="60"/>
        <v>-</v>
      </c>
      <c r="M160" s="43" t="str">
        <f t="shared" si="61"/>
        <v>-</v>
      </c>
      <c r="O160" s="44">
        <f t="shared" ca="1" si="73"/>
        <v>50347</v>
      </c>
      <c r="P160" s="38"/>
      <c r="Q160" s="1">
        <f t="shared" si="52"/>
        <v>146</v>
      </c>
      <c r="R160" s="1">
        <f t="shared" ref="R160:R170" si="77">1+R159</f>
        <v>2</v>
      </c>
      <c r="S160" s="39">
        <f>IF('[29]Proforma-Input'!$C$108="No",X159,IF(AF160=TRUE,$P$3,X159))</f>
        <v>7847962.2886823062</v>
      </c>
      <c r="T160" s="39">
        <f t="shared" si="55"/>
        <v>63236.743251996377</v>
      </c>
      <c r="U160" s="40">
        <f t="shared" si="56"/>
        <v>6.8000000000000005E-2</v>
      </c>
      <c r="V160" s="41">
        <f t="shared" si="62"/>
        <v>44471.786302533073</v>
      </c>
      <c r="W160" s="41">
        <f t="shared" si="63"/>
        <v>18764.956949463303</v>
      </c>
      <c r="X160" s="53">
        <f t="shared" si="64"/>
        <v>7829197.3317328431</v>
      </c>
      <c r="Y160" s="68">
        <f t="shared" si="65"/>
        <v>7361761.8465243177</v>
      </c>
      <c r="Z160" s="68">
        <f t="shared" si="66"/>
        <v>1870802.6682671525</v>
      </c>
      <c r="AA160" s="39">
        <f t="shared" si="67"/>
        <v>653.99685739019219</v>
      </c>
      <c r="AB160" s="53">
        <f t="shared" si="68"/>
        <v>163.49921434754805</v>
      </c>
      <c r="AC160" s="41" t="str">
        <f t="shared" si="69"/>
        <v>-</v>
      </c>
      <c r="AD160" s="43" t="str">
        <f t="shared" si="70"/>
        <v>-</v>
      </c>
      <c r="AF160" s="38">
        <f>IF('[29]Proforma-Input'!$C$108="Yes",MONTH(O160)&amp;YEAR(O160)=MONTH($C$9)&amp;YEAR($C$9),0)</f>
        <v>0</v>
      </c>
      <c r="AG160" s="52">
        <v>13</v>
      </c>
    </row>
    <row r="161" spans="2:33" x14ac:dyDescent="0.3">
      <c r="B161" s="44" t="str">
        <f t="shared" si="71"/>
        <v>-</v>
      </c>
      <c r="C161" s="38"/>
      <c r="D161" s="1">
        <v>147</v>
      </c>
      <c r="E161" s="1">
        <f t="shared" si="76"/>
        <v>3</v>
      </c>
      <c r="F161" s="39">
        <f>IFERROR(IF(B161&lt;$C$9,IF('[29]Proforma-Input'!$C$108="Yes",K160,K160),0),)</f>
        <v>0</v>
      </c>
      <c r="G161" s="39">
        <f t="shared" si="72"/>
        <v>0</v>
      </c>
      <c r="H161" s="40">
        <f>IFERROR(IF(B161&lt;$C$9,IF('[29]Proforma-Input'!$C$108="Yes",H160,),0),)</f>
        <v>0</v>
      </c>
      <c r="I161" s="41">
        <f t="shared" si="57"/>
        <v>0</v>
      </c>
      <c r="J161" s="41">
        <f t="shared" si="58"/>
        <v>0</v>
      </c>
      <c r="K161" s="42">
        <f t="shared" si="59"/>
        <v>0</v>
      </c>
      <c r="L161" s="41" t="str">
        <f t="shared" si="60"/>
        <v>-</v>
      </c>
      <c r="M161" s="43" t="str">
        <f t="shared" si="61"/>
        <v>-</v>
      </c>
      <c r="O161" s="44">
        <f t="shared" ca="1" si="73"/>
        <v>50377</v>
      </c>
      <c r="P161" s="38"/>
      <c r="Q161" s="1">
        <f t="shared" si="52"/>
        <v>147</v>
      </c>
      <c r="R161" s="1">
        <f t="shared" si="77"/>
        <v>3</v>
      </c>
      <c r="S161" s="39">
        <f>IF('[29]Proforma-Input'!$C$108="No",X160,IF(AF161=TRUE,$P$3,X160))</f>
        <v>7829197.3317328431</v>
      </c>
      <c r="T161" s="39">
        <f t="shared" si="55"/>
        <v>63236.743251996377</v>
      </c>
      <c r="U161" s="40">
        <f t="shared" si="56"/>
        <v>6.8000000000000005E-2</v>
      </c>
      <c r="V161" s="41">
        <f t="shared" si="62"/>
        <v>44365.451546486111</v>
      </c>
      <c r="W161" s="41">
        <f t="shared" si="63"/>
        <v>18871.291705510266</v>
      </c>
      <c r="X161" s="53">
        <f t="shared" si="64"/>
        <v>7810326.0400273325</v>
      </c>
      <c r="Y161" s="68">
        <f t="shared" si="65"/>
        <v>7406127.2980708042</v>
      </c>
      <c r="Z161" s="68">
        <f t="shared" si="66"/>
        <v>1889673.9599726629</v>
      </c>
      <c r="AA161" s="39">
        <f t="shared" si="67"/>
        <v>652.43311097773687</v>
      </c>
      <c r="AB161" s="53">
        <f t="shared" si="68"/>
        <v>163.10827774443422</v>
      </c>
      <c r="AC161" s="41" t="str">
        <f t="shared" si="69"/>
        <v>-</v>
      </c>
      <c r="AD161" s="43" t="str">
        <f t="shared" si="70"/>
        <v>-</v>
      </c>
      <c r="AF161" s="38">
        <f>IF('[29]Proforma-Input'!$C$108="Yes",MONTH(O161)&amp;YEAR(O161)=MONTH($C$9)&amp;YEAR($C$9),0)</f>
        <v>0</v>
      </c>
      <c r="AG161" s="52">
        <v>13</v>
      </c>
    </row>
    <row r="162" spans="2:33" x14ac:dyDescent="0.3">
      <c r="B162" s="44" t="str">
        <f t="shared" si="71"/>
        <v>-</v>
      </c>
      <c r="C162" s="38"/>
      <c r="D162" s="1">
        <v>148</v>
      </c>
      <c r="E162" s="1">
        <f t="shared" si="76"/>
        <v>4</v>
      </c>
      <c r="F162" s="39">
        <f>IFERROR(IF(B162&lt;$C$9,IF('[29]Proforma-Input'!$C$108="Yes",K161,K161),0),)</f>
        <v>0</v>
      </c>
      <c r="G162" s="39">
        <f t="shared" si="72"/>
        <v>0</v>
      </c>
      <c r="H162" s="40">
        <f>IFERROR(IF(B162&lt;$C$9,IF('[29]Proforma-Input'!$C$108="Yes",H161,),0),)</f>
        <v>0</v>
      </c>
      <c r="I162" s="41">
        <f t="shared" si="57"/>
        <v>0</v>
      </c>
      <c r="J162" s="41">
        <f t="shared" si="58"/>
        <v>0</v>
      </c>
      <c r="K162" s="42">
        <f t="shared" si="59"/>
        <v>0</v>
      </c>
      <c r="L162" s="41" t="str">
        <f t="shared" si="60"/>
        <v>-</v>
      </c>
      <c r="M162" s="43" t="str">
        <f t="shared" si="61"/>
        <v>-</v>
      </c>
      <c r="O162" s="44">
        <f t="shared" ca="1" si="73"/>
        <v>50408</v>
      </c>
      <c r="P162" s="38"/>
      <c r="Q162" s="1">
        <f t="shared" si="52"/>
        <v>148</v>
      </c>
      <c r="R162" s="1">
        <f t="shared" si="77"/>
        <v>4</v>
      </c>
      <c r="S162" s="39">
        <f>IF('[29]Proforma-Input'!$C$108="No",X161,IF(AF162=TRUE,$P$3,X161))</f>
        <v>7810326.0400273325</v>
      </c>
      <c r="T162" s="39">
        <f t="shared" si="55"/>
        <v>63236.743251996377</v>
      </c>
      <c r="U162" s="40">
        <f t="shared" si="56"/>
        <v>6.8000000000000005E-2</v>
      </c>
      <c r="V162" s="41">
        <f t="shared" si="62"/>
        <v>44258.514226821557</v>
      </c>
      <c r="W162" s="41">
        <f t="shared" si="63"/>
        <v>18978.22902517482</v>
      </c>
      <c r="X162" s="53">
        <f t="shared" si="64"/>
        <v>7791347.8110021576</v>
      </c>
      <c r="Y162" s="68">
        <f t="shared" si="65"/>
        <v>7450385.8122976255</v>
      </c>
      <c r="Z162" s="68">
        <f t="shared" si="66"/>
        <v>1908652.1889978377</v>
      </c>
      <c r="AA162" s="39">
        <f t="shared" si="67"/>
        <v>650.86050333561104</v>
      </c>
      <c r="AB162" s="53">
        <f t="shared" si="68"/>
        <v>162.71512583390276</v>
      </c>
      <c r="AC162" s="41" t="str">
        <f t="shared" si="69"/>
        <v>-</v>
      </c>
      <c r="AD162" s="43" t="str">
        <f t="shared" si="70"/>
        <v>-</v>
      </c>
      <c r="AF162" s="38">
        <f>IF('[29]Proforma-Input'!$C$108="Yes",MONTH(O162)&amp;YEAR(O162)=MONTH($C$9)&amp;YEAR($C$9),0)</f>
        <v>0</v>
      </c>
      <c r="AG162" s="52">
        <v>13</v>
      </c>
    </row>
    <row r="163" spans="2:33" x14ac:dyDescent="0.3">
      <c r="B163" s="44" t="str">
        <f t="shared" si="71"/>
        <v>-</v>
      </c>
      <c r="C163" s="38"/>
      <c r="D163" s="1">
        <v>149</v>
      </c>
      <c r="E163" s="1">
        <f t="shared" si="76"/>
        <v>5</v>
      </c>
      <c r="F163" s="39">
        <f>IFERROR(IF(B163&lt;$C$9,IF('[29]Proforma-Input'!$C$108="Yes",K162,K162),0),)</f>
        <v>0</v>
      </c>
      <c r="G163" s="39">
        <f t="shared" si="72"/>
        <v>0</v>
      </c>
      <c r="H163" s="40">
        <f>IFERROR(IF(B163&lt;$C$9,IF('[29]Proforma-Input'!$C$108="Yes",H162,),0),)</f>
        <v>0</v>
      </c>
      <c r="I163" s="41">
        <f t="shared" si="57"/>
        <v>0</v>
      </c>
      <c r="J163" s="41">
        <f t="shared" si="58"/>
        <v>0</v>
      </c>
      <c r="K163" s="42">
        <f t="shared" si="59"/>
        <v>0</v>
      </c>
      <c r="L163" s="41" t="str">
        <f t="shared" si="60"/>
        <v>-</v>
      </c>
      <c r="M163" s="43" t="str">
        <f t="shared" si="61"/>
        <v>-</v>
      </c>
      <c r="O163" s="44">
        <f t="shared" ca="1" si="73"/>
        <v>50439</v>
      </c>
      <c r="P163" s="38"/>
      <c r="Q163" s="1">
        <f t="shared" si="52"/>
        <v>149</v>
      </c>
      <c r="R163" s="1">
        <f t="shared" si="77"/>
        <v>5</v>
      </c>
      <c r="S163" s="39">
        <f>IF('[29]Proforma-Input'!$C$108="No",X162,IF(AF163=TRUE,$P$3,X162))</f>
        <v>7791347.8110021576</v>
      </c>
      <c r="T163" s="39">
        <f t="shared" si="55"/>
        <v>63236.743251996377</v>
      </c>
      <c r="U163" s="40">
        <f t="shared" si="56"/>
        <v>6.8000000000000005E-2</v>
      </c>
      <c r="V163" s="41">
        <f t="shared" si="62"/>
        <v>44150.970929012226</v>
      </c>
      <c r="W163" s="41">
        <f t="shared" si="63"/>
        <v>19085.77232298415</v>
      </c>
      <c r="X163" s="53">
        <f t="shared" si="64"/>
        <v>7772262.0386791732</v>
      </c>
      <c r="Y163" s="68">
        <f t="shared" si="65"/>
        <v>7494536.7832266381</v>
      </c>
      <c r="Z163" s="68">
        <f t="shared" si="66"/>
        <v>1927737.9613208219</v>
      </c>
      <c r="AA163" s="39">
        <f t="shared" si="67"/>
        <v>649.27898425017986</v>
      </c>
      <c r="AB163" s="53">
        <f t="shared" si="68"/>
        <v>162.31974606254497</v>
      </c>
      <c r="AC163" s="41" t="str">
        <f t="shared" si="69"/>
        <v>-</v>
      </c>
      <c r="AD163" s="43" t="str">
        <f t="shared" si="70"/>
        <v>-</v>
      </c>
      <c r="AF163" s="38">
        <f>IF('[29]Proforma-Input'!$C$108="Yes",MONTH(O163)&amp;YEAR(O163)=MONTH($C$9)&amp;YEAR($C$9),0)</f>
        <v>0</v>
      </c>
      <c r="AG163" s="52">
        <v>13</v>
      </c>
    </row>
    <row r="164" spans="2:33" x14ac:dyDescent="0.3">
      <c r="B164" s="44" t="str">
        <f t="shared" si="71"/>
        <v>-</v>
      </c>
      <c r="C164" s="38"/>
      <c r="D164" s="1">
        <v>150</v>
      </c>
      <c r="E164" s="1">
        <f t="shared" si="76"/>
        <v>6</v>
      </c>
      <c r="F164" s="39">
        <f>IFERROR(IF(B164&lt;$C$9,IF('[29]Proforma-Input'!$C$108="Yes",K163,K163),0),)</f>
        <v>0</v>
      </c>
      <c r="G164" s="39">
        <f t="shared" si="72"/>
        <v>0</v>
      </c>
      <c r="H164" s="40">
        <f>IFERROR(IF(B164&lt;$C$9,IF('[29]Proforma-Input'!$C$108="Yes",H163,),0),)</f>
        <v>0</v>
      </c>
      <c r="I164" s="41">
        <f t="shared" si="57"/>
        <v>0</v>
      </c>
      <c r="J164" s="41">
        <f t="shared" si="58"/>
        <v>0</v>
      </c>
      <c r="K164" s="42">
        <f t="shared" si="59"/>
        <v>0</v>
      </c>
      <c r="L164" s="41" t="str">
        <f t="shared" si="60"/>
        <v>-</v>
      </c>
      <c r="M164" s="43" t="str">
        <f t="shared" si="61"/>
        <v>-</v>
      </c>
      <c r="O164" s="44">
        <f t="shared" ca="1" si="73"/>
        <v>50467</v>
      </c>
      <c r="P164" s="38"/>
      <c r="Q164" s="1">
        <f t="shared" si="52"/>
        <v>150</v>
      </c>
      <c r="R164" s="1">
        <f t="shared" si="77"/>
        <v>6</v>
      </c>
      <c r="S164" s="39">
        <f>IF('[29]Proforma-Input'!$C$108="No",X163,IF(AF164=TRUE,$P$3,X163))</f>
        <v>7772262.0386791732</v>
      </c>
      <c r="T164" s="39">
        <f t="shared" si="55"/>
        <v>63236.743251996377</v>
      </c>
      <c r="U164" s="40">
        <f t="shared" si="56"/>
        <v>6.8000000000000005E-2</v>
      </c>
      <c r="V164" s="41">
        <f t="shared" si="62"/>
        <v>44042.818219181987</v>
      </c>
      <c r="W164" s="41">
        <f t="shared" si="63"/>
        <v>19193.92503281439</v>
      </c>
      <c r="X164" s="53">
        <f t="shared" si="64"/>
        <v>7753068.1136463592</v>
      </c>
      <c r="Y164" s="68">
        <f t="shared" si="65"/>
        <v>7538579.6014458202</v>
      </c>
      <c r="Z164" s="68">
        <f t="shared" si="66"/>
        <v>1946931.8863536364</v>
      </c>
      <c r="AA164" s="39">
        <f t="shared" si="67"/>
        <v>647.68850322326443</v>
      </c>
      <c r="AB164" s="53">
        <f t="shared" si="68"/>
        <v>161.92212580581611</v>
      </c>
      <c r="AC164" s="41" t="str">
        <f t="shared" si="69"/>
        <v>-</v>
      </c>
      <c r="AD164" s="43" t="str">
        <f t="shared" si="70"/>
        <v>-</v>
      </c>
      <c r="AF164" s="38">
        <f>IF('[29]Proforma-Input'!$C$108="Yes",MONTH(O164)&amp;YEAR(O164)=MONTH($C$9)&amp;YEAR($C$9),0)</f>
        <v>0</v>
      </c>
      <c r="AG164" s="52">
        <v>13</v>
      </c>
    </row>
    <row r="165" spans="2:33" x14ac:dyDescent="0.3">
      <c r="B165" s="44" t="str">
        <f t="shared" si="71"/>
        <v>-</v>
      </c>
      <c r="C165" s="38"/>
      <c r="D165" s="1">
        <v>151</v>
      </c>
      <c r="E165" s="1">
        <f t="shared" si="76"/>
        <v>7</v>
      </c>
      <c r="F165" s="39">
        <f>IFERROR(IF(B165&lt;$C$9,IF('[29]Proforma-Input'!$C$108="Yes",K164,K164),0),)</f>
        <v>0</v>
      </c>
      <c r="G165" s="39">
        <f t="shared" si="72"/>
        <v>0</v>
      </c>
      <c r="H165" s="40">
        <f>IFERROR(IF(B165&lt;$C$9,IF('[29]Proforma-Input'!$C$108="Yes",H164,),0),)</f>
        <v>0</v>
      </c>
      <c r="I165" s="41">
        <f t="shared" si="57"/>
        <v>0</v>
      </c>
      <c r="J165" s="41">
        <f t="shared" si="58"/>
        <v>0</v>
      </c>
      <c r="K165" s="42">
        <f t="shared" si="59"/>
        <v>0</v>
      </c>
      <c r="L165" s="41" t="str">
        <f t="shared" si="60"/>
        <v>-</v>
      </c>
      <c r="M165" s="43" t="str">
        <f t="shared" si="61"/>
        <v>-</v>
      </c>
      <c r="O165" s="44">
        <f t="shared" ca="1" si="73"/>
        <v>50498</v>
      </c>
      <c r="P165" s="38"/>
      <c r="Q165" s="1">
        <f t="shared" si="52"/>
        <v>151</v>
      </c>
      <c r="R165" s="1">
        <f t="shared" si="77"/>
        <v>7</v>
      </c>
      <c r="S165" s="39">
        <f>IF('[29]Proforma-Input'!$C$108="No",X164,IF(AF165=TRUE,$P$3,X164))</f>
        <v>7753068.1136463592</v>
      </c>
      <c r="T165" s="39">
        <f t="shared" si="55"/>
        <v>63236.743251996377</v>
      </c>
      <c r="U165" s="40">
        <f t="shared" si="56"/>
        <v>6.8000000000000005E-2</v>
      </c>
      <c r="V165" s="41">
        <f t="shared" si="62"/>
        <v>43934.052643996038</v>
      </c>
      <c r="W165" s="41">
        <f t="shared" si="63"/>
        <v>19302.690608000339</v>
      </c>
      <c r="X165" s="53">
        <f t="shared" si="64"/>
        <v>7733765.4230383588</v>
      </c>
      <c r="Y165" s="68">
        <f t="shared" si="65"/>
        <v>7582513.6540898159</v>
      </c>
      <c r="Z165" s="68">
        <f t="shared" si="66"/>
        <v>1966234.5769616368</v>
      </c>
      <c r="AA165" s="39">
        <f t="shared" si="67"/>
        <v>646.08900947052996</v>
      </c>
      <c r="AB165" s="53">
        <f t="shared" si="68"/>
        <v>161.52225236763249</v>
      </c>
      <c r="AC165" s="41" t="str">
        <f t="shared" si="69"/>
        <v>-</v>
      </c>
      <c r="AD165" s="43" t="str">
        <f t="shared" si="70"/>
        <v>-</v>
      </c>
      <c r="AF165" s="38">
        <f>IF('[29]Proforma-Input'!$C$108="Yes",MONTH(O165)&amp;YEAR(O165)=MONTH($C$9)&amp;YEAR($C$9),0)</f>
        <v>0</v>
      </c>
      <c r="AG165" s="52">
        <v>13</v>
      </c>
    </row>
    <row r="166" spans="2:33" x14ac:dyDescent="0.3">
      <c r="B166" s="44" t="str">
        <f t="shared" si="71"/>
        <v>-</v>
      </c>
      <c r="C166" s="38"/>
      <c r="D166" s="1">
        <v>152</v>
      </c>
      <c r="E166" s="1">
        <f t="shared" si="76"/>
        <v>8</v>
      </c>
      <c r="F166" s="39">
        <f>IFERROR(IF(B166&lt;$C$9,IF('[29]Proforma-Input'!$C$108="Yes",K165,K165),0),)</f>
        <v>0</v>
      </c>
      <c r="G166" s="39">
        <f t="shared" si="72"/>
        <v>0</v>
      </c>
      <c r="H166" s="40">
        <f>IFERROR(IF(B166&lt;$C$9,IF('[29]Proforma-Input'!$C$108="Yes",H165,),0),)</f>
        <v>0</v>
      </c>
      <c r="I166" s="41">
        <f t="shared" si="57"/>
        <v>0</v>
      </c>
      <c r="J166" s="41">
        <f t="shared" si="58"/>
        <v>0</v>
      </c>
      <c r="K166" s="42">
        <f t="shared" si="59"/>
        <v>0</v>
      </c>
      <c r="L166" s="41" t="str">
        <f t="shared" si="60"/>
        <v>-</v>
      </c>
      <c r="M166" s="43" t="str">
        <f t="shared" si="61"/>
        <v>-</v>
      </c>
      <c r="O166" s="44">
        <f t="shared" ca="1" si="73"/>
        <v>50528</v>
      </c>
      <c r="P166" s="38"/>
      <c r="Q166" s="1">
        <f t="shared" si="52"/>
        <v>152</v>
      </c>
      <c r="R166" s="1">
        <f t="shared" si="77"/>
        <v>8</v>
      </c>
      <c r="S166" s="39">
        <f>IF('[29]Proforma-Input'!$C$108="No",X165,IF(AF166=TRUE,$P$3,X165))</f>
        <v>7733765.4230383588</v>
      </c>
      <c r="T166" s="39">
        <f t="shared" si="55"/>
        <v>63236.743251996377</v>
      </c>
      <c r="U166" s="40">
        <f t="shared" si="56"/>
        <v>6.8000000000000005E-2</v>
      </c>
      <c r="V166" s="41">
        <f t="shared" si="62"/>
        <v>43824.670730550701</v>
      </c>
      <c r="W166" s="41">
        <f t="shared" si="63"/>
        <v>19412.072521445676</v>
      </c>
      <c r="X166" s="53">
        <f t="shared" si="64"/>
        <v>7714353.3505169135</v>
      </c>
      <c r="Y166" s="68">
        <f t="shared" si="65"/>
        <v>7626338.3248203667</v>
      </c>
      <c r="Z166" s="68">
        <f t="shared" si="66"/>
        <v>1985646.6494830824</v>
      </c>
      <c r="AA166" s="39">
        <f t="shared" si="67"/>
        <v>644.48045191986319</v>
      </c>
      <c r="AB166" s="53">
        <f t="shared" si="68"/>
        <v>161.1201129799658</v>
      </c>
      <c r="AC166" s="41" t="str">
        <f t="shared" si="69"/>
        <v>-</v>
      </c>
      <c r="AD166" s="43" t="str">
        <f t="shared" si="70"/>
        <v>-</v>
      </c>
      <c r="AF166" s="38">
        <f>IF('[29]Proforma-Input'!$C$108="Yes",MONTH(O166)&amp;YEAR(O166)=MONTH($C$9)&amp;YEAR($C$9),0)</f>
        <v>0</v>
      </c>
      <c r="AG166" s="52">
        <v>13</v>
      </c>
    </row>
    <row r="167" spans="2:33" x14ac:dyDescent="0.3">
      <c r="B167" s="44" t="str">
        <f t="shared" si="71"/>
        <v>-</v>
      </c>
      <c r="C167" s="38"/>
      <c r="D167" s="1">
        <v>153</v>
      </c>
      <c r="E167" s="1">
        <f t="shared" si="76"/>
        <v>9</v>
      </c>
      <c r="F167" s="39">
        <f>IFERROR(IF(B167&lt;$C$9,IF('[29]Proforma-Input'!$C$108="Yes",K166,K166),0),)</f>
        <v>0</v>
      </c>
      <c r="G167" s="39">
        <f t="shared" si="72"/>
        <v>0</v>
      </c>
      <c r="H167" s="40">
        <f>IFERROR(IF(B167&lt;$C$9,IF('[29]Proforma-Input'!$C$108="Yes",H166,),0),)</f>
        <v>0</v>
      </c>
      <c r="I167" s="41">
        <f t="shared" si="57"/>
        <v>0</v>
      </c>
      <c r="J167" s="41">
        <f t="shared" si="58"/>
        <v>0</v>
      </c>
      <c r="K167" s="42">
        <f t="shared" si="59"/>
        <v>0</v>
      </c>
      <c r="L167" s="41" t="str">
        <f t="shared" si="60"/>
        <v>-</v>
      </c>
      <c r="M167" s="43" t="str">
        <f t="shared" si="61"/>
        <v>-</v>
      </c>
      <c r="O167" s="44">
        <f t="shared" ca="1" si="73"/>
        <v>50559</v>
      </c>
      <c r="P167" s="38"/>
      <c r="Q167" s="1">
        <f t="shared" si="52"/>
        <v>153</v>
      </c>
      <c r="R167" s="1">
        <f t="shared" si="77"/>
        <v>9</v>
      </c>
      <c r="S167" s="39">
        <f>IF('[29]Proforma-Input'!$C$108="No",X166,IF(AF167=TRUE,$P$3,X166))</f>
        <v>7714353.3505169135</v>
      </c>
      <c r="T167" s="39">
        <f t="shared" si="55"/>
        <v>63236.743251996377</v>
      </c>
      <c r="U167" s="40">
        <f t="shared" si="56"/>
        <v>6.8000000000000005E-2</v>
      </c>
      <c r="V167" s="41">
        <f t="shared" si="62"/>
        <v>43714.668986262513</v>
      </c>
      <c r="W167" s="41">
        <f t="shared" si="63"/>
        <v>19522.074265733863</v>
      </c>
      <c r="X167" s="53">
        <f t="shared" si="64"/>
        <v>7694831.2762511792</v>
      </c>
      <c r="Y167" s="68">
        <f t="shared" si="65"/>
        <v>7670052.9938066294</v>
      </c>
      <c r="Z167" s="68">
        <f t="shared" si="66"/>
        <v>2005168.7237488162</v>
      </c>
      <c r="AA167" s="39">
        <f t="shared" si="67"/>
        <v>642.86277920974283</v>
      </c>
      <c r="AB167" s="53">
        <f t="shared" si="68"/>
        <v>160.71569480243571</v>
      </c>
      <c r="AC167" s="41" t="str">
        <f t="shared" si="69"/>
        <v>-</v>
      </c>
      <c r="AD167" s="43" t="str">
        <f t="shared" si="70"/>
        <v>-</v>
      </c>
      <c r="AF167" s="38">
        <f>IF('[29]Proforma-Input'!$C$108="Yes",MONTH(O167)&amp;YEAR(O167)=MONTH($C$9)&amp;YEAR($C$9),0)</f>
        <v>0</v>
      </c>
      <c r="AG167" s="52">
        <v>13</v>
      </c>
    </row>
    <row r="168" spans="2:33" x14ac:dyDescent="0.3">
      <c r="B168" s="44" t="str">
        <f t="shared" si="71"/>
        <v>-</v>
      </c>
      <c r="C168" s="38"/>
      <c r="D168" s="1">
        <v>154</v>
      </c>
      <c r="E168" s="1">
        <f t="shared" si="76"/>
        <v>10</v>
      </c>
      <c r="F168" s="39">
        <f>IFERROR(IF(B168&lt;$C$9,IF('[29]Proforma-Input'!$C$108="Yes",K167,K167),0),)</f>
        <v>0</v>
      </c>
      <c r="G168" s="39">
        <f t="shared" si="72"/>
        <v>0</v>
      </c>
      <c r="H168" s="40">
        <f>IFERROR(IF(B168&lt;$C$9,IF('[29]Proforma-Input'!$C$108="Yes",H167,),0),)</f>
        <v>0</v>
      </c>
      <c r="I168" s="41">
        <f t="shared" si="57"/>
        <v>0</v>
      </c>
      <c r="J168" s="41">
        <f t="shared" si="58"/>
        <v>0</v>
      </c>
      <c r="K168" s="42">
        <f t="shared" si="59"/>
        <v>0</v>
      </c>
      <c r="L168" s="41" t="str">
        <f t="shared" si="60"/>
        <v>-</v>
      </c>
      <c r="M168" s="43" t="str">
        <f t="shared" si="61"/>
        <v>-</v>
      </c>
      <c r="O168" s="44">
        <f t="shared" ca="1" si="73"/>
        <v>50589</v>
      </c>
      <c r="P168" s="38"/>
      <c r="Q168" s="1">
        <f t="shared" si="52"/>
        <v>154</v>
      </c>
      <c r="R168" s="1">
        <f t="shared" si="77"/>
        <v>10</v>
      </c>
      <c r="S168" s="39">
        <f>IF('[29]Proforma-Input'!$C$108="No",X167,IF(AF168=TRUE,$P$3,X167))</f>
        <v>7694831.2762511792</v>
      </c>
      <c r="T168" s="39">
        <f t="shared" si="55"/>
        <v>63236.743251996377</v>
      </c>
      <c r="U168" s="40">
        <f t="shared" si="56"/>
        <v>6.8000000000000005E-2</v>
      </c>
      <c r="V168" s="41">
        <f t="shared" si="62"/>
        <v>43604.043898756689</v>
      </c>
      <c r="W168" s="41">
        <f t="shared" si="63"/>
        <v>19632.699353239688</v>
      </c>
      <c r="X168" s="53">
        <f t="shared" si="64"/>
        <v>7675198.5768979397</v>
      </c>
      <c r="Y168" s="68">
        <f t="shared" si="65"/>
        <v>7713657.0377053861</v>
      </c>
      <c r="Z168" s="68">
        <f t="shared" si="66"/>
        <v>2024801.4231020559</v>
      </c>
      <c r="AA168" s="39">
        <f t="shared" si="67"/>
        <v>641.23593968759826</v>
      </c>
      <c r="AB168" s="53">
        <f t="shared" si="68"/>
        <v>160.30898492189957</v>
      </c>
      <c r="AC168" s="41" t="str">
        <f t="shared" si="69"/>
        <v>-</v>
      </c>
      <c r="AD168" s="43" t="str">
        <f t="shared" si="70"/>
        <v>-</v>
      </c>
      <c r="AF168" s="38">
        <f>IF('[29]Proforma-Input'!$C$108="Yes",MONTH(O168)&amp;YEAR(O168)=MONTH($C$9)&amp;YEAR($C$9),0)</f>
        <v>0</v>
      </c>
      <c r="AG168" s="52">
        <v>13</v>
      </c>
    </row>
    <row r="169" spans="2:33" x14ac:dyDescent="0.3">
      <c r="B169" s="44" t="str">
        <f t="shared" si="71"/>
        <v>-</v>
      </c>
      <c r="C169" s="38"/>
      <c r="D169" s="1">
        <v>155</v>
      </c>
      <c r="E169" s="1">
        <f t="shared" si="76"/>
        <v>11</v>
      </c>
      <c r="F169" s="39">
        <f>IFERROR(IF(B169&lt;$C$9,IF('[29]Proforma-Input'!$C$108="Yes",K168,K168),0),)</f>
        <v>0</v>
      </c>
      <c r="G169" s="39">
        <f t="shared" si="72"/>
        <v>0</v>
      </c>
      <c r="H169" s="40">
        <f>IFERROR(IF(B169&lt;$C$9,IF('[29]Proforma-Input'!$C$108="Yes",H168,),0),)</f>
        <v>0</v>
      </c>
      <c r="I169" s="41">
        <f t="shared" si="57"/>
        <v>0</v>
      </c>
      <c r="J169" s="41">
        <f t="shared" si="58"/>
        <v>0</v>
      </c>
      <c r="K169" s="42">
        <f t="shared" si="59"/>
        <v>0</v>
      </c>
      <c r="L169" s="41" t="str">
        <f t="shared" si="60"/>
        <v>-</v>
      </c>
      <c r="M169" s="43" t="str">
        <f t="shared" si="61"/>
        <v>-</v>
      </c>
      <c r="O169" s="44">
        <f t="shared" ca="1" si="73"/>
        <v>50620</v>
      </c>
      <c r="P169" s="38"/>
      <c r="Q169" s="1">
        <f t="shared" si="52"/>
        <v>155</v>
      </c>
      <c r="R169" s="1">
        <f t="shared" si="77"/>
        <v>11</v>
      </c>
      <c r="S169" s="39">
        <f>IF('[29]Proforma-Input'!$C$108="No",X168,IF(AF169=TRUE,$P$3,X168))</f>
        <v>7675198.5768979397</v>
      </c>
      <c r="T169" s="39">
        <f t="shared" si="55"/>
        <v>63236.743251996377</v>
      </c>
      <c r="U169" s="40">
        <f t="shared" si="56"/>
        <v>6.8000000000000005E-2</v>
      </c>
      <c r="V169" s="41">
        <f t="shared" si="62"/>
        <v>43492.791935754998</v>
      </c>
      <c r="W169" s="41">
        <f t="shared" si="63"/>
        <v>19743.951316241379</v>
      </c>
      <c r="X169" s="53">
        <f t="shared" si="64"/>
        <v>7655454.6255816985</v>
      </c>
      <c r="Y169" s="68">
        <f t="shared" si="65"/>
        <v>7757149.829641141</v>
      </c>
      <c r="Z169" s="68">
        <f t="shared" si="66"/>
        <v>2044545.3744182973</v>
      </c>
      <c r="AA169" s="39">
        <f t="shared" si="67"/>
        <v>639.59988140816165</v>
      </c>
      <c r="AB169" s="53">
        <f t="shared" si="68"/>
        <v>159.89997035204041</v>
      </c>
      <c r="AC169" s="41" t="str">
        <f t="shared" si="69"/>
        <v>-</v>
      </c>
      <c r="AD169" s="43" t="str">
        <f t="shared" si="70"/>
        <v>-</v>
      </c>
      <c r="AF169" s="38">
        <f>IF('[29]Proforma-Input'!$C$108="Yes",MONTH(O169)&amp;YEAR(O169)=MONTH($C$9)&amp;YEAR($C$9),0)</f>
        <v>0</v>
      </c>
      <c r="AG169" s="52">
        <v>13</v>
      </c>
    </row>
    <row r="170" spans="2:33" x14ac:dyDescent="0.3">
      <c r="B170" s="44" t="str">
        <f t="shared" si="71"/>
        <v>-</v>
      </c>
      <c r="C170" s="38"/>
      <c r="D170" s="1">
        <v>156</v>
      </c>
      <c r="E170" s="1">
        <f t="shared" si="76"/>
        <v>12</v>
      </c>
      <c r="F170" s="39">
        <f>IFERROR(IF(B170&lt;$C$9,IF('[29]Proforma-Input'!$C$108="Yes",K169,K169),0),)</f>
        <v>0</v>
      </c>
      <c r="G170" s="39">
        <f t="shared" si="72"/>
        <v>0</v>
      </c>
      <c r="H170" s="40">
        <f>IFERROR(IF(B170&lt;$C$9,IF('[29]Proforma-Input'!$C$108="Yes",H169,),0),)</f>
        <v>0</v>
      </c>
      <c r="I170" s="41">
        <f t="shared" si="57"/>
        <v>0</v>
      </c>
      <c r="J170" s="41">
        <f t="shared" si="58"/>
        <v>0</v>
      </c>
      <c r="K170" s="42">
        <f t="shared" si="59"/>
        <v>0</v>
      </c>
      <c r="L170" s="41" t="str">
        <f t="shared" si="60"/>
        <v>-</v>
      </c>
      <c r="M170" s="43" t="str">
        <f t="shared" si="61"/>
        <v>-</v>
      </c>
      <c r="O170" s="44">
        <f t="shared" ca="1" si="73"/>
        <v>50651</v>
      </c>
      <c r="P170" s="38"/>
      <c r="Q170" s="1">
        <f t="shared" si="52"/>
        <v>156</v>
      </c>
      <c r="R170" s="1">
        <f t="shared" si="77"/>
        <v>12</v>
      </c>
      <c r="S170" s="39">
        <f>IF('[29]Proforma-Input'!$C$108="No",X169,IF(AF170=TRUE,$P$3,X169))</f>
        <v>7655454.6255816985</v>
      </c>
      <c r="T170" s="39">
        <f t="shared" si="55"/>
        <v>63236.743251996377</v>
      </c>
      <c r="U170" s="40">
        <f t="shared" si="56"/>
        <v>6.8000000000000005E-2</v>
      </c>
      <c r="V170" s="41">
        <f t="shared" si="62"/>
        <v>43380.90954496296</v>
      </c>
      <c r="W170" s="41">
        <f t="shared" si="63"/>
        <v>19855.833707033416</v>
      </c>
      <c r="X170" s="53">
        <f t="shared" si="64"/>
        <v>7635598.7918746648</v>
      </c>
      <c r="Y170" s="68">
        <f t="shared" si="65"/>
        <v>7800530.7391861044</v>
      </c>
      <c r="Z170" s="68">
        <f t="shared" si="66"/>
        <v>2064401.2081253307</v>
      </c>
      <c r="AA170" s="39">
        <f t="shared" si="67"/>
        <v>637.95455213180821</v>
      </c>
      <c r="AB170" s="53">
        <f t="shared" si="68"/>
        <v>159.48863803295205</v>
      </c>
      <c r="AC170" s="41" t="str">
        <f t="shared" si="69"/>
        <v>-</v>
      </c>
      <c r="AD170" s="43" t="str">
        <f t="shared" si="70"/>
        <v>-</v>
      </c>
      <c r="AF170" s="38">
        <f>IF('[29]Proforma-Input'!$C$108="Yes",MONTH(O170)&amp;YEAR(O170)=MONTH($C$9)&amp;YEAR($C$9),0)</f>
        <v>0</v>
      </c>
      <c r="AG170" s="52">
        <v>13</v>
      </c>
    </row>
    <row r="171" spans="2:33" x14ac:dyDescent="0.3">
      <c r="B171" s="44" t="str">
        <f t="shared" si="71"/>
        <v>-</v>
      </c>
      <c r="C171" s="38">
        <v>14</v>
      </c>
      <c r="D171" s="1">
        <v>157</v>
      </c>
      <c r="E171" s="1">
        <v>1</v>
      </c>
      <c r="F171" s="39">
        <f>IFERROR(IF(B171&lt;$C$9,IF('[29]Proforma-Input'!$C$108="Yes",K170,K170),0),)</f>
        <v>0</v>
      </c>
      <c r="G171" s="39">
        <f t="shared" si="72"/>
        <v>0</v>
      </c>
      <c r="H171" s="40">
        <f>IFERROR(IF(B171&lt;$C$9,IF('[29]Proforma-Input'!$C$108="Yes",H170,),0),)</f>
        <v>0</v>
      </c>
      <c r="I171" s="41">
        <f t="shared" si="57"/>
        <v>0</v>
      </c>
      <c r="J171" s="41">
        <f t="shared" si="58"/>
        <v>0</v>
      </c>
      <c r="K171" s="42">
        <f t="shared" si="59"/>
        <v>0</v>
      </c>
      <c r="L171" s="41">
        <f t="shared" si="60"/>
        <v>0</v>
      </c>
      <c r="M171" s="43">
        <f t="shared" si="61"/>
        <v>0</v>
      </c>
      <c r="O171" s="44">
        <f t="shared" ca="1" si="73"/>
        <v>50681</v>
      </c>
      <c r="P171" s="38">
        <v>14</v>
      </c>
      <c r="Q171" s="1">
        <f t="shared" si="52"/>
        <v>157</v>
      </c>
      <c r="R171" s="1">
        <v>1</v>
      </c>
      <c r="S171" s="39">
        <f>IF('[29]Proforma-Input'!$C$108="No",X170,IF(AF171=TRUE,$P$3,X170))</f>
        <v>7635598.7918746648</v>
      </c>
      <c r="T171" s="39">
        <f t="shared" si="55"/>
        <v>63236.743251996377</v>
      </c>
      <c r="U171" s="40">
        <f t="shared" si="56"/>
        <v>6.8000000000000005E-2</v>
      </c>
      <c r="V171" s="41">
        <f t="shared" si="62"/>
        <v>43268.393153956436</v>
      </c>
      <c r="W171" s="41">
        <f t="shared" si="63"/>
        <v>19968.35009803994</v>
      </c>
      <c r="X171" s="53">
        <f t="shared" si="64"/>
        <v>7615630.4417766249</v>
      </c>
      <c r="Y171" s="68">
        <f t="shared" si="65"/>
        <v>7843799.1323400605</v>
      </c>
      <c r="Z171" s="68">
        <f t="shared" si="66"/>
        <v>2084369.5582233707</v>
      </c>
      <c r="AA171" s="39">
        <f t="shared" si="67"/>
        <v>636.29989932288879</v>
      </c>
      <c r="AB171" s="53">
        <f t="shared" si="68"/>
        <v>159.0749748307222</v>
      </c>
      <c r="AC171" s="41">
        <f t="shared" si="69"/>
        <v>511609.67461283907</v>
      </c>
      <c r="AD171" s="43">
        <f t="shared" si="70"/>
        <v>247231.24441111746</v>
      </c>
      <c r="AF171" s="38">
        <f>IF('[29]Proforma-Input'!$C$108="Yes",MONTH(O171)&amp;YEAR(O171)=MONTH($C$9)&amp;YEAR($C$9),0)</f>
        <v>0</v>
      </c>
      <c r="AG171" s="52">
        <v>14</v>
      </c>
    </row>
    <row r="172" spans="2:33" x14ac:dyDescent="0.3">
      <c r="B172" s="44" t="str">
        <f t="shared" si="71"/>
        <v>-</v>
      </c>
      <c r="C172" s="38"/>
      <c r="D172" s="1">
        <v>158</v>
      </c>
      <c r="E172" s="1">
        <f t="shared" ref="E172:E182" si="78">1+E171</f>
        <v>2</v>
      </c>
      <c r="F172" s="39">
        <f>IFERROR(IF(B172&lt;$C$9,IF('[29]Proforma-Input'!$C$108="Yes",K171,K171),0),)</f>
        <v>0</v>
      </c>
      <c r="G172" s="39">
        <f t="shared" si="72"/>
        <v>0</v>
      </c>
      <c r="H172" s="40">
        <f>IFERROR(IF(B172&lt;$C$9,IF('[29]Proforma-Input'!$C$108="Yes",H171,),0),)</f>
        <v>0</v>
      </c>
      <c r="I172" s="41">
        <f t="shared" si="57"/>
        <v>0</v>
      </c>
      <c r="J172" s="41">
        <f t="shared" si="58"/>
        <v>0</v>
      </c>
      <c r="K172" s="42">
        <f t="shared" si="59"/>
        <v>0</v>
      </c>
      <c r="L172" s="41" t="str">
        <f t="shared" si="60"/>
        <v>-</v>
      </c>
      <c r="M172" s="43" t="str">
        <f t="shared" si="61"/>
        <v>-</v>
      </c>
      <c r="O172" s="44">
        <f t="shared" ca="1" si="73"/>
        <v>50712</v>
      </c>
      <c r="P172" s="38"/>
      <c r="Q172" s="1">
        <f t="shared" si="52"/>
        <v>158</v>
      </c>
      <c r="R172" s="1">
        <f t="shared" ref="R172:R182" si="79">1+R171</f>
        <v>2</v>
      </c>
      <c r="S172" s="39">
        <f>IF('[29]Proforma-Input'!$C$108="No",X171,IF(AF172=TRUE,$P$3,X171))</f>
        <v>7615630.4417766249</v>
      </c>
      <c r="T172" s="39">
        <f t="shared" si="55"/>
        <v>63236.743251996377</v>
      </c>
      <c r="U172" s="40">
        <f t="shared" si="56"/>
        <v>6.8000000000000005E-2</v>
      </c>
      <c r="V172" s="41">
        <f t="shared" si="62"/>
        <v>43155.239170067543</v>
      </c>
      <c r="W172" s="41">
        <f t="shared" si="63"/>
        <v>20081.504081928833</v>
      </c>
      <c r="X172" s="53">
        <f t="shared" si="64"/>
        <v>7595548.9376946958</v>
      </c>
      <c r="Y172" s="68">
        <f t="shared" si="65"/>
        <v>7886954.3715101285</v>
      </c>
      <c r="Z172" s="68">
        <f t="shared" si="66"/>
        <v>2104451.0623052996</v>
      </c>
      <c r="AA172" s="39">
        <f t="shared" si="67"/>
        <v>634.63587014805205</v>
      </c>
      <c r="AB172" s="53">
        <f t="shared" si="68"/>
        <v>158.65896753701301</v>
      </c>
      <c r="AC172" s="41" t="str">
        <f t="shared" si="69"/>
        <v>-</v>
      </c>
      <c r="AD172" s="43" t="str">
        <f t="shared" si="70"/>
        <v>-</v>
      </c>
      <c r="AF172" s="38">
        <f>IF('[29]Proforma-Input'!$C$108="Yes",MONTH(O172)&amp;YEAR(O172)=MONTH($C$9)&amp;YEAR($C$9),0)</f>
        <v>0</v>
      </c>
      <c r="AG172" s="52">
        <v>14</v>
      </c>
    </row>
    <row r="173" spans="2:33" x14ac:dyDescent="0.3">
      <c r="B173" s="44" t="str">
        <f t="shared" si="71"/>
        <v>-</v>
      </c>
      <c r="C173" s="38"/>
      <c r="D173" s="1">
        <v>159</v>
      </c>
      <c r="E173" s="1">
        <f t="shared" si="78"/>
        <v>3</v>
      </c>
      <c r="F173" s="39">
        <f>IFERROR(IF(B173&lt;$C$9,IF('[29]Proforma-Input'!$C$108="Yes",K172,K172),0),)</f>
        <v>0</v>
      </c>
      <c r="G173" s="39">
        <f t="shared" si="72"/>
        <v>0</v>
      </c>
      <c r="H173" s="40">
        <f>IFERROR(IF(B173&lt;$C$9,IF('[29]Proforma-Input'!$C$108="Yes",H172,),0),)</f>
        <v>0</v>
      </c>
      <c r="I173" s="41">
        <f t="shared" si="57"/>
        <v>0</v>
      </c>
      <c r="J173" s="41">
        <f t="shared" si="58"/>
        <v>0</v>
      </c>
      <c r="K173" s="42">
        <f t="shared" si="59"/>
        <v>0</v>
      </c>
      <c r="L173" s="41" t="str">
        <f t="shared" si="60"/>
        <v>-</v>
      </c>
      <c r="M173" s="43" t="str">
        <f t="shared" si="61"/>
        <v>-</v>
      </c>
      <c r="O173" s="44">
        <f t="shared" ca="1" si="73"/>
        <v>50742</v>
      </c>
      <c r="P173" s="38"/>
      <c r="Q173" s="1">
        <f t="shared" si="52"/>
        <v>159</v>
      </c>
      <c r="R173" s="1">
        <f t="shared" si="79"/>
        <v>3</v>
      </c>
      <c r="S173" s="39">
        <f>IF('[29]Proforma-Input'!$C$108="No",X172,IF(AF173=TRUE,$P$3,X172))</f>
        <v>7595548.9376946958</v>
      </c>
      <c r="T173" s="39">
        <f t="shared" si="55"/>
        <v>63236.743251996377</v>
      </c>
      <c r="U173" s="40">
        <f t="shared" si="56"/>
        <v>6.8000000000000005E-2</v>
      </c>
      <c r="V173" s="41">
        <f t="shared" si="62"/>
        <v>43041.443980269949</v>
      </c>
      <c r="W173" s="41">
        <f t="shared" si="63"/>
        <v>20195.299271726428</v>
      </c>
      <c r="X173" s="53">
        <f t="shared" si="64"/>
        <v>7575353.6384229697</v>
      </c>
      <c r="Y173" s="68">
        <f t="shared" si="65"/>
        <v>7929995.8154903986</v>
      </c>
      <c r="Z173" s="68">
        <f t="shared" si="66"/>
        <v>2124646.3615770261</v>
      </c>
      <c r="AA173" s="39">
        <f t="shared" si="67"/>
        <v>632.96241147455805</v>
      </c>
      <c r="AB173" s="53">
        <f t="shared" si="68"/>
        <v>158.24060286863951</v>
      </c>
      <c r="AC173" s="41" t="str">
        <f t="shared" si="69"/>
        <v>-</v>
      </c>
      <c r="AD173" s="43" t="str">
        <f t="shared" si="70"/>
        <v>-</v>
      </c>
      <c r="AF173" s="38">
        <f>IF('[29]Proforma-Input'!$C$108="Yes",MONTH(O173)&amp;YEAR(O173)=MONTH($C$9)&amp;YEAR($C$9),0)</f>
        <v>0</v>
      </c>
      <c r="AG173" s="52">
        <v>14</v>
      </c>
    </row>
    <row r="174" spans="2:33" x14ac:dyDescent="0.3">
      <c r="B174" s="44" t="str">
        <f t="shared" si="71"/>
        <v>-</v>
      </c>
      <c r="C174" s="38"/>
      <c r="D174" s="1">
        <v>160</v>
      </c>
      <c r="E174" s="1">
        <f t="shared" si="78"/>
        <v>4</v>
      </c>
      <c r="F174" s="39">
        <f>IFERROR(IF(B174&lt;$C$9,IF('[29]Proforma-Input'!$C$108="Yes",K173,K173),0),)</f>
        <v>0</v>
      </c>
      <c r="G174" s="39">
        <f t="shared" si="72"/>
        <v>0</v>
      </c>
      <c r="H174" s="40">
        <f>IFERROR(IF(B174&lt;$C$9,IF('[29]Proforma-Input'!$C$108="Yes",H173,),0),)</f>
        <v>0</v>
      </c>
      <c r="I174" s="41">
        <f t="shared" si="57"/>
        <v>0</v>
      </c>
      <c r="J174" s="41">
        <f t="shared" si="58"/>
        <v>0</v>
      </c>
      <c r="K174" s="42">
        <f t="shared" si="59"/>
        <v>0</v>
      </c>
      <c r="L174" s="41" t="str">
        <f t="shared" si="60"/>
        <v>-</v>
      </c>
      <c r="M174" s="43" t="str">
        <f t="shared" si="61"/>
        <v>-</v>
      </c>
      <c r="O174" s="44">
        <f t="shared" ca="1" si="73"/>
        <v>50773</v>
      </c>
      <c r="P174" s="38"/>
      <c r="Q174" s="1">
        <f t="shared" si="52"/>
        <v>160</v>
      </c>
      <c r="R174" s="1">
        <f t="shared" si="79"/>
        <v>4</v>
      </c>
      <c r="S174" s="39">
        <f>IF('[29]Proforma-Input'!$C$108="No",X173,IF(AF174=TRUE,$P$3,X173))</f>
        <v>7575353.6384229697</v>
      </c>
      <c r="T174" s="39">
        <f t="shared" si="55"/>
        <v>63236.743251996377</v>
      </c>
      <c r="U174" s="40">
        <f t="shared" si="56"/>
        <v>6.8000000000000005E-2</v>
      </c>
      <c r="V174" s="41">
        <f t="shared" si="62"/>
        <v>42927.003951063496</v>
      </c>
      <c r="W174" s="41">
        <f t="shared" si="63"/>
        <v>20309.739300932881</v>
      </c>
      <c r="X174" s="53">
        <f t="shared" si="64"/>
        <v>7555043.899122037</v>
      </c>
      <c r="Y174" s="68">
        <f t="shared" si="65"/>
        <v>7972922.8194414619</v>
      </c>
      <c r="Z174" s="68">
        <f t="shared" si="66"/>
        <v>2144956.1008779588</v>
      </c>
      <c r="AA174" s="39">
        <f t="shared" si="67"/>
        <v>631.2794698685808</v>
      </c>
      <c r="AB174" s="53">
        <f t="shared" si="68"/>
        <v>157.8198674671452</v>
      </c>
      <c r="AC174" s="41" t="str">
        <f t="shared" si="69"/>
        <v>-</v>
      </c>
      <c r="AD174" s="43" t="str">
        <f t="shared" si="70"/>
        <v>-</v>
      </c>
      <c r="AF174" s="38">
        <f>IF('[29]Proforma-Input'!$C$108="Yes",MONTH(O174)&amp;YEAR(O174)=MONTH($C$9)&amp;YEAR($C$9),0)</f>
        <v>0</v>
      </c>
      <c r="AG174" s="52">
        <v>14</v>
      </c>
    </row>
    <row r="175" spans="2:33" x14ac:dyDescent="0.3">
      <c r="B175" s="44" t="str">
        <f t="shared" si="71"/>
        <v>-</v>
      </c>
      <c r="C175" s="38"/>
      <c r="D175" s="1">
        <v>161</v>
      </c>
      <c r="E175" s="1">
        <f t="shared" si="78"/>
        <v>5</v>
      </c>
      <c r="F175" s="39">
        <f>IFERROR(IF(B175&lt;$C$9,IF('[29]Proforma-Input'!$C$108="Yes",K174,K174),0),)</f>
        <v>0</v>
      </c>
      <c r="G175" s="39">
        <f t="shared" si="72"/>
        <v>0</v>
      </c>
      <c r="H175" s="40">
        <f>IFERROR(IF(B175&lt;$C$9,IF('[29]Proforma-Input'!$C$108="Yes",H174,),0),)</f>
        <v>0</v>
      </c>
      <c r="I175" s="41">
        <f t="shared" si="57"/>
        <v>0</v>
      </c>
      <c r="J175" s="41">
        <f t="shared" si="58"/>
        <v>0</v>
      </c>
      <c r="K175" s="42">
        <f t="shared" si="59"/>
        <v>0</v>
      </c>
      <c r="L175" s="41" t="str">
        <f t="shared" si="60"/>
        <v>-</v>
      </c>
      <c r="M175" s="43" t="str">
        <f t="shared" si="61"/>
        <v>-</v>
      </c>
      <c r="O175" s="44">
        <f t="shared" ca="1" si="73"/>
        <v>50804</v>
      </c>
      <c r="P175" s="38"/>
      <c r="Q175" s="1">
        <f t="shared" si="52"/>
        <v>161</v>
      </c>
      <c r="R175" s="1">
        <f t="shared" si="79"/>
        <v>5</v>
      </c>
      <c r="S175" s="39">
        <f>IF('[29]Proforma-Input'!$C$108="No",X174,IF(AF175=TRUE,$P$3,X174))</f>
        <v>7555043.899122037</v>
      </c>
      <c r="T175" s="39">
        <f t="shared" si="55"/>
        <v>63236.743251996377</v>
      </c>
      <c r="U175" s="40">
        <f t="shared" si="56"/>
        <v>6.8000000000000005E-2</v>
      </c>
      <c r="V175" s="41">
        <f t="shared" si="62"/>
        <v>42811.91542835821</v>
      </c>
      <c r="W175" s="41">
        <f t="shared" si="63"/>
        <v>20424.827823638167</v>
      </c>
      <c r="X175" s="53">
        <f t="shared" si="64"/>
        <v>7534619.071298399</v>
      </c>
      <c r="Y175" s="68">
        <f t="shared" si="65"/>
        <v>8015734.7348698201</v>
      </c>
      <c r="Z175" s="68">
        <f t="shared" si="66"/>
        <v>2165380.9287015968</v>
      </c>
      <c r="AA175" s="39">
        <f t="shared" si="67"/>
        <v>629.58699159350306</v>
      </c>
      <c r="AB175" s="53">
        <f t="shared" si="68"/>
        <v>157.39674789837576</v>
      </c>
      <c r="AC175" s="41" t="str">
        <f t="shared" si="69"/>
        <v>-</v>
      </c>
      <c r="AD175" s="43" t="str">
        <f t="shared" si="70"/>
        <v>-</v>
      </c>
      <c r="AF175" s="38">
        <f>IF('[29]Proforma-Input'!$C$108="Yes",MONTH(O175)&amp;YEAR(O175)=MONTH($C$9)&amp;YEAR($C$9),0)</f>
        <v>0</v>
      </c>
      <c r="AG175" s="52">
        <v>14</v>
      </c>
    </row>
    <row r="176" spans="2:33" x14ac:dyDescent="0.3">
      <c r="B176" s="44" t="str">
        <f t="shared" si="71"/>
        <v>-</v>
      </c>
      <c r="C176" s="38"/>
      <c r="D176" s="1">
        <v>162</v>
      </c>
      <c r="E176" s="1">
        <f t="shared" si="78"/>
        <v>6</v>
      </c>
      <c r="F176" s="39">
        <f>IFERROR(IF(B176&lt;$C$9,IF('[29]Proforma-Input'!$C$108="Yes",K175,K175),0),)</f>
        <v>0</v>
      </c>
      <c r="G176" s="39">
        <f t="shared" si="72"/>
        <v>0</v>
      </c>
      <c r="H176" s="40">
        <f>IFERROR(IF(B176&lt;$C$9,IF('[29]Proforma-Input'!$C$108="Yes",H175,),0),)</f>
        <v>0</v>
      </c>
      <c r="I176" s="41">
        <f t="shared" si="57"/>
        <v>0</v>
      </c>
      <c r="J176" s="41">
        <f t="shared" si="58"/>
        <v>0</v>
      </c>
      <c r="K176" s="42">
        <f t="shared" si="59"/>
        <v>0</v>
      </c>
      <c r="L176" s="41" t="str">
        <f t="shared" si="60"/>
        <v>-</v>
      </c>
      <c r="M176" s="43" t="str">
        <f t="shared" si="61"/>
        <v>-</v>
      </c>
      <c r="O176" s="44">
        <f t="shared" ca="1" si="73"/>
        <v>50832</v>
      </c>
      <c r="P176" s="38"/>
      <c r="Q176" s="1">
        <f t="shared" si="52"/>
        <v>162</v>
      </c>
      <c r="R176" s="1">
        <f t="shared" si="79"/>
        <v>6</v>
      </c>
      <c r="S176" s="39">
        <f>IF('[29]Proforma-Input'!$C$108="No",X175,IF(AF176=TRUE,$P$3,X175))</f>
        <v>7534619.071298399</v>
      </c>
      <c r="T176" s="39">
        <f t="shared" si="55"/>
        <v>63236.743251996377</v>
      </c>
      <c r="U176" s="40">
        <f t="shared" si="56"/>
        <v>6.8000000000000005E-2</v>
      </c>
      <c r="V176" s="41">
        <f t="shared" si="62"/>
        <v>42696.1747373576</v>
      </c>
      <c r="W176" s="41">
        <f t="shared" si="63"/>
        <v>20540.568514638777</v>
      </c>
      <c r="X176" s="53">
        <f t="shared" si="64"/>
        <v>7514078.5027837604</v>
      </c>
      <c r="Y176" s="68">
        <f t="shared" si="65"/>
        <v>8058430.9096071776</v>
      </c>
      <c r="Z176" s="68">
        <f t="shared" si="66"/>
        <v>2185921.4972162354</v>
      </c>
      <c r="AA176" s="39">
        <f t="shared" si="67"/>
        <v>627.88492260819987</v>
      </c>
      <c r="AB176" s="53">
        <f t="shared" si="68"/>
        <v>156.97123065204997</v>
      </c>
      <c r="AC176" s="41" t="str">
        <f t="shared" si="69"/>
        <v>-</v>
      </c>
      <c r="AD176" s="43" t="str">
        <f t="shared" si="70"/>
        <v>-</v>
      </c>
      <c r="AF176" s="38">
        <f>IF('[29]Proforma-Input'!$C$108="Yes",MONTH(O176)&amp;YEAR(O176)=MONTH($C$9)&amp;YEAR($C$9),0)</f>
        <v>0</v>
      </c>
      <c r="AG176" s="52">
        <v>14</v>
      </c>
    </row>
    <row r="177" spans="2:33" x14ac:dyDescent="0.3">
      <c r="B177" s="44" t="str">
        <f t="shared" si="71"/>
        <v>-</v>
      </c>
      <c r="C177" s="38"/>
      <c r="D177" s="1">
        <v>163</v>
      </c>
      <c r="E177" s="1">
        <f t="shared" si="78"/>
        <v>7</v>
      </c>
      <c r="F177" s="39">
        <f>IFERROR(IF(B177&lt;$C$9,IF('[29]Proforma-Input'!$C$108="Yes",K176,K176),0),)</f>
        <v>0</v>
      </c>
      <c r="G177" s="39">
        <f t="shared" si="72"/>
        <v>0</v>
      </c>
      <c r="H177" s="40">
        <f>IFERROR(IF(B177&lt;$C$9,IF('[29]Proforma-Input'!$C$108="Yes",H176,),0),)</f>
        <v>0</v>
      </c>
      <c r="I177" s="41">
        <f t="shared" si="57"/>
        <v>0</v>
      </c>
      <c r="J177" s="41">
        <f t="shared" si="58"/>
        <v>0</v>
      </c>
      <c r="K177" s="42">
        <f t="shared" si="59"/>
        <v>0</v>
      </c>
      <c r="L177" s="41" t="str">
        <f t="shared" si="60"/>
        <v>-</v>
      </c>
      <c r="M177" s="43" t="str">
        <f t="shared" si="61"/>
        <v>-</v>
      </c>
      <c r="O177" s="44">
        <f t="shared" ca="1" si="73"/>
        <v>50863</v>
      </c>
      <c r="P177" s="38"/>
      <c r="Q177" s="1">
        <f t="shared" si="52"/>
        <v>163</v>
      </c>
      <c r="R177" s="1">
        <f t="shared" si="79"/>
        <v>7</v>
      </c>
      <c r="S177" s="39">
        <f>IF('[29]Proforma-Input'!$C$108="No",X176,IF(AF177=TRUE,$P$3,X176))</f>
        <v>7514078.5027837604</v>
      </c>
      <c r="T177" s="39">
        <f t="shared" si="55"/>
        <v>63236.743251996377</v>
      </c>
      <c r="U177" s="40">
        <f t="shared" si="56"/>
        <v>6.8000000000000005E-2</v>
      </c>
      <c r="V177" s="41">
        <f t="shared" si="62"/>
        <v>42579.77818244131</v>
      </c>
      <c r="W177" s="41">
        <f t="shared" si="63"/>
        <v>20656.965069555066</v>
      </c>
      <c r="X177" s="53">
        <f t="shared" si="64"/>
        <v>7493421.5377142057</v>
      </c>
      <c r="Y177" s="68">
        <f t="shared" si="65"/>
        <v>8101010.687789619</v>
      </c>
      <c r="Z177" s="68">
        <f t="shared" si="66"/>
        <v>2206578.4622857906</v>
      </c>
      <c r="AA177" s="39">
        <f t="shared" si="67"/>
        <v>626.17320856531342</v>
      </c>
      <c r="AB177" s="53">
        <f t="shared" si="68"/>
        <v>156.54330214132835</v>
      </c>
      <c r="AC177" s="41" t="str">
        <f t="shared" si="69"/>
        <v>-</v>
      </c>
      <c r="AD177" s="43" t="str">
        <f t="shared" si="70"/>
        <v>-</v>
      </c>
      <c r="AF177" s="38">
        <f>IF('[29]Proforma-Input'!$C$108="Yes",MONTH(O177)&amp;YEAR(O177)=MONTH($C$9)&amp;YEAR($C$9),0)</f>
        <v>0</v>
      </c>
      <c r="AG177" s="52">
        <v>14</v>
      </c>
    </row>
    <row r="178" spans="2:33" x14ac:dyDescent="0.3">
      <c r="B178" s="44" t="str">
        <f t="shared" si="71"/>
        <v>-</v>
      </c>
      <c r="C178" s="38"/>
      <c r="D178" s="1">
        <v>164</v>
      </c>
      <c r="E178" s="1">
        <f t="shared" si="78"/>
        <v>8</v>
      </c>
      <c r="F178" s="39">
        <f>IFERROR(IF(B178&lt;$C$9,IF('[29]Proforma-Input'!$C$108="Yes",K177,K177),0),)</f>
        <v>0</v>
      </c>
      <c r="G178" s="39">
        <f t="shared" si="72"/>
        <v>0</v>
      </c>
      <c r="H178" s="40">
        <f>IFERROR(IF(B178&lt;$C$9,IF('[29]Proforma-Input'!$C$108="Yes",H177,),0),)</f>
        <v>0</v>
      </c>
      <c r="I178" s="41">
        <f t="shared" si="57"/>
        <v>0</v>
      </c>
      <c r="J178" s="41">
        <f t="shared" si="58"/>
        <v>0</v>
      </c>
      <c r="K178" s="42">
        <f t="shared" si="59"/>
        <v>0</v>
      </c>
      <c r="L178" s="41" t="str">
        <f t="shared" si="60"/>
        <v>-</v>
      </c>
      <c r="M178" s="43" t="str">
        <f t="shared" si="61"/>
        <v>-</v>
      </c>
      <c r="O178" s="44">
        <f t="shared" ca="1" si="73"/>
        <v>50893</v>
      </c>
      <c r="P178" s="38"/>
      <c r="Q178" s="1">
        <f t="shared" si="52"/>
        <v>164</v>
      </c>
      <c r="R178" s="1">
        <f t="shared" si="79"/>
        <v>8</v>
      </c>
      <c r="S178" s="39">
        <f>IF('[29]Proforma-Input'!$C$108="No",X177,IF(AF178=TRUE,$P$3,X177))</f>
        <v>7493421.5377142057</v>
      </c>
      <c r="T178" s="39">
        <f t="shared" si="55"/>
        <v>63236.743251996377</v>
      </c>
      <c r="U178" s="40">
        <f t="shared" si="56"/>
        <v>6.8000000000000005E-2</v>
      </c>
      <c r="V178" s="41">
        <f t="shared" si="62"/>
        <v>42462.722047047166</v>
      </c>
      <c r="W178" s="41">
        <f t="shared" si="63"/>
        <v>20774.021204949211</v>
      </c>
      <c r="X178" s="53">
        <f t="shared" si="64"/>
        <v>7472647.5165092563</v>
      </c>
      <c r="Y178" s="68">
        <f t="shared" si="65"/>
        <v>8143473.4098366657</v>
      </c>
      <c r="Z178" s="68">
        <f t="shared" si="66"/>
        <v>2227352.4834907399</v>
      </c>
      <c r="AA178" s="39">
        <f t="shared" si="67"/>
        <v>624.45179480951708</v>
      </c>
      <c r="AB178" s="53">
        <f t="shared" si="68"/>
        <v>156.11294870237927</v>
      </c>
      <c r="AC178" s="41" t="str">
        <f t="shared" si="69"/>
        <v>-</v>
      </c>
      <c r="AD178" s="43" t="str">
        <f t="shared" si="70"/>
        <v>-</v>
      </c>
      <c r="AF178" s="38">
        <f>IF('[29]Proforma-Input'!$C$108="Yes",MONTH(O178)&amp;YEAR(O178)=MONTH($C$9)&amp;YEAR($C$9),0)</f>
        <v>0</v>
      </c>
      <c r="AG178" s="52">
        <v>14</v>
      </c>
    </row>
    <row r="179" spans="2:33" x14ac:dyDescent="0.3">
      <c r="B179" s="44" t="str">
        <f t="shared" si="71"/>
        <v>-</v>
      </c>
      <c r="C179" s="38"/>
      <c r="D179" s="1">
        <v>165</v>
      </c>
      <c r="E179" s="1">
        <f t="shared" si="78"/>
        <v>9</v>
      </c>
      <c r="F179" s="39">
        <f>IFERROR(IF(B179&lt;$C$9,IF('[29]Proforma-Input'!$C$108="Yes",K178,K178),0),)</f>
        <v>0</v>
      </c>
      <c r="G179" s="39">
        <f t="shared" si="72"/>
        <v>0</v>
      </c>
      <c r="H179" s="40">
        <f>IFERROR(IF(B179&lt;$C$9,IF('[29]Proforma-Input'!$C$108="Yes",H178,),0),)</f>
        <v>0</v>
      </c>
      <c r="I179" s="41">
        <f t="shared" si="57"/>
        <v>0</v>
      </c>
      <c r="J179" s="41">
        <f t="shared" si="58"/>
        <v>0</v>
      </c>
      <c r="K179" s="42">
        <f t="shared" si="59"/>
        <v>0</v>
      </c>
      <c r="L179" s="41" t="str">
        <f t="shared" si="60"/>
        <v>-</v>
      </c>
      <c r="M179" s="43" t="str">
        <f t="shared" si="61"/>
        <v>-</v>
      </c>
      <c r="O179" s="44">
        <f t="shared" ca="1" si="73"/>
        <v>50924</v>
      </c>
      <c r="P179" s="38"/>
      <c r="Q179" s="1">
        <f t="shared" si="52"/>
        <v>165</v>
      </c>
      <c r="R179" s="1">
        <f t="shared" si="79"/>
        <v>9</v>
      </c>
      <c r="S179" s="39">
        <f>IF('[29]Proforma-Input'!$C$108="No",X178,IF(AF179=TRUE,$P$3,X178))</f>
        <v>7472647.5165092563</v>
      </c>
      <c r="T179" s="39">
        <f t="shared" si="55"/>
        <v>63236.743251996377</v>
      </c>
      <c r="U179" s="40">
        <f t="shared" si="56"/>
        <v>6.8000000000000005E-2</v>
      </c>
      <c r="V179" s="41">
        <f t="shared" si="62"/>
        <v>42345.002593552454</v>
      </c>
      <c r="W179" s="41">
        <f t="shared" si="63"/>
        <v>20891.740658443923</v>
      </c>
      <c r="X179" s="53">
        <f t="shared" si="64"/>
        <v>7451755.775850812</v>
      </c>
      <c r="Y179" s="68">
        <f t="shared" si="65"/>
        <v>8185818.4124302184</v>
      </c>
      <c r="Z179" s="68">
        <f t="shared" si="66"/>
        <v>2248244.2241491838</v>
      </c>
      <c r="AA179" s="39">
        <f t="shared" si="67"/>
        <v>622.7206263757713</v>
      </c>
      <c r="AB179" s="53">
        <f t="shared" si="68"/>
        <v>155.68015659394283</v>
      </c>
      <c r="AC179" s="41" t="str">
        <f t="shared" si="69"/>
        <v>-</v>
      </c>
      <c r="AD179" s="43" t="str">
        <f t="shared" si="70"/>
        <v>-</v>
      </c>
      <c r="AF179" s="38">
        <f>IF('[29]Proforma-Input'!$C$108="Yes",MONTH(O179)&amp;YEAR(O179)=MONTH($C$9)&amp;YEAR($C$9),0)</f>
        <v>0</v>
      </c>
      <c r="AG179" s="52">
        <v>14</v>
      </c>
    </row>
    <row r="180" spans="2:33" x14ac:dyDescent="0.3">
      <c r="B180" s="44" t="str">
        <f t="shared" si="71"/>
        <v>-</v>
      </c>
      <c r="C180" s="38"/>
      <c r="D180" s="1">
        <v>166</v>
      </c>
      <c r="E180" s="1">
        <f t="shared" si="78"/>
        <v>10</v>
      </c>
      <c r="F180" s="39">
        <f>IFERROR(IF(B180&lt;$C$9,IF('[29]Proforma-Input'!$C$108="Yes",K179,K179),0),)</f>
        <v>0</v>
      </c>
      <c r="G180" s="39">
        <f t="shared" si="72"/>
        <v>0</v>
      </c>
      <c r="H180" s="40">
        <f>IFERROR(IF(B180&lt;$C$9,IF('[29]Proforma-Input'!$C$108="Yes",H179,),0),)</f>
        <v>0</v>
      </c>
      <c r="I180" s="41">
        <f t="shared" si="57"/>
        <v>0</v>
      </c>
      <c r="J180" s="41">
        <f t="shared" si="58"/>
        <v>0</v>
      </c>
      <c r="K180" s="42">
        <f t="shared" si="59"/>
        <v>0</v>
      </c>
      <c r="L180" s="41" t="str">
        <f t="shared" si="60"/>
        <v>-</v>
      </c>
      <c r="M180" s="43" t="str">
        <f t="shared" si="61"/>
        <v>-</v>
      </c>
      <c r="O180" s="44">
        <f t="shared" ca="1" si="73"/>
        <v>50954</v>
      </c>
      <c r="P180" s="38"/>
      <c r="Q180" s="1">
        <f t="shared" si="52"/>
        <v>166</v>
      </c>
      <c r="R180" s="1">
        <f t="shared" si="79"/>
        <v>10</v>
      </c>
      <c r="S180" s="39">
        <f>IF('[29]Proforma-Input'!$C$108="No",X179,IF(AF180=TRUE,$P$3,X179))</f>
        <v>7451755.775850812</v>
      </c>
      <c r="T180" s="39">
        <f t="shared" si="55"/>
        <v>63236.743251996377</v>
      </c>
      <c r="U180" s="40">
        <f t="shared" si="56"/>
        <v>6.8000000000000005E-2</v>
      </c>
      <c r="V180" s="41">
        <f t="shared" si="62"/>
        <v>42226.616063154601</v>
      </c>
      <c r="W180" s="41">
        <f t="shared" si="63"/>
        <v>21010.127188841776</v>
      </c>
      <c r="X180" s="53">
        <f t="shared" si="64"/>
        <v>7430745.6486619702</v>
      </c>
      <c r="Y180" s="68">
        <f t="shared" si="65"/>
        <v>8228045.0284933727</v>
      </c>
      <c r="Z180" s="68">
        <f t="shared" si="66"/>
        <v>2269254.3513380256</v>
      </c>
      <c r="AA180" s="39">
        <f t="shared" si="67"/>
        <v>620.97964798756766</v>
      </c>
      <c r="AB180" s="53">
        <f t="shared" si="68"/>
        <v>155.24491199689191</v>
      </c>
      <c r="AC180" s="41" t="str">
        <f t="shared" si="69"/>
        <v>-</v>
      </c>
      <c r="AD180" s="43" t="str">
        <f t="shared" si="70"/>
        <v>-</v>
      </c>
      <c r="AF180" s="38">
        <f>IF('[29]Proforma-Input'!$C$108="Yes",MONTH(O180)&amp;YEAR(O180)=MONTH($C$9)&amp;YEAR($C$9),0)</f>
        <v>0</v>
      </c>
      <c r="AG180" s="52">
        <v>14</v>
      </c>
    </row>
    <row r="181" spans="2:33" x14ac:dyDescent="0.3">
      <c r="B181" s="44" t="str">
        <f t="shared" si="71"/>
        <v>-</v>
      </c>
      <c r="C181" s="38"/>
      <c r="D181" s="1">
        <v>167</v>
      </c>
      <c r="E181" s="1">
        <f t="shared" si="78"/>
        <v>11</v>
      </c>
      <c r="F181" s="39">
        <f>IFERROR(IF(B181&lt;$C$9,IF('[29]Proforma-Input'!$C$108="Yes",K180,K180),0),)</f>
        <v>0</v>
      </c>
      <c r="G181" s="39">
        <f t="shared" si="72"/>
        <v>0</v>
      </c>
      <c r="H181" s="40">
        <f>IFERROR(IF(B181&lt;$C$9,IF('[29]Proforma-Input'!$C$108="Yes",H180,),0),)</f>
        <v>0</v>
      </c>
      <c r="I181" s="41">
        <f t="shared" si="57"/>
        <v>0</v>
      </c>
      <c r="J181" s="41">
        <f t="shared" si="58"/>
        <v>0</v>
      </c>
      <c r="K181" s="42">
        <f t="shared" si="59"/>
        <v>0</v>
      </c>
      <c r="L181" s="41" t="str">
        <f t="shared" si="60"/>
        <v>-</v>
      </c>
      <c r="M181" s="43" t="str">
        <f t="shared" si="61"/>
        <v>-</v>
      </c>
      <c r="O181" s="44">
        <f t="shared" ca="1" si="73"/>
        <v>50985</v>
      </c>
      <c r="P181" s="38"/>
      <c r="Q181" s="1">
        <f t="shared" si="52"/>
        <v>167</v>
      </c>
      <c r="R181" s="1">
        <f t="shared" si="79"/>
        <v>11</v>
      </c>
      <c r="S181" s="39">
        <f>IF('[29]Proforma-Input'!$C$108="No",X180,IF(AF181=TRUE,$P$3,X180))</f>
        <v>7430745.6486619702</v>
      </c>
      <c r="T181" s="39">
        <f t="shared" si="55"/>
        <v>63236.743251996377</v>
      </c>
      <c r="U181" s="40">
        <f t="shared" si="56"/>
        <v>6.8000000000000005E-2</v>
      </c>
      <c r="V181" s="41">
        <f t="shared" si="62"/>
        <v>42107.55867575117</v>
      </c>
      <c r="W181" s="41">
        <f t="shared" si="63"/>
        <v>21129.184576245207</v>
      </c>
      <c r="X181" s="53">
        <f t="shared" si="64"/>
        <v>7409616.4640857251</v>
      </c>
      <c r="Y181" s="68">
        <f t="shared" si="65"/>
        <v>8270152.5871691238</v>
      </c>
      <c r="Z181" s="68">
        <f t="shared" si="66"/>
        <v>2290383.5359142707</v>
      </c>
      <c r="AA181" s="39">
        <f t="shared" si="67"/>
        <v>619.22880405516423</v>
      </c>
      <c r="AB181" s="53">
        <f t="shared" si="68"/>
        <v>154.80720101379106</v>
      </c>
      <c r="AC181" s="41" t="str">
        <f t="shared" si="69"/>
        <v>-</v>
      </c>
      <c r="AD181" s="43" t="str">
        <f t="shared" si="70"/>
        <v>-</v>
      </c>
      <c r="AF181" s="38">
        <f>IF('[29]Proforma-Input'!$C$108="Yes",MONTH(O181)&amp;YEAR(O181)=MONTH($C$9)&amp;YEAR($C$9),0)</f>
        <v>0</v>
      </c>
      <c r="AG181" s="52">
        <v>14</v>
      </c>
    </row>
    <row r="182" spans="2:33" x14ac:dyDescent="0.3">
      <c r="B182" s="44" t="str">
        <f t="shared" si="71"/>
        <v>-</v>
      </c>
      <c r="C182" s="38"/>
      <c r="D182" s="1">
        <v>168</v>
      </c>
      <c r="E182" s="1">
        <f t="shared" si="78"/>
        <v>12</v>
      </c>
      <c r="F182" s="39">
        <f>IFERROR(IF(B182&lt;$C$9,IF('[29]Proforma-Input'!$C$108="Yes",K181,K181),0),)</f>
        <v>0</v>
      </c>
      <c r="G182" s="39">
        <f t="shared" si="72"/>
        <v>0</v>
      </c>
      <c r="H182" s="40">
        <f>IFERROR(IF(B182&lt;$C$9,IF('[29]Proforma-Input'!$C$108="Yes",H181,),0),)</f>
        <v>0</v>
      </c>
      <c r="I182" s="41">
        <f t="shared" si="57"/>
        <v>0</v>
      </c>
      <c r="J182" s="41">
        <f t="shared" si="58"/>
        <v>0</v>
      </c>
      <c r="K182" s="42">
        <f t="shared" si="59"/>
        <v>0</v>
      </c>
      <c r="L182" s="41" t="str">
        <f t="shared" si="60"/>
        <v>-</v>
      </c>
      <c r="M182" s="43" t="str">
        <f t="shared" si="61"/>
        <v>-</v>
      </c>
      <c r="O182" s="44">
        <f t="shared" ca="1" si="73"/>
        <v>51016</v>
      </c>
      <c r="P182" s="38"/>
      <c r="Q182" s="1">
        <f t="shared" si="52"/>
        <v>168</v>
      </c>
      <c r="R182" s="1">
        <f t="shared" si="79"/>
        <v>12</v>
      </c>
      <c r="S182" s="39">
        <f>IF('[29]Proforma-Input'!$C$108="No",X181,IF(AF182=TRUE,$P$3,X181))</f>
        <v>7409616.4640857251</v>
      </c>
      <c r="T182" s="39">
        <f t="shared" si="55"/>
        <v>63236.743251996377</v>
      </c>
      <c r="U182" s="40">
        <f t="shared" si="56"/>
        <v>6.8000000000000005E-2</v>
      </c>
      <c r="V182" s="41">
        <f t="shared" si="62"/>
        <v>41987.826629819116</v>
      </c>
      <c r="W182" s="41">
        <f t="shared" si="63"/>
        <v>21248.916622177261</v>
      </c>
      <c r="X182" s="53">
        <f t="shared" si="64"/>
        <v>7388367.5474635474</v>
      </c>
      <c r="Y182" s="68">
        <f t="shared" si="65"/>
        <v>8312140.4137989432</v>
      </c>
      <c r="Z182" s="68">
        <f t="shared" si="66"/>
        <v>2311632.4525364479</v>
      </c>
      <c r="AA182" s="39">
        <f t="shared" si="67"/>
        <v>617.46803867381038</v>
      </c>
      <c r="AB182" s="53">
        <f t="shared" si="68"/>
        <v>154.3670096684526</v>
      </c>
      <c r="AC182" s="41" t="str">
        <f t="shared" si="69"/>
        <v>-</v>
      </c>
      <c r="AD182" s="43" t="str">
        <f t="shared" si="70"/>
        <v>-</v>
      </c>
      <c r="AF182" s="38">
        <f>IF('[29]Proforma-Input'!$C$108="Yes",MONTH(O182)&amp;YEAR(O182)=MONTH($C$9)&amp;YEAR($C$9),0)</f>
        <v>0</v>
      </c>
      <c r="AG182" s="52">
        <v>14</v>
      </c>
    </row>
    <row r="183" spans="2:33" x14ac:dyDescent="0.3">
      <c r="B183" s="44" t="str">
        <f t="shared" si="71"/>
        <v>-</v>
      </c>
      <c r="C183" s="38">
        <v>15</v>
      </c>
      <c r="D183" s="1">
        <v>169</v>
      </c>
      <c r="E183" s="1">
        <v>1</v>
      </c>
      <c r="F183" s="39">
        <f>IFERROR(IF(B183&lt;$C$9,IF('[29]Proforma-Input'!$C$108="Yes",K182,K182),0),)</f>
        <v>0</v>
      </c>
      <c r="G183" s="39">
        <f t="shared" si="72"/>
        <v>0</v>
      </c>
      <c r="H183" s="40">
        <f>IFERROR(IF(B183&lt;$C$9,IF('[29]Proforma-Input'!$C$108="Yes",H182,),0),)</f>
        <v>0</v>
      </c>
      <c r="I183" s="41">
        <f t="shared" si="57"/>
        <v>0</v>
      </c>
      <c r="J183" s="41">
        <f t="shared" si="58"/>
        <v>0</v>
      </c>
      <c r="K183" s="42">
        <f t="shared" si="59"/>
        <v>0</v>
      </c>
      <c r="L183" s="41">
        <f t="shared" si="60"/>
        <v>0</v>
      </c>
      <c r="M183" s="43">
        <f t="shared" si="61"/>
        <v>0</v>
      </c>
      <c r="O183" s="44">
        <f t="shared" ca="1" si="73"/>
        <v>51046</v>
      </c>
      <c r="P183" s="38">
        <v>15</v>
      </c>
      <c r="Q183" s="1">
        <f t="shared" si="52"/>
        <v>169</v>
      </c>
      <c r="R183" s="1">
        <v>1</v>
      </c>
      <c r="S183" s="39">
        <f>IF('[29]Proforma-Input'!$C$108="No",X182,IF(AF183=TRUE,$P$3,X182))</f>
        <v>7388367.5474635474</v>
      </c>
      <c r="T183" s="39">
        <f t="shared" si="55"/>
        <v>63236.743251996377</v>
      </c>
      <c r="U183" s="40">
        <f t="shared" si="56"/>
        <v>6.8000000000000005E-2</v>
      </c>
      <c r="V183" s="41">
        <f t="shared" si="62"/>
        <v>41867.416102293435</v>
      </c>
      <c r="W183" s="41">
        <f t="shared" si="63"/>
        <v>21369.327149702942</v>
      </c>
      <c r="X183" s="53">
        <f t="shared" si="64"/>
        <v>7366998.2203138443</v>
      </c>
      <c r="Y183" s="68">
        <f t="shared" si="65"/>
        <v>8354007.829901237</v>
      </c>
      <c r="Z183" s="68">
        <f t="shared" si="66"/>
        <v>2333001.7796861511</v>
      </c>
      <c r="AA183" s="39">
        <f t="shared" si="67"/>
        <v>615.69729562196233</v>
      </c>
      <c r="AB183" s="53">
        <f t="shared" si="68"/>
        <v>153.92432390549058</v>
      </c>
      <c r="AC183" s="41">
        <f t="shared" si="69"/>
        <v>494263.9601109653</v>
      </c>
      <c r="AD183" s="43">
        <f t="shared" si="70"/>
        <v>264576.95891299116</v>
      </c>
      <c r="AF183" s="38">
        <f>IF('[29]Proforma-Input'!$C$108="Yes",MONTH(O183)&amp;YEAR(O183)=MONTH($C$9)&amp;YEAR($C$9),0)</f>
        <v>0</v>
      </c>
      <c r="AG183" s="52">
        <v>15</v>
      </c>
    </row>
    <row r="184" spans="2:33" x14ac:dyDescent="0.3">
      <c r="B184" s="44" t="str">
        <f t="shared" si="71"/>
        <v>-</v>
      </c>
      <c r="C184" s="38"/>
      <c r="D184" s="1">
        <v>170</v>
      </c>
      <c r="E184" s="1">
        <f t="shared" ref="E184:E194" si="80">1+E183</f>
        <v>2</v>
      </c>
      <c r="F184" s="39">
        <f>IFERROR(IF(B184&lt;$C$9,IF('[29]Proforma-Input'!$C$108="Yes",K183,K183),0),)</f>
        <v>0</v>
      </c>
      <c r="G184" s="39">
        <f t="shared" si="72"/>
        <v>0</v>
      </c>
      <c r="H184" s="40">
        <f>IFERROR(IF(B184&lt;$C$9,IF('[29]Proforma-Input'!$C$108="Yes",H183,),0),)</f>
        <v>0</v>
      </c>
      <c r="I184" s="41">
        <f t="shared" si="57"/>
        <v>0</v>
      </c>
      <c r="J184" s="41">
        <f t="shared" si="58"/>
        <v>0</v>
      </c>
      <c r="K184" s="42">
        <f t="shared" si="59"/>
        <v>0</v>
      </c>
      <c r="L184" s="41" t="str">
        <f t="shared" si="60"/>
        <v>-</v>
      </c>
      <c r="M184" s="43" t="str">
        <f t="shared" si="61"/>
        <v>-</v>
      </c>
      <c r="O184" s="44">
        <f t="shared" ca="1" si="73"/>
        <v>51077</v>
      </c>
      <c r="P184" s="38"/>
      <c r="Q184" s="1">
        <f t="shared" si="52"/>
        <v>170</v>
      </c>
      <c r="R184" s="1">
        <f t="shared" ref="R184:R194" si="81">1+R183</f>
        <v>2</v>
      </c>
      <c r="S184" s="39">
        <f>IF('[29]Proforma-Input'!$C$108="No",X183,IF(AF184=TRUE,$P$3,X183))</f>
        <v>7366998.2203138443</v>
      </c>
      <c r="T184" s="39">
        <f t="shared" si="55"/>
        <v>63236.743251996377</v>
      </c>
      <c r="U184" s="40">
        <f t="shared" si="56"/>
        <v>6.8000000000000005E-2</v>
      </c>
      <c r="V184" s="41">
        <f t="shared" si="62"/>
        <v>41746.323248445122</v>
      </c>
      <c r="W184" s="41">
        <f t="shared" si="63"/>
        <v>21490.420003551255</v>
      </c>
      <c r="X184" s="53">
        <f t="shared" si="64"/>
        <v>7345507.8003102932</v>
      </c>
      <c r="Y184" s="68">
        <f t="shared" si="65"/>
        <v>8395754.153149683</v>
      </c>
      <c r="Z184" s="68">
        <f t="shared" si="66"/>
        <v>2354492.1996897021</v>
      </c>
      <c r="AA184" s="39">
        <f t="shared" si="67"/>
        <v>613.91651835948699</v>
      </c>
      <c r="AB184" s="53">
        <f t="shared" si="68"/>
        <v>153.47912958987175</v>
      </c>
      <c r="AC184" s="41" t="str">
        <f t="shared" si="69"/>
        <v>-</v>
      </c>
      <c r="AD184" s="43" t="str">
        <f t="shared" si="70"/>
        <v>-</v>
      </c>
      <c r="AF184" s="38">
        <f>IF('[29]Proforma-Input'!$C$108="Yes",MONTH(O184)&amp;YEAR(O184)=MONTH($C$9)&amp;YEAR($C$9),0)</f>
        <v>0</v>
      </c>
      <c r="AG184" s="52">
        <v>15</v>
      </c>
    </row>
    <row r="185" spans="2:33" x14ac:dyDescent="0.3">
      <c r="B185" s="44" t="str">
        <f t="shared" si="71"/>
        <v>-</v>
      </c>
      <c r="C185" s="38"/>
      <c r="D185" s="1">
        <v>171</v>
      </c>
      <c r="E185" s="1">
        <f t="shared" si="80"/>
        <v>3</v>
      </c>
      <c r="F185" s="39">
        <f>IFERROR(IF(B185&lt;$C$9,IF('[29]Proforma-Input'!$C$108="Yes",K184,K184),0),)</f>
        <v>0</v>
      </c>
      <c r="G185" s="39">
        <f t="shared" si="72"/>
        <v>0</v>
      </c>
      <c r="H185" s="40">
        <f>IFERROR(IF(B185&lt;$C$9,IF('[29]Proforma-Input'!$C$108="Yes",H184,),0),)</f>
        <v>0</v>
      </c>
      <c r="I185" s="41">
        <f t="shared" si="57"/>
        <v>0</v>
      </c>
      <c r="J185" s="41">
        <f t="shared" si="58"/>
        <v>0</v>
      </c>
      <c r="K185" s="42">
        <f t="shared" si="59"/>
        <v>0</v>
      </c>
      <c r="L185" s="41" t="str">
        <f t="shared" si="60"/>
        <v>-</v>
      </c>
      <c r="M185" s="43" t="str">
        <f t="shared" si="61"/>
        <v>-</v>
      </c>
      <c r="O185" s="44">
        <f t="shared" ca="1" si="73"/>
        <v>51107</v>
      </c>
      <c r="P185" s="38"/>
      <c r="Q185" s="1">
        <f t="shared" si="52"/>
        <v>171</v>
      </c>
      <c r="R185" s="1">
        <f t="shared" si="81"/>
        <v>3</v>
      </c>
      <c r="S185" s="39">
        <f>IF('[29]Proforma-Input'!$C$108="No",X184,IF(AF185=TRUE,$P$3,X184))</f>
        <v>7345507.8003102932</v>
      </c>
      <c r="T185" s="39">
        <f t="shared" si="55"/>
        <v>63236.743251996377</v>
      </c>
      <c r="U185" s="40">
        <f t="shared" si="56"/>
        <v>6.8000000000000005E-2</v>
      </c>
      <c r="V185" s="41">
        <f t="shared" si="62"/>
        <v>41624.544201758334</v>
      </c>
      <c r="W185" s="41">
        <f t="shared" si="63"/>
        <v>21612.199050238043</v>
      </c>
      <c r="X185" s="53">
        <f t="shared" si="64"/>
        <v>7323895.6012600549</v>
      </c>
      <c r="Y185" s="68">
        <f t="shared" si="65"/>
        <v>8437378.6973514408</v>
      </c>
      <c r="Z185" s="68">
        <f t="shared" si="66"/>
        <v>2376104.39873994</v>
      </c>
      <c r="AA185" s="39">
        <f t="shared" si="67"/>
        <v>612.12565002585779</v>
      </c>
      <c r="AB185" s="53">
        <f t="shared" si="68"/>
        <v>153.03141250646445</v>
      </c>
      <c r="AC185" s="41" t="str">
        <f t="shared" si="69"/>
        <v>-</v>
      </c>
      <c r="AD185" s="43" t="str">
        <f t="shared" si="70"/>
        <v>-</v>
      </c>
      <c r="AF185" s="38">
        <f>IF('[29]Proforma-Input'!$C$108="Yes",MONTH(O185)&amp;YEAR(O185)=MONTH($C$9)&amp;YEAR($C$9),0)</f>
        <v>0</v>
      </c>
      <c r="AG185" s="52">
        <v>15</v>
      </c>
    </row>
    <row r="186" spans="2:33" x14ac:dyDescent="0.3">
      <c r="B186" s="44" t="str">
        <f t="shared" si="71"/>
        <v>-</v>
      </c>
      <c r="C186" s="38"/>
      <c r="D186" s="1">
        <v>172</v>
      </c>
      <c r="E186" s="1">
        <f t="shared" si="80"/>
        <v>4</v>
      </c>
      <c r="F186" s="39">
        <f>IFERROR(IF(B186&lt;$C$9,IF('[29]Proforma-Input'!$C$108="Yes",K185,K185),0),)</f>
        <v>0</v>
      </c>
      <c r="G186" s="39">
        <f t="shared" si="72"/>
        <v>0</v>
      </c>
      <c r="H186" s="40">
        <f>IFERROR(IF(B186&lt;$C$9,IF('[29]Proforma-Input'!$C$108="Yes",H185,),0),)</f>
        <v>0</v>
      </c>
      <c r="I186" s="41">
        <f t="shared" si="57"/>
        <v>0</v>
      </c>
      <c r="J186" s="41">
        <f t="shared" si="58"/>
        <v>0</v>
      </c>
      <c r="K186" s="42">
        <f t="shared" si="59"/>
        <v>0</v>
      </c>
      <c r="L186" s="41" t="str">
        <f t="shared" si="60"/>
        <v>-</v>
      </c>
      <c r="M186" s="43" t="str">
        <f t="shared" si="61"/>
        <v>-</v>
      </c>
      <c r="O186" s="44">
        <f t="shared" ca="1" si="73"/>
        <v>51138</v>
      </c>
      <c r="P186" s="38"/>
      <c r="Q186" s="1">
        <f t="shared" si="52"/>
        <v>172</v>
      </c>
      <c r="R186" s="1">
        <f t="shared" si="81"/>
        <v>4</v>
      </c>
      <c r="S186" s="39">
        <f>IF('[29]Proforma-Input'!$C$108="No",X185,IF(AF186=TRUE,$P$3,X185))</f>
        <v>7323895.6012600549</v>
      </c>
      <c r="T186" s="39">
        <f t="shared" si="55"/>
        <v>63236.743251996377</v>
      </c>
      <c r="U186" s="40">
        <f t="shared" si="56"/>
        <v>6.8000000000000005E-2</v>
      </c>
      <c r="V186" s="41">
        <f t="shared" si="62"/>
        <v>41502.075073806984</v>
      </c>
      <c r="W186" s="41">
        <f t="shared" si="63"/>
        <v>21734.668178189393</v>
      </c>
      <c r="X186" s="53">
        <f t="shared" si="64"/>
        <v>7302160.9330818653</v>
      </c>
      <c r="Y186" s="68">
        <f t="shared" si="65"/>
        <v>8478880.7724252474</v>
      </c>
      <c r="Z186" s="68">
        <f t="shared" si="66"/>
        <v>2397839.0669181296</v>
      </c>
      <c r="AA186" s="39">
        <f t="shared" si="67"/>
        <v>610.32463343833786</v>
      </c>
      <c r="AB186" s="53">
        <f t="shared" si="68"/>
        <v>152.58115835958446</v>
      </c>
      <c r="AC186" s="41" t="str">
        <f t="shared" si="69"/>
        <v>-</v>
      </c>
      <c r="AD186" s="43" t="str">
        <f t="shared" si="70"/>
        <v>-</v>
      </c>
      <c r="AF186" s="38">
        <f>IF('[29]Proforma-Input'!$C$108="Yes",MONTH(O186)&amp;YEAR(O186)=MONTH($C$9)&amp;YEAR($C$9),0)</f>
        <v>0</v>
      </c>
      <c r="AG186" s="52">
        <v>15</v>
      </c>
    </row>
    <row r="187" spans="2:33" x14ac:dyDescent="0.3">
      <c r="B187" s="44" t="str">
        <f t="shared" si="71"/>
        <v>-</v>
      </c>
      <c r="C187" s="38"/>
      <c r="D187" s="1">
        <v>173</v>
      </c>
      <c r="E187" s="1">
        <f t="shared" si="80"/>
        <v>5</v>
      </c>
      <c r="F187" s="39">
        <f>IFERROR(IF(B187&lt;$C$9,IF('[29]Proforma-Input'!$C$108="Yes",K186,K186),0),)</f>
        <v>0</v>
      </c>
      <c r="G187" s="39">
        <f t="shared" si="72"/>
        <v>0</v>
      </c>
      <c r="H187" s="40">
        <f>IFERROR(IF(B187&lt;$C$9,IF('[29]Proforma-Input'!$C$108="Yes",H186,),0),)</f>
        <v>0</v>
      </c>
      <c r="I187" s="41">
        <f t="shared" si="57"/>
        <v>0</v>
      </c>
      <c r="J187" s="41">
        <f t="shared" si="58"/>
        <v>0</v>
      </c>
      <c r="K187" s="42">
        <f t="shared" si="59"/>
        <v>0</v>
      </c>
      <c r="L187" s="41" t="str">
        <f t="shared" si="60"/>
        <v>-</v>
      </c>
      <c r="M187" s="43" t="str">
        <f t="shared" si="61"/>
        <v>-</v>
      </c>
      <c r="O187" s="44">
        <f t="shared" ca="1" si="73"/>
        <v>51169</v>
      </c>
      <c r="P187" s="38"/>
      <c r="Q187" s="1">
        <f t="shared" si="52"/>
        <v>173</v>
      </c>
      <c r="R187" s="1">
        <f t="shared" si="81"/>
        <v>5</v>
      </c>
      <c r="S187" s="39">
        <f>IF('[29]Proforma-Input'!$C$108="No",X186,IF(AF187=TRUE,$P$3,X186))</f>
        <v>7302160.9330818653</v>
      </c>
      <c r="T187" s="39">
        <f t="shared" si="55"/>
        <v>63236.743251996377</v>
      </c>
      <c r="U187" s="40">
        <f t="shared" si="56"/>
        <v>6.8000000000000005E-2</v>
      </c>
      <c r="V187" s="41">
        <f t="shared" si="62"/>
        <v>41378.91195413057</v>
      </c>
      <c r="W187" s="41">
        <f t="shared" si="63"/>
        <v>21857.831297865807</v>
      </c>
      <c r="X187" s="53">
        <f t="shared" si="64"/>
        <v>7280303.1017839992</v>
      </c>
      <c r="Y187" s="68">
        <f t="shared" si="65"/>
        <v>8520259.6843793783</v>
      </c>
      <c r="Z187" s="68">
        <f t="shared" si="66"/>
        <v>2419696.8982159952</v>
      </c>
      <c r="AA187" s="39">
        <f t="shared" si="67"/>
        <v>608.5134110901555</v>
      </c>
      <c r="AB187" s="53">
        <f t="shared" si="68"/>
        <v>152.12835277253888</v>
      </c>
      <c r="AC187" s="41" t="str">
        <f t="shared" si="69"/>
        <v>-</v>
      </c>
      <c r="AD187" s="43" t="str">
        <f t="shared" si="70"/>
        <v>-</v>
      </c>
      <c r="AF187" s="38">
        <f>IF('[29]Proforma-Input'!$C$108="Yes",MONTH(O187)&amp;YEAR(O187)=MONTH($C$9)&amp;YEAR($C$9),0)</f>
        <v>0</v>
      </c>
      <c r="AG187" s="52">
        <v>15</v>
      </c>
    </row>
    <row r="188" spans="2:33" x14ac:dyDescent="0.3">
      <c r="B188" s="44" t="str">
        <f t="shared" si="71"/>
        <v>-</v>
      </c>
      <c r="C188" s="38"/>
      <c r="D188" s="1">
        <v>174</v>
      </c>
      <c r="E188" s="1">
        <f t="shared" si="80"/>
        <v>6</v>
      </c>
      <c r="F188" s="39">
        <f>IFERROR(IF(B188&lt;$C$9,IF('[29]Proforma-Input'!$C$108="Yes",K187,K187),0),)</f>
        <v>0</v>
      </c>
      <c r="G188" s="39">
        <f t="shared" si="72"/>
        <v>0</v>
      </c>
      <c r="H188" s="40">
        <f>IFERROR(IF(B188&lt;$C$9,IF('[29]Proforma-Input'!$C$108="Yes",H187,),0),)</f>
        <v>0</v>
      </c>
      <c r="I188" s="41">
        <f t="shared" si="57"/>
        <v>0</v>
      </c>
      <c r="J188" s="41">
        <f t="shared" si="58"/>
        <v>0</v>
      </c>
      <c r="K188" s="42">
        <f t="shared" si="59"/>
        <v>0</v>
      </c>
      <c r="L188" s="41" t="str">
        <f t="shared" si="60"/>
        <v>-</v>
      </c>
      <c r="M188" s="43" t="str">
        <f t="shared" si="61"/>
        <v>-</v>
      </c>
      <c r="O188" s="44">
        <f t="shared" ca="1" si="73"/>
        <v>51198</v>
      </c>
      <c r="P188" s="38"/>
      <c r="Q188" s="1">
        <f t="shared" si="52"/>
        <v>174</v>
      </c>
      <c r="R188" s="1">
        <f t="shared" si="81"/>
        <v>6</v>
      </c>
      <c r="S188" s="39">
        <f>IF('[29]Proforma-Input'!$C$108="No",X187,IF(AF188=TRUE,$P$3,X187))</f>
        <v>7280303.1017839992</v>
      </c>
      <c r="T188" s="39">
        <f t="shared" si="55"/>
        <v>63236.743251996377</v>
      </c>
      <c r="U188" s="40">
        <f t="shared" si="56"/>
        <v>6.8000000000000005E-2</v>
      </c>
      <c r="V188" s="41">
        <f t="shared" si="62"/>
        <v>41255.050910109334</v>
      </c>
      <c r="W188" s="41">
        <f t="shared" si="63"/>
        <v>21981.692341887043</v>
      </c>
      <c r="X188" s="53">
        <f t="shared" si="64"/>
        <v>7258321.4094421118</v>
      </c>
      <c r="Y188" s="68">
        <f t="shared" si="65"/>
        <v>8561514.735289488</v>
      </c>
      <c r="Z188" s="68">
        <f t="shared" si="66"/>
        <v>2441678.5905578821</v>
      </c>
      <c r="AA188" s="39">
        <f t="shared" si="67"/>
        <v>606.69192514866666</v>
      </c>
      <c r="AB188" s="53">
        <f t="shared" si="68"/>
        <v>151.67298128716666</v>
      </c>
      <c r="AC188" s="41" t="str">
        <f t="shared" si="69"/>
        <v>-</v>
      </c>
      <c r="AD188" s="43" t="str">
        <f t="shared" si="70"/>
        <v>-</v>
      </c>
      <c r="AF188" s="38">
        <f>IF('[29]Proforma-Input'!$C$108="Yes",MONTH(O188)&amp;YEAR(O188)=MONTH($C$9)&amp;YEAR($C$9),0)</f>
        <v>0</v>
      </c>
      <c r="AG188" s="52">
        <v>15</v>
      </c>
    </row>
    <row r="189" spans="2:33" x14ac:dyDescent="0.3">
      <c r="B189" s="44" t="str">
        <f t="shared" si="71"/>
        <v>-</v>
      </c>
      <c r="C189" s="38"/>
      <c r="D189" s="1">
        <v>175</v>
      </c>
      <c r="E189" s="1">
        <f t="shared" si="80"/>
        <v>7</v>
      </c>
      <c r="F189" s="39">
        <f>IFERROR(IF(B189&lt;$C$9,IF('[29]Proforma-Input'!$C$108="Yes",K188,K188),0),)</f>
        <v>0</v>
      </c>
      <c r="G189" s="39">
        <f t="shared" si="72"/>
        <v>0</v>
      </c>
      <c r="H189" s="40">
        <f>IFERROR(IF(B189&lt;$C$9,IF('[29]Proforma-Input'!$C$108="Yes",H188,),0),)</f>
        <v>0</v>
      </c>
      <c r="I189" s="41">
        <f t="shared" si="57"/>
        <v>0</v>
      </c>
      <c r="J189" s="41">
        <f t="shared" si="58"/>
        <v>0</v>
      </c>
      <c r="K189" s="42">
        <f t="shared" si="59"/>
        <v>0</v>
      </c>
      <c r="L189" s="41" t="str">
        <f t="shared" si="60"/>
        <v>-</v>
      </c>
      <c r="M189" s="43" t="str">
        <f t="shared" si="61"/>
        <v>-</v>
      </c>
      <c r="O189" s="44">
        <f t="shared" ca="1" si="73"/>
        <v>51229</v>
      </c>
      <c r="P189" s="38"/>
      <c r="Q189" s="1">
        <f t="shared" si="52"/>
        <v>175</v>
      </c>
      <c r="R189" s="1">
        <f t="shared" si="81"/>
        <v>7</v>
      </c>
      <c r="S189" s="39">
        <f>IF('[29]Proforma-Input'!$C$108="No",X188,IF(AF189=TRUE,$P$3,X188))</f>
        <v>7258321.4094421118</v>
      </c>
      <c r="T189" s="39">
        <f t="shared" si="55"/>
        <v>63236.743251996377</v>
      </c>
      <c r="U189" s="40">
        <f t="shared" si="56"/>
        <v>6.8000000000000005E-2</v>
      </c>
      <c r="V189" s="41">
        <f t="shared" si="62"/>
        <v>41130.487986838634</v>
      </c>
      <c r="W189" s="41">
        <f t="shared" si="63"/>
        <v>22106.255265157743</v>
      </c>
      <c r="X189" s="53">
        <f t="shared" si="64"/>
        <v>7236215.1541769542</v>
      </c>
      <c r="Y189" s="68">
        <f t="shared" si="65"/>
        <v>8602645.2232763264</v>
      </c>
      <c r="Z189" s="68">
        <f t="shared" si="66"/>
        <v>2463784.8458230398</v>
      </c>
      <c r="AA189" s="39">
        <f t="shared" si="67"/>
        <v>604.86011745350936</v>
      </c>
      <c r="AB189" s="53">
        <f t="shared" si="68"/>
        <v>151.21502936337734</v>
      </c>
      <c r="AC189" s="41" t="str">
        <f t="shared" si="69"/>
        <v>-</v>
      </c>
      <c r="AD189" s="43" t="str">
        <f t="shared" si="70"/>
        <v>-</v>
      </c>
      <c r="AF189" s="38">
        <f>IF('[29]Proforma-Input'!$C$108="Yes",MONTH(O189)&amp;YEAR(O189)=MONTH($C$9)&amp;YEAR($C$9),0)</f>
        <v>0</v>
      </c>
      <c r="AG189" s="52">
        <v>15</v>
      </c>
    </row>
    <row r="190" spans="2:33" x14ac:dyDescent="0.3">
      <c r="B190" s="44" t="str">
        <f t="shared" si="71"/>
        <v>-</v>
      </c>
      <c r="C190" s="38"/>
      <c r="D190" s="1">
        <v>176</v>
      </c>
      <c r="E190" s="1">
        <f t="shared" si="80"/>
        <v>8</v>
      </c>
      <c r="F190" s="39">
        <f>IFERROR(IF(B190&lt;$C$9,IF('[29]Proforma-Input'!$C$108="Yes",K189,K189),0),)</f>
        <v>0</v>
      </c>
      <c r="G190" s="39">
        <f t="shared" si="72"/>
        <v>0</v>
      </c>
      <c r="H190" s="40">
        <f>IFERROR(IF(B190&lt;$C$9,IF('[29]Proforma-Input'!$C$108="Yes",H189,),0),)</f>
        <v>0</v>
      </c>
      <c r="I190" s="41">
        <f t="shared" si="57"/>
        <v>0</v>
      </c>
      <c r="J190" s="41">
        <f t="shared" si="58"/>
        <v>0</v>
      </c>
      <c r="K190" s="42">
        <f t="shared" si="59"/>
        <v>0</v>
      </c>
      <c r="L190" s="41" t="str">
        <f t="shared" si="60"/>
        <v>-</v>
      </c>
      <c r="M190" s="43" t="str">
        <f t="shared" si="61"/>
        <v>-</v>
      </c>
      <c r="O190" s="44">
        <f t="shared" ca="1" si="73"/>
        <v>51259</v>
      </c>
      <c r="P190" s="38"/>
      <c r="Q190" s="1">
        <f t="shared" si="52"/>
        <v>176</v>
      </c>
      <c r="R190" s="1">
        <f t="shared" si="81"/>
        <v>8</v>
      </c>
      <c r="S190" s="39">
        <f>IF('[29]Proforma-Input'!$C$108="No",X189,IF(AF190=TRUE,$P$3,X189))</f>
        <v>7236215.1541769542</v>
      </c>
      <c r="T190" s="39">
        <f t="shared" si="55"/>
        <v>63236.743251996377</v>
      </c>
      <c r="U190" s="40">
        <f t="shared" si="56"/>
        <v>6.8000000000000005E-2</v>
      </c>
      <c r="V190" s="41">
        <f t="shared" si="62"/>
        <v>41005.219207002745</v>
      </c>
      <c r="W190" s="41">
        <f t="shared" si="63"/>
        <v>22231.524044993632</v>
      </c>
      <c r="X190" s="53">
        <f t="shared" si="64"/>
        <v>7213983.6301319608</v>
      </c>
      <c r="Y190" s="68">
        <f t="shared" si="65"/>
        <v>8643650.4424833283</v>
      </c>
      <c r="Z190" s="68">
        <f t="shared" si="66"/>
        <v>2486016.3698680336</v>
      </c>
      <c r="AA190" s="39">
        <f t="shared" si="67"/>
        <v>603.01792951474624</v>
      </c>
      <c r="AB190" s="53">
        <f t="shared" si="68"/>
        <v>150.75448237868656</v>
      </c>
      <c r="AC190" s="41" t="str">
        <f t="shared" si="69"/>
        <v>-</v>
      </c>
      <c r="AD190" s="43" t="str">
        <f t="shared" si="70"/>
        <v>-</v>
      </c>
      <c r="AF190" s="38">
        <f>IF('[29]Proforma-Input'!$C$108="Yes",MONTH(O190)&amp;YEAR(O190)=MONTH($C$9)&amp;YEAR($C$9),0)</f>
        <v>0</v>
      </c>
      <c r="AG190" s="52">
        <v>15</v>
      </c>
    </row>
    <row r="191" spans="2:33" x14ac:dyDescent="0.3">
      <c r="B191" s="44" t="str">
        <f t="shared" si="71"/>
        <v>-</v>
      </c>
      <c r="C191" s="38"/>
      <c r="D191" s="1">
        <v>177</v>
      </c>
      <c r="E191" s="1">
        <f t="shared" si="80"/>
        <v>9</v>
      </c>
      <c r="F191" s="39">
        <f>IFERROR(IF(B191&lt;$C$9,IF('[29]Proforma-Input'!$C$108="Yes",K190,K190),0),)</f>
        <v>0</v>
      </c>
      <c r="G191" s="39">
        <f t="shared" si="72"/>
        <v>0</v>
      </c>
      <c r="H191" s="40">
        <f>IFERROR(IF(B191&lt;$C$9,IF('[29]Proforma-Input'!$C$108="Yes",H190,),0),)</f>
        <v>0</v>
      </c>
      <c r="I191" s="41">
        <f t="shared" si="57"/>
        <v>0</v>
      </c>
      <c r="J191" s="41">
        <f t="shared" si="58"/>
        <v>0</v>
      </c>
      <c r="K191" s="42">
        <f t="shared" si="59"/>
        <v>0</v>
      </c>
      <c r="L191" s="41" t="str">
        <f t="shared" si="60"/>
        <v>-</v>
      </c>
      <c r="M191" s="43" t="str">
        <f t="shared" si="61"/>
        <v>-</v>
      </c>
      <c r="O191" s="44">
        <f t="shared" ca="1" si="73"/>
        <v>51290</v>
      </c>
      <c r="P191" s="38"/>
      <c r="Q191" s="1">
        <f t="shared" si="52"/>
        <v>177</v>
      </c>
      <c r="R191" s="1">
        <f t="shared" si="81"/>
        <v>9</v>
      </c>
      <c r="S191" s="39">
        <f>IF('[29]Proforma-Input'!$C$108="No",X190,IF(AF191=TRUE,$P$3,X190))</f>
        <v>7213983.6301319608</v>
      </c>
      <c r="T191" s="39">
        <f t="shared" si="55"/>
        <v>63236.743251996377</v>
      </c>
      <c r="U191" s="40">
        <f t="shared" si="56"/>
        <v>6.8000000000000005E-2</v>
      </c>
      <c r="V191" s="41">
        <f t="shared" si="62"/>
        <v>40879.240570747781</v>
      </c>
      <c r="W191" s="41">
        <f t="shared" si="63"/>
        <v>22357.502681248596</v>
      </c>
      <c r="X191" s="53">
        <f t="shared" si="64"/>
        <v>7191626.127450712</v>
      </c>
      <c r="Y191" s="68">
        <f t="shared" si="65"/>
        <v>8684529.6830540765</v>
      </c>
      <c r="Z191" s="68">
        <f t="shared" si="66"/>
        <v>2508373.8725492824</v>
      </c>
      <c r="AA191" s="39">
        <f t="shared" si="67"/>
        <v>601.16530251099675</v>
      </c>
      <c r="AB191" s="53">
        <f t="shared" si="68"/>
        <v>150.29132562774919</v>
      </c>
      <c r="AC191" s="41" t="str">
        <f t="shared" si="69"/>
        <v>-</v>
      </c>
      <c r="AD191" s="43" t="str">
        <f t="shared" si="70"/>
        <v>-</v>
      </c>
      <c r="AF191" s="38">
        <f>IF('[29]Proforma-Input'!$C$108="Yes",MONTH(O191)&amp;YEAR(O191)=MONTH($C$9)&amp;YEAR($C$9),0)</f>
        <v>0</v>
      </c>
      <c r="AG191" s="52">
        <v>15</v>
      </c>
    </row>
    <row r="192" spans="2:33" x14ac:dyDescent="0.3">
      <c r="B192" s="44" t="str">
        <f t="shared" si="71"/>
        <v>-</v>
      </c>
      <c r="C192" s="38"/>
      <c r="D192" s="1">
        <v>178</v>
      </c>
      <c r="E192" s="1">
        <f t="shared" si="80"/>
        <v>10</v>
      </c>
      <c r="F192" s="39">
        <f>IFERROR(IF(B192&lt;$C$9,IF('[29]Proforma-Input'!$C$108="Yes",K191,K191),0),)</f>
        <v>0</v>
      </c>
      <c r="G192" s="39">
        <f t="shared" si="72"/>
        <v>0</v>
      </c>
      <c r="H192" s="40">
        <f>IFERROR(IF(B192&lt;$C$9,IF('[29]Proforma-Input'!$C$108="Yes",H191,),0),)</f>
        <v>0</v>
      </c>
      <c r="I192" s="41">
        <f t="shared" si="57"/>
        <v>0</v>
      </c>
      <c r="J192" s="41">
        <f t="shared" si="58"/>
        <v>0</v>
      </c>
      <c r="K192" s="42">
        <f t="shared" si="59"/>
        <v>0</v>
      </c>
      <c r="L192" s="41" t="str">
        <f t="shared" si="60"/>
        <v>-</v>
      </c>
      <c r="M192" s="43" t="str">
        <f t="shared" si="61"/>
        <v>-</v>
      </c>
      <c r="O192" s="44">
        <f t="shared" ca="1" si="73"/>
        <v>51320</v>
      </c>
      <c r="P192" s="38"/>
      <c r="Q192" s="1">
        <f t="shared" si="52"/>
        <v>178</v>
      </c>
      <c r="R192" s="1">
        <f t="shared" si="81"/>
        <v>10</v>
      </c>
      <c r="S192" s="39">
        <f>IF('[29]Proforma-Input'!$C$108="No",X191,IF(AF192=TRUE,$P$3,X191))</f>
        <v>7191626.127450712</v>
      </c>
      <c r="T192" s="39">
        <f t="shared" si="55"/>
        <v>63236.743251996377</v>
      </c>
      <c r="U192" s="40">
        <f t="shared" si="56"/>
        <v>6.8000000000000005E-2</v>
      </c>
      <c r="V192" s="41">
        <f t="shared" si="62"/>
        <v>40752.548055554034</v>
      </c>
      <c r="W192" s="41">
        <f t="shared" si="63"/>
        <v>22484.195196442342</v>
      </c>
      <c r="X192" s="53">
        <f t="shared" si="64"/>
        <v>7169141.9322542697</v>
      </c>
      <c r="Y192" s="68">
        <f t="shared" si="65"/>
        <v>8725282.2311096303</v>
      </c>
      <c r="Z192" s="68">
        <f t="shared" si="66"/>
        <v>2530858.0677457247</v>
      </c>
      <c r="AA192" s="39">
        <f t="shared" si="67"/>
        <v>599.3021772875594</v>
      </c>
      <c r="AB192" s="53">
        <f t="shared" si="68"/>
        <v>149.82554432188985</v>
      </c>
      <c r="AC192" s="41" t="str">
        <f t="shared" si="69"/>
        <v>-</v>
      </c>
      <c r="AD192" s="43" t="str">
        <f t="shared" si="70"/>
        <v>-</v>
      </c>
      <c r="AF192" s="38">
        <f>IF('[29]Proforma-Input'!$C$108="Yes",MONTH(O192)&amp;YEAR(O192)=MONTH($C$9)&amp;YEAR($C$9),0)</f>
        <v>0</v>
      </c>
      <c r="AG192" s="52">
        <v>15</v>
      </c>
    </row>
    <row r="193" spans="2:33" x14ac:dyDescent="0.3">
      <c r="B193" s="44" t="str">
        <f t="shared" si="71"/>
        <v>-</v>
      </c>
      <c r="C193" s="38"/>
      <c r="D193" s="1">
        <v>179</v>
      </c>
      <c r="E193" s="1">
        <f t="shared" si="80"/>
        <v>11</v>
      </c>
      <c r="F193" s="39">
        <f>IFERROR(IF(B193&lt;$C$9,IF('[29]Proforma-Input'!$C$108="Yes",K192,K192),0),)</f>
        <v>0</v>
      </c>
      <c r="G193" s="39">
        <f t="shared" si="72"/>
        <v>0</v>
      </c>
      <c r="H193" s="40">
        <f>IFERROR(IF(B193&lt;$C$9,IF('[29]Proforma-Input'!$C$108="Yes",H192,),0),)</f>
        <v>0</v>
      </c>
      <c r="I193" s="41">
        <f t="shared" si="57"/>
        <v>0</v>
      </c>
      <c r="J193" s="41">
        <f t="shared" si="58"/>
        <v>0</v>
      </c>
      <c r="K193" s="42">
        <f t="shared" si="59"/>
        <v>0</v>
      </c>
      <c r="L193" s="41" t="str">
        <f t="shared" si="60"/>
        <v>-</v>
      </c>
      <c r="M193" s="43" t="str">
        <f t="shared" si="61"/>
        <v>-</v>
      </c>
      <c r="O193" s="44">
        <f t="shared" ca="1" si="73"/>
        <v>51351</v>
      </c>
      <c r="P193" s="38"/>
      <c r="Q193" s="1">
        <f t="shared" si="52"/>
        <v>179</v>
      </c>
      <c r="R193" s="1">
        <f t="shared" si="81"/>
        <v>11</v>
      </c>
      <c r="S193" s="39">
        <f>IF('[29]Proforma-Input'!$C$108="No",X192,IF(AF193=TRUE,$P$3,X192))</f>
        <v>7169141.9322542697</v>
      </c>
      <c r="T193" s="39">
        <f t="shared" si="55"/>
        <v>63236.743251996377</v>
      </c>
      <c r="U193" s="40">
        <f t="shared" si="56"/>
        <v>6.8000000000000005E-2</v>
      </c>
      <c r="V193" s="41">
        <f t="shared" si="62"/>
        <v>40625.137616107531</v>
      </c>
      <c r="W193" s="41">
        <f t="shared" si="63"/>
        <v>22611.605635888845</v>
      </c>
      <c r="X193" s="53">
        <f t="shared" si="64"/>
        <v>7146530.3266183808</v>
      </c>
      <c r="Y193" s="68">
        <f t="shared" si="65"/>
        <v>8765907.3687257376</v>
      </c>
      <c r="Z193" s="68">
        <f t="shared" si="66"/>
        <v>2553469.6733816136</v>
      </c>
      <c r="AA193" s="39">
        <f t="shared" si="67"/>
        <v>597.42849435452251</v>
      </c>
      <c r="AB193" s="53">
        <f t="shared" si="68"/>
        <v>149.35712358863063</v>
      </c>
      <c r="AC193" s="41" t="str">
        <f t="shared" si="69"/>
        <v>-</v>
      </c>
      <c r="AD193" s="43" t="str">
        <f t="shared" si="70"/>
        <v>-</v>
      </c>
      <c r="AF193" s="38">
        <f>IF('[29]Proforma-Input'!$C$108="Yes",MONTH(O193)&amp;YEAR(O193)=MONTH($C$9)&amp;YEAR($C$9),0)</f>
        <v>0</v>
      </c>
      <c r="AG193" s="52">
        <v>15</v>
      </c>
    </row>
    <row r="194" spans="2:33" x14ac:dyDescent="0.3">
      <c r="B194" s="44" t="str">
        <f t="shared" si="71"/>
        <v>-</v>
      </c>
      <c r="C194" s="38"/>
      <c r="D194" s="1">
        <v>180</v>
      </c>
      <c r="E194" s="1">
        <f t="shared" si="80"/>
        <v>12</v>
      </c>
      <c r="F194" s="39">
        <f>IFERROR(IF(B194&lt;$C$9,IF('[29]Proforma-Input'!$C$108="Yes",K193,K193),0),)</f>
        <v>0</v>
      </c>
      <c r="G194" s="39">
        <f t="shared" si="72"/>
        <v>0</v>
      </c>
      <c r="H194" s="40">
        <f>IFERROR(IF(B194&lt;$C$9,IF('[29]Proforma-Input'!$C$108="Yes",H193,),0),)</f>
        <v>0</v>
      </c>
      <c r="I194" s="41">
        <f t="shared" si="57"/>
        <v>0</v>
      </c>
      <c r="J194" s="41">
        <f t="shared" si="58"/>
        <v>0</v>
      </c>
      <c r="K194" s="42">
        <f t="shared" si="59"/>
        <v>0</v>
      </c>
      <c r="L194" s="41" t="str">
        <f t="shared" si="60"/>
        <v>-</v>
      </c>
      <c r="M194" s="43" t="str">
        <f t="shared" si="61"/>
        <v>-</v>
      </c>
      <c r="O194" s="44">
        <f t="shared" ca="1" si="73"/>
        <v>51382</v>
      </c>
      <c r="P194" s="38"/>
      <c r="Q194" s="1">
        <f t="shared" si="52"/>
        <v>180</v>
      </c>
      <c r="R194" s="1">
        <f t="shared" si="81"/>
        <v>12</v>
      </c>
      <c r="S194" s="39">
        <f>IF('[29]Proforma-Input'!$C$108="No",X193,IF(AF194=TRUE,$P$3,X193))</f>
        <v>7146530.3266183808</v>
      </c>
      <c r="T194" s="39">
        <f t="shared" si="55"/>
        <v>63236.743251996377</v>
      </c>
      <c r="U194" s="40">
        <f t="shared" si="56"/>
        <v>6.8000000000000005E-2</v>
      </c>
      <c r="V194" s="41">
        <f t="shared" si="62"/>
        <v>40497.005184170826</v>
      </c>
      <c r="W194" s="41">
        <f t="shared" si="63"/>
        <v>22739.73806782555</v>
      </c>
      <c r="X194" s="53">
        <f t="shared" si="64"/>
        <v>7123790.5885505555</v>
      </c>
      <c r="Y194" s="68">
        <f t="shared" si="65"/>
        <v>8806404.3739099093</v>
      </c>
      <c r="Z194" s="68">
        <f t="shared" si="66"/>
        <v>2576209.4114494389</v>
      </c>
      <c r="AA194" s="39">
        <f t="shared" si="67"/>
        <v>595.54419388486508</v>
      </c>
      <c r="AB194" s="53">
        <f t="shared" si="68"/>
        <v>148.88604847121627</v>
      </c>
      <c r="AC194" s="41" t="str">
        <f t="shared" si="69"/>
        <v>-</v>
      </c>
      <c r="AD194" s="43" t="str">
        <f t="shared" si="70"/>
        <v>-</v>
      </c>
      <c r="AF194" s="38">
        <f>IF('[29]Proforma-Input'!$C$108="Yes",MONTH(O194)&amp;YEAR(O194)=MONTH($C$9)&amp;YEAR($C$9),0)</f>
        <v>0</v>
      </c>
      <c r="AG194" s="52">
        <v>15</v>
      </c>
    </row>
    <row r="195" spans="2:33" x14ac:dyDescent="0.3">
      <c r="B195" s="44" t="str">
        <f t="shared" si="71"/>
        <v>-</v>
      </c>
      <c r="C195" s="38">
        <v>16</v>
      </c>
      <c r="D195" s="1">
        <v>181</v>
      </c>
      <c r="E195" s="1">
        <v>1</v>
      </c>
      <c r="F195" s="39">
        <f>IFERROR(IF(B195&lt;$C$9,IF('[29]Proforma-Input'!$C$108="Yes",K194,K194),0),)</f>
        <v>0</v>
      </c>
      <c r="G195" s="39">
        <f t="shared" si="72"/>
        <v>0</v>
      </c>
      <c r="H195" s="40">
        <f>IFERROR(IF(B195&lt;$C$9,IF('[29]Proforma-Input'!$C$108="Yes",H194,),0),)</f>
        <v>0</v>
      </c>
      <c r="I195" s="41">
        <f t="shared" si="57"/>
        <v>0</v>
      </c>
      <c r="J195" s="41">
        <f t="shared" si="58"/>
        <v>0</v>
      </c>
      <c r="K195" s="42">
        <f t="shared" si="59"/>
        <v>0</v>
      </c>
      <c r="L195" s="41">
        <f t="shared" si="60"/>
        <v>0</v>
      </c>
      <c r="M195" s="43">
        <f t="shared" si="61"/>
        <v>0</v>
      </c>
      <c r="O195" s="44">
        <f t="shared" ca="1" si="73"/>
        <v>51412</v>
      </c>
      <c r="P195" s="38">
        <v>16</v>
      </c>
      <c r="Q195" s="1">
        <f t="shared" si="52"/>
        <v>181</v>
      </c>
      <c r="R195" s="1">
        <v>1</v>
      </c>
      <c r="S195" s="39">
        <f>IF('[29]Proforma-Input'!$C$108="No",X194,IF(AF195=TRUE,$P$3,X194))</f>
        <v>7123790.5885505555</v>
      </c>
      <c r="T195" s="39">
        <f t="shared" si="55"/>
        <v>63236.743251996377</v>
      </c>
      <c r="U195" s="40">
        <f t="shared" si="56"/>
        <v>6.8000000000000005E-2</v>
      </c>
      <c r="V195" s="41">
        <f t="shared" si="62"/>
        <v>40368.146668453148</v>
      </c>
      <c r="W195" s="41">
        <f t="shared" si="63"/>
        <v>22868.596583543229</v>
      </c>
      <c r="X195" s="53">
        <f t="shared" si="64"/>
        <v>7100921.9919670122</v>
      </c>
      <c r="Y195" s="68">
        <f t="shared" si="65"/>
        <v>8846772.520578362</v>
      </c>
      <c r="Z195" s="68">
        <f t="shared" si="66"/>
        <v>2599078.0080329822</v>
      </c>
      <c r="AA195" s="39">
        <f t="shared" si="67"/>
        <v>593.64921571254638</v>
      </c>
      <c r="AB195" s="53">
        <f t="shared" si="68"/>
        <v>148.41230392813659</v>
      </c>
      <c r="AC195" s="41">
        <f t="shared" si="69"/>
        <v>475701.27235679433</v>
      </c>
      <c r="AD195" s="43">
        <f t="shared" si="70"/>
        <v>283139.64666716207</v>
      </c>
      <c r="AF195" s="38">
        <f>IF('[29]Proforma-Input'!$C$108="Yes",MONTH(O195)&amp;YEAR(O195)=MONTH($C$9)&amp;YEAR($C$9),0)</f>
        <v>0</v>
      </c>
      <c r="AG195" s="52">
        <v>16</v>
      </c>
    </row>
    <row r="196" spans="2:33" x14ac:dyDescent="0.3">
      <c r="B196" s="44" t="str">
        <f t="shared" si="71"/>
        <v>-</v>
      </c>
      <c r="C196" s="38"/>
      <c r="D196" s="1">
        <v>182</v>
      </c>
      <c r="E196" s="1">
        <f t="shared" ref="E196:E206" si="82">1+E195</f>
        <v>2</v>
      </c>
      <c r="F196" s="39">
        <f>IFERROR(IF(B196&lt;$C$9,IF('[29]Proforma-Input'!$C$108="Yes",K195,K195),0),)</f>
        <v>0</v>
      </c>
      <c r="G196" s="39">
        <f t="shared" si="72"/>
        <v>0</v>
      </c>
      <c r="H196" s="40">
        <f>IFERROR(IF(B196&lt;$C$9,IF('[29]Proforma-Input'!$C$108="Yes",H195,),0),)</f>
        <v>0</v>
      </c>
      <c r="I196" s="41">
        <f t="shared" si="57"/>
        <v>0</v>
      </c>
      <c r="J196" s="41">
        <f t="shared" si="58"/>
        <v>0</v>
      </c>
      <c r="K196" s="42">
        <f t="shared" si="59"/>
        <v>0</v>
      </c>
      <c r="L196" s="41" t="str">
        <f t="shared" si="60"/>
        <v>-</v>
      </c>
      <c r="M196" s="43" t="str">
        <f t="shared" si="61"/>
        <v>-</v>
      </c>
      <c r="O196" s="44">
        <f t="shared" ca="1" si="73"/>
        <v>51443</v>
      </c>
      <c r="P196" s="38"/>
      <c r="Q196" s="1">
        <f t="shared" si="52"/>
        <v>182</v>
      </c>
      <c r="R196" s="1">
        <f t="shared" ref="R196:R206" si="83">1+R195</f>
        <v>2</v>
      </c>
      <c r="S196" s="39">
        <f>IF('[29]Proforma-Input'!$C$108="No",X195,IF(AF196=TRUE,$P$3,X195))</f>
        <v>7100921.9919670122</v>
      </c>
      <c r="T196" s="39">
        <f t="shared" si="55"/>
        <v>63236.743251996377</v>
      </c>
      <c r="U196" s="40">
        <f t="shared" si="56"/>
        <v>6.8000000000000005E-2</v>
      </c>
      <c r="V196" s="41">
        <f t="shared" si="62"/>
        <v>40238.557954479737</v>
      </c>
      <c r="W196" s="41">
        <f t="shared" si="63"/>
        <v>22998.18529751664</v>
      </c>
      <c r="X196" s="53">
        <f t="shared" si="64"/>
        <v>7077923.806669496</v>
      </c>
      <c r="Y196" s="68">
        <f t="shared" si="65"/>
        <v>8887011.0785328411</v>
      </c>
      <c r="Z196" s="68">
        <f t="shared" si="66"/>
        <v>2622076.1933304989</v>
      </c>
      <c r="AA196" s="39">
        <f t="shared" si="67"/>
        <v>591.74349933058431</v>
      </c>
      <c r="AB196" s="53">
        <f t="shared" si="68"/>
        <v>147.93587483264608</v>
      </c>
      <c r="AC196" s="41" t="str">
        <f t="shared" si="69"/>
        <v>-</v>
      </c>
      <c r="AD196" s="43" t="str">
        <f t="shared" si="70"/>
        <v>-</v>
      </c>
      <c r="AF196" s="38">
        <f>IF('[29]Proforma-Input'!$C$108="Yes",MONTH(O196)&amp;YEAR(O196)=MONTH($C$9)&amp;YEAR($C$9),0)</f>
        <v>0</v>
      </c>
      <c r="AG196" s="52">
        <v>16</v>
      </c>
    </row>
    <row r="197" spans="2:33" x14ac:dyDescent="0.3">
      <c r="B197" s="44" t="str">
        <f t="shared" si="71"/>
        <v>-</v>
      </c>
      <c r="C197" s="38"/>
      <c r="D197" s="1">
        <v>183</v>
      </c>
      <c r="E197" s="1">
        <f t="shared" si="82"/>
        <v>3</v>
      </c>
      <c r="F197" s="39">
        <f>IFERROR(IF(B197&lt;$C$9,IF('[29]Proforma-Input'!$C$108="Yes",K196,K196),0),)</f>
        <v>0</v>
      </c>
      <c r="G197" s="39">
        <f t="shared" si="72"/>
        <v>0</v>
      </c>
      <c r="H197" s="40">
        <f>IFERROR(IF(B197&lt;$C$9,IF('[29]Proforma-Input'!$C$108="Yes",H196,),0),)</f>
        <v>0</v>
      </c>
      <c r="I197" s="41">
        <f t="shared" si="57"/>
        <v>0</v>
      </c>
      <c r="J197" s="41">
        <f t="shared" si="58"/>
        <v>0</v>
      </c>
      <c r="K197" s="42">
        <f t="shared" si="59"/>
        <v>0</v>
      </c>
      <c r="L197" s="41" t="str">
        <f t="shared" si="60"/>
        <v>-</v>
      </c>
      <c r="M197" s="43" t="str">
        <f t="shared" si="61"/>
        <v>-</v>
      </c>
      <c r="O197" s="44">
        <f t="shared" ca="1" si="73"/>
        <v>51473</v>
      </c>
      <c r="P197" s="38"/>
      <c r="Q197" s="1">
        <f t="shared" si="52"/>
        <v>183</v>
      </c>
      <c r="R197" s="1">
        <f t="shared" si="83"/>
        <v>3</v>
      </c>
      <c r="S197" s="39">
        <f>IF('[29]Proforma-Input'!$C$108="No",X196,IF(AF197=TRUE,$P$3,X196))</f>
        <v>7077923.806669496</v>
      </c>
      <c r="T197" s="39">
        <f t="shared" si="55"/>
        <v>63236.743251996377</v>
      </c>
      <c r="U197" s="40">
        <f t="shared" si="56"/>
        <v>6.8000000000000005E-2</v>
      </c>
      <c r="V197" s="41">
        <f t="shared" si="62"/>
        <v>40108.234904460478</v>
      </c>
      <c r="W197" s="41">
        <f t="shared" si="63"/>
        <v>23128.508347535899</v>
      </c>
      <c r="X197" s="53">
        <f t="shared" si="64"/>
        <v>7054795.2983219605</v>
      </c>
      <c r="Y197" s="68">
        <f t="shared" si="65"/>
        <v>8927119.3134373017</v>
      </c>
      <c r="Z197" s="68">
        <f t="shared" si="66"/>
        <v>2645204.7016780348</v>
      </c>
      <c r="AA197" s="39">
        <f t="shared" si="67"/>
        <v>589.82698388912468</v>
      </c>
      <c r="AB197" s="53">
        <f t="shared" si="68"/>
        <v>147.45674597228117</v>
      </c>
      <c r="AC197" s="41" t="str">
        <f t="shared" si="69"/>
        <v>-</v>
      </c>
      <c r="AD197" s="43" t="str">
        <f t="shared" si="70"/>
        <v>-</v>
      </c>
      <c r="AF197" s="38">
        <f>IF('[29]Proforma-Input'!$C$108="Yes",MONTH(O197)&amp;YEAR(O197)=MONTH($C$9)&amp;YEAR($C$9),0)</f>
        <v>0</v>
      </c>
      <c r="AG197" s="52">
        <v>16</v>
      </c>
    </row>
    <row r="198" spans="2:33" x14ac:dyDescent="0.3">
      <c r="B198" s="44" t="str">
        <f t="shared" si="71"/>
        <v>-</v>
      </c>
      <c r="C198" s="38"/>
      <c r="D198" s="1">
        <v>184</v>
      </c>
      <c r="E198" s="1">
        <f t="shared" si="82"/>
        <v>4</v>
      </c>
      <c r="F198" s="39">
        <f>IFERROR(IF(B198&lt;$C$9,IF('[29]Proforma-Input'!$C$108="Yes",K197,K197),0),)</f>
        <v>0</v>
      </c>
      <c r="G198" s="39">
        <f t="shared" si="72"/>
        <v>0</v>
      </c>
      <c r="H198" s="40">
        <f>IFERROR(IF(B198&lt;$C$9,IF('[29]Proforma-Input'!$C$108="Yes",H197,),0),)</f>
        <v>0</v>
      </c>
      <c r="I198" s="41">
        <f t="shared" si="57"/>
        <v>0</v>
      </c>
      <c r="J198" s="41">
        <f t="shared" si="58"/>
        <v>0</v>
      </c>
      <c r="K198" s="42">
        <f t="shared" si="59"/>
        <v>0</v>
      </c>
      <c r="L198" s="41" t="str">
        <f t="shared" si="60"/>
        <v>-</v>
      </c>
      <c r="M198" s="43" t="str">
        <f t="shared" si="61"/>
        <v>-</v>
      </c>
      <c r="O198" s="44">
        <f t="shared" ca="1" si="73"/>
        <v>51504</v>
      </c>
      <c r="P198" s="38"/>
      <c r="Q198" s="1">
        <f t="shared" ref="Q198:Q261" si="84">IF(S198&gt;0,1+Q197,)</f>
        <v>184</v>
      </c>
      <c r="R198" s="1">
        <f t="shared" si="83"/>
        <v>4</v>
      </c>
      <c r="S198" s="39">
        <f>IF('[29]Proforma-Input'!$C$108="No",X197,IF(AF198=TRUE,$P$3,X197))</f>
        <v>7054795.2983219605</v>
      </c>
      <c r="T198" s="39">
        <f t="shared" si="55"/>
        <v>63236.743251996377</v>
      </c>
      <c r="U198" s="40">
        <f t="shared" si="56"/>
        <v>6.8000000000000005E-2</v>
      </c>
      <c r="V198" s="41">
        <f t="shared" si="62"/>
        <v>39977.173357157779</v>
      </c>
      <c r="W198" s="41">
        <f t="shared" si="63"/>
        <v>23259.569894838598</v>
      </c>
      <c r="X198" s="53">
        <f t="shared" si="64"/>
        <v>7031535.7284271223</v>
      </c>
      <c r="Y198" s="68">
        <f t="shared" si="65"/>
        <v>8967096.4867944587</v>
      </c>
      <c r="Z198" s="68">
        <f t="shared" si="66"/>
        <v>2668464.2715728735</v>
      </c>
      <c r="AA198" s="39">
        <f t="shared" si="67"/>
        <v>587.89960819349665</v>
      </c>
      <c r="AB198" s="53">
        <f t="shared" si="68"/>
        <v>146.97490204837416</v>
      </c>
      <c r="AC198" s="41" t="str">
        <f t="shared" si="69"/>
        <v>-</v>
      </c>
      <c r="AD198" s="43" t="str">
        <f t="shared" si="70"/>
        <v>-</v>
      </c>
      <c r="AF198" s="38">
        <f>IF('[29]Proforma-Input'!$C$108="Yes",MONTH(O198)&amp;YEAR(O198)=MONTH($C$9)&amp;YEAR($C$9),0)</f>
        <v>0</v>
      </c>
      <c r="AG198" s="52">
        <v>16</v>
      </c>
    </row>
    <row r="199" spans="2:33" x14ac:dyDescent="0.3">
      <c r="B199" s="44" t="str">
        <f t="shared" si="71"/>
        <v>-</v>
      </c>
      <c r="C199" s="38"/>
      <c r="D199" s="1">
        <v>185</v>
      </c>
      <c r="E199" s="1">
        <f t="shared" si="82"/>
        <v>5</v>
      </c>
      <c r="F199" s="39">
        <f>IFERROR(IF(B199&lt;$C$9,IF('[29]Proforma-Input'!$C$108="Yes",K198,K198),0),)</f>
        <v>0</v>
      </c>
      <c r="G199" s="39">
        <f t="shared" si="72"/>
        <v>0</v>
      </c>
      <c r="H199" s="40">
        <f>IFERROR(IF(B199&lt;$C$9,IF('[29]Proforma-Input'!$C$108="Yes",H198,),0),)</f>
        <v>0</v>
      </c>
      <c r="I199" s="41">
        <f t="shared" si="57"/>
        <v>0</v>
      </c>
      <c r="J199" s="41">
        <f t="shared" si="58"/>
        <v>0</v>
      </c>
      <c r="K199" s="42">
        <f t="shared" si="59"/>
        <v>0</v>
      </c>
      <c r="L199" s="41" t="str">
        <f t="shared" si="60"/>
        <v>-</v>
      </c>
      <c r="M199" s="43" t="str">
        <f t="shared" si="61"/>
        <v>-</v>
      </c>
      <c r="O199" s="44">
        <f t="shared" ca="1" si="73"/>
        <v>51535</v>
      </c>
      <c r="P199" s="38"/>
      <c r="Q199" s="1">
        <f t="shared" si="84"/>
        <v>185</v>
      </c>
      <c r="R199" s="1">
        <f t="shared" si="83"/>
        <v>5</v>
      </c>
      <c r="S199" s="39">
        <f>IF('[29]Proforma-Input'!$C$108="No",X198,IF(AF199=TRUE,$P$3,X198))</f>
        <v>7031535.7284271223</v>
      </c>
      <c r="T199" s="39">
        <f t="shared" si="55"/>
        <v>63236.743251996377</v>
      </c>
      <c r="U199" s="40">
        <f t="shared" si="56"/>
        <v>6.8000000000000005E-2</v>
      </c>
      <c r="V199" s="41">
        <f t="shared" si="62"/>
        <v>39845.369127753693</v>
      </c>
      <c r="W199" s="41">
        <f t="shared" si="63"/>
        <v>23391.374124242684</v>
      </c>
      <c r="X199" s="53">
        <f t="shared" si="64"/>
        <v>7008144.3543028794</v>
      </c>
      <c r="Y199" s="68">
        <f t="shared" si="65"/>
        <v>9006941.8559222128</v>
      </c>
      <c r="Z199" s="68">
        <f t="shared" si="66"/>
        <v>2691855.6456971159</v>
      </c>
      <c r="AA199" s="39">
        <f t="shared" si="67"/>
        <v>585.96131070226022</v>
      </c>
      <c r="AB199" s="53">
        <f t="shared" si="68"/>
        <v>146.49032767556506</v>
      </c>
      <c r="AC199" s="41" t="str">
        <f t="shared" si="69"/>
        <v>-</v>
      </c>
      <c r="AD199" s="43" t="str">
        <f t="shared" si="70"/>
        <v>-</v>
      </c>
      <c r="AF199" s="38">
        <f>IF('[29]Proforma-Input'!$C$108="Yes",MONTH(O199)&amp;YEAR(O199)=MONTH($C$9)&amp;YEAR($C$9),0)</f>
        <v>0</v>
      </c>
      <c r="AG199" s="52">
        <v>16</v>
      </c>
    </row>
    <row r="200" spans="2:33" x14ac:dyDescent="0.3">
      <c r="B200" s="44" t="str">
        <f t="shared" si="71"/>
        <v>-</v>
      </c>
      <c r="C200" s="38"/>
      <c r="D200" s="1">
        <v>186</v>
      </c>
      <c r="E200" s="1">
        <f t="shared" si="82"/>
        <v>6</v>
      </c>
      <c r="F200" s="39">
        <f>IFERROR(IF(B200&lt;$C$9,IF('[29]Proforma-Input'!$C$108="Yes",K199,K199),0),)</f>
        <v>0</v>
      </c>
      <c r="G200" s="39">
        <f t="shared" si="72"/>
        <v>0</v>
      </c>
      <c r="H200" s="40">
        <f>IFERROR(IF(B200&lt;$C$9,IF('[29]Proforma-Input'!$C$108="Yes",H199,),0),)</f>
        <v>0</v>
      </c>
      <c r="I200" s="41">
        <f t="shared" si="57"/>
        <v>0</v>
      </c>
      <c r="J200" s="41">
        <f t="shared" si="58"/>
        <v>0</v>
      </c>
      <c r="K200" s="42">
        <f t="shared" si="59"/>
        <v>0</v>
      </c>
      <c r="L200" s="41" t="str">
        <f t="shared" si="60"/>
        <v>-</v>
      </c>
      <c r="M200" s="43" t="str">
        <f t="shared" si="61"/>
        <v>-</v>
      </c>
      <c r="O200" s="44">
        <f t="shared" ca="1" si="73"/>
        <v>51563</v>
      </c>
      <c r="P200" s="38"/>
      <c r="Q200" s="1">
        <f t="shared" si="84"/>
        <v>186</v>
      </c>
      <c r="R200" s="1">
        <f t="shared" si="83"/>
        <v>6</v>
      </c>
      <c r="S200" s="39">
        <f>IF('[29]Proforma-Input'!$C$108="No",X199,IF(AF200=TRUE,$P$3,X199))</f>
        <v>7008144.3543028794</v>
      </c>
      <c r="T200" s="39">
        <f t="shared" si="55"/>
        <v>63236.743251996377</v>
      </c>
      <c r="U200" s="40">
        <f t="shared" si="56"/>
        <v>6.8000000000000005E-2</v>
      </c>
      <c r="V200" s="41">
        <f t="shared" si="62"/>
        <v>39712.81800771632</v>
      </c>
      <c r="W200" s="41">
        <f t="shared" si="63"/>
        <v>23523.925244280057</v>
      </c>
      <c r="X200" s="53">
        <f t="shared" si="64"/>
        <v>6984620.4290585993</v>
      </c>
      <c r="Y200" s="68">
        <f t="shared" si="65"/>
        <v>9046654.6739299297</v>
      </c>
      <c r="Z200" s="68">
        <f t="shared" si="66"/>
        <v>2715379.5709413961</v>
      </c>
      <c r="AA200" s="39">
        <f t="shared" si="67"/>
        <v>584.01202952524</v>
      </c>
      <c r="AB200" s="53">
        <f t="shared" si="68"/>
        <v>146.00300738131</v>
      </c>
      <c r="AC200" s="41" t="str">
        <f t="shared" si="69"/>
        <v>-</v>
      </c>
      <c r="AD200" s="43" t="str">
        <f t="shared" si="70"/>
        <v>-</v>
      </c>
      <c r="AF200" s="38">
        <f>IF('[29]Proforma-Input'!$C$108="Yes",MONTH(O200)&amp;YEAR(O200)=MONTH($C$9)&amp;YEAR($C$9),0)</f>
        <v>0</v>
      </c>
      <c r="AG200" s="52">
        <v>16</v>
      </c>
    </row>
    <row r="201" spans="2:33" x14ac:dyDescent="0.3">
      <c r="B201" s="44" t="str">
        <f t="shared" si="71"/>
        <v>-</v>
      </c>
      <c r="C201" s="38"/>
      <c r="D201" s="1">
        <v>187</v>
      </c>
      <c r="E201" s="1">
        <f t="shared" si="82"/>
        <v>7</v>
      </c>
      <c r="F201" s="39">
        <f>IFERROR(IF(B201&lt;$C$9,IF('[29]Proforma-Input'!$C$108="Yes",K200,K200),0),)</f>
        <v>0</v>
      </c>
      <c r="G201" s="39">
        <f t="shared" si="72"/>
        <v>0</v>
      </c>
      <c r="H201" s="40">
        <f>IFERROR(IF(B201&lt;$C$9,IF('[29]Proforma-Input'!$C$108="Yes",H200,),0),)</f>
        <v>0</v>
      </c>
      <c r="I201" s="41">
        <f t="shared" si="57"/>
        <v>0</v>
      </c>
      <c r="J201" s="41">
        <f t="shared" si="58"/>
        <v>0</v>
      </c>
      <c r="K201" s="42">
        <f t="shared" si="59"/>
        <v>0</v>
      </c>
      <c r="L201" s="41" t="str">
        <f t="shared" si="60"/>
        <v>-</v>
      </c>
      <c r="M201" s="43" t="str">
        <f t="shared" si="61"/>
        <v>-</v>
      </c>
      <c r="O201" s="44">
        <f t="shared" ca="1" si="73"/>
        <v>51594</v>
      </c>
      <c r="P201" s="38"/>
      <c r="Q201" s="1">
        <f t="shared" si="84"/>
        <v>187</v>
      </c>
      <c r="R201" s="1">
        <f t="shared" si="83"/>
        <v>7</v>
      </c>
      <c r="S201" s="39">
        <f>IF('[29]Proforma-Input'!$C$108="No",X200,IF(AF201=TRUE,$P$3,X200))</f>
        <v>6984620.4290585993</v>
      </c>
      <c r="T201" s="39">
        <f t="shared" si="55"/>
        <v>63236.743251996377</v>
      </c>
      <c r="U201" s="40">
        <f t="shared" si="56"/>
        <v>6.8000000000000005E-2</v>
      </c>
      <c r="V201" s="41">
        <f t="shared" si="62"/>
        <v>39579.515764665397</v>
      </c>
      <c r="W201" s="41">
        <f t="shared" si="63"/>
        <v>23657.22748733098</v>
      </c>
      <c r="X201" s="53">
        <f t="shared" si="64"/>
        <v>6960963.201571268</v>
      </c>
      <c r="Y201" s="68">
        <f t="shared" si="65"/>
        <v>9086234.1896945946</v>
      </c>
      <c r="Z201" s="68">
        <f t="shared" si="66"/>
        <v>2739036.7984287268</v>
      </c>
      <c r="AA201" s="39">
        <f t="shared" si="67"/>
        <v>582.05170242154998</v>
      </c>
      <c r="AB201" s="53">
        <f t="shared" si="68"/>
        <v>145.51292560538749</v>
      </c>
      <c r="AC201" s="41" t="str">
        <f t="shared" si="69"/>
        <v>-</v>
      </c>
      <c r="AD201" s="43" t="str">
        <f t="shared" si="70"/>
        <v>-</v>
      </c>
      <c r="AF201" s="38">
        <f>IF('[29]Proforma-Input'!$C$108="Yes",MONTH(O201)&amp;YEAR(O201)=MONTH($C$9)&amp;YEAR($C$9),0)</f>
        <v>0</v>
      </c>
      <c r="AG201" s="52">
        <v>16</v>
      </c>
    </row>
    <row r="202" spans="2:33" x14ac:dyDescent="0.3">
      <c r="B202" s="44" t="str">
        <f t="shared" si="71"/>
        <v>-</v>
      </c>
      <c r="C202" s="38"/>
      <c r="D202" s="1">
        <v>188</v>
      </c>
      <c r="E202" s="1">
        <f t="shared" si="82"/>
        <v>8</v>
      </c>
      <c r="F202" s="39">
        <f>IFERROR(IF(B202&lt;$C$9,IF('[29]Proforma-Input'!$C$108="Yes",K201,K201),0),)</f>
        <v>0</v>
      </c>
      <c r="G202" s="39">
        <f t="shared" si="72"/>
        <v>0</v>
      </c>
      <c r="H202" s="40">
        <f>IFERROR(IF(B202&lt;$C$9,IF('[29]Proforma-Input'!$C$108="Yes",H201,),0),)</f>
        <v>0</v>
      </c>
      <c r="I202" s="41">
        <f t="shared" si="57"/>
        <v>0</v>
      </c>
      <c r="J202" s="41">
        <f t="shared" si="58"/>
        <v>0</v>
      </c>
      <c r="K202" s="42">
        <f t="shared" si="59"/>
        <v>0</v>
      </c>
      <c r="L202" s="41" t="str">
        <f t="shared" si="60"/>
        <v>-</v>
      </c>
      <c r="M202" s="43" t="str">
        <f t="shared" si="61"/>
        <v>-</v>
      </c>
      <c r="O202" s="44">
        <f t="shared" ca="1" si="73"/>
        <v>51624</v>
      </c>
      <c r="P202" s="38"/>
      <c r="Q202" s="1">
        <f t="shared" si="84"/>
        <v>188</v>
      </c>
      <c r="R202" s="1">
        <f t="shared" si="83"/>
        <v>8</v>
      </c>
      <c r="S202" s="39">
        <f>IF('[29]Proforma-Input'!$C$108="No",X201,IF(AF202=TRUE,$P$3,X201))</f>
        <v>6960963.201571268</v>
      </c>
      <c r="T202" s="39">
        <f t="shared" si="55"/>
        <v>63236.743251996377</v>
      </c>
      <c r="U202" s="40">
        <f t="shared" si="56"/>
        <v>6.8000000000000005E-2</v>
      </c>
      <c r="V202" s="41">
        <f t="shared" si="62"/>
        <v>39445.458142237185</v>
      </c>
      <c r="W202" s="41">
        <f t="shared" si="63"/>
        <v>23791.285109759192</v>
      </c>
      <c r="X202" s="53">
        <f t="shared" si="64"/>
        <v>6937171.9164615087</v>
      </c>
      <c r="Y202" s="68">
        <f t="shared" si="65"/>
        <v>9125679.6478368323</v>
      </c>
      <c r="Z202" s="68">
        <f t="shared" si="66"/>
        <v>2762828.0835384862</v>
      </c>
      <c r="AA202" s="39">
        <f t="shared" si="67"/>
        <v>580.08026679760565</v>
      </c>
      <c r="AB202" s="53">
        <f t="shared" si="68"/>
        <v>145.02006669940141</v>
      </c>
      <c r="AC202" s="41" t="str">
        <f t="shared" si="69"/>
        <v>-</v>
      </c>
      <c r="AD202" s="43" t="str">
        <f t="shared" si="70"/>
        <v>-</v>
      </c>
      <c r="AF202" s="38">
        <f>IF('[29]Proforma-Input'!$C$108="Yes",MONTH(O202)&amp;YEAR(O202)=MONTH($C$9)&amp;YEAR($C$9),0)</f>
        <v>0</v>
      </c>
      <c r="AG202" s="52">
        <v>16</v>
      </c>
    </row>
    <row r="203" spans="2:33" x14ac:dyDescent="0.3">
      <c r="B203" s="44" t="str">
        <f t="shared" si="71"/>
        <v>-</v>
      </c>
      <c r="C203" s="38"/>
      <c r="D203" s="1">
        <v>189</v>
      </c>
      <c r="E203" s="1">
        <f t="shared" si="82"/>
        <v>9</v>
      </c>
      <c r="F203" s="39">
        <f>IFERROR(IF(B203&lt;$C$9,IF('[29]Proforma-Input'!$C$108="Yes",K202,K202),0),)</f>
        <v>0</v>
      </c>
      <c r="G203" s="39">
        <f t="shared" si="72"/>
        <v>0</v>
      </c>
      <c r="H203" s="40">
        <f>IFERROR(IF(B203&lt;$C$9,IF('[29]Proforma-Input'!$C$108="Yes",H202,),0),)</f>
        <v>0</v>
      </c>
      <c r="I203" s="41">
        <f t="shared" si="57"/>
        <v>0</v>
      </c>
      <c r="J203" s="41">
        <f t="shared" si="58"/>
        <v>0</v>
      </c>
      <c r="K203" s="42">
        <f t="shared" si="59"/>
        <v>0</v>
      </c>
      <c r="L203" s="41" t="str">
        <f t="shared" si="60"/>
        <v>-</v>
      </c>
      <c r="M203" s="43" t="str">
        <f t="shared" si="61"/>
        <v>-</v>
      </c>
      <c r="O203" s="44">
        <f t="shared" ca="1" si="73"/>
        <v>51655</v>
      </c>
      <c r="P203" s="38"/>
      <c r="Q203" s="1">
        <f t="shared" si="84"/>
        <v>189</v>
      </c>
      <c r="R203" s="1">
        <f t="shared" si="83"/>
        <v>9</v>
      </c>
      <c r="S203" s="39">
        <f>IF('[29]Proforma-Input'!$C$108="No",X202,IF(AF203=TRUE,$P$3,X202))</f>
        <v>6937171.9164615087</v>
      </c>
      <c r="T203" s="39">
        <f t="shared" si="55"/>
        <v>63236.743251996377</v>
      </c>
      <c r="U203" s="40">
        <f t="shared" si="56"/>
        <v>6.8000000000000005E-2</v>
      </c>
      <c r="V203" s="41">
        <f t="shared" si="62"/>
        <v>39310.640859948551</v>
      </c>
      <c r="W203" s="41">
        <f t="shared" si="63"/>
        <v>23926.102392047826</v>
      </c>
      <c r="X203" s="53">
        <f t="shared" si="64"/>
        <v>6913245.8140694611</v>
      </c>
      <c r="Y203" s="68">
        <f t="shared" si="65"/>
        <v>9164990.2886967808</v>
      </c>
      <c r="Z203" s="68">
        <f t="shared" si="66"/>
        <v>2786754.1859305338</v>
      </c>
      <c r="AA203" s="39">
        <f t="shared" si="67"/>
        <v>578.09765970512569</v>
      </c>
      <c r="AB203" s="53">
        <f t="shared" si="68"/>
        <v>144.52441492628142</v>
      </c>
      <c r="AC203" s="41" t="str">
        <f t="shared" si="69"/>
        <v>-</v>
      </c>
      <c r="AD203" s="43" t="str">
        <f t="shared" si="70"/>
        <v>-</v>
      </c>
      <c r="AF203" s="38">
        <f>IF('[29]Proforma-Input'!$C$108="Yes",MONTH(O203)&amp;YEAR(O203)=MONTH($C$9)&amp;YEAR($C$9),0)</f>
        <v>0</v>
      </c>
      <c r="AG203" s="52">
        <v>16</v>
      </c>
    </row>
    <row r="204" spans="2:33" x14ac:dyDescent="0.3">
      <c r="B204" s="44" t="str">
        <f t="shared" si="71"/>
        <v>-</v>
      </c>
      <c r="C204" s="38"/>
      <c r="D204" s="1">
        <v>190</v>
      </c>
      <c r="E204" s="1">
        <f t="shared" si="82"/>
        <v>10</v>
      </c>
      <c r="F204" s="39">
        <f>IFERROR(IF(B204&lt;$C$9,IF('[29]Proforma-Input'!$C$108="Yes",K203,K203),0),)</f>
        <v>0</v>
      </c>
      <c r="G204" s="39">
        <f t="shared" si="72"/>
        <v>0</v>
      </c>
      <c r="H204" s="40">
        <f>IFERROR(IF(B204&lt;$C$9,IF('[29]Proforma-Input'!$C$108="Yes",H203,),0),)</f>
        <v>0</v>
      </c>
      <c r="I204" s="41">
        <f t="shared" si="57"/>
        <v>0</v>
      </c>
      <c r="J204" s="41">
        <f t="shared" si="58"/>
        <v>0</v>
      </c>
      <c r="K204" s="42">
        <f t="shared" si="59"/>
        <v>0</v>
      </c>
      <c r="L204" s="41" t="str">
        <f t="shared" si="60"/>
        <v>-</v>
      </c>
      <c r="M204" s="43" t="str">
        <f t="shared" si="61"/>
        <v>-</v>
      </c>
      <c r="O204" s="44">
        <f t="shared" ca="1" si="73"/>
        <v>51685</v>
      </c>
      <c r="P204" s="38"/>
      <c r="Q204" s="1">
        <f t="shared" si="84"/>
        <v>190</v>
      </c>
      <c r="R204" s="1">
        <f t="shared" si="83"/>
        <v>10</v>
      </c>
      <c r="S204" s="39">
        <f>IF('[29]Proforma-Input'!$C$108="No",X203,IF(AF204=TRUE,$P$3,X203))</f>
        <v>6913245.8140694611</v>
      </c>
      <c r="T204" s="39">
        <f t="shared" si="55"/>
        <v>63236.743251996377</v>
      </c>
      <c r="U204" s="40">
        <f t="shared" si="56"/>
        <v>6.8000000000000005E-2</v>
      </c>
      <c r="V204" s="41">
        <f t="shared" si="62"/>
        <v>39175.059613060279</v>
      </c>
      <c r="W204" s="41">
        <f t="shared" si="63"/>
        <v>24061.683638936098</v>
      </c>
      <c r="X204" s="53">
        <f t="shared" si="64"/>
        <v>6889184.1304305252</v>
      </c>
      <c r="Y204" s="68">
        <f t="shared" si="65"/>
        <v>9204165.348309841</v>
      </c>
      <c r="Z204" s="68">
        <f t="shared" si="66"/>
        <v>2810815.8695694697</v>
      </c>
      <c r="AA204" s="39">
        <f t="shared" si="67"/>
        <v>576.1038178391218</v>
      </c>
      <c r="AB204" s="53">
        <f t="shared" si="68"/>
        <v>144.02595445978045</v>
      </c>
      <c r="AC204" s="41" t="str">
        <f t="shared" si="69"/>
        <v>-</v>
      </c>
      <c r="AD204" s="43" t="str">
        <f t="shared" si="70"/>
        <v>-</v>
      </c>
      <c r="AF204" s="38">
        <f>IF('[29]Proforma-Input'!$C$108="Yes",MONTH(O204)&amp;YEAR(O204)=MONTH($C$9)&amp;YEAR($C$9),0)</f>
        <v>0</v>
      </c>
      <c r="AG204" s="52">
        <v>16</v>
      </c>
    </row>
    <row r="205" spans="2:33" x14ac:dyDescent="0.3">
      <c r="B205" s="44" t="str">
        <f t="shared" si="71"/>
        <v>-</v>
      </c>
      <c r="C205" s="38"/>
      <c r="D205" s="1">
        <v>191</v>
      </c>
      <c r="E205" s="1">
        <f t="shared" si="82"/>
        <v>11</v>
      </c>
      <c r="F205" s="39">
        <f>IFERROR(IF(B205&lt;$C$9,IF('[29]Proforma-Input'!$C$108="Yes",K204,K204),0),)</f>
        <v>0</v>
      </c>
      <c r="G205" s="39">
        <f t="shared" si="72"/>
        <v>0</v>
      </c>
      <c r="H205" s="40">
        <f>IFERROR(IF(B205&lt;$C$9,IF('[29]Proforma-Input'!$C$108="Yes",H204,),0),)</f>
        <v>0</v>
      </c>
      <c r="I205" s="41">
        <f t="shared" si="57"/>
        <v>0</v>
      </c>
      <c r="J205" s="41">
        <f t="shared" si="58"/>
        <v>0</v>
      </c>
      <c r="K205" s="42">
        <f t="shared" si="59"/>
        <v>0</v>
      </c>
      <c r="L205" s="41" t="str">
        <f t="shared" si="60"/>
        <v>-</v>
      </c>
      <c r="M205" s="43" t="str">
        <f t="shared" si="61"/>
        <v>-</v>
      </c>
      <c r="O205" s="44">
        <f t="shared" ca="1" si="73"/>
        <v>51716</v>
      </c>
      <c r="P205" s="38"/>
      <c r="Q205" s="1">
        <f t="shared" si="84"/>
        <v>191</v>
      </c>
      <c r="R205" s="1">
        <f t="shared" si="83"/>
        <v>11</v>
      </c>
      <c r="S205" s="39">
        <f>IF('[29]Proforma-Input'!$C$108="No",X204,IF(AF205=TRUE,$P$3,X204))</f>
        <v>6889184.1304305252</v>
      </c>
      <c r="T205" s="39">
        <f t="shared" si="55"/>
        <v>63236.743251996377</v>
      </c>
      <c r="U205" s="40">
        <f t="shared" si="56"/>
        <v>6.8000000000000005E-2</v>
      </c>
      <c r="V205" s="41">
        <f t="shared" si="62"/>
        <v>39038.710072439644</v>
      </c>
      <c r="W205" s="41">
        <f t="shared" si="63"/>
        <v>24198.033179556733</v>
      </c>
      <c r="X205" s="53">
        <f t="shared" si="64"/>
        <v>6864986.0972509682</v>
      </c>
      <c r="Y205" s="68">
        <f t="shared" si="65"/>
        <v>9243204.0583822802</v>
      </c>
      <c r="Z205" s="68">
        <f t="shared" si="66"/>
        <v>2835013.9027490267</v>
      </c>
      <c r="AA205" s="39">
        <f t="shared" si="67"/>
        <v>574.09867753587707</v>
      </c>
      <c r="AB205" s="53">
        <f t="shared" si="68"/>
        <v>143.52466938396927</v>
      </c>
      <c r="AC205" s="41" t="str">
        <f t="shared" si="69"/>
        <v>-</v>
      </c>
      <c r="AD205" s="43" t="str">
        <f t="shared" si="70"/>
        <v>-</v>
      </c>
      <c r="AF205" s="38">
        <f>IF('[29]Proforma-Input'!$C$108="Yes",MONTH(O205)&amp;YEAR(O205)=MONTH($C$9)&amp;YEAR($C$9),0)</f>
        <v>0</v>
      </c>
      <c r="AG205" s="52">
        <v>16</v>
      </c>
    </row>
    <row r="206" spans="2:33" x14ac:dyDescent="0.3">
      <c r="B206" s="44" t="str">
        <f t="shared" si="71"/>
        <v>-</v>
      </c>
      <c r="C206" s="38"/>
      <c r="D206" s="1">
        <v>192</v>
      </c>
      <c r="E206" s="1">
        <f t="shared" si="82"/>
        <v>12</v>
      </c>
      <c r="F206" s="39">
        <f>IFERROR(IF(B206&lt;$C$9,IF('[29]Proforma-Input'!$C$108="Yes",K205,K205),0),)</f>
        <v>0</v>
      </c>
      <c r="G206" s="39">
        <f t="shared" si="72"/>
        <v>0</v>
      </c>
      <c r="H206" s="40">
        <f>IFERROR(IF(B206&lt;$C$9,IF('[29]Proforma-Input'!$C$108="Yes",H205,),0),)</f>
        <v>0</v>
      </c>
      <c r="I206" s="41">
        <f t="shared" si="57"/>
        <v>0</v>
      </c>
      <c r="J206" s="41">
        <f t="shared" si="58"/>
        <v>0</v>
      </c>
      <c r="K206" s="42">
        <f t="shared" si="59"/>
        <v>0</v>
      </c>
      <c r="L206" s="41" t="str">
        <f t="shared" si="60"/>
        <v>-</v>
      </c>
      <c r="M206" s="43" t="str">
        <f t="shared" si="61"/>
        <v>-</v>
      </c>
      <c r="O206" s="44">
        <f t="shared" ca="1" si="73"/>
        <v>51747</v>
      </c>
      <c r="P206" s="38"/>
      <c r="Q206" s="1">
        <f t="shared" si="84"/>
        <v>192</v>
      </c>
      <c r="R206" s="1">
        <f t="shared" si="83"/>
        <v>12</v>
      </c>
      <c r="S206" s="39">
        <f>IF('[29]Proforma-Input'!$C$108="No",X205,IF(AF206=TRUE,$P$3,X205))</f>
        <v>6864986.0972509682</v>
      </c>
      <c r="T206" s="39">
        <f t="shared" si="55"/>
        <v>63236.743251996377</v>
      </c>
      <c r="U206" s="40">
        <f t="shared" si="56"/>
        <v>6.8000000000000005E-2</v>
      </c>
      <c r="V206" s="41">
        <f t="shared" si="62"/>
        <v>38901.587884422159</v>
      </c>
      <c r="W206" s="41">
        <f t="shared" si="63"/>
        <v>24335.155367574218</v>
      </c>
      <c r="X206" s="53">
        <f t="shared" si="64"/>
        <v>6840650.9418833936</v>
      </c>
      <c r="Y206" s="68">
        <f t="shared" si="65"/>
        <v>9282105.6462667026</v>
      </c>
      <c r="Z206" s="68">
        <f t="shared" si="66"/>
        <v>2859349.0581166008</v>
      </c>
      <c r="AA206" s="39">
        <f t="shared" si="67"/>
        <v>572.08217477091409</v>
      </c>
      <c r="AB206" s="53">
        <f t="shared" si="68"/>
        <v>143.02054369272852</v>
      </c>
      <c r="AC206" s="41" t="str">
        <f t="shared" si="69"/>
        <v>-</v>
      </c>
      <c r="AD206" s="43" t="str">
        <f t="shared" si="70"/>
        <v>-</v>
      </c>
      <c r="AF206" s="38">
        <f>IF('[29]Proforma-Input'!$C$108="Yes",MONTH(O206)&amp;YEAR(O206)=MONTH($C$9)&amp;YEAR($C$9),0)</f>
        <v>0</v>
      </c>
      <c r="AG206" s="52">
        <v>16</v>
      </c>
    </row>
    <row r="207" spans="2:33" x14ac:dyDescent="0.3">
      <c r="B207" s="44" t="str">
        <f t="shared" si="71"/>
        <v>-</v>
      </c>
      <c r="C207" s="38">
        <v>17</v>
      </c>
      <c r="D207" s="1">
        <v>193</v>
      </c>
      <c r="E207" s="1">
        <v>1</v>
      </c>
      <c r="F207" s="39">
        <f>IFERROR(IF(B207&lt;$C$9,IF('[29]Proforma-Input'!$C$108="Yes",K206,K206),0),)</f>
        <v>0</v>
      </c>
      <c r="G207" s="39">
        <f t="shared" si="72"/>
        <v>0</v>
      </c>
      <c r="H207" s="40">
        <f>IFERROR(IF(B207&lt;$C$9,IF('[29]Proforma-Input'!$C$108="Yes",H206,),0),)</f>
        <v>0</v>
      </c>
      <c r="I207" s="41">
        <f t="shared" si="57"/>
        <v>0</v>
      </c>
      <c r="J207" s="41">
        <f t="shared" si="58"/>
        <v>0</v>
      </c>
      <c r="K207" s="42">
        <f t="shared" si="59"/>
        <v>0</v>
      </c>
      <c r="L207" s="41">
        <f t="shared" si="60"/>
        <v>0</v>
      </c>
      <c r="M207" s="43">
        <f t="shared" si="61"/>
        <v>0</v>
      </c>
      <c r="O207" s="44">
        <f t="shared" ca="1" si="73"/>
        <v>51777</v>
      </c>
      <c r="P207" s="38">
        <v>17</v>
      </c>
      <c r="Q207" s="1">
        <f t="shared" si="84"/>
        <v>193</v>
      </c>
      <c r="R207" s="1">
        <v>1</v>
      </c>
      <c r="S207" s="39">
        <f>IF('[29]Proforma-Input'!$C$108="No",X206,IF(AF207=TRUE,$P$3,X206))</f>
        <v>6840650.9418833936</v>
      </c>
      <c r="T207" s="39">
        <f t="shared" ref="T207:T270" si="85">IF(AND($N$8="Yes",Q207&lt;=$P$8),V207,IF(S207&gt;0,$P$7,))</f>
        <v>63236.743251996377</v>
      </c>
      <c r="U207" s="40">
        <f t="shared" ref="U207:U270" si="86">$P$4</f>
        <v>6.8000000000000005E-2</v>
      </c>
      <c r="V207" s="41">
        <f t="shared" si="62"/>
        <v>38763.688670672564</v>
      </c>
      <c r="W207" s="41">
        <f t="shared" si="63"/>
        <v>24473.054581323813</v>
      </c>
      <c r="X207" s="53">
        <f t="shared" si="64"/>
        <v>6816177.8873020699</v>
      </c>
      <c r="Y207" s="68">
        <f t="shared" si="65"/>
        <v>9320869.334937375</v>
      </c>
      <c r="Z207" s="68">
        <f t="shared" si="66"/>
        <v>2883822.1126979245</v>
      </c>
      <c r="AA207" s="39">
        <f t="shared" si="67"/>
        <v>570.05424515694949</v>
      </c>
      <c r="AB207" s="53">
        <f t="shared" si="68"/>
        <v>142.51356128923737</v>
      </c>
      <c r="AC207" s="41">
        <f t="shared" si="69"/>
        <v>455836.22865267785</v>
      </c>
      <c r="AD207" s="43">
        <f t="shared" si="70"/>
        <v>303004.69037127867</v>
      </c>
      <c r="AF207" s="38">
        <f>IF('[29]Proforma-Input'!$C$108="Yes",MONTH(O207)&amp;YEAR(O207)=MONTH($C$9)&amp;YEAR($C$9),0)</f>
        <v>0</v>
      </c>
      <c r="AG207" s="52">
        <v>17</v>
      </c>
    </row>
    <row r="208" spans="2:33" x14ac:dyDescent="0.3">
      <c r="B208" s="44" t="str">
        <f t="shared" si="71"/>
        <v>-</v>
      </c>
      <c r="C208" s="38"/>
      <c r="D208" s="1">
        <v>194</v>
      </c>
      <c r="E208" s="1">
        <f t="shared" ref="E208:E218" si="87">1+E207</f>
        <v>2</v>
      </c>
      <c r="F208" s="39">
        <f>IFERROR(IF(B208&lt;$C$9,IF('[29]Proforma-Input'!$C$108="Yes",K207,K207),0),)</f>
        <v>0</v>
      </c>
      <c r="G208" s="39">
        <f t="shared" si="72"/>
        <v>0</v>
      </c>
      <c r="H208" s="40">
        <f>IFERROR(IF(B208&lt;$C$9,IF('[29]Proforma-Input'!$C$108="Yes",H207,),0),)</f>
        <v>0</v>
      </c>
      <c r="I208" s="41">
        <f t="shared" ref="I208:I271" si="88">(H208/12)*F208</f>
        <v>0</v>
      </c>
      <c r="J208" s="41">
        <f t="shared" ref="J208:J271" si="89">IF(D208=$C$7,0,G208-I208)</f>
        <v>0</v>
      </c>
      <c r="K208" s="42">
        <f t="shared" ref="K208:K271" si="90">IFERROR(F208-J208,)</f>
        <v>0</v>
      </c>
      <c r="L208" s="41" t="str">
        <f t="shared" ref="L208:L271" si="91">IF(C208&gt;0,SUM(I208:I219),"-")</f>
        <v>-</v>
      </c>
      <c r="M208" s="43" t="str">
        <f t="shared" ref="M208:M271" si="92">IF(C208&gt;0,SUM(J208:J219),"-")</f>
        <v>-</v>
      </c>
      <c r="O208" s="44">
        <f t="shared" ca="1" si="73"/>
        <v>51808</v>
      </c>
      <c r="P208" s="38"/>
      <c r="Q208" s="1">
        <f t="shared" si="84"/>
        <v>194</v>
      </c>
      <c r="R208" s="1">
        <f t="shared" ref="R208:R218" si="93">1+R207</f>
        <v>2</v>
      </c>
      <c r="S208" s="39">
        <f>IF('[29]Proforma-Input'!$C$108="No",X207,IF(AF208=TRUE,$P$3,X207))</f>
        <v>6816177.8873020699</v>
      </c>
      <c r="T208" s="39">
        <f t="shared" si="85"/>
        <v>63236.743251996377</v>
      </c>
      <c r="U208" s="40">
        <f t="shared" si="86"/>
        <v>6.8000000000000005E-2</v>
      </c>
      <c r="V208" s="41">
        <f t="shared" ref="V208:V271" si="94">IF(S208&gt;0,U208/12*S208,0)</f>
        <v>38625.008028045064</v>
      </c>
      <c r="W208" s="41">
        <f t="shared" ref="W208:W271" si="95">T208-V208</f>
        <v>24611.735223951313</v>
      </c>
      <c r="X208" s="53">
        <f t="shared" ref="X208:X271" si="96">S208-W208</f>
        <v>6791566.1520781182</v>
      </c>
      <c r="Y208" s="68">
        <f t="shared" ref="Y208:Y271" si="97">IF(Q208=1,V208,Y207+V208)</f>
        <v>9359494.3429654203</v>
      </c>
      <c r="Z208" s="68">
        <f t="shared" ref="Z208:Z271" si="98">IF(Q208=1,W208,Z207+W208)</f>
        <v>2908433.8479218758</v>
      </c>
      <c r="AA208" s="39">
        <f t="shared" ref="AA208:AA271" si="99">$P$9*S208/12</f>
        <v>568.01482394183915</v>
      </c>
      <c r="AB208" s="53">
        <f t="shared" ref="AB208:AB271" si="100">$P$10*AA208</f>
        <v>142.00370598545979</v>
      </c>
      <c r="AC208" s="41" t="str">
        <f t="shared" ref="AC208:AC271" si="101">IF(P208&gt;0,SUM(V208:V219),"-")</f>
        <v>-</v>
      </c>
      <c r="AD208" s="43" t="str">
        <f t="shared" ref="AD208:AD271" si="102">IF(P208&gt;0,SUM(W208:W219),"-")</f>
        <v>-</v>
      </c>
      <c r="AF208" s="38">
        <f>IF('[29]Proforma-Input'!$C$108="Yes",MONTH(O208)&amp;YEAR(O208)=MONTH($C$9)&amp;YEAR($C$9),0)</f>
        <v>0</v>
      </c>
      <c r="AG208" s="52">
        <v>17</v>
      </c>
    </row>
    <row r="209" spans="2:33" x14ac:dyDescent="0.3">
      <c r="B209" s="44" t="str">
        <f t="shared" ref="B209:B272" si="103">IFERROR(DATE(YEAR(B208),MONTH(B208)+1,DAY(B208)),"-")</f>
        <v>-</v>
      </c>
      <c r="C209" s="38"/>
      <c r="D209" s="1">
        <v>195</v>
      </c>
      <c r="E209" s="1">
        <f t="shared" si="87"/>
        <v>3</v>
      </c>
      <c r="F209" s="39">
        <f>IFERROR(IF(B209&lt;$C$9,IF('[29]Proforma-Input'!$C$108="Yes",K208,K208),0),)</f>
        <v>0</v>
      </c>
      <c r="G209" s="39">
        <f t="shared" ref="G209:G272" si="104">IFERROR(IF(D209=$C$7,K208,IF(AND($D$10="Yes",D209&lt;=$C$10),I209,IF(F209&gt;0,$C$8,))),)</f>
        <v>0</v>
      </c>
      <c r="H209" s="40">
        <f>IFERROR(IF(B209&lt;$C$9,IF('[29]Proforma-Input'!$C$108="Yes",H208,),0),)</f>
        <v>0</v>
      </c>
      <c r="I209" s="41">
        <f t="shared" si="88"/>
        <v>0</v>
      </c>
      <c r="J209" s="41">
        <f t="shared" si="89"/>
        <v>0</v>
      </c>
      <c r="K209" s="42">
        <f t="shared" si="90"/>
        <v>0</v>
      </c>
      <c r="L209" s="41" t="str">
        <f t="shared" si="91"/>
        <v>-</v>
      </c>
      <c r="M209" s="43" t="str">
        <f t="shared" si="92"/>
        <v>-</v>
      </c>
      <c r="O209" s="44">
        <f t="shared" ref="O209:O272" ca="1" si="105">IFERROR(DATE(YEAR(O208),MONTH(O208)+1,DAY(O208)),"-")</f>
        <v>51838</v>
      </c>
      <c r="P209" s="38"/>
      <c r="Q209" s="1">
        <f t="shared" si="84"/>
        <v>195</v>
      </c>
      <c r="R209" s="1">
        <f t="shared" si="93"/>
        <v>3</v>
      </c>
      <c r="S209" s="39">
        <f>IF('[29]Proforma-Input'!$C$108="No",X208,IF(AF209=TRUE,$P$3,X208))</f>
        <v>6791566.1520781182</v>
      </c>
      <c r="T209" s="39">
        <f t="shared" si="85"/>
        <v>63236.743251996377</v>
      </c>
      <c r="U209" s="40">
        <f t="shared" si="86"/>
        <v>6.8000000000000005E-2</v>
      </c>
      <c r="V209" s="41">
        <f t="shared" si="94"/>
        <v>38485.541528442671</v>
      </c>
      <c r="W209" s="41">
        <f t="shared" si="95"/>
        <v>24751.201723553706</v>
      </c>
      <c r="X209" s="53">
        <f t="shared" si="96"/>
        <v>6766814.9503545649</v>
      </c>
      <c r="Y209" s="68">
        <f t="shared" si="97"/>
        <v>9397979.8844938632</v>
      </c>
      <c r="Z209" s="68">
        <f t="shared" si="98"/>
        <v>2933185.0496454295</v>
      </c>
      <c r="AA209" s="39">
        <f t="shared" si="99"/>
        <v>565.96384600650993</v>
      </c>
      <c r="AB209" s="53">
        <f t="shared" si="100"/>
        <v>141.49096150162748</v>
      </c>
      <c r="AC209" s="41" t="str">
        <f t="shared" si="101"/>
        <v>-</v>
      </c>
      <c r="AD209" s="43" t="str">
        <f t="shared" si="102"/>
        <v>-</v>
      </c>
      <c r="AF209" s="38">
        <f>IF('[29]Proforma-Input'!$C$108="Yes",MONTH(O209)&amp;YEAR(O209)=MONTH($C$9)&amp;YEAR($C$9),0)</f>
        <v>0</v>
      </c>
      <c r="AG209" s="52">
        <v>17</v>
      </c>
    </row>
    <row r="210" spans="2:33" x14ac:dyDescent="0.3">
      <c r="B210" s="44" t="str">
        <f t="shared" si="103"/>
        <v>-</v>
      </c>
      <c r="C210" s="38"/>
      <c r="D210" s="1">
        <v>196</v>
      </c>
      <c r="E210" s="1">
        <f t="shared" si="87"/>
        <v>4</v>
      </c>
      <c r="F210" s="39">
        <f>IFERROR(IF(B210&lt;$C$9,IF('[29]Proforma-Input'!$C$108="Yes",K209,K209),0),)</f>
        <v>0</v>
      </c>
      <c r="G210" s="39">
        <f t="shared" si="104"/>
        <v>0</v>
      </c>
      <c r="H210" s="40">
        <f>IFERROR(IF(B210&lt;$C$9,IF('[29]Proforma-Input'!$C$108="Yes",H209,),0),)</f>
        <v>0</v>
      </c>
      <c r="I210" s="41">
        <f t="shared" si="88"/>
        <v>0</v>
      </c>
      <c r="J210" s="41">
        <f t="shared" si="89"/>
        <v>0</v>
      </c>
      <c r="K210" s="42">
        <f t="shared" si="90"/>
        <v>0</v>
      </c>
      <c r="L210" s="41" t="str">
        <f t="shared" si="91"/>
        <v>-</v>
      </c>
      <c r="M210" s="43" t="str">
        <f t="shared" si="92"/>
        <v>-</v>
      </c>
      <c r="O210" s="44">
        <f t="shared" ca="1" si="105"/>
        <v>51869</v>
      </c>
      <c r="P210" s="38"/>
      <c r="Q210" s="1">
        <f t="shared" si="84"/>
        <v>196</v>
      </c>
      <c r="R210" s="1">
        <f t="shared" si="93"/>
        <v>4</v>
      </c>
      <c r="S210" s="39">
        <f>IF('[29]Proforma-Input'!$C$108="No",X209,IF(AF210=TRUE,$P$3,X209))</f>
        <v>6766814.9503545649</v>
      </c>
      <c r="T210" s="39">
        <f t="shared" si="85"/>
        <v>63236.743251996377</v>
      </c>
      <c r="U210" s="40">
        <f t="shared" si="86"/>
        <v>6.8000000000000005E-2</v>
      </c>
      <c r="V210" s="41">
        <f t="shared" si="94"/>
        <v>38345.284718675874</v>
      </c>
      <c r="W210" s="41">
        <f t="shared" si="95"/>
        <v>24891.458533320503</v>
      </c>
      <c r="X210" s="53">
        <f t="shared" si="96"/>
        <v>6741923.4918212444</v>
      </c>
      <c r="Y210" s="68">
        <f t="shared" si="97"/>
        <v>9436325.1692125387</v>
      </c>
      <c r="Z210" s="68">
        <f t="shared" si="98"/>
        <v>2958076.5081787501</v>
      </c>
      <c r="AA210" s="39">
        <f t="shared" si="99"/>
        <v>563.90124586288039</v>
      </c>
      <c r="AB210" s="53">
        <f t="shared" si="100"/>
        <v>140.9753114657201</v>
      </c>
      <c r="AC210" s="41" t="str">
        <f t="shared" si="101"/>
        <v>-</v>
      </c>
      <c r="AD210" s="43" t="str">
        <f t="shared" si="102"/>
        <v>-</v>
      </c>
      <c r="AF210" s="38">
        <f>IF('[29]Proforma-Input'!$C$108="Yes",MONTH(O210)&amp;YEAR(O210)=MONTH($C$9)&amp;YEAR($C$9),0)</f>
        <v>0</v>
      </c>
      <c r="AG210" s="52">
        <v>17</v>
      </c>
    </row>
    <row r="211" spans="2:33" x14ac:dyDescent="0.3">
      <c r="B211" s="44" t="str">
        <f t="shared" si="103"/>
        <v>-</v>
      </c>
      <c r="C211" s="38"/>
      <c r="D211" s="1">
        <v>197</v>
      </c>
      <c r="E211" s="1">
        <f t="shared" si="87"/>
        <v>5</v>
      </c>
      <c r="F211" s="39">
        <f>IFERROR(IF(B211&lt;$C$9,IF('[29]Proforma-Input'!$C$108="Yes",K210,K210),0),)</f>
        <v>0</v>
      </c>
      <c r="G211" s="39">
        <f t="shared" si="104"/>
        <v>0</v>
      </c>
      <c r="H211" s="40">
        <f>IFERROR(IF(B211&lt;$C$9,IF('[29]Proforma-Input'!$C$108="Yes",H210,),0),)</f>
        <v>0</v>
      </c>
      <c r="I211" s="41">
        <f t="shared" si="88"/>
        <v>0</v>
      </c>
      <c r="J211" s="41">
        <f t="shared" si="89"/>
        <v>0</v>
      </c>
      <c r="K211" s="42">
        <f t="shared" si="90"/>
        <v>0</v>
      </c>
      <c r="L211" s="41" t="str">
        <f t="shared" si="91"/>
        <v>-</v>
      </c>
      <c r="M211" s="43" t="str">
        <f t="shared" si="92"/>
        <v>-</v>
      </c>
      <c r="O211" s="44">
        <f t="shared" ca="1" si="105"/>
        <v>51900</v>
      </c>
      <c r="P211" s="38"/>
      <c r="Q211" s="1">
        <f t="shared" si="84"/>
        <v>197</v>
      </c>
      <c r="R211" s="1">
        <f t="shared" si="93"/>
        <v>5</v>
      </c>
      <c r="S211" s="39">
        <f>IF('[29]Proforma-Input'!$C$108="No",X210,IF(AF211=TRUE,$P$3,X210))</f>
        <v>6741923.4918212444</v>
      </c>
      <c r="T211" s="39">
        <f t="shared" si="85"/>
        <v>63236.743251996377</v>
      </c>
      <c r="U211" s="40">
        <f t="shared" si="86"/>
        <v>6.8000000000000005E-2</v>
      </c>
      <c r="V211" s="41">
        <f t="shared" si="94"/>
        <v>38204.233120320387</v>
      </c>
      <c r="W211" s="41">
        <f t="shared" si="95"/>
        <v>25032.51013167599</v>
      </c>
      <c r="X211" s="53">
        <f t="shared" si="96"/>
        <v>6716890.9816895686</v>
      </c>
      <c r="Y211" s="68">
        <f t="shared" si="97"/>
        <v>9474529.4023328591</v>
      </c>
      <c r="Z211" s="68">
        <f t="shared" si="98"/>
        <v>2983109.0183104263</v>
      </c>
      <c r="AA211" s="39">
        <f t="shared" si="99"/>
        <v>561.82695765177039</v>
      </c>
      <c r="AB211" s="53">
        <f t="shared" si="100"/>
        <v>140.4567394129426</v>
      </c>
      <c r="AC211" s="41" t="str">
        <f t="shared" si="101"/>
        <v>-</v>
      </c>
      <c r="AD211" s="43" t="str">
        <f t="shared" si="102"/>
        <v>-</v>
      </c>
      <c r="AF211" s="38">
        <f>IF('[29]Proforma-Input'!$C$108="Yes",MONTH(O211)&amp;YEAR(O211)=MONTH($C$9)&amp;YEAR($C$9),0)</f>
        <v>0</v>
      </c>
      <c r="AG211" s="52">
        <v>17</v>
      </c>
    </row>
    <row r="212" spans="2:33" x14ac:dyDescent="0.3">
      <c r="B212" s="44" t="str">
        <f t="shared" si="103"/>
        <v>-</v>
      </c>
      <c r="C212" s="38"/>
      <c r="D212" s="1">
        <v>198</v>
      </c>
      <c r="E212" s="1">
        <f t="shared" si="87"/>
        <v>6</v>
      </c>
      <c r="F212" s="39">
        <f>IFERROR(IF(B212&lt;$C$9,IF('[29]Proforma-Input'!$C$108="Yes",K211,K211),0),)</f>
        <v>0</v>
      </c>
      <c r="G212" s="39">
        <f t="shared" si="104"/>
        <v>0</v>
      </c>
      <c r="H212" s="40">
        <f>IFERROR(IF(B212&lt;$C$9,IF('[29]Proforma-Input'!$C$108="Yes",H211,),0),)</f>
        <v>0</v>
      </c>
      <c r="I212" s="41">
        <f t="shared" si="88"/>
        <v>0</v>
      </c>
      <c r="J212" s="41">
        <f t="shared" si="89"/>
        <v>0</v>
      </c>
      <c r="K212" s="42">
        <f t="shared" si="90"/>
        <v>0</v>
      </c>
      <c r="L212" s="41" t="str">
        <f t="shared" si="91"/>
        <v>-</v>
      </c>
      <c r="M212" s="43" t="str">
        <f t="shared" si="92"/>
        <v>-</v>
      </c>
      <c r="O212" s="44">
        <f t="shared" ca="1" si="105"/>
        <v>51928</v>
      </c>
      <c r="P212" s="38"/>
      <c r="Q212" s="1">
        <f t="shared" si="84"/>
        <v>198</v>
      </c>
      <c r="R212" s="1">
        <f t="shared" si="93"/>
        <v>6</v>
      </c>
      <c r="S212" s="39">
        <f>IF('[29]Proforma-Input'!$C$108="No",X211,IF(AF212=TRUE,$P$3,X211))</f>
        <v>6716890.9816895686</v>
      </c>
      <c r="T212" s="39">
        <f t="shared" si="85"/>
        <v>63236.743251996377</v>
      </c>
      <c r="U212" s="40">
        <f t="shared" si="86"/>
        <v>6.8000000000000005E-2</v>
      </c>
      <c r="V212" s="41">
        <f t="shared" si="94"/>
        <v>38062.382229574228</v>
      </c>
      <c r="W212" s="41">
        <f t="shared" si="95"/>
        <v>25174.361022422148</v>
      </c>
      <c r="X212" s="53">
        <f t="shared" si="96"/>
        <v>6691716.6206671465</v>
      </c>
      <c r="Y212" s="68">
        <f t="shared" si="97"/>
        <v>9512591.7845624331</v>
      </c>
      <c r="Z212" s="68">
        <f t="shared" si="98"/>
        <v>3008283.3793328484</v>
      </c>
      <c r="AA212" s="39">
        <f t="shared" si="99"/>
        <v>559.74091514079737</v>
      </c>
      <c r="AB212" s="53">
        <f t="shared" si="100"/>
        <v>139.93522878519934</v>
      </c>
      <c r="AC212" s="41" t="str">
        <f t="shared" si="101"/>
        <v>-</v>
      </c>
      <c r="AD212" s="43" t="str">
        <f t="shared" si="102"/>
        <v>-</v>
      </c>
      <c r="AF212" s="38">
        <f>IF('[29]Proforma-Input'!$C$108="Yes",MONTH(O212)&amp;YEAR(O212)=MONTH($C$9)&amp;YEAR($C$9),0)</f>
        <v>0</v>
      </c>
      <c r="AG212" s="52">
        <v>17</v>
      </c>
    </row>
    <row r="213" spans="2:33" x14ac:dyDescent="0.3">
      <c r="B213" s="44" t="str">
        <f t="shared" si="103"/>
        <v>-</v>
      </c>
      <c r="C213" s="38"/>
      <c r="D213" s="1">
        <v>199</v>
      </c>
      <c r="E213" s="1">
        <f t="shared" si="87"/>
        <v>7</v>
      </c>
      <c r="F213" s="39">
        <f>IFERROR(IF(B213&lt;$C$9,IF('[29]Proforma-Input'!$C$108="Yes",K212,K212),0),)</f>
        <v>0</v>
      </c>
      <c r="G213" s="39">
        <f t="shared" si="104"/>
        <v>0</v>
      </c>
      <c r="H213" s="40">
        <f>IFERROR(IF(B213&lt;$C$9,IF('[29]Proforma-Input'!$C$108="Yes",H212,),0),)</f>
        <v>0</v>
      </c>
      <c r="I213" s="41">
        <f t="shared" si="88"/>
        <v>0</v>
      </c>
      <c r="J213" s="41">
        <f t="shared" si="89"/>
        <v>0</v>
      </c>
      <c r="K213" s="42">
        <f t="shared" si="90"/>
        <v>0</v>
      </c>
      <c r="L213" s="41" t="str">
        <f t="shared" si="91"/>
        <v>-</v>
      </c>
      <c r="M213" s="43" t="str">
        <f t="shared" si="92"/>
        <v>-</v>
      </c>
      <c r="O213" s="44">
        <f t="shared" ca="1" si="105"/>
        <v>51959</v>
      </c>
      <c r="P213" s="38"/>
      <c r="Q213" s="1">
        <f t="shared" si="84"/>
        <v>199</v>
      </c>
      <c r="R213" s="1">
        <f t="shared" si="93"/>
        <v>7</v>
      </c>
      <c r="S213" s="39">
        <f>IF('[29]Proforma-Input'!$C$108="No",X212,IF(AF213=TRUE,$P$3,X212))</f>
        <v>6691716.6206671465</v>
      </c>
      <c r="T213" s="39">
        <f t="shared" si="85"/>
        <v>63236.743251996377</v>
      </c>
      <c r="U213" s="40">
        <f t="shared" si="86"/>
        <v>6.8000000000000005E-2</v>
      </c>
      <c r="V213" s="41">
        <f t="shared" si="94"/>
        <v>37919.727517113832</v>
      </c>
      <c r="W213" s="41">
        <f t="shared" si="95"/>
        <v>25317.015734882545</v>
      </c>
      <c r="X213" s="53">
        <f t="shared" si="96"/>
        <v>6666399.6049322644</v>
      </c>
      <c r="Y213" s="68">
        <f t="shared" si="97"/>
        <v>9550511.5120795462</v>
      </c>
      <c r="Z213" s="68">
        <f t="shared" si="98"/>
        <v>3033600.3950677309</v>
      </c>
      <c r="AA213" s="39">
        <f t="shared" si="99"/>
        <v>557.64305172226216</v>
      </c>
      <c r="AB213" s="53">
        <f t="shared" si="100"/>
        <v>139.41076293056554</v>
      </c>
      <c r="AC213" s="41" t="str">
        <f t="shared" si="101"/>
        <v>-</v>
      </c>
      <c r="AD213" s="43" t="str">
        <f t="shared" si="102"/>
        <v>-</v>
      </c>
      <c r="AF213" s="38">
        <f>IF('[29]Proforma-Input'!$C$108="Yes",MONTH(O213)&amp;YEAR(O213)=MONTH($C$9)&amp;YEAR($C$9),0)</f>
        <v>0</v>
      </c>
      <c r="AG213" s="52">
        <v>17</v>
      </c>
    </row>
    <row r="214" spans="2:33" x14ac:dyDescent="0.3">
      <c r="B214" s="44" t="str">
        <f t="shared" si="103"/>
        <v>-</v>
      </c>
      <c r="C214" s="38"/>
      <c r="D214" s="1">
        <v>200</v>
      </c>
      <c r="E214" s="1">
        <f t="shared" si="87"/>
        <v>8</v>
      </c>
      <c r="F214" s="39">
        <f>IFERROR(IF(B214&lt;$C$9,IF('[29]Proforma-Input'!$C$108="Yes",K213,K213),0),)</f>
        <v>0</v>
      </c>
      <c r="G214" s="39">
        <f t="shared" si="104"/>
        <v>0</v>
      </c>
      <c r="H214" s="40">
        <f>IFERROR(IF(B214&lt;$C$9,IF('[29]Proforma-Input'!$C$108="Yes",H213,),0),)</f>
        <v>0</v>
      </c>
      <c r="I214" s="41">
        <f t="shared" si="88"/>
        <v>0</v>
      </c>
      <c r="J214" s="41">
        <f t="shared" si="89"/>
        <v>0</v>
      </c>
      <c r="K214" s="42">
        <f t="shared" si="90"/>
        <v>0</v>
      </c>
      <c r="L214" s="41" t="str">
        <f t="shared" si="91"/>
        <v>-</v>
      </c>
      <c r="M214" s="43" t="str">
        <f t="shared" si="92"/>
        <v>-</v>
      </c>
      <c r="O214" s="44">
        <f t="shared" ca="1" si="105"/>
        <v>51989</v>
      </c>
      <c r="P214" s="38"/>
      <c r="Q214" s="1">
        <f t="shared" si="84"/>
        <v>200</v>
      </c>
      <c r="R214" s="1">
        <f t="shared" si="93"/>
        <v>8</v>
      </c>
      <c r="S214" s="39">
        <f>IF('[29]Proforma-Input'!$C$108="No",X213,IF(AF214=TRUE,$P$3,X213))</f>
        <v>6666399.6049322644</v>
      </c>
      <c r="T214" s="39">
        <f t="shared" si="85"/>
        <v>63236.743251996377</v>
      </c>
      <c r="U214" s="40">
        <f t="shared" si="86"/>
        <v>6.8000000000000005E-2</v>
      </c>
      <c r="V214" s="41">
        <f t="shared" si="94"/>
        <v>37776.2644279495</v>
      </c>
      <c r="W214" s="41">
        <f t="shared" si="95"/>
        <v>25460.478824046877</v>
      </c>
      <c r="X214" s="53">
        <f t="shared" si="96"/>
        <v>6640939.126108218</v>
      </c>
      <c r="Y214" s="68">
        <f t="shared" si="97"/>
        <v>9588287.776507495</v>
      </c>
      <c r="Z214" s="68">
        <f t="shared" si="98"/>
        <v>3059060.8738917778</v>
      </c>
      <c r="AA214" s="39">
        <f t="shared" si="99"/>
        <v>555.53330041102208</v>
      </c>
      <c r="AB214" s="53">
        <f t="shared" si="100"/>
        <v>138.88332510275552</v>
      </c>
      <c r="AC214" s="41" t="str">
        <f t="shared" si="101"/>
        <v>-</v>
      </c>
      <c r="AD214" s="43" t="str">
        <f t="shared" si="102"/>
        <v>-</v>
      </c>
      <c r="AF214" s="38">
        <f>IF('[29]Proforma-Input'!$C$108="Yes",MONTH(O214)&amp;YEAR(O214)=MONTH($C$9)&amp;YEAR($C$9),0)</f>
        <v>0</v>
      </c>
      <c r="AG214" s="52">
        <v>17</v>
      </c>
    </row>
    <row r="215" spans="2:33" x14ac:dyDescent="0.3">
      <c r="B215" s="44" t="str">
        <f t="shared" si="103"/>
        <v>-</v>
      </c>
      <c r="C215" s="38"/>
      <c r="D215" s="1">
        <v>201</v>
      </c>
      <c r="E215" s="1">
        <f t="shared" si="87"/>
        <v>9</v>
      </c>
      <c r="F215" s="39">
        <f>IFERROR(IF(B215&lt;$C$9,IF('[29]Proforma-Input'!$C$108="Yes",K214,K214),0),)</f>
        <v>0</v>
      </c>
      <c r="G215" s="39">
        <f t="shared" si="104"/>
        <v>0</v>
      </c>
      <c r="H215" s="40">
        <f>IFERROR(IF(B215&lt;$C$9,IF('[29]Proforma-Input'!$C$108="Yes",H214,),0),)</f>
        <v>0</v>
      </c>
      <c r="I215" s="41">
        <f t="shared" si="88"/>
        <v>0</v>
      </c>
      <c r="J215" s="41">
        <f t="shared" si="89"/>
        <v>0</v>
      </c>
      <c r="K215" s="42">
        <f t="shared" si="90"/>
        <v>0</v>
      </c>
      <c r="L215" s="41" t="str">
        <f t="shared" si="91"/>
        <v>-</v>
      </c>
      <c r="M215" s="43" t="str">
        <f t="shared" si="92"/>
        <v>-</v>
      </c>
      <c r="O215" s="44">
        <f t="shared" ca="1" si="105"/>
        <v>52020</v>
      </c>
      <c r="P215" s="38"/>
      <c r="Q215" s="1">
        <f t="shared" si="84"/>
        <v>201</v>
      </c>
      <c r="R215" s="1">
        <f t="shared" si="93"/>
        <v>9</v>
      </c>
      <c r="S215" s="39">
        <f>IF('[29]Proforma-Input'!$C$108="No",X214,IF(AF215=TRUE,$P$3,X214))</f>
        <v>6640939.126108218</v>
      </c>
      <c r="T215" s="39">
        <f t="shared" si="85"/>
        <v>63236.743251996377</v>
      </c>
      <c r="U215" s="40">
        <f t="shared" si="86"/>
        <v>6.8000000000000005E-2</v>
      </c>
      <c r="V215" s="41">
        <f t="shared" si="94"/>
        <v>37631.988381279902</v>
      </c>
      <c r="W215" s="41">
        <f t="shared" si="95"/>
        <v>25604.754870716475</v>
      </c>
      <c r="X215" s="53">
        <f t="shared" si="96"/>
        <v>6615334.3712375015</v>
      </c>
      <c r="Y215" s="68">
        <f t="shared" si="97"/>
        <v>9625919.7648887746</v>
      </c>
      <c r="Z215" s="68">
        <f t="shared" si="98"/>
        <v>3084665.6287624943</v>
      </c>
      <c r="AA215" s="39">
        <f t="shared" si="99"/>
        <v>553.41159384235152</v>
      </c>
      <c r="AB215" s="53">
        <f t="shared" si="100"/>
        <v>138.35289846058788</v>
      </c>
      <c r="AC215" s="41" t="str">
        <f t="shared" si="101"/>
        <v>-</v>
      </c>
      <c r="AD215" s="43" t="str">
        <f t="shared" si="102"/>
        <v>-</v>
      </c>
      <c r="AF215" s="38">
        <f>IF('[29]Proforma-Input'!$C$108="Yes",MONTH(O215)&amp;YEAR(O215)=MONTH($C$9)&amp;YEAR($C$9),0)</f>
        <v>0</v>
      </c>
      <c r="AG215" s="52">
        <v>17</v>
      </c>
    </row>
    <row r="216" spans="2:33" x14ac:dyDescent="0.3">
      <c r="B216" s="44" t="str">
        <f t="shared" si="103"/>
        <v>-</v>
      </c>
      <c r="C216" s="38"/>
      <c r="D216" s="1">
        <v>202</v>
      </c>
      <c r="E216" s="1">
        <f t="shared" si="87"/>
        <v>10</v>
      </c>
      <c r="F216" s="39">
        <f>IFERROR(IF(B216&lt;$C$9,IF('[29]Proforma-Input'!$C$108="Yes",K215,K215),0),)</f>
        <v>0</v>
      </c>
      <c r="G216" s="39">
        <f t="shared" si="104"/>
        <v>0</v>
      </c>
      <c r="H216" s="40">
        <f>IFERROR(IF(B216&lt;$C$9,IF('[29]Proforma-Input'!$C$108="Yes",H215,),0),)</f>
        <v>0</v>
      </c>
      <c r="I216" s="41">
        <f t="shared" si="88"/>
        <v>0</v>
      </c>
      <c r="J216" s="41">
        <f t="shared" si="89"/>
        <v>0</v>
      </c>
      <c r="K216" s="42">
        <f t="shared" si="90"/>
        <v>0</v>
      </c>
      <c r="L216" s="41" t="str">
        <f t="shared" si="91"/>
        <v>-</v>
      </c>
      <c r="M216" s="43" t="str">
        <f t="shared" si="92"/>
        <v>-</v>
      </c>
      <c r="O216" s="44">
        <f t="shared" ca="1" si="105"/>
        <v>52050</v>
      </c>
      <c r="P216" s="38"/>
      <c r="Q216" s="1">
        <f t="shared" si="84"/>
        <v>202</v>
      </c>
      <c r="R216" s="1">
        <f t="shared" si="93"/>
        <v>10</v>
      </c>
      <c r="S216" s="39">
        <f>IF('[29]Proforma-Input'!$C$108="No",X215,IF(AF216=TRUE,$P$3,X215))</f>
        <v>6615334.3712375015</v>
      </c>
      <c r="T216" s="39">
        <f t="shared" si="85"/>
        <v>63236.743251996377</v>
      </c>
      <c r="U216" s="40">
        <f t="shared" si="86"/>
        <v>6.8000000000000005E-2</v>
      </c>
      <c r="V216" s="41">
        <f t="shared" si="94"/>
        <v>37486.894770345847</v>
      </c>
      <c r="W216" s="41">
        <f t="shared" si="95"/>
        <v>25749.84848165053</v>
      </c>
      <c r="X216" s="53">
        <f t="shared" si="96"/>
        <v>6589584.522755851</v>
      </c>
      <c r="Y216" s="68">
        <f t="shared" si="97"/>
        <v>9663406.6596591212</v>
      </c>
      <c r="Z216" s="68">
        <f t="shared" si="98"/>
        <v>3110415.4772441448</v>
      </c>
      <c r="AA216" s="39">
        <f t="shared" si="99"/>
        <v>551.27786426979185</v>
      </c>
      <c r="AB216" s="53">
        <f t="shared" si="100"/>
        <v>137.81946606744796</v>
      </c>
      <c r="AC216" s="41" t="str">
        <f t="shared" si="101"/>
        <v>-</v>
      </c>
      <c r="AD216" s="43" t="str">
        <f t="shared" si="102"/>
        <v>-</v>
      </c>
      <c r="AF216" s="38">
        <f>IF('[29]Proforma-Input'!$C$108="Yes",MONTH(O216)&amp;YEAR(O216)=MONTH($C$9)&amp;YEAR($C$9),0)</f>
        <v>0</v>
      </c>
      <c r="AG216" s="52">
        <v>17</v>
      </c>
    </row>
    <row r="217" spans="2:33" x14ac:dyDescent="0.3">
      <c r="B217" s="44" t="str">
        <f t="shared" si="103"/>
        <v>-</v>
      </c>
      <c r="C217" s="38"/>
      <c r="D217" s="1">
        <v>203</v>
      </c>
      <c r="E217" s="1">
        <f t="shared" si="87"/>
        <v>11</v>
      </c>
      <c r="F217" s="39">
        <f>IFERROR(IF(B217&lt;$C$9,IF('[29]Proforma-Input'!$C$108="Yes",K216,K216),0),)</f>
        <v>0</v>
      </c>
      <c r="G217" s="39">
        <f t="shared" si="104"/>
        <v>0</v>
      </c>
      <c r="H217" s="40">
        <f>IFERROR(IF(B217&lt;$C$9,IF('[29]Proforma-Input'!$C$108="Yes",H216,),0),)</f>
        <v>0</v>
      </c>
      <c r="I217" s="41">
        <f t="shared" si="88"/>
        <v>0</v>
      </c>
      <c r="J217" s="41">
        <f t="shared" si="89"/>
        <v>0</v>
      </c>
      <c r="K217" s="42">
        <f t="shared" si="90"/>
        <v>0</v>
      </c>
      <c r="L217" s="41" t="str">
        <f t="shared" si="91"/>
        <v>-</v>
      </c>
      <c r="M217" s="43" t="str">
        <f t="shared" si="92"/>
        <v>-</v>
      </c>
      <c r="O217" s="44">
        <f t="shared" ca="1" si="105"/>
        <v>52081</v>
      </c>
      <c r="P217" s="38"/>
      <c r="Q217" s="1">
        <f t="shared" si="84"/>
        <v>203</v>
      </c>
      <c r="R217" s="1">
        <f t="shared" si="93"/>
        <v>11</v>
      </c>
      <c r="S217" s="39">
        <f>IF('[29]Proforma-Input'!$C$108="No",X216,IF(AF217=TRUE,$P$3,X216))</f>
        <v>6589584.522755851</v>
      </c>
      <c r="T217" s="39">
        <f t="shared" si="85"/>
        <v>63236.743251996377</v>
      </c>
      <c r="U217" s="40">
        <f t="shared" si="86"/>
        <v>6.8000000000000005E-2</v>
      </c>
      <c r="V217" s="41">
        <f t="shared" si="94"/>
        <v>37340.978962283159</v>
      </c>
      <c r="W217" s="41">
        <f t="shared" si="95"/>
        <v>25895.764289713217</v>
      </c>
      <c r="X217" s="53">
        <f t="shared" si="96"/>
        <v>6563688.7584661376</v>
      </c>
      <c r="Y217" s="68">
        <f t="shared" si="97"/>
        <v>9700747.6386214048</v>
      </c>
      <c r="Z217" s="68">
        <f t="shared" si="98"/>
        <v>3136311.2415338578</v>
      </c>
      <c r="AA217" s="39">
        <f t="shared" si="99"/>
        <v>549.13204356298763</v>
      </c>
      <c r="AB217" s="53">
        <f t="shared" si="100"/>
        <v>137.28301089074691</v>
      </c>
      <c r="AC217" s="41" t="str">
        <f t="shared" si="101"/>
        <v>-</v>
      </c>
      <c r="AD217" s="43" t="str">
        <f t="shared" si="102"/>
        <v>-</v>
      </c>
      <c r="AF217" s="38">
        <f>IF('[29]Proforma-Input'!$C$108="Yes",MONTH(O217)&amp;YEAR(O217)=MONTH($C$9)&amp;YEAR($C$9),0)</f>
        <v>0</v>
      </c>
      <c r="AG217" s="52">
        <v>17</v>
      </c>
    </row>
    <row r="218" spans="2:33" x14ac:dyDescent="0.3">
      <c r="B218" s="44" t="str">
        <f t="shared" si="103"/>
        <v>-</v>
      </c>
      <c r="C218" s="38"/>
      <c r="D218" s="1">
        <v>204</v>
      </c>
      <c r="E218" s="1">
        <f t="shared" si="87"/>
        <v>12</v>
      </c>
      <c r="F218" s="39">
        <f>IFERROR(IF(B218&lt;$C$9,IF('[29]Proforma-Input'!$C$108="Yes",K217,K217),0),)</f>
        <v>0</v>
      </c>
      <c r="G218" s="39">
        <f t="shared" si="104"/>
        <v>0</v>
      </c>
      <c r="H218" s="40">
        <f>IFERROR(IF(B218&lt;$C$9,IF('[29]Proforma-Input'!$C$108="Yes",H217,),0),)</f>
        <v>0</v>
      </c>
      <c r="I218" s="41">
        <f t="shared" si="88"/>
        <v>0</v>
      </c>
      <c r="J218" s="41">
        <f t="shared" si="89"/>
        <v>0</v>
      </c>
      <c r="K218" s="42">
        <f t="shared" si="90"/>
        <v>0</v>
      </c>
      <c r="L218" s="41" t="str">
        <f t="shared" si="91"/>
        <v>-</v>
      </c>
      <c r="M218" s="43" t="str">
        <f t="shared" si="92"/>
        <v>-</v>
      </c>
      <c r="O218" s="44">
        <f t="shared" ca="1" si="105"/>
        <v>52112</v>
      </c>
      <c r="P218" s="38"/>
      <c r="Q218" s="1">
        <f t="shared" si="84"/>
        <v>204</v>
      </c>
      <c r="R218" s="1">
        <f t="shared" si="93"/>
        <v>12</v>
      </c>
      <c r="S218" s="39">
        <f>IF('[29]Proforma-Input'!$C$108="No",X217,IF(AF218=TRUE,$P$3,X217))</f>
        <v>6563688.7584661376</v>
      </c>
      <c r="T218" s="39">
        <f t="shared" si="85"/>
        <v>63236.743251996377</v>
      </c>
      <c r="U218" s="40">
        <f t="shared" si="86"/>
        <v>6.8000000000000005E-2</v>
      </c>
      <c r="V218" s="41">
        <f t="shared" si="94"/>
        <v>37194.236297974785</v>
      </c>
      <c r="W218" s="41">
        <f t="shared" si="95"/>
        <v>26042.506954021592</v>
      </c>
      <c r="X218" s="53">
        <f t="shared" si="96"/>
        <v>6537646.2515121158</v>
      </c>
      <c r="Y218" s="68">
        <f t="shared" si="97"/>
        <v>9737941.8749193791</v>
      </c>
      <c r="Z218" s="68">
        <f t="shared" si="98"/>
        <v>3162353.7484878795</v>
      </c>
      <c r="AA218" s="39">
        <f t="shared" si="99"/>
        <v>546.97406320551147</v>
      </c>
      <c r="AB218" s="53">
        <f t="shared" si="100"/>
        <v>136.74351580137787</v>
      </c>
      <c r="AC218" s="41" t="str">
        <f t="shared" si="101"/>
        <v>-</v>
      </c>
      <c r="AD218" s="43" t="str">
        <f t="shared" si="102"/>
        <v>-</v>
      </c>
      <c r="AF218" s="38">
        <f>IF('[29]Proforma-Input'!$C$108="Yes",MONTH(O218)&amp;YEAR(O218)=MONTH($C$9)&amp;YEAR($C$9),0)</f>
        <v>0</v>
      </c>
      <c r="AG218" s="52">
        <v>17</v>
      </c>
    </row>
    <row r="219" spans="2:33" x14ac:dyDescent="0.3">
      <c r="B219" s="44" t="str">
        <f t="shared" si="103"/>
        <v>-</v>
      </c>
      <c r="C219" s="38">
        <v>18</v>
      </c>
      <c r="D219" s="1">
        <v>205</v>
      </c>
      <c r="E219" s="1">
        <v>1</v>
      </c>
      <c r="F219" s="39">
        <f>IFERROR(IF(B219&lt;$C$9,IF('[29]Proforma-Input'!$C$108="Yes",K218,K218),0),)</f>
        <v>0</v>
      </c>
      <c r="G219" s="39">
        <f t="shared" si="104"/>
        <v>0</v>
      </c>
      <c r="H219" s="40">
        <f>IFERROR(IF(B219&lt;$C$9,IF('[29]Proforma-Input'!$C$108="Yes",H218,),0),)</f>
        <v>0</v>
      </c>
      <c r="I219" s="41">
        <f t="shared" si="88"/>
        <v>0</v>
      </c>
      <c r="J219" s="41">
        <f t="shared" si="89"/>
        <v>0</v>
      </c>
      <c r="K219" s="42">
        <f t="shared" si="90"/>
        <v>0</v>
      </c>
      <c r="L219" s="41">
        <f t="shared" si="91"/>
        <v>0</v>
      </c>
      <c r="M219" s="43">
        <f t="shared" si="92"/>
        <v>0</v>
      </c>
      <c r="O219" s="44">
        <f t="shared" ca="1" si="105"/>
        <v>52142</v>
      </c>
      <c r="P219" s="38">
        <v>18</v>
      </c>
      <c r="Q219" s="1">
        <f t="shared" si="84"/>
        <v>205</v>
      </c>
      <c r="R219" s="1">
        <v>1</v>
      </c>
      <c r="S219" s="39">
        <f>IF('[29]Proforma-Input'!$C$108="No",X218,IF(AF219=TRUE,$P$3,X218))</f>
        <v>6537646.2515121158</v>
      </c>
      <c r="T219" s="39">
        <f t="shared" si="85"/>
        <v>63236.743251996377</v>
      </c>
      <c r="U219" s="40">
        <f t="shared" si="86"/>
        <v>6.8000000000000005E-2</v>
      </c>
      <c r="V219" s="41">
        <f t="shared" si="94"/>
        <v>37046.662091901992</v>
      </c>
      <c r="W219" s="41">
        <f t="shared" si="95"/>
        <v>26190.081160094385</v>
      </c>
      <c r="X219" s="53">
        <f t="shared" si="96"/>
        <v>6511456.1703520212</v>
      </c>
      <c r="Y219" s="68">
        <f t="shared" si="97"/>
        <v>9774988.5370112807</v>
      </c>
      <c r="Z219" s="68">
        <f t="shared" si="98"/>
        <v>3188543.8296479741</v>
      </c>
      <c r="AA219" s="39">
        <f t="shared" si="99"/>
        <v>544.80385429267631</v>
      </c>
      <c r="AB219" s="53">
        <f t="shared" si="100"/>
        <v>136.20096357316908</v>
      </c>
      <c r="AC219" s="41">
        <f t="shared" si="101"/>
        <v>434577.45586112502</v>
      </c>
      <c r="AD219" s="43">
        <f t="shared" si="102"/>
        <v>324263.46316283155</v>
      </c>
      <c r="AF219" s="38">
        <f>IF('[29]Proforma-Input'!$C$108="Yes",MONTH(O219)&amp;YEAR(O219)=MONTH($C$9)&amp;YEAR($C$9),0)</f>
        <v>0</v>
      </c>
      <c r="AG219" s="52">
        <v>18</v>
      </c>
    </row>
    <row r="220" spans="2:33" x14ac:dyDescent="0.3">
      <c r="B220" s="44" t="str">
        <f t="shared" si="103"/>
        <v>-</v>
      </c>
      <c r="C220" s="38"/>
      <c r="D220" s="1">
        <v>206</v>
      </c>
      <c r="E220" s="1">
        <f t="shared" ref="E220:E230" si="106">1+E219</f>
        <v>2</v>
      </c>
      <c r="F220" s="39">
        <f>IFERROR(IF(B220&lt;$C$9,IF('[29]Proforma-Input'!$C$108="Yes",K219,K219),0),)</f>
        <v>0</v>
      </c>
      <c r="G220" s="39">
        <f t="shared" si="104"/>
        <v>0</v>
      </c>
      <c r="H220" s="40">
        <f>IFERROR(IF(B220&lt;$C$9,IF('[29]Proforma-Input'!$C$108="Yes",H219,),0),)</f>
        <v>0</v>
      </c>
      <c r="I220" s="41">
        <f t="shared" si="88"/>
        <v>0</v>
      </c>
      <c r="J220" s="41">
        <f t="shared" si="89"/>
        <v>0</v>
      </c>
      <c r="K220" s="42">
        <f t="shared" si="90"/>
        <v>0</v>
      </c>
      <c r="L220" s="41" t="str">
        <f t="shared" si="91"/>
        <v>-</v>
      </c>
      <c r="M220" s="43" t="str">
        <f t="shared" si="92"/>
        <v>-</v>
      </c>
      <c r="O220" s="44">
        <f t="shared" ca="1" si="105"/>
        <v>52173</v>
      </c>
      <c r="P220" s="38"/>
      <c r="Q220" s="1">
        <f t="shared" si="84"/>
        <v>206</v>
      </c>
      <c r="R220" s="1">
        <f t="shared" ref="R220:R230" si="107">1+R219</f>
        <v>2</v>
      </c>
      <c r="S220" s="39">
        <f>IF('[29]Proforma-Input'!$C$108="No",X219,IF(AF220=TRUE,$P$3,X219))</f>
        <v>6511456.1703520212</v>
      </c>
      <c r="T220" s="39">
        <f t="shared" si="85"/>
        <v>63236.743251996377</v>
      </c>
      <c r="U220" s="40">
        <f t="shared" si="86"/>
        <v>6.8000000000000005E-2</v>
      </c>
      <c r="V220" s="41">
        <f t="shared" si="94"/>
        <v>36898.25163199479</v>
      </c>
      <c r="W220" s="41">
        <f t="shared" si="95"/>
        <v>26338.491620001587</v>
      </c>
      <c r="X220" s="53">
        <f t="shared" si="96"/>
        <v>6485117.6787320198</v>
      </c>
      <c r="Y220" s="68">
        <f t="shared" si="97"/>
        <v>9811886.7886432763</v>
      </c>
      <c r="Z220" s="68">
        <f t="shared" si="98"/>
        <v>3214882.3212679755</v>
      </c>
      <c r="AA220" s="39">
        <f t="shared" si="99"/>
        <v>542.62134752933514</v>
      </c>
      <c r="AB220" s="53">
        <f t="shared" si="100"/>
        <v>135.65533688233378</v>
      </c>
      <c r="AC220" s="41" t="str">
        <f t="shared" si="101"/>
        <v>-</v>
      </c>
      <c r="AD220" s="43" t="str">
        <f t="shared" si="102"/>
        <v>-</v>
      </c>
      <c r="AF220" s="38">
        <f>IF('[29]Proforma-Input'!$C$108="Yes",MONTH(O220)&amp;YEAR(O220)=MONTH($C$9)&amp;YEAR($C$9),0)</f>
        <v>0</v>
      </c>
      <c r="AG220" s="52">
        <v>18</v>
      </c>
    </row>
    <row r="221" spans="2:33" x14ac:dyDescent="0.3">
      <c r="B221" s="44" t="str">
        <f t="shared" si="103"/>
        <v>-</v>
      </c>
      <c r="C221" s="38"/>
      <c r="D221" s="1">
        <v>207</v>
      </c>
      <c r="E221" s="1">
        <f t="shared" si="106"/>
        <v>3</v>
      </c>
      <c r="F221" s="39">
        <f>IFERROR(IF(B221&lt;$C$9,IF('[29]Proforma-Input'!$C$108="Yes",K220,K220),0),)</f>
        <v>0</v>
      </c>
      <c r="G221" s="39">
        <f t="shared" si="104"/>
        <v>0</v>
      </c>
      <c r="H221" s="40">
        <f>IFERROR(IF(B221&lt;$C$9,IF('[29]Proforma-Input'!$C$108="Yes",H220,),0),)</f>
        <v>0</v>
      </c>
      <c r="I221" s="41">
        <f t="shared" si="88"/>
        <v>0</v>
      </c>
      <c r="J221" s="41">
        <f t="shared" si="89"/>
        <v>0</v>
      </c>
      <c r="K221" s="42">
        <f t="shared" si="90"/>
        <v>0</v>
      </c>
      <c r="L221" s="41" t="str">
        <f t="shared" si="91"/>
        <v>-</v>
      </c>
      <c r="M221" s="43" t="str">
        <f t="shared" si="92"/>
        <v>-</v>
      </c>
      <c r="O221" s="44">
        <f t="shared" ca="1" si="105"/>
        <v>52203</v>
      </c>
      <c r="P221" s="38"/>
      <c r="Q221" s="1">
        <f t="shared" si="84"/>
        <v>207</v>
      </c>
      <c r="R221" s="1">
        <f t="shared" si="107"/>
        <v>3</v>
      </c>
      <c r="S221" s="39">
        <f>IF('[29]Proforma-Input'!$C$108="No",X220,IF(AF221=TRUE,$P$3,X220))</f>
        <v>6485117.6787320198</v>
      </c>
      <c r="T221" s="39">
        <f t="shared" si="85"/>
        <v>63236.743251996377</v>
      </c>
      <c r="U221" s="40">
        <f t="shared" si="86"/>
        <v>6.8000000000000005E-2</v>
      </c>
      <c r="V221" s="41">
        <f t="shared" si="94"/>
        <v>36749.000179481445</v>
      </c>
      <c r="W221" s="41">
        <f t="shared" si="95"/>
        <v>26487.743072514932</v>
      </c>
      <c r="X221" s="53">
        <f t="shared" si="96"/>
        <v>6458629.9356595045</v>
      </c>
      <c r="Y221" s="68">
        <f t="shared" si="97"/>
        <v>9848635.7888227571</v>
      </c>
      <c r="Z221" s="68">
        <f t="shared" si="98"/>
        <v>3241370.0643404904</v>
      </c>
      <c r="AA221" s="39">
        <f t="shared" si="99"/>
        <v>540.42647322766834</v>
      </c>
      <c r="AB221" s="53">
        <f t="shared" si="100"/>
        <v>135.10661830691708</v>
      </c>
      <c r="AC221" s="41" t="str">
        <f t="shared" si="101"/>
        <v>-</v>
      </c>
      <c r="AD221" s="43" t="str">
        <f t="shared" si="102"/>
        <v>-</v>
      </c>
      <c r="AF221" s="38">
        <f>IF('[29]Proforma-Input'!$C$108="Yes",MONTH(O221)&amp;YEAR(O221)=MONTH($C$9)&amp;YEAR($C$9),0)</f>
        <v>0</v>
      </c>
      <c r="AG221" s="52">
        <v>18</v>
      </c>
    </row>
    <row r="222" spans="2:33" x14ac:dyDescent="0.3">
      <c r="B222" s="44" t="str">
        <f t="shared" si="103"/>
        <v>-</v>
      </c>
      <c r="C222" s="38"/>
      <c r="D222" s="1">
        <v>208</v>
      </c>
      <c r="E222" s="1">
        <f t="shared" si="106"/>
        <v>4</v>
      </c>
      <c r="F222" s="39">
        <f>IFERROR(IF(B222&lt;$C$9,IF('[29]Proforma-Input'!$C$108="Yes",K221,K221),0),)</f>
        <v>0</v>
      </c>
      <c r="G222" s="39">
        <f t="shared" si="104"/>
        <v>0</v>
      </c>
      <c r="H222" s="40">
        <f>IFERROR(IF(B222&lt;$C$9,IF('[29]Proforma-Input'!$C$108="Yes",H221,),0),)</f>
        <v>0</v>
      </c>
      <c r="I222" s="41">
        <f t="shared" si="88"/>
        <v>0</v>
      </c>
      <c r="J222" s="41">
        <f t="shared" si="89"/>
        <v>0</v>
      </c>
      <c r="K222" s="42">
        <f t="shared" si="90"/>
        <v>0</v>
      </c>
      <c r="L222" s="41" t="str">
        <f t="shared" si="91"/>
        <v>-</v>
      </c>
      <c r="M222" s="43" t="str">
        <f t="shared" si="92"/>
        <v>-</v>
      </c>
      <c r="O222" s="44">
        <f t="shared" ca="1" si="105"/>
        <v>52234</v>
      </c>
      <c r="P222" s="38"/>
      <c r="Q222" s="1">
        <f t="shared" si="84"/>
        <v>208</v>
      </c>
      <c r="R222" s="1">
        <f t="shared" si="107"/>
        <v>4</v>
      </c>
      <c r="S222" s="39">
        <f>IF('[29]Proforma-Input'!$C$108="No",X221,IF(AF222=TRUE,$P$3,X221))</f>
        <v>6458629.9356595045</v>
      </c>
      <c r="T222" s="39">
        <f t="shared" si="85"/>
        <v>63236.743251996377</v>
      </c>
      <c r="U222" s="40">
        <f t="shared" si="86"/>
        <v>6.8000000000000005E-2</v>
      </c>
      <c r="V222" s="41">
        <f t="shared" si="94"/>
        <v>36598.902968737195</v>
      </c>
      <c r="W222" s="41">
        <f t="shared" si="95"/>
        <v>26637.840283259182</v>
      </c>
      <c r="X222" s="53">
        <f t="shared" si="96"/>
        <v>6431992.0953762457</v>
      </c>
      <c r="Y222" s="68">
        <f t="shared" si="97"/>
        <v>9885234.6917914934</v>
      </c>
      <c r="Z222" s="68">
        <f t="shared" si="98"/>
        <v>3268007.9046237497</v>
      </c>
      <c r="AA222" s="39">
        <f t="shared" si="99"/>
        <v>538.21916130495867</v>
      </c>
      <c r="AB222" s="53">
        <f t="shared" si="100"/>
        <v>134.55479032623967</v>
      </c>
      <c r="AC222" s="41" t="str">
        <f t="shared" si="101"/>
        <v>-</v>
      </c>
      <c r="AD222" s="43" t="str">
        <f t="shared" si="102"/>
        <v>-</v>
      </c>
      <c r="AF222" s="38">
        <f>IF('[29]Proforma-Input'!$C$108="Yes",MONTH(O222)&amp;YEAR(O222)=MONTH($C$9)&amp;YEAR($C$9),0)</f>
        <v>0</v>
      </c>
      <c r="AG222" s="52">
        <v>18</v>
      </c>
    </row>
    <row r="223" spans="2:33" x14ac:dyDescent="0.3">
      <c r="B223" s="44" t="str">
        <f t="shared" si="103"/>
        <v>-</v>
      </c>
      <c r="C223" s="38"/>
      <c r="D223" s="1">
        <v>209</v>
      </c>
      <c r="E223" s="1">
        <f t="shared" si="106"/>
        <v>5</v>
      </c>
      <c r="F223" s="39">
        <f>IFERROR(IF(B223&lt;$C$9,IF('[29]Proforma-Input'!$C$108="Yes",K222,K222),0),)</f>
        <v>0</v>
      </c>
      <c r="G223" s="39">
        <f t="shared" si="104"/>
        <v>0</v>
      </c>
      <c r="H223" s="40">
        <f>IFERROR(IF(B223&lt;$C$9,IF('[29]Proforma-Input'!$C$108="Yes",H222,),0),)</f>
        <v>0</v>
      </c>
      <c r="I223" s="41">
        <f t="shared" si="88"/>
        <v>0</v>
      </c>
      <c r="J223" s="41">
        <f t="shared" si="89"/>
        <v>0</v>
      </c>
      <c r="K223" s="42">
        <f t="shared" si="90"/>
        <v>0</v>
      </c>
      <c r="L223" s="41" t="str">
        <f t="shared" si="91"/>
        <v>-</v>
      </c>
      <c r="M223" s="43" t="str">
        <f t="shared" si="92"/>
        <v>-</v>
      </c>
      <c r="O223" s="44">
        <f t="shared" ca="1" si="105"/>
        <v>52265</v>
      </c>
      <c r="P223" s="38"/>
      <c r="Q223" s="1">
        <f t="shared" si="84"/>
        <v>209</v>
      </c>
      <c r="R223" s="1">
        <f t="shared" si="107"/>
        <v>5</v>
      </c>
      <c r="S223" s="39">
        <f>IF('[29]Proforma-Input'!$C$108="No",X222,IF(AF223=TRUE,$P$3,X222))</f>
        <v>6431992.0953762457</v>
      </c>
      <c r="T223" s="39">
        <f t="shared" si="85"/>
        <v>63236.743251996377</v>
      </c>
      <c r="U223" s="40">
        <f t="shared" si="86"/>
        <v>6.8000000000000005E-2</v>
      </c>
      <c r="V223" s="41">
        <f t="shared" si="94"/>
        <v>36447.955207132065</v>
      </c>
      <c r="W223" s="41">
        <f t="shared" si="95"/>
        <v>26788.788044864312</v>
      </c>
      <c r="X223" s="53">
        <f t="shared" si="96"/>
        <v>6405203.3073313814</v>
      </c>
      <c r="Y223" s="68">
        <f t="shared" si="97"/>
        <v>9921682.6469986252</v>
      </c>
      <c r="Z223" s="68">
        <f t="shared" si="98"/>
        <v>3294796.692668614</v>
      </c>
      <c r="AA223" s="39">
        <f t="shared" si="99"/>
        <v>535.99934128135385</v>
      </c>
      <c r="AB223" s="53">
        <f t="shared" si="100"/>
        <v>133.99983532033846</v>
      </c>
      <c r="AC223" s="41" t="str">
        <f t="shared" si="101"/>
        <v>-</v>
      </c>
      <c r="AD223" s="43" t="str">
        <f t="shared" si="102"/>
        <v>-</v>
      </c>
      <c r="AF223" s="38">
        <f>IF('[29]Proforma-Input'!$C$108="Yes",MONTH(O223)&amp;YEAR(O223)=MONTH($C$9)&amp;YEAR($C$9),0)</f>
        <v>0</v>
      </c>
      <c r="AG223" s="52">
        <v>18</v>
      </c>
    </row>
    <row r="224" spans="2:33" x14ac:dyDescent="0.3">
      <c r="B224" s="44" t="str">
        <f t="shared" si="103"/>
        <v>-</v>
      </c>
      <c r="C224" s="38"/>
      <c r="D224" s="1">
        <v>210</v>
      </c>
      <c r="E224" s="1">
        <f t="shared" si="106"/>
        <v>6</v>
      </c>
      <c r="F224" s="39">
        <f>IFERROR(IF(B224&lt;$C$9,IF('[29]Proforma-Input'!$C$108="Yes",K223,K223),0),)</f>
        <v>0</v>
      </c>
      <c r="G224" s="39">
        <f t="shared" si="104"/>
        <v>0</v>
      </c>
      <c r="H224" s="40">
        <f>IFERROR(IF(B224&lt;$C$9,IF('[29]Proforma-Input'!$C$108="Yes",H223,),0),)</f>
        <v>0</v>
      </c>
      <c r="I224" s="41">
        <f t="shared" si="88"/>
        <v>0</v>
      </c>
      <c r="J224" s="41">
        <f t="shared" si="89"/>
        <v>0</v>
      </c>
      <c r="K224" s="42">
        <f t="shared" si="90"/>
        <v>0</v>
      </c>
      <c r="L224" s="41" t="str">
        <f t="shared" si="91"/>
        <v>-</v>
      </c>
      <c r="M224" s="43" t="str">
        <f t="shared" si="92"/>
        <v>-</v>
      </c>
      <c r="O224" s="44">
        <f t="shared" ca="1" si="105"/>
        <v>52293</v>
      </c>
      <c r="P224" s="38"/>
      <c r="Q224" s="1">
        <f t="shared" si="84"/>
        <v>210</v>
      </c>
      <c r="R224" s="1">
        <f t="shared" si="107"/>
        <v>6</v>
      </c>
      <c r="S224" s="39">
        <f>IF('[29]Proforma-Input'!$C$108="No",X223,IF(AF224=TRUE,$P$3,X223))</f>
        <v>6405203.3073313814</v>
      </c>
      <c r="T224" s="39">
        <f t="shared" si="85"/>
        <v>63236.743251996377</v>
      </c>
      <c r="U224" s="40">
        <f t="shared" si="86"/>
        <v>6.8000000000000005E-2</v>
      </c>
      <c r="V224" s="41">
        <f t="shared" si="94"/>
        <v>36296.152074877828</v>
      </c>
      <c r="W224" s="41">
        <f t="shared" si="95"/>
        <v>26940.591177118549</v>
      </c>
      <c r="X224" s="53">
        <f t="shared" si="96"/>
        <v>6378262.7161542624</v>
      </c>
      <c r="Y224" s="68">
        <f t="shared" si="97"/>
        <v>9957978.7990735024</v>
      </c>
      <c r="Z224" s="68">
        <f t="shared" si="98"/>
        <v>3321737.2838457325</v>
      </c>
      <c r="AA224" s="39">
        <f t="shared" si="99"/>
        <v>533.76694227761516</v>
      </c>
      <c r="AB224" s="53">
        <f t="shared" si="100"/>
        <v>133.44173556940379</v>
      </c>
      <c r="AC224" s="41" t="str">
        <f t="shared" si="101"/>
        <v>-</v>
      </c>
      <c r="AD224" s="43" t="str">
        <f t="shared" si="102"/>
        <v>-</v>
      </c>
      <c r="AF224" s="38">
        <f>IF('[29]Proforma-Input'!$C$108="Yes",MONTH(O224)&amp;YEAR(O224)=MONTH($C$9)&amp;YEAR($C$9),0)</f>
        <v>0</v>
      </c>
      <c r="AG224" s="52">
        <v>18</v>
      </c>
    </row>
    <row r="225" spans="2:33" x14ac:dyDescent="0.3">
      <c r="B225" s="44" t="str">
        <f t="shared" si="103"/>
        <v>-</v>
      </c>
      <c r="C225" s="38"/>
      <c r="D225" s="1">
        <v>211</v>
      </c>
      <c r="E225" s="1">
        <f t="shared" si="106"/>
        <v>7</v>
      </c>
      <c r="F225" s="39">
        <f>IFERROR(IF(B225&lt;$C$9,IF('[29]Proforma-Input'!$C$108="Yes",K224,K224),0),)</f>
        <v>0</v>
      </c>
      <c r="G225" s="39">
        <f t="shared" si="104"/>
        <v>0</v>
      </c>
      <c r="H225" s="40">
        <f>IFERROR(IF(B225&lt;$C$9,IF('[29]Proforma-Input'!$C$108="Yes",H224,),0),)</f>
        <v>0</v>
      </c>
      <c r="I225" s="41">
        <f t="shared" si="88"/>
        <v>0</v>
      </c>
      <c r="J225" s="41">
        <f t="shared" si="89"/>
        <v>0</v>
      </c>
      <c r="K225" s="42">
        <f t="shared" si="90"/>
        <v>0</v>
      </c>
      <c r="L225" s="41" t="str">
        <f t="shared" si="91"/>
        <v>-</v>
      </c>
      <c r="M225" s="43" t="str">
        <f t="shared" si="92"/>
        <v>-</v>
      </c>
      <c r="O225" s="44">
        <f t="shared" ca="1" si="105"/>
        <v>52324</v>
      </c>
      <c r="P225" s="38"/>
      <c r="Q225" s="1">
        <f t="shared" si="84"/>
        <v>211</v>
      </c>
      <c r="R225" s="1">
        <f t="shared" si="107"/>
        <v>7</v>
      </c>
      <c r="S225" s="39">
        <f>IF('[29]Proforma-Input'!$C$108="No",X224,IF(AF225=TRUE,$P$3,X224))</f>
        <v>6378262.7161542624</v>
      </c>
      <c r="T225" s="39">
        <f t="shared" si="85"/>
        <v>63236.743251996377</v>
      </c>
      <c r="U225" s="40">
        <f t="shared" si="86"/>
        <v>6.8000000000000005E-2</v>
      </c>
      <c r="V225" s="41">
        <f t="shared" si="94"/>
        <v>36143.488724874158</v>
      </c>
      <c r="W225" s="41">
        <f t="shared" si="95"/>
        <v>27093.254527122219</v>
      </c>
      <c r="X225" s="53">
        <f t="shared" si="96"/>
        <v>6351169.4616271406</v>
      </c>
      <c r="Y225" s="68">
        <f t="shared" si="97"/>
        <v>9994122.2877983768</v>
      </c>
      <c r="Z225" s="68">
        <f t="shared" si="98"/>
        <v>3348830.5383728547</v>
      </c>
      <c r="AA225" s="39">
        <f t="shared" si="99"/>
        <v>531.52189301285523</v>
      </c>
      <c r="AB225" s="53">
        <f t="shared" si="100"/>
        <v>132.88047325321381</v>
      </c>
      <c r="AC225" s="41" t="str">
        <f t="shared" si="101"/>
        <v>-</v>
      </c>
      <c r="AD225" s="43" t="str">
        <f t="shared" si="102"/>
        <v>-</v>
      </c>
      <c r="AF225" s="38">
        <f>IF('[29]Proforma-Input'!$C$108="Yes",MONTH(O225)&amp;YEAR(O225)=MONTH($C$9)&amp;YEAR($C$9),0)</f>
        <v>0</v>
      </c>
      <c r="AG225" s="52">
        <v>18</v>
      </c>
    </row>
    <row r="226" spans="2:33" x14ac:dyDescent="0.3">
      <c r="B226" s="44" t="str">
        <f t="shared" si="103"/>
        <v>-</v>
      </c>
      <c r="C226" s="38"/>
      <c r="D226" s="1">
        <v>212</v>
      </c>
      <c r="E226" s="1">
        <f t="shared" si="106"/>
        <v>8</v>
      </c>
      <c r="F226" s="39">
        <f>IFERROR(IF(B226&lt;$C$9,IF('[29]Proforma-Input'!$C$108="Yes",K225,K225),0),)</f>
        <v>0</v>
      </c>
      <c r="G226" s="39">
        <f t="shared" si="104"/>
        <v>0</v>
      </c>
      <c r="H226" s="40">
        <f>IFERROR(IF(B226&lt;$C$9,IF('[29]Proforma-Input'!$C$108="Yes",H225,),0),)</f>
        <v>0</v>
      </c>
      <c r="I226" s="41">
        <f t="shared" si="88"/>
        <v>0</v>
      </c>
      <c r="J226" s="41">
        <f t="shared" si="89"/>
        <v>0</v>
      </c>
      <c r="K226" s="42">
        <f t="shared" si="90"/>
        <v>0</v>
      </c>
      <c r="L226" s="41" t="str">
        <f t="shared" si="91"/>
        <v>-</v>
      </c>
      <c r="M226" s="43" t="str">
        <f t="shared" si="92"/>
        <v>-</v>
      </c>
      <c r="O226" s="44">
        <f t="shared" ca="1" si="105"/>
        <v>52354</v>
      </c>
      <c r="P226" s="38"/>
      <c r="Q226" s="1">
        <f t="shared" si="84"/>
        <v>212</v>
      </c>
      <c r="R226" s="1">
        <f t="shared" si="107"/>
        <v>8</v>
      </c>
      <c r="S226" s="39">
        <f>IF('[29]Proforma-Input'!$C$108="No",X225,IF(AF226=TRUE,$P$3,X225))</f>
        <v>6351169.4616271406</v>
      </c>
      <c r="T226" s="39">
        <f t="shared" si="85"/>
        <v>63236.743251996377</v>
      </c>
      <c r="U226" s="40">
        <f t="shared" si="86"/>
        <v>6.8000000000000005E-2</v>
      </c>
      <c r="V226" s="41">
        <f t="shared" si="94"/>
        <v>35989.960282553802</v>
      </c>
      <c r="W226" s="41">
        <f t="shared" si="95"/>
        <v>27246.782969442575</v>
      </c>
      <c r="X226" s="53">
        <f t="shared" si="96"/>
        <v>6323922.6786576984</v>
      </c>
      <c r="Y226" s="68">
        <f t="shared" si="97"/>
        <v>10030112.24808093</v>
      </c>
      <c r="Z226" s="68">
        <f t="shared" si="98"/>
        <v>3376077.3213422974</v>
      </c>
      <c r="AA226" s="39">
        <f t="shared" si="99"/>
        <v>529.26412180226168</v>
      </c>
      <c r="AB226" s="53">
        <f t="shared" si="100"/>
        <v>132.31603045056542</v>
      </c>
      <c r="AC226" s="41" t="str">
        <f t="shared" si="101"/>
        <v>-</v>
      </c>
      <c r="AD226" s="43" t="str">
        <f t="shared" si="102"/>
        <v>-</v>
      </c>
      <c r="AF226" s="38">
        <f>IF('[29]Proforma-Input'!$C$108="Yes",MONTH(O226)&amp;YEAR(O226)=MONTH($C$9)&amp;YEAR($C$9),0)</f>
        <v>0</v>
      </c>
      <c r="AG226" s="52">
        <v>18</v>
      </c>
    </row>
    <row r="227" spans="2:33" x14ac:dyDescent="0.3">
      <c r="B227" s="44" t="str">
        <f t="shared" si="103"/>
        <v>-</v>
      </c>
      <c r="C227" s="38"/>
      <c r="D227" s="1">
        <v>213</v>
      </c>
      <c r="E227" s="1">
        <f t="shared" si="106"/>
        <v>9</v>
      </c>
      <c r="F227" s="39">
        <f>IFERROR(IF(B227&lt;$C$9,IF('[29]Proforma-Input'!$C$108="Yes",K226,K226),0),)</f>
        <v>0</v>
      </c>
      <c r="G227" s="39">
        <f t="shared" si="104"/>
        <v>0</v>
      </c>
      <c r="H227" s="40">
        <f>IFERROR(IF(B227&lt;$C$9,IF('[29]Proforma-Input'!$C$108="Yes",H226,),0),)</f>
        <v>0</v>
      </c>
      <c r="I227" s="41">
        <f t="shared" si="88"/>
        <v>0</v>
      </c>
      <c r="J227" s="41">
        <f t="shared" si="89"/>
        <v>0</v>
      </c>
      <c r="K227" s="42">
        <f t="shared" si="90"/>
        <v>0</v>
      </c>
      <c r="L227" s="41" t="str">
        <f t="shared" si="91"/>
        <v>-</v>
      </c>
      <c r="M227" s="43" t="str">
        <f t="shared" si="92"/>
        <v>-</v>
      </c>
      <c r="O227" s="44">
        <f t="shared" ca="1" si="105"/>
        <v>52385</v>
      </c>
      <c r="P227" s="38"/>
      <c r="Q227" s="1">
        <f t="shared" si="84"/>
        <v>213</v>
      </c>
      <c r="R227" s="1">
        <f t="shared" si="107"/>
        <v>9</v>
      </c>
      <c r="S227" s="39">
        <f>IF('[29]Proforma-Input'!$C$108="No",X226,IF(AF227=TRUE,$P$3,X226))</f>
        <v>6323922.6786576984</v>
      </c>
      <c r="T227" s="39">
        <f t="shared" si="85"/>
        <v>63236.743251996377</v>
      </c>
      <c r="U227" s="40">
        <f t="shared" si="86"/>
        <v>6.8000000000000005E-2</v>
      </c>
      <c r="V227" s="41">
        <f t="shared" si="94"/>
        <v>35835.561845726959</v>
      </c>
      <c r="W227" s="41">
        <f t="shared" si="95"/>
        <v>27401.181406269417</v>
      </c>
      <c r="X227" s="53">
        <f t="shared" si="96"/>
        <v>6296521.4972514287</v>
      </c>
      <c r="Y227" s="68">
        <f t="shared" si="97"/>
        <v>10065947.809926657</v>
      </c>
      <c r="Z227" s="68">
        <f t="shared" si="98"/>
        <v>3403478.5027485667</v>
      </c>
      <c r="AA227" s="39">
        <f t="shared" si="99"/>
        <v>526.99355655480815</v>
      </c>
      <c r="AB227" s="53">
        <f t="shared" si="100"/>
        <v>131.74838913870204</v>
      </c>
      <c r="AC227" s="41" t="str">
        <f t="shared" si="101"/>
        <v>-</v>
      </c>
      <c r="AD227" s="43" t="str">
        <f t="shared" si="102"/>
        <v>-</v>
      </c>
      <c r="AF227" s="38">
        <f>IF('[29]Proforma-Input'!$C$108="Yes",MONTH(O227)&amp;YEAR(O227)=MONTH($C$9)&amp;YEAR($C$9),0)</f>
        <v>0</v>
      </c>
      <c r="AG227" s="52">
        <v>18</v>
      </c>
    </row>
    <row r="228" spans="2:33" x14ac:dyDescent="0.3">
      <c r="B228" s="44" t="str">
        <f t="shared" si="103"/>
        <v>-</v>
      </c>
      <c r="C228" s="38"/>
      <c r="D228" s="1">
        <v>214</v>
      </c>
      <c r="E228" s="1">
        <f t="shared" si="106"/>
        <v>10</v>
      </c>
      <c r="F228" s="39">
        <f>IFERROR(IF(B228&lt;$C$9,IF('[29]Proforma-Input'!$C$108="Yes",K227,K227),0),)</f>
        <v>0</v>
      </c>
      <c r="G228" s="39">
        <f t="shared" si="104"/>
        <v>0</v>
      </c>
      <c r="H228" s="40">
        <f>IFERROR(IF(B228&lt;$C$9,IF('[29]Proforma-Input'!$C$108="Yes",H227,),0),)</f>
        <v>0</v>
      </c>
      <c r="I228" s="41">
        <f t="shared" si="88"/>
        <v>0</v>
      </c>
      <c r="J228" s="41">
        <f t="shared" si="89"/>
        <v>0</v>
      </c>
      <c r="K228" s="42">
        <f t="shared" si="90"/>
        <v>0</v>
      </c>
      <c r="L228" s="41" t="str">
        <f t="shared" si="91"/>
        <v>-</v>
      </c>
      <c r="M228" s="43" t="str">
        <f t="shared" si="92"/>
        <v>-</v>
      </c>
      <c r="O228" s="44">
        <f t="shared" ca="1" si="105"/>
        <v>52415</v>
      </c>
      <c r="P228" s="38"/>
      <c r="Q228" s="1">
        <f t="shared" si="84"/>
        <v>214</v>
      </c>
      <c r="R228" s="1">
        <f t="shared" si="107"/>
        <v>10</v>
      </c>
      <c r="S228" s="39">
        <f>IF('[29]Proforma-Input'!$C$108="No",X227,IF(AF228=TRUE,$P$3,X227))</f>
        <v>6296521.4972514287</v>
      </c>
      <c r="T228" s="39">
        <f t="shared" si="85"/>
        <v>63236.743251996377</v>
      </c>
      <c r="U228" s="40">
        <f t="shared" si="86"/>
        <v>6.8000000000000005E-2</v>
      </c>
      <c r="V228" s="41">
        <f t="shared" si="94"/>
        <v>35680.288484424767</v>
      </c>
      <c r="W228" s="41">
        <f t="shared" si="95"/>
        <v>27556.454767571609</v>
      </c>
      <c r="X228" s="53">
        <f t="shared" si="96"/>
        <v>6268965.0424838569</v>
      </c>
      <c r="Y228" s="68">
        <f t="shared" si="97"/>
        <v>10101628.098411081</v>
      </c>
      <c r="Z228" s="68">
        <f t="shared" si="98"/>
        <v>3431034.9575161384</v>
      </c>
      <c r="AA228" s="39">
        <f t="shared" si="99"/>
        <v>524.71012477095235</v>
      </c>
      <c r="AB228" s="53">
        <f t="shared" si="100"/>
        <v>131.17753119273809</v>
      </c>
      <c r="AC228" s="41" t="str">
        <f t="shared" si="101"/>
        <v>-</v>
      </c>
      <c r="AD228" s="43" t="str">
        <f t="shared" si="102"/>
        <v>-</v>
      </c>
      <c r="AF228" s="38">
        <f>IF('[29]Proforma-Input'!$C$108="Yes",MONTH(O228)&amp;YEAR(O228)=MONTH($C$9)&amp;YEAR($C$9),0)</f>
        <v>0</v>
      </c>
      <c r="AG228" s="52">
        <v>18</v>
      </c>
    </row>
    <row r="229" spans="2:33" x14ac:dyDescent="0.3">
      <c r="B229" s="44" t="str">
        <f t="shared" si="103"/>
        <v>-</v>
      </c>
      <c r="C229" s="38"/>
      <c r="D229" s="1">
        <v>215</v>
      </c>
      <c r="E229" s="1">
        <f t="shared" si="106"/>
        <v>11</v>
      </c>
      <c r="F229" s="39">
        <f>IFERROR(IF(B229&lt;$C$9,IF('[29]Proforma-Input'!$C$108="Yes",K228,K228),0),)</f>
        <v>0</v>
      </c>
      <c r="G229" s="39">
        <f t="shared" si="104"/>
        <v>0</v>
      </c>
      <c r="H229" s="40">
        <f>IFERROR(IF(B229&lt;$C$9,IF('[29]Proforma-Input'!$C$108="Yes",H228,),0),)</f>
        <v>0</v>
      </c>
      <c r="I229" s="41">
        <f t="shared" si="88"/>
        <v>0</v>
      </c>
      <c r="J229" s="41">
        <f t="shared" si="89"/>
        <v>0</v>
      </c>
      <c r="K229" s="42">
        <f t="shared" si="90"/>
        <v>0</v>
      </c>
      <c r="L229" s="41" t="str">
        <f t="shared" si="91"/>
        <v>-</v>
      </c>
      <c r="M229" s="43" t="str">
        <f t="shared" si="92"/>
        <v>-</v>
      </c>
      <c r="O229" s="44">
        <f t="shared" ca="1" si="105"/>
        <v>52446</v>
      </c>
      <c r="P229" s="38"/>
      <c r="Q229" s="1">
        <f t="shared" si="84"/>
        <v>215</v>
      </c>
      <c r="R229" s="1">
        <f t="shared" si="107"/>
        <v>11</v>
      </c>
      <c r="S229" s="39">
        <f>IF('[29]Proforma-Input'!$C$108="No",X228,IF(AF229=TRUE,$P$3,X228))</f>
        <v>6268965.0424838569</v>
      </c>
      <c r="T229" s="39">
        <f t="shared" si="85"/>
        <v>63236.743251996377</v>
      </c>
      <c r="U229" s="40">
        <f t="shared" si="86"/>
        <v>6.8000000000000005E-2</v>
      </c>
      <c r="V229" s="41">
        <f t="shared" si="94"/>
        <v>35524.13524074186</v>
      </c>
      <c r="W229" s="41">
        <f t="shared" si="95"/>
        <v>27712.608011254517</v>
      </c>
      <c r="X229" s="53">
        <f t="shared" si="96"/>
        <v>6241252.4344726028</v>
      </c>
      <c r="Y229" s="68">
        <f t="shared" si="97"/>
        <v>10137152.233651822</v>
      </c>
      <c r="Z229" s="68">
        <f t="shared" si="98"/>
        <v>3458747.565527393</v>
      </c>
      <c r="AA229" s="39">
        <f t="shared" si="99"/>
        <v>522.41375354032141</v>
      </c>
      <c r="AB229" s="53">
        <f t="shared" si="100"/>
        <v>130.60343838508035</v>
      </c>
      <c r="AC229" s="41" t="str">
        <f t="shared" si="101"/>
        <v>-</v>
      </c>
      <c r="AD229" s="43" t="str">
        <f t="shared" si="102"/>
        <v>-</v>
      </c>
      <c r="AF229" s="38">
        <f>IF('[29]Proforma-Input'!$C$108="Yes",MONTH(O229)&amp;YEAR(O229)=MONTH($C$9)&amp;YEAR($C$9),0)</f>
        <v>0</v>
      </c>
      <c r="AG229" s="52">
        <v>18</v>
      </c>
    </row>
    <row r="230" spans="2:33" x14ac:dyDescent="0.3">
      <c r="B230" s="44" t="str">
        <f t="shared" si="103"/>
        <v>-</v>
      </c>
      <c r="C230" s="38"/>
      <c r="D230" s="1">
        <v>216</v>
      </c>
      <c r="E230" s="1">
        <f t="shared" si="106"/>
        <v>12</v>
      </c>
      <c r="F230" s="39">
        <f>IFERROR(IF(B230&lt;$C$9,IF('[29]Proforma-Input'!$C$108="Yes",K229,K229),0),)</f>
        <v>0</v>
      </c>
      <c r="G230" s="39">
        <f t="shared" si="104"/>
        <v>0</v>
      </c>
      <c r="H230" s="40">
        <f>IFERROR(IF(B230&lt;$C$9,IF('[29]Proforma-Input'!$C$108="Yes",H229,),0),)</f>
        <v>0</v>
      </c>
      <c r="I230" s="41">
        <f t="shared" si="88"/>
        <v>0</v>
      </c>
      <c r="J230" s="41">
        <f t="shared" si="89"/>
        <v>0</v>
      </c>
      <c r="K230" s="42">
        <f t="shared" si="90"/>
        <v>0</v>
      </c>
      <c r="L230" s="41" t="str">
        <f t="shared" si="91"/>
        <v>-</v>
      </c>
      <c r="M230" s="43" t="str">
        <f t="shared" si="92"/>
        <v>-</v>
      </c>
      <c r="O230" s="44">
        <f t="shared" ca="1" si="105"/>
        <v>52477</v>
      </c>
      <c r="P230" s="38"/>
      <c r="Q230" s="1">
        <f t="shared" si="84"/>
        <v>216</v>
      </c>
      <c r="R230" s="1">
        <f t="shared" si="107"/>
        <v>12</v>
      </c>
      <c r="S230" s="39">
        <f>IF('[29]Proforma-Input'!$C$108="No",X229,IF(AF230=TRUE,$P$3,X229))</f>
        <v>6241252.4344726028</v>
      </c>
      <c r="T230" s="39">
        <f t="shared" si="85"/>
        <v>63236.743251996377</v>
      </c>
      <c r="U230" s="40">
        <f t="shared" si="86"/>
        <v>6.8000000000000005E-2</v>
      </c>
      <c r="V230" s="41">
        <f t="shared" si="94"/>
        <v>35367.097128678084</v>
      </c>
      <c r="W230" s="41">
        <f t="shared" si="95"/>
        <v>27869.646123318293</v>
      </c>
      <c r="X230" s="53">
        <f t="shared" si="96"/>
        <v>6213382.7883492848</v>
      </c>
      <c r="Y230" s="68">
        <f t="shared" si="97"/>
        <v>10172519.330780501</v>
      </c>
      <c r="Z230" s="68">
        <f t="shared" si="98"/>
        <v>3486617.2116507115</v>
      </c>
      <c r="AA230" s="39">
        <f t="shared" si="99"/>
        <v>520.10436953938358</v>
      </c>
      <c r="AB230" s="53">
        <f t="shared" si="100"/>
        <v>130.0260923848459</v>
      </c>
      <c r="AC230" s="41" t="str">
        <f t="shared" si="101"/>
        <v>-</v>
      </c>
      <c r="AD230" s="43" t="str">
        <f t="shared" si="102"/>
        <v>-</v>
      </c>
      <c r="AF230" s="38">
        <f>IF('[29]Proforma-Input'!$C$108="Yes",MONTH(O230)&amp;YEAR(O230)=MONTH($C$9)&amp;YEAR($C$9),0)</f>
        <v>0</v>
      </c>
      <c r="AG230" s="52">
        <v>18</v>
      </c>
    </row>
    <row r="231" spans="2:33" x14ac:dyDescent="0.3">
      <c r="B231" s="44" t="str">
        <f t="shared" si="103"/>
        <v>-</v>
      </c>
      <c r="C231" s="38">
        <v>19</v>
      </c>
      <c r="D231" s="1">
        <v>217</v>
      </c>
      <c r="E231" s="1">
        <v>1</v>
      </c>
      <c r="F231" s="39">
        <f>IFERROR(IF(B231&lt;$C$9,IF('[29]Proforma-Input'!$C$108="Yes",K230,K230),0),)</f>
        <v>0</v>
      </c>
      <c r="G231" s="39">
        <f t="shared" si="104"/>
        <v>0</v>
      </c>
      <c r="H231" s="40">
        <f>IFERROR(IF(B231&lt;$C$9,IF('[29]Proforma-Input'!$C$108="Yes",H230,),0),)</f>
        <v>0</v>
      </c>
      <c r="I231" s="41">
        <f t="shared" si="88"/>
        <v>0</v>
      </c>
      <c r="J231" s="41">
        <f t="shared" si="89"/>
        <v>0</v>
      </c>
      <c r="K231" s="42">
        <f t="shared" si="90"/>
        <v>0</v>
      </c>
      <c r="L231" s="41">
        <f t="shared" si="91"/>
        <v>0</v>
      </c>
      <c r="M231" s="43">
        <f t="shared" si="92"/>
        <v>0</v>
      </c>
      <c r="O231" s="44">
        <f t="shared" ca="1" si="105"/>
        <v>52507</v>
      </c>
      <c r="P231" s="38">
        <v>19</v>
      </c>
      <c r="Q231" s="1">
        <f t="shared" si="84"/>
        <v>217</v>
      </c>
      <c r="R231" s="1">
        <v>1</v>
      </c>
      <c r="S231" s="39">
        <f>IF('[29]Proforma-Input'!$C$108="No",X230,IF(AF231=TRUE,$P$3,X230))</f>
        <v>6213382.7883492848</v>
      </c>
      <c r="T231" s="39">
        <f t="shared" si="85"/>
        <v>63236.743251996377</v>
      </c>
      <c r="U231" s="40">
        <f t="shared" si="86"/>
        <v>6.8000000000000005E-2</v>
      </c>
      <c r="V231" s="41">
        <f t="shared" si="94"/>
        <v>35209.169133979281</v>
      </c>
      <c r="W231" s="41">
        <f t="shared" si="95"/>
        <v>28027.574118017095</v>
      </c>
      <c r="X231" s="53">
        <f t="shared" si="96"/>
        <v>6185355.2142312676</v>
      </c>
      <c r="Y231" s="68">
        <f t="shared" si="97"/>
        <v>10207728.49991448</v>
      </c>
      <c r="Z231" s="68">
        <f t="shared" si="98"/>
        <v>3514644.7857687287</v>
      </c>
      <c r="AA231" s="39">
        <f t="shared" si="99"/>
        <v>517.78189902910708</v>
      </c>
      <c r="AB231" s="53">
        <f t="shared" si="100"/>
        <v>129.44547475727677</v>
      </c>
      <c r="AC231" s="41">
        <f t="shared" si="101"/>
        <v>411827.17011626065</v>
      </c>
      <c r="AD231" s="43">
        <f t="shared" si="102"/>
        <v>347013.74890769587</v>
      </c>
      <c r="AF231" s="38">
        <f>IF('[29]Proforma-Input'!$C$108="Yes",MONTH(O231)&amp;YEAR(O231)=MONTH($C$9)&amp;YEAR($C$9),0)</f>
        <v>0</v>
      </c>
      <c r="AG231" s="52">
        <v>19</v>
      </c>
    </row>
    <row r="232" spans="2:33" x14ac:dyDescent="0.3">
      <c r="B232" s="44" t="str">
        <f t="shared" si="103"/>
        <v>-</v>
      </c>
      <c r="C232" s="38"/>
      <c r="D232" s="1">
        <v>218</v>
      </c>
      <c r="E232" s="1">
        <f t="shared" ref="E232:E242" si="108">1+E231</f>
        <v>2</v>
      </c>
      <c r="F232" s="39">
        <f>IFERROR(IF(B232&lt;$C$9,IF('[29]Proforma-Input'!$C$108="Yes",K231,K231),0),)</f>
        <v>0</v>
      </c>
      <c r="G232" s="39">
        <f t="shared" si="104"/>
        <v>0</v>
      </c>
      <c r="H232" s="40">
        <f>IFERROR(IF(B232&lt;$C$9,IF('[29]Proforma-Input'!$C$108="Yes",H231,),0),)</f>
        <v>0</v>
      </c>
      <c r="I232" s="41">
        <f t="shared" si="88"/>
        <v>0</v>
      </c>
      <c r="J232" s="41">
        <f t="shared" si="89"/>
        <v>0</v>
      </c>
      <c r="K232" s="42">
        <f t="shared" si="90"/>
        <v>0</v>
      </c>
      <c r="L232" s="41" t="str">
        <f t="shared" si="91"/>
        <v>-</v>
      </c>
      <c r="M232" s="43" t="str">
        <f t="shared" si="92"/>
        <v>-</v>
      </c>
      <c r="O232" s="44">
        <f t="shared" ca="1" si="105"/>
        <v>52538</v>
      </c>
      <c r="P232" s="38"/>
      <c r="Q232" s="1">
        <f t="shared" si="84"/>
        <v>218</v>
      </c>
      <c r="R232" s="1">
        <f t="shared" ref="R232:R242" si="109">1+R231</f>
        <v>2</v>
      </c>
      <c r="S232" s="39">
        <f>IF('[29]Proforma-Input'!$C$108="No",X231,IF(AF232=TRUE,$P$3,X231))</f>
        <v>6185355.2142312676</v>
      </c>
      <c r="T232" s="39">
        <f t="shared" si="85"/>
        <v>63236.743251996377</v>
      </c>
      <c r="U232" s="40">
        <f t="shared" si="86"/>
        <v>6.8000000000000005E-2</v>
      </c>
      <c r="V232" s="41">
        <f t="shared" si="94"/>
        <v>35050.346213977187</v>
      </c>
      <c r="W232" s="41">
        <f t="shared" si="95"/>
        <v>28186.397038019189</v>
      </c>
      <c r="X232" s="53">
        <f t="shared" si="96"/>
        <v>6157168.8171932483</v>
      </c>
      <c r="Y232" s="68">
        <f t="shared" si="97"/>
        <v>10242778.846128458</v>
      </c>
      <c r="Z232" s="68">
        <f t="shared" si="98"/>
        <v>3542831.182806748</v>
      </c>
      <c r="AA232" s="39">
        <f t="shared" si="99"/>
        <v>515.44626785260562</v>
      </c>
      <c r="AB232" s="53">
        <f t="shared" si="100"/>
        <v>128.8615669631514</v>
      </c>
      <c r="AC232" s="41" t="str">
        <f t="shared" si="101"/>
        <v>-</v>
      </c>
      <c r="AD232" s="43" t="str">
        <f t="shared" si="102"/>
        <v>-</v>
      </c>
      <c r="AF232" s="38">
        <f>IF('[29]Proforma-Input'!$C$108="Yes",MONTH(O232)&amp;YEAR(O232)=MONTH($C$9)&amp;YEAR($C$9),0)</f>
        <v>0</v>
      </c>
      <c r="AG232" s="52">
        <v>19</v>
      </c>
    </row>
    <row r="233" spans="2:33" x14ac:dyDescent="0.3">
      <c r="B233" s="44" t="str">
        <f t="shared" si="103"/>
        <v>-</v>
      </c>
      <c r="C233" s="38"/>
      <c r="D233" s="1">
        <v>219</v>
      </c>
      <c r="E233" s="1">
        <f t="shared" si="108"/>
        <v>3</v>
      </c>
      <c r="F233" s="39">
        <f>IFERROR(IF(B233&lt;$C$9,IF('[29]Proforma-Input'!$C$108="Yes",K232,K232),0),)</f>
        <v>0</v>
      </c>
      <c r="G233" s="39">
        <f t="shared" si="104"/>
        <v>0</v>
      </c>
      <c r="H233" s="40">
        <f>IFERROR(IF(B233&lt;$C$9,IF('[29]Proforma-Input'!$C$108="Yes",H232,),0),)</f>
        <v>0</v>
      </c>
      <c r="I233" s="41">
        <f t="shared" si="88"/>
        <v>0</v>
      </c>
      <c r="J233" s="41">
        <f t="shared" si="89"/>
        <v>0</v>
      </c>
      <c r="K233" s="42">
        <f t="shared" si="90"/>
        <v>0</v>
      </c>
      <c r="L233" s="41" t="str">
        <f t="shared" si="91"/>
        <v>-</v>
      </c>
      <c r="M233" s="43" t="str">
        <f t="shared" si="92"/>
        <v>-</v>
      </c>
      <c r="O233" s="44">
        <f t="shared" ca="1" si="105"/>
        <v>52568</v>
      </c>
      <c r="P233" s="38"/>
      <c r="Q233" s="1">
        <f t="shared" si="84"/>
        <v>219</v>
      </c>
      <c r="R233" s="1">
        <f t="shared" si="109"/>
        <v>3</v>
      </c>
      <c r="S233" s="39">
        <f>IF('[29]Proforma-Input'!$C$108="No",X232,IF(AF233=TRUE,$P$3,X232))</f>
        <v>6157168.8171932483</v>
      </c>
      <c r="T233" s="39">
        <f t="shared" si="85"/>
        <v>63236.743251996377</v>
      </c>
      <c r="U233" s="40">
        <f t="shared" si="86"/>
        <v>6.8000000000000005E-2</v>
      </c>
      <c r="V233" s="41">
        <f t="shared" si="94"/>
        <v>34890.623297428407</v>
      </c>
      <c r="W233" s="41">
        <f t="shared" si="95"/>
        <v>28346.11995456797</v>
      </c>
      <c r="X233" s="53">
        <f t="shared" si="96"/>
        <v>6128822.69723868</v>
      </c>
      <c r="Y233" s="68">
        <f t="shared" si="97"/>
        <v>10277669.469425887</v>
      </c>
      <c r="Z233" s="68">
        <f t="shared" si="98"/>
        <v>3571177.3027613158</v>
      </c>
      <c r="AA233" s="39">
        <f t="shared" si="99"/>
        <v>513.09740143277065</v>
      </c>
      <c r="AB233" s="53">
        <f t="shared" si="100"/>
        <v>128.27435035819266</v>
      </c>
      <c r="AC233" s="41" t="str">
        <f t="shared" si="101"/>
        <v>-</v>
      </c>
      <c r="AD233" s="43" t="str">
        <f t="shared" si="102"/>
        <v>-</v>
      </c>
      <c r="AF233" s="38">
        <f>IF('[29]Proforma-Input'!$C$108="Yes",MONTH(O233)&amp;YEAR(O233)=MONTH($C$9)&amp;YEAR($C$9),0)</f>
        <v>0</v>
      </c>
      <c r="AG233" s="52">
        <v>19</v>
      </c>
    </row>
    <row r="234" spans="2:33" x14ac:dyDescent="0.3">
      <c r="B234" s="44" t="str">
        <f t="shared" si="103"/>
        <v>-</v>
      </c>
      <c r="C234" s="38"/>
      <c r="D234" s="1">
        <v>220</v>
      </c>
      <c r="E234" s="1">
        <f t="shared" si="108"/>
        <v>4</v>
      </c>
      <c r="F234" s="39">
        <f>IFERROR(IF(B234&lt;$C$9,IF('[29]Proforma-Input'!$C$108="Yes",K233,K233),0),)</f>
        <v>0</v>
      </c>
      <c r="G234" s="39">
        <f t="shared" si="104"/>
        <v>0</v>
      </c>
      <c r="H234" s="40">
        <f>IFERROR(IF(B234&lt;$C$9,IF('[29]Proforma-Input'!$C$108="Yes",H233,),0),)</f>
        <v>0</v>
      </c>
      <c r="I234" s="41">
        <f t="shared" si="88"/>
        <v>0</v>
      </c>
      <c r="J234" s="41">
        <f t="shared" si="89"/>
        <v>0</v>
      </c>
      <c r="K234" s="42">
        <f t="shared" si="90"/>
        <v>0</v>
      </c>
      <c r="L234" s="41" t="str">
        <f t="shared" si="91"/>
        <v>-</v>
      </c>
      <c r="M234" s="43" t="str">
        <f t="shared" si="92"/>
        <v>-</v>
      </c>
      <c r="O234" s="44">
        <f t="shared" ca="1" si="105"/>
        <v>52599</v>
      </c>
      <c r="P234" s="38"/>
      <c r="Q234" s="1">
        <f t="shared" si="84"/>
        <v>220</v>
      </c>
      <c r="R234" s="1">
        <f t="shared" si="109"/>
        <v>4</v>
      </c>
      <c r="S234" s="39">
        <f>IF('[29]Proforma-Input'!$C$108="No",X233,IF(AF234=TRUE,$P$3,X233))</f>
        <v>6128822.69723868</v>
      </c>
      <c r="T234" s="39">
        <f t="shared" si="85"/>
        <v>63236.743251996377</v>
      </c>
      <c r="U234" s="40">
        <f t="shared" si="86"/>
        <v>6.8000000000000005E-2</v>
      </c>
      <c r="V234" s="41">
        <f t="shared" si="94"/>
        <v>34729.995284352524</v>
      </c>
      <c r="W234" s="41">
        <f t="shared" si="95"/>
        <v>28506.747967643852</v>
      </c>
      <c r="X234" s="53">
        <f t="shared" si="96"/>
        <v>6100315.9492710363</v>
      </c>
      <c r="Y234" s="68">
        <f t="shared" si="97"/>
        <v>10312399.464710239</v>
      </c>
      <c r="Z234" s="68">
        <f t="shared" si="98"/>
        <v>3599684.0507289595</v>
      </c>
      <c r="AA234" s="39">
        <f t="shared" si="99"/>
        <v>510.73522476989001</v>
      </c>
      <c r="AB234" s="53">
        <f t="shared" si="100"/>
        <v>127.6838061924725</v>
      </c>
      <c r="AC234" s="41" t="str">
        <f t="shared" si="101"/>
        <v>-</v>
      </c>
      <c r="AD234" s="43" t="str">
        <f t="shared" si="102"/>
        <v>-</v>
      </c>
      <c r="AF234" s="38">
        <f>IF('[29]Proforma-Input'!$C$108="Yes",MONTH(O234)&amp;YEAR(O234)=MONTH($C$9)&amp;YEAR($C$9),0)</f>
        <v>0</v>
      </c>
      <c r="AG234" s="52">
        <v>19</v>
      </c>
    </row>
    <row r="235" spans="2:33" x14ac:dyDescent="0.3">
      <c r="B235" s="44" t="str">
        <f t="shared" si="103"/>
        <v>-</v>
      </c>
      <c r="C235" s="38"/>
      <c r="D235" s="1">
        <v>221</v>
      </c>
      <c r="E235" s="1">
        <f t="shared" si="108"/>
        <v>5</v>
      </c>
      <c r="F235" s="39">
        <f>IFERROR(IF(B235&lt;$C$9,IF('[29]Proforma-Input'!$C$108="Yes",K234,K234),0),)</f>
        <v>0</v>
      </c>
      <c r="G235" s="39">
        <f t="shared" si="104"/>
        <v>0</v>
      </c>
      <c r="H235" s="40">
        <f>IFERROR(IF(B235&lt;$C$9,IF('[29]Proforma-Input'!$C$108="Yes",H234,),0),)</f>
        <v>0</v>
      </c>
      <c r="I235" s="41">
        <f t="shared" si="88"/>
        <v>0</v>
      </c>
      <c r="J235" s="41">
        <f t="shared" si="89"/>
        <v>0</v>
      </c>
      <c r="K235" s="42">
        <f t="shared" si="90"/>
        <v>0</v>
      </c>
      <c r="L235" s="41" t="str">
        <f t="shared" si="91"/>
        <v>-</v>
      </c>
      <c r="M235" s="43" t="str">
        <f t="shared" si="92"/>
        <v>-</v>
      </c>
      <c r="O235" s="44">
        <f t="shared" ca="1" si="105"/>
        <v>52630</v>
      </c>
      <c r="P235" s="38"/>
      <c r="Q235" s="1">
        <f t="shared" si="84"/>
        <v>221</v>
      </c>
      <c r="R235" s="1">
        <f t="shared" si="109"/>
        <v>5</v>
      </c>
      <c r="S235" s="39">
        <f>IF('[29]Proforma-Input'!$C$108="No",X234,IF(AF235=TRUE,$P$3,X234))</f>
        <v>6100315.9492710363</v>
      </c>
      <c r="T235" s="39">
        <f t="shared" si="85"/>
        <v>63236.743251996377</v>
      </c>
      <c r="U235" s="40">
        <f t="shared" si="86"/>
        <v>6.8000000000000005E-2</v>
      </c>
      <c r="V235" s="41">
        <f t="shared" si="94"/>
        <v>34568.457045869211</v>
      </c>
      <c r="W235" s="41">
        <f t="shared" si="95"/>
        <v>28668.286206127166</v>
      </c>
      <c r="X235" s="53">
        <f t="shared" si="96"/>
        <v>6071647.6630649092</v>
      </c>
      <c r="Y235" s="68">
        <f t="shared" si="97"/>
        <v>10346967.921756109</v>
      </c>
      <c r="Z235" s="68">
        <f t="shared" si="98"/>
        <v>3628352.3369350866</v>
      </c>
      <c r="AA235" s="39">
        <f t="shared" si="99"/>
        <v>508.35966243925304</v>
      </c>
      <c r="AB235" s="53">
        <f t="shared" si="100"/>
        <v>127.08991560981326</v>
      </c>
      <c r="AC235" s="41" t="str">
        <f t="shared" si="101"/>
        <v>-</v>
      </c>
      <c r="AD235" s="43" t="str">
        <f t="shared" si="102"/>
        <v>-</v>
      </c>
      <c r="AF235" s="38">
        <f>IF('[29]Proforma-Input'!$C$108="Yes",MONTH(O235)&amp;YEAR(O235)=MONTH($C$9)&amp;YEAR($C$9),0)</f>
        <v>0</v>
      </c>
      <c r="AG235" s="52">
        <v>19</v>
      </c>
    </row>
    <row r="236" spans="2:33" x14ac:dyDescent="0.3">
      <c r="B236" s="44" t="str">
        <f t="shared" si="103"/>
        <v>-</v>
      </c>
      <c r="C236" s="38"/>
      <c r="D236" s="1">
        <v>222</v>
      </c>
      <c r="E236" s="1">
        <f t="shared" si="108"/>
        <v>6</v>
      </c>
      <c r="F236" s="39">
        <f>IFERROR(IF(B236&lt;$C$9,IF('[29]Proforma-Input'!$C$108="Yes",K235,K235),0),)</f>
        <v>0</v>
      </c>
      <c r="G236" s="39">
        <f t="shared" si="104"/>
        <v>0</v>
      </c>
      <c r="H236" s="40">
        <f>IFERROR(IF(B236&lt;$C$9,IF('[29]Proforma-Input'!$C$108="Yes",H235,),0),)</f>
        <v>0</v>
      </c>
      <c r="I236" s="41">
        <f t="shared" si="88"/>
        <v>0</v>
      </c>
      <c r="J236" s="41">
        <f t="shared" si="89"/>
        <v>0</v>
      </c>
      <c r="K236" s="42">
        <f t="shared" si="90"/>
        <v>0</v>
      </c>
      <c r="L236" s="41" t="str">
        <f t="shared" si="91"/>
        <v>-</v>
      </c>
      <c r="M236" s="43" t="str">
        <f t="shared" si="92"/>
        <v>-</v>
      </c>
      <c r="O236" s="44">
        <f t="shared" ca="1" si="105"/>
        <v>52659</v>
      </c>
      <c r="P236" s="38"/>
      <c r="Q236" s="1">
        <f t="shared" si="84"/>
        <v>222</v>
      </c>
      <c r="R236" s="1">
        <f t="shared" si="109"/>
        <v>6</v>
      </c>
      <c r="S236" s="39">
        <f>IF('[29]Proforma-Input'!$C$108="No",X235,IF(AF236=TRUE,$P$3,X235))</f>
        <v>6071647.6630649092</v>
      </c>
      <c r="T236" s="39">
        <f t="shared" si="85"/>
        <v>63236.743251996377</v>
      </c>
      <c r="U236" s="40">
        <f t="shared" si="86"/>
        <v>6.8000000000000005E-2</v>
      </c>
      <c r="V236" s="41">
        <f t="shared" si="94"/>
        <v>34406.00342403449</v>
      </c>
      <c r="W236" s="41">
        <f t="shared" si="95"/>
        <v>28830.739827961886</v>
      </c>
      <c r="X236" s="53">
        <f t="shared" si="96"/>
        <v>6042816.9232369475</v>
      </c>
      <c r="Y236" s="68">
        <f t="shared" si="97"/>
        <v>10381373.925180145</v>
      </c>
      <c r="Z236" s="68">
        <f t="shared" si="98"/>
        <v>3657183.0767630483</v>
      </c>
      <c r="AA236" s="39">
        <f t="shared" si="99"/>
        <v>505.97063858874247</v>
      </c>
      <c r="AB236" s="53">
        <f t="shared" si="100"/>
        <v>126.49265964718562</v>
      </c>
      <c r="AC236" s="41" t="str">
        <f t="shared" si="101"/>
        <v>-</v>
      </c>
      <c r="AD236" s="43" t="str">
        <f t="shared" si="102"/>
        <v>-</v>
      </c>
      <c r="AF236" s="38">
        <f>IF('[29]Proforma-Input'!$C$108="Yes",MONTH(O236)&amp;YEAR(O236)=MONTH($C$9)&amp;YEAR($C$9),0)</f>
        <v>0</v>
      </c>
      <c r="AG236" s="52">
        <v>19</v>
      </c>
    </row>
    <row r="237" spans="2:33" x14ac:dyDescent="0.3">
      <c r="B237" s="44" t="str">
        <f t="shared" si="103"/>
        <v>-</v>
      </c>
      <c r="C237" s="38"/>
      <c r="D237" s="1">
        <v>223</v>
      </c>
      <c r="E237" s="1">
        <f t="shared" si="108"/>
        <v>7</v>
      </c>
      <c r="F237" s="39">
        <f>IFERROR(IF(B237&lt;$C$9,IF('[29]Proforma-Input'!$C$108="Yes",K236,K236),0),)</f>
        <v>0</v>
      </c>
      <c r="G237" s="39">
        <f t="shared" si="104"/>
        <v>0</v>
      </c>
      <c r="H237" s="40">
        <f>IFERROR(IF(B237&lt;$C$9,IF('[29]Proforma-Input'!$C$108="Yes",H236,),0),)</f>
        <v>0</v>
      </c>
      <c r="I237" s="41">
        <f t="shared" si="88"/>
        <v>0</v>
      </c>
      <c r="J237" s="41">
        <f t="shared" si="89"/>
        <v>0</v>
      </c>
      <c r="K237" s="42">
        <f t="shared" si="90"/>
        <v>0</v>
      </c>
      <c r="L237" s="41" t="str">
        <f t="shared" si="91"/>
        <v>-</v>
      </c>
      <c r="M237" s="43" t="str">
        <f t="shared" si="92"/>
        <v>-</v>
      </c>
      <c r="O237" s="44">
        <f t="shared" ca="1" si="105"/>
        <v>52690</v>
      </c>
      <c r="P237" s="38"/>
      <c r="Q237" s="1">
        <f t="shared" si="84"/>
        <v>223</v>
      </c>
      <c r="R237" s="1">
        <f t="shared" si="109"/>
        <v>7</v>
      </c>
      <c r="S237" s="39">
        <f>IF('[29]Proforma-Input'!$C$108="No",X236,IF(AF237=TRUE,$P$3,X236))</f>
        <v>6042816.9232369475</v>
      </c>
      <c r="T237" s="39">
        <f t="shared" si="85"/>
        <v>63236.743251996377</v>
      </c>
      <c r="U237" s="40">
        <f t="shared" si="86"/>
        <v>6.8000000000000005E-2</v>
      </c>
      <c r="V237" s="41">
        <f t="shared" si="94"/>
        <v>34242.629231676037</v>
      </c>
      <c r="W237" s="41">
        <f t="shared" si="95"/>
        <v>28994.114020320339</v>
      </c>
      <c r="X237" s="53">
        <f t="shared" si="96"/>
        <v>6013822.8092166269</v>
      </c>
      <c r="Y237" s="68">
        <f t="shared" si="97"/>
        <v>10415616.554411821</v>
      </c>
      <c r="Z237" s="68">
        <f t="shared" si="98"/>
        <v>3686177.1907833684</v>
      </c>
      <c r="AA237" s="39">
        <f t="shared" si="99"/>
        <v>503.5680769364123</v>
      </c>
      <c r="AB237" s="53">
        <f t="shared" si="100"/>
        <v>125.89201923410307</v>
      </c>
      <c r="AC237" s="41" t="str">
        <f t="shared" si="101"/>
        <v>-</v>
      </c>
      <c r="AD237" s="43" t="str">
        <f t="shared" si="102"/>
        <v>-</v>
      </c>
      <c r="AF237" s="38">
        <f>IF('[29]Proforma-Input'!$C$108="Yes",MONTH(O237)&amp;YEAR(O237)=MONTH($C$9)&amp;YEAR($C$9),0)</f>
        <v>0</v>
      </c>
      <c r="AG237" s="52">
        <v>19</v>
      </c>
    </row>
    <row r="238" spans="2:33" x14ac:dyDescent="0.3">
      <c r="B238" s="44" t="str">
        <f t="shared" si="103"/>
        <v>-</v>
      </c>
      <c r="C238" s="38"/>
      <c r="D238" s="1">
        <v>224</v>
      </c>
      <c r="E238" s="1">
        <f t="shared" si="108"/>
        <v>8</v>
      </c>
      <c r="F238" s="39">
        <f>IFERROR(IF(B238&lt;$C$9,IF('[29]Proforma-Input'!$C$108="Yes",K237,K237),0),)</f>
        <v>0</v>
      </c>
      <c r="G238" s="39">
        <f t="shared" si="104"/>
        <v>0</v>
      </c>
      <c r="H238" s="40">
        <f>IFERROR(IF(B238&lt;$C$9,IF('[29]Proforma-Input'!$C$108="Yes",H237,),0),)</f>
        <v>0</v>
      </c>
      <c r="I238" s="41">
        <f t="shared" si="88"/>
        <v>0</v>
      </c>
      <c r="J238" s="41">
        <f t="shared" si="89"/>
        <v>0</v>
      </c>
      <c r="K238" s="42">
        <f t="shared" si="90"/>
        <v>0</v>
      </c>
      <c r="L238" s="41" t="str">
        <f t="shared" si="91"/>
        <v>-</v>
      </c>
      <c r="M238" s="43" t="str">
        <f t="shared" si="92"/>
        <v>-</v>
      </c>
      <c r="O238" s="44">
        <f t="shared" ca="1" si="105"/>
        <v>52720</v>
      </c>
      <c r="P238" s="38"/>
      <c r="Q238" s="1">
        <f t="shared" si="84"/>
        <v>224</v>
      </c>
      <c r="R238" s="1">
        <f t="shared" si="109"/>
        <v>8</v>
      </c>
      <c r="S238" s="39">
        <f>IF('[29]Proforma-Input'!$C$108="No",X237,IF(AF238=TRUE,$P$3,X237))</f>
        <v>6013822.8092166269</v>
      </c>
      <c r="T238" s="39">
        <f t="shared" si="85"/>
        <v>63236.743251996377</v>
      </c>
      <c r="U238" s="40">
        <f t="shared" si="86"/>
        <v>6.8000000000000005E-2</v>
      </c>
      <c r="V238" s="41">
        <f t="shared" si="94"/>
        <v>34078.329252227551</v>
      </c>
      <c r="W238" s="41">
        <f t="shared" si="95"/>
        <v>29158.413999768825</v>
      </c>
      <c r="X238" s="53">
        <f t="shared" si="96"/>
        <v>5984664.395216858</v>
      </c>
      <c r="Y238" s="68">
        <f t="shared" si="97"/>
        <v>10449694.883664049</v>
      </c>
      <c r="Z238" s="68">
        <f t="shared" si="98"/>
        <v>3715335.6047831373</v>
      </c>
      <c r="AA238" s="39">
        <f t="shared" si="99"/>
        <v>501.15190076805226</v>
      </c>
      <c r="AB238" s="53">
        <f t="shared" si="100"/>
        <v>125.28797519201306</v>
      </c>
      <c r="AC238" s="41" t="str">
        <f t="shared" si="101"/>
        <v>-</v>
      </c>
      <c r="AD238" s="43" t="str">
        <f t="shared" si="102"/>
        <v>-</v>
      </c>
      <c r="AF238" s="38">
        <f>IF('[29]Proforma-Input'!$C$108="Yes",MONTH(O238)&amp;YEAR(O238)=MONTH($C$9)&amp;YEAR($C$9),0)</f>
        <v>0</v>
      </c>
      <c r="AG238" s="52">
        <v>19</v>
      </c>
    </row>
    <row r="239" spans="2:33" x14ac:dyDescent="0.3">
      <c r="B239" s="44" t="str">
        <f t="shared" si="103"/>
        <v>-</v>
      </c>
      <c r="C239" s="38"/>
      <c r="D239" s="1">
        <v>225</v>
      </c>
      <c r="E239" s="1">
        <f t="shared" si="108"/>
        <v>9</v>
      </c>
      <c r="F239" s="39">
        <f>IFERROR(IF(B239&lt;$C$9,IF('[29]Proforma-Input'!$C$108="Yes",K238,K238),0),)</f>
        <v>0</v>
      </c>
      <c r="G239" s="39">
        <f t="shared" si="104"/>
        <v>0</v>
      </c>
      <c r="H239" s="40">
        <f>IFERROR(IF(B239&lt;$C$9,IF('[29]Proforma-Input'!$C$108="Yes",H238,),0),)</f>
        <v>0</v>
      </c>
      <c r="I239" s="41">
        <f t="shared" si="88"/>
        <v>0</v>
      </c>
      <c r="J239" s="41">
        <f t="shared" si="89"/>
        <v>0</v>
      </c>
      <c r="K239" s="42">
        <f t="shared" si="90"/>
        <v>0</v>
      </c>
      <c r="L239" s="41" t="str">
        <f t="shared" si="91"/>
        <v>-</v>
      </c>
      <c r="M239" s="43" t="str">
        <f t="shared" si="92"/>
        <v>-</v>
      </c>
      <c r="O239" s="44">
        <f t="shared" ca="1" si="105"/>
        <v>52751</v>
      </c>
      <c r="P239" s="38"/>
      <c r="Q239" s="1">
        <f t="shared" si="84"/>
        <v>225</v>
      </c>
      <c r="R239" s="1">
        <f t="shared" si="109"/>
        <v>9</v>
      </c>
      <c r="S239" s="39">
        <f>IF('[29]Proforma-Input'!$C$108="No",X238,IF(AF239=TRUE,$P$3,X238))</f>
        <v>5984664.395216858</v>
      </c>
      <c r="T239" s="39">
        <f t="shared" si="85"/>
        <v>63236.743251996377</v>
      </c>
      <c r="U239" s="40">
        <f t="shared" si="86"/>
        <v>6.8000000000000005E-2</v>
      </c>
      <c r="V239" s="41">
        <f t="shared" si="94"/>
        <v>33913.098239562198</v>
      </c>
      <c r="W239" s="41">
        <f t="shared" si="95"/>
        <v>29323.645012434179</v>
      </c>
      <c r="X239" s="53">
        <f t="shared" si="96"/>
        <v>5955340.7502044234</v>
      </c>
      <c r="Y239" s="68">
        <f t="shared" si="97"/>
        <v>10483607.981903611</v>
      </c>
      <c r="Z239" s="68">
        <f t="shared" si="98"/>
        <v>3744659.2497955714</v>
      </c>
      <c r="AA239" s="39">
        <f t="shared" si="99"/>
        <v>498.72203293473814</v>
      </c>
      <c r="AB239" s="53">
        <f t="shared" si="100"/>
        <v>124.68050823368453</v>
      </c>
      <c r="AC239" s="41" t="str">
        <f t="shared" si="101"/>
        <v>-</v>
      </c>
      <c r="AD239" s="43" t="str">
        <f t="shared" si="102"/>
        <v>-</v>
      </c>
      <c r="AF239" s="38">
        <f>IF('[29]Proforma-Input'!$C$108="Yes",MONTH(O239)&amp;YEAR(O239)=MONTH($C$9)&amp;YEAR($C$9),0)</f>
        <v>0</v>
      </c>
      <c r="AG239" s="52">
        <v>19</v>
      </c>
    </row>
    <row r="240" spans="2:33" x14ac:dyDescent="0.3">
      <c r="B240" s="44" t="str">
        <f t="shared" si="103"/>
        <v>-</v>
      </c>
      <c r="C240" s="38"/>
      <c r="D240" s="1">
        <v>226</v>
      </c>
      <c r="E240" s="1">
        <f t="shared" si="108"/>
        <v>10</v>
      </c>
      <c r="F240" s="39">
        <f>IFERROR(IF(B240&lt;$C$9,IF('[29]Proforma-Input'!$C$108="Yes",K239,K239),0),)</f>
        <v>0</v>
      </c>
      <c r="G240" s="39">
        <f t="shared" si="104"/>
        <v>0</v>
      </c>
      <c r="H240" s="40">
        <f>IFERROR(IF(B240&lt;$C$9,IF('[29]Proforma-Input'!$C$108="Yes",H239,),0),)</f>
        <v>0</v>
      </c>
      <c r="I240" s="41">
        <f t="shared" si="88"/>
        <v>0</v>
      </c>
      <c r="J240" s="41">
        <f t="shared" si="89"/>
        <v>0</v>
      </c>
      <c r="K240" s="42">
        <f t="shared" si="90"/>
        <v>0</v>
      </c>
      <c r="L240" s="41" t="str">
        <f t="shared" si="91"/>
        <v>-</v>
      </c>
      <c r="M240" s="43" t="str">
        <f t="shared" si="92"/>
        <v>-</v>
      </c>
      <c r="O240" s="44">
        <f t="shared" ca="1" si="105"/>
        <v>52781</v>
      </c>
      <c r="P240" s="38"/>
      <c r="Q240" s="1">
        <f t="shared" si="84"/>
        <v>226</v>
      </c>
      <c r="R240" s="1">
        <f t="shared" si="109"/>
        <v>10</v>
      </c>
      <c r="S240" s="39">
        <f>IF('[29]Proforma-Input'!$C$108="No",X239,IF(AF240=TRUE,$P$3,X239))</f>
        <v>5955340.7502044234</v>
      </c>
      <c r="T240" s="39">
        <f t="shared" si="85"/>
        <v>63236.743251996377</v>
      </c>
      <c r="U240" s="40">
        <f t="shared" si="86"/>
        <v>6.8000000000000005E-2</v>
      </c>
      <c r="V240" s="41">
        <f t="shared" si="94"/>
        <v>33746.93091782507</v>
      </c>
      <c r="W240" s="41">
        <f t="shared" si="95"/>
        <v>29489.812334171307</v>
      </c>
      <c r="X240" s="53">
        <f t="shared" si="96"/>
        <v>5925850.9378702519</v>
      </c>
      <c r="Y240" s="68">
        <f t="shared" si="97"/>
        <v>10517354.912821436</v>
      </c>
      <c r="Z240" s="68">
        <f t="shared" si="98"/>
        <v>3774149.0621297429</v>
      </c>
      <c r="AA240" s="39">
        <f t="shared" si="99"/>
        <v>496.27839585036867</v>
      </c>
      <c r="AB240" s="53">
        <f t="shared" si="100"/>
        <v>124.06959896259217</v>
      </c>
      <c r="AC240" s="41" t="str">
        <f t="shared" si="101"/>
        <v>-</v>
      </c>
      <c r="AD240" s="43" t="str">
        <f t="shared" si="102"/>
        <v>-</v>
      </c>
      <c r="AF240" s="38">
        <f>IF('[29]Proforma-Input'!$C$108="Yes",MONTH(O240)&amp;YEAR(O240)=MONTH($C$9)&amp;YEAR($C$9),0)</f>
        <v>0</v>
      </c>
      <c r="AG240" s="52">
        <v>19</v>
      </c>
    </row>
    <row r="241" spans="2:33" x14ac:dyDescent="0.3">
      <c r="B241" s="44" t="str">
        <f t="shared" si="103"/>
        <v>-</v>
      </c>
      <c r="C241" s="38"/>
      <c r="D241" s="1">
        <v>227</v>
      </c>
      <c r="E241" s="1">
        <f t="shared" si="108"/>
        <v>11</v>
      </c>
      <c r="F241" s="39">
        <f>IFERROR(IF(B241&lt;$C$9,IF('[29]Proforma-Input'!$C$108="Yes",K240,K240),0),)</f>
        <v>0</v>
      </c>
      <c r="G241" s="39">
        <f t="shared" si="104"/>
        <v>0</v>
      </c>
      <c r="H241" s="40">
        <f>IFERROR(IF(B241&lt;$C$9,IF('[29]Proforma-Input'!$C$108="Yes",H240,),0),)</f>
        <v>0</v>
      </c>
      <c r="I241" s="41">
        <f t="shared" si="88"/>
        <v>0</v>
      </c>
      <c r="J241" s="41">
        <f t="shared" si="89"/>
        <v>0</v>
      </c>
      <c r="K241" s="42">
        <f t="shared" si="90"/>
        <v>0</v>
      </c>
      <c r="L241" s="41" t="str">
        <f t="shared" si="91"/>
        <v>-</v>
      </c>
      <c r="M241" s="43" t="str">
        <f t="shared" si="92"/>
        <v>-</v>
      </c>
      <c r="O241" s="44">
        <f t="shared" ca="1" si="105"/>
        <v>52812</v>
      </c>
      <c r="P241" s="38"/>
      <c r="Q241" s="1">
        <f t="shared" si="84"/>
        <v>227</v>
      </c>
      <c r="R241" s="1">
        <f t="shared" si="109"/>
        <v>11</v>
      </c>
      <c r="S241" s="39">
        <f>IF('[29]Proforma-Input'!$C$108="No",X240,IF(AF241=TRUE,$P$3,X240))</f>
        <v>5925850.9378702519</v>
      </c>
      <c r="T241" s="39">
        <f t="shared" si="85"/>
        <v>63236.743251996377</v>
      </c>
      <c r="U241" s="40">
        <f t="shared" si="86"/>
        <v>6.8000000000000005E-2</v>
      </c>
      <c r="V241" s="41">
        <f t="shared" si="94"/>
        <v>33579.821981264766</v>
      </c>
      <c r="W241" s="41">
        <f t="shared" si="95"/>
        <v>29656.921270731611</v>
      </c>
      <c r="X241" s="53">
        <f t="shared" si="96"/>
        <v>5896194.0165995201</v>
      </c>
      <c r="Y241" s="68">
        <f t="shared" si="97"/>
        <v>10550934.734802701</v>
      </c>
      <c r="Z241" s="68">
        <f t="shared" si="98"/>
        <v>3803805.9834004748</v>
      </c>
      <c r="AA241" s="39">
        <f t="shared" si="99"/>
        <v>493.82091148918767</v>
      </c>
      <c r="AB241" s="53">
        <f t="shared" si="100"/>
        <v>123.45522787229692</v>
      </c>
      <c r="AC241" s="41" t="str">
        <f t="shared" si="101"/>
        <v>-</v>
      </c>
      <c r="AD241" s="43" t="str">
        <f t="shared" si="102"/>
        <v>-</v>
      </c>
      <c r="AF241" s="38">
        <f>IF('[29]Proforma-Input'!$C$108="Yes",MONTH(O241)&amp;YEAR(O241)=MONTH($C$9)&amp;YEAR($C$9),0)</f>
        <v>0</v>
      </c>
      <c r="AG241" s="52">
        <v>19</v>
      </c>
    </row>
    <row r="242" spans="2:33" x14ac:dyDescent="0.3">
      <c r="B242" s="44" t="str">
        <f t="shared" si="103"/>
        <v>-</v>
      </c>
      <c r="C242" s="38"/>
      <c r="D242" s="1">
        <v>228</v>
      </c>
      <c r="E242" s="1">
        <f t="shared" si="108"/>
        <v>12</v>
      </c>
      <c r="F242" s="39">
        <f>IFERROR(IF(B242&lt;$C$9,IF('[29]Proforma-Input'!$C$108="Yes",K241,K241),0),)</f>
        <v>0</v>
      </c>
      <c r="G242" s="39">
        <f t="shared" si="104"/>
        <v>0</v>
      </c>
      <c r="H242" s="40">
        <f>IFERROR(IF(B242&lt;$C$9,IF('[29]Proforma-Input'!$C$108="Yes",H241,),0),)</f>
        <v>0</v>
      </c>
      <c r="I242" s="41">
        <f t="shared" si="88"/>
        <v>0</v>
      </c>
      <c r="J242" s="41">
        <f t="shared" si="89"/>
        <v>0</v>
      </c>
      <c r="K242" s="42">
        <f t="shared" si="90"/>
        <v>0</v>
      </c>
      <c r="L242" s="41" t="str">
        <f t="shared" si="91"/>
        <v>-</v>
      </c>
      <c r="M242" s="43" t="str">
        <f t="shared" si="92"/>
        <v>-</v>
      </c>
      <c r="O242" s="44">
        <f t="shared" ca="1" si="105"/>
        <v>52843</v>
      </c>
      <c r="P242" s="38"/>
      <c r="Q242" s="1">
        <f t="shared" si="84"/>
        <v>228</v>
      </c>
      <c r="R242" s="1">
        <f t="shared" si="109"/>
        <v>12</v>
      </c>
      <c r="S242" s="39">
        <f>IF('[29]Proforma-Input'!$C$108="No",X241,IF(AF242=TRUE,$P$3,X241))</f>
        <v>5896194.0165995201</v>
      </c>
      <c r="T242" s="39">
        <f t="shared" si="85"/>
        <v>63236.743251996377</v>
      </c>
      <c r="U242" s="40">
        <f t="shared" si="86"/>
        <v>6.8000000000000005E-2</v>
      </c>
      <c r="V242" s="41">
        <f t="shared" si="94"/>
        <v>33411.766094063947</v>
      </c>
      <c r="W242" s="41">
        <f t="shared" si="95"/>
        <v>29824.97715793243</v>
      </c>
      <c r="X242" s="53">
        <f t="shared" si="96"/>
        <v>5866369.0394415874</v>
      </c>
      <c r="Y242" s="68">
        <f t="shared" si="97"/>
        <v>10584346.500896765</v>
      </c>
      <c r="Z242" s="68">
        <f t="shared" si="98"/>
        <v>3833630.960558407</v>
      </c>
      <c r="AA242" s="39">
        <f t="shared" si="99"/>
        <v>491.34950138329333</v>
      </c>
      <c r="AB242" s="53">
        <f t="shared" si="100"/>
        <v>122.83737534582333</v>
      </c>
      <c r="AC242" s="41" t="str">
        <f t="shared" si="101"/>
        <v>-</v>
      </c>
      <c r="AD242" s="43" t="str">
        <f t="shared" si="102"/>
        <v>-</v>
      </c>
      <c r="AF242" s="38">
        <f>IF('[29]Proforma-Input'!$C$108="Yes",MONTH(O242)&amp;YEAR(O242)=MONTH($C$9)&amp;YEAR($C$9),0)</f>
        <v>0</v>
      </c>
      <c r="AG242" s="52">
        <v>19</v>
      </c>
    </row>
    <row r="243" spans="2:33" x14ac:dyDescent="0.3">
      <c r="B243" s="44" t="str">
        <f t="shared" si="103"/>
        <v>-</v>
      </c>
      <c r="C243" s="38">
        <v>20</v>
      </c>
      <c r="D243" s="1">
        <v>229</v>
      </c>
      <c r="E243" s="1">
        <v>1</v>
      </c>
      <c r="F243" s="39">
        <f>IFERROR(IF(B243&lt;$C$9,IF('[29]Proforma-Input'!$C$108="Yes",K242,K242),0),)</f>
        <v>0</v>
      </c>
      <c r="G243" s="39">
        <f t="shared" si="104"/>
        <v>0</v>
      </c>
      <c r="H243" s="40">
        <f>IFERROR(IF(B243&lt;$C$9,IF('[29]Proforma-Input'!$C$108="Yes",H242,),0),)</f>
        <v>0</v>
      </c>
      <c r="I243" s="41">
        <f t="shared" si="88"/>
        <v>0</v>
      </c>
      <c r="J243" s="41">
        <f t="shared" si="89"/>
        <v>0</v>
      </c>
      <c r="K243" s="42">
        <f t="shared" si="90"/>
        <v>0</v>
      </c>
      <c r="L243" s="41">
        <f t="shared" si="91"/>
        <v>0</v>
      </c>
      <c r="M243" s="43">
        <f t="shared" si="92"/>
        <v>0</v>
      </c>
      <c r="O243" s="44">
        <f t="shared" ca="1" si="105"/>
        <v>52873</v>
      </c>
      <c r="P243" s="38">
        <v>20</v>
      </c>
      <c r="Q243" s="1">
        <f t="shared" si="84"/>
        <v>229</v>
      </c>
      <c r="R243" s="1">
        <v>1</v>
      </c>
      <c r="S243" s="39">
        <f>IF('[29]Proforma-Input'!$C$108="No",X242,IF(AF243=TRUE,$P$3,X242))</f>
        <v>5866369.0394415874</v>
      </c>
      <c r="T243" s="39">
        <f t="shared" si="85"/>
        <v>63236.743251996377</v>
      </c>
      <c r="U243" s="40">
        <f t="shared" si="86"/>
        <v>6.8000000000000005E-2</v>
      </c>
      <c r="V243" s="41">
        <f t="shared" si="94"/>
        <v>33242.757890168999</v>
      </c>
      <c r="W243" s="41">
        <f t="shared" si="95"/>
        <v>29993.985361827377</v>
      </c>
      <c r="X243" s="53">
        <f t="shared" si="96"/>
        <v>5836375.0540797599</v>
      </c>
      <c r="Y243" s="68">
        <f t="shared" si="97"/>
        <v>10617589.258786933</v>
      </c>
      <c r="Z243" s="68">
        <f t="shared" si="98"/>
        <v>3863624.9459202345</v>
      </c>
      <c r="AA243" s="39">
        <f t="shared" si="99"/>
        <v>488.86408662013224</v>
      </c>
      <c r="AB243" s="53">
        <f t="shared" si="100"/>
        <v>122.21602165503306</v>
      </c>
      <c r="AC243" s="41">
        <f t="shared" si="101"/>
        <v>387480.72704788967</v>
      </c>
      <c r="AD243" s="43">
        <f t="shared" si="102"/>
        <v>371360.1919760668</v>
      </c>
      <c r="AF243" s="38">
        <f>IF('[29]Proforma-Input'!$C$108="Yes",MONTH(O243)&amp;YEAR(O243)=MONTH($C$9)&amp;YEAR($C$9),0)</f>
        <v>0</v>
      </c>
      <c r="AG243" s="52">
        <v>20</v>
      </c>
    </row>
    <row r="244" spans="2:33" x14ac:dyDescent="0.3">
      <c r="B244" s="44" t="str">
        <f t="shared" si="103"/>
        <v>-</v>
      </c>
      <c r="C244" s="38"/>
      <c r="D244" s="1">
        <v>230</v>
      </c>
      <c r="E244" s="1">
        <f t="shared" ref="E244:E254" si="110">1+E243</f>
        <v>2</v>
      </c>
      <c r="F244" s="39">
        <f>IFERROR(IF(B244&lt;$C$9,IF('[29]Proforma-Input'!$C$108="Yes",K243,K243),0),)</f>
        <v>0</v>
      </c>
      <c r="G244" s="39">
        <f t="shared" si="104"/>
        <v>0</v>
      </c>
      <c r="H244" s="40">
        <f>IFERROR(IF(B244&lt;$C$9,IF('[29]Proforma-Input'!$C$108="Yes",H243,),0),)</f>
        <v>0</v>
      </c>
      <c r="I244" s="41">
        <f t="shared" si="88"/>
        <v>0</v>
      </c>
      <c r="J244" s="41">
        <f t="shared" si="89"/>
        <v>0</v>
      </c>
      <c r="K244" s="42">
        <f t="shared" si="90"/>
        <v>0</v>
      </c>
      <c r="L244" s="41" t="str">
        <f t="shared" si="91"/>
        <v>-</v>
      </c>
      <c r="M244" s="43" t="str">
        <f t="shared" si="92"/>
        <v>-</v>
      </c>
      <c r="O244" s="44">
        <f t="shared" ca="1" si="105"/>
        <v>52904</v>
      </c>
      <c r="P244" s="38"/>
      <c r="Q244" s="1">
        <f t="shared" si="84"/>
        <v>230</v>
      </c>
      <c r="R244" s="1">
        <f t="shared" ref="R244:R254" si="111">1+R243</f>
        <v>2</v>
      </c>
      <c r="S244" s="39">
        <f>IF('[29]Proforma-Input'!$C$108="No",X243,IF(AF244=TRUE,$P$3,X243))</f>
        <v>5836375.0540797599</v>
      </c>
      <c r="T244" s="39">
        <f t="shared" si="85"/>
        <v>63236.743251996377</v>
      </c>
      <c r="U244" s="40">
        <f t="shared" si="86"/>
        <v>6.8000000000000005E-2</v>
      </c>
      <c r="V244" s="41">
        <f t="shared" si="94"/>
        <v>33072.791973118641</v>
      </c>
      <c r="W244" s="41">
        <f t="shared" si="95"/>
        <v>30163.951278877736</v>
      </c>
      <c r="X244" s="53">
        <f t="shared" si="96"/>
        <v>5806211.1028008824</v>
      </c>
      <c r="Y244" s="68">
        <f t="shared" si="97"/>
        <v>10650662.050760051</v>
      </c>
      <c r="Z244" s="68">
        <f t="shared" si="98"/>
        <v>3893788.8971991125</v>
      </c>
      <c r="AA244" s="39">
        <f t="shared" si="99"/>
        <v>486.36458783998</v>
      </c>
      <c r="AB244" s="53">
        <f t="shared" si="100"/>
        <v>121.591146959995</v>
      </c>
      <c r="AC244" s="41" t="str">
        <f t="shared" si="101"/>
        <v>-</v>
      </c>
      <c r="AD244" s="43" t="str">
        <f t="shared" si="102"/>
        <v>-</v>
      </c>
      <c r="AF244" s="38">
        <f>IF('[29]Proforma-Input'!$C$108="Yes",MONTH(O244)&amp;YEAR(O244)=MONTH($C$9)&amp;YEAR($C$9),0)</f>
        <v>0</v>
      </c>
      <c r="AG244" s="52">
        <v>20</v>
      </c>
    </row>
    <row r="245" spans="2:33" x14ac:dyDescent="0.3">
      <c r="B245" s="44" t="str">
        <f t="shared" si="103"/>
        <v>-</v>
      </c>
      <c r="C245" s="38"/>
      <c r="D245" s="1">
        <v>231</v>
      </c>
      <c r="E245" s="1">
        <f t="shared" si="110"/>
        <v>3</v>
      </c>
      <c r="F245" s="39">
        <f>IFERROR(IF(B245&lt;$C$9,IF('[29]Proforma-Input'!$C$108="Yes",K244,K244),0),)</f>
        <v>0</v>
      </c>
      <c r="G245" s="39">
        <f t="shared" si="104"/>
        <v>0</v>
      </c>
      <c r="H245" s="40">
        <f>IFERROR(IF(B245&lt;$C$9,IF('[29]Proforma-Input'!$C$108="Yes",H244,),0),)</f>
        <v>0</v>
      </c>
      <c r="I245" s="41">
        <f t="shared" si="88"/>
        <v>0</v>
      </c>
      <c r="J245" s="41">
        <f t="shared" si="89"/>
        <v>0</v>
      </c>
      <c r="K245" s="42">
        <f t="shared" si="90"/>
        <v>0</v>
      </c>
      <c r="L245" s="41" t="str">
        <f t="shared" si="91"/>
        <v>-</v>
      </c>
      <c r="M245" s="43" t="str">
        <f t="shared" si="92"/>
        <v>-</v>
      </c>
      <c r="O245" s="44">
        <f t="shared" ca="1" si="105"/>
        <v>52934</v>
      </c>
      <c r="P245" s="38"/>
      <c r="Q245" s="1">
        <f t="shared" si="84"/>
        <v>231</v>
      </c>
      <c r="R245" s="1">
        <f t="shared" si="111"/>
        <v>3</v>
      </c>
      <c r="S245" s="39">
        <f>IF('[29]Proforma-Input'!$C$108="No",X244,IF(AF245=TRUE,$P$3,X244))</f>
        <v>5806211.1028008824</v>
      </c>
      <c r="T245" s="39">
        <f t="shared" si="85"/>
        <v>63236.743251996377</v>
      </c>
      <c r="U245" s="40">
        <f t="shared" si="86"/>
        <v>6.8000000000000005E-2</v>
      </c>
      <c r="V245" s="41">
        <f t="shared" si="94"/>
        <v>32901.862915871672</v>
      </c>
      <c r="W245" s="41">
        <f t="shared" si="95"/>
        <v>30334.880336124705</v>
      </c>
      <c r="X245" s="53">
        <f t="shared" si="96"/>
        <v>5775876.222464758</v>
      </c>
      <c r="Y245" s="68">
        <f t="shared" si="97"/>
        <v>10683563.913675923</v>
      </c>
      <c r="Z245" s="68">
        <f t="shared" si="98"/>
        <v>3924123.7775352374</v>
      </c>
      <c r="AA245" s="39">
        <f t="shared" si="99"/>
        <v>483.85092523340683</v>
      </c>
      <c r="AB245" s="53">
        <f t="shared" si="100"/>
        <v>120.96273130835171</v>
      </c>
      <c r="AC245" s="41" t="str">
        <f t="shared" si="101"/>
        <v>-</v>
      </c>
      <c r="AD245" s="43" t="str">
        <f t="shared" si="102"/>
        <v>-</v>
      </c>
      <c r="AF245" s="38">
        <f>IF('[29]Proforma-Input'!$C$108="Yes",MONTH(O245)&amp;YEAR(O245)=MONTH($C$9)&amp;YEAR($C$9),0)</f>
        <v>0</v>
      </c>
      <c r="AG245" s="52">
        <v>20</v>
      </c>
    </row>
    <row r="246" spans="2:33" x14ac:dyDescent="0.3">
      <c r="B246" s="44" t="str">
        <f t="shared" si="103"/>
        <v>-</v>
      </c>
      <c r="C246" s="38"/>
      <c r="D246" s="1">
        <v>232</v>
      </c>
      <c r="E246" s="1">
        <f t="shared" si="110"/>
        <v>4</v>
      </c>
      <c r="F246" s="39">
        <f>IFERROR(IF(B246&lt;$C$9,IF('[29]Proforma-Input'!$C$108="Yes",K245,K245),0),)</f>
        <v>0</v>
      </c>
      <c r="G246" s="39">
        <f t="shared" si="104"/>
        <v>0</v>
      </c>
      <c r="H246" s="40">
        <f>IFERROR(IF(B246&lt;$C$9,IF('[29]Proforma-Input'!$C$108="Yes",H245,),0),)</f>
        <v>0</v>
      </c>
      <c r="I246" s="41">
        <f t="shared" si="88"/>
        <v>0</v>
      </c>
      <c r="J246" s="41">
        <f t="shared" si="89"/>
        <v>0</v>
      </c>
      <c r="K246" s="42">
        <f t="shared" si="90"/>
        <v>0</v>
      </c>
      <c r="L246" s="41" t="str">
        <f t="shared" si="91"/>
        <v>-</v>
      </c>
      <c r="M246" s="43" t="str">
        <f t="shared" si="92"/>
        <v>-</v>
      </c>
      <c r="O246" s="44">
        <f t="shared" ca="1" si="105"/>
        <v>52965</v>
      </c>
      <c r="P246" s="38"/>
      <c r="Q246" s="1">
        <f t="shared" si="84"/>
        <v>232</v>
      </c>
      <c r="R246" s="1">
        <f t="shared" si="111"/>
        <v>4</v>
      </c>
      <c r="S246" s="39">
        <f>IF('[29]Proforma-Input'!$C$108="No",X245,IF(AF246=TRUE,$P$3,X245))</f>
        <v>5775876.222464758</v>
      </c>
      <c r="T246" s="39">
        <f t="shared" si="85"/>
        <v>63236.743251996377</v>
      </c>
      <c r="U246" s="40">
        <f t="shared" si="86"/>
        <v>6.8000000000000005E-2</v>
      </c>
      <c r="V246" s="41">
        <f t="shared" si="94"/>
        <v>32729.965260633631</v>
      </c>
      <c r="W246" s="41">
        <f t="shared" si="95"/>
        <v>30506.777991362746</v>
      </c>
      <c r="X246" s="53">
        <f t="shared" si="96"/>
        <v>5745369.4444733951</v>
      </c>
      <c r="Y246" s="68">
        <f t="shared" si="97"/>
        <v>10716293.878936557</v>
      </c>
      <c r="Z246" s="68">
        <f t="shared" si="98"/>
        <v>3954630.5555266002</v>
      </c>
      <c r="AA246" s="39">
        <f t="shared" si="99"/>
        <v>481.32301853872985</v>
      </c>
      <c r="AB246" s="53">
        <f t="shared" si="100"/>
        <v>120.33075463468246</v>
      </c>
      <c r="AC246" s="41" t="str">
        <f t="shared" si="101"/>
        <v>-</v>
      </c>
      <c r="AD246" s="43" t="str">
        <f t="shared" si="102"/>
        <v>-</v>
      </c>
      <c r="AF246" s="38">
        <f>IF('[29]Proforma-Input'!$C$108="Yes",MONTH(O246)&amp;YEAR(O246)=MONTH($C$9)&amp;YEAR($C$9),0)</f>
        <v>0</v>
      </c>
      <c r="AG246" s="52">
        <v>20</v>
      </c>
    </row>
    <row r="247" spans="2:33" x14ac:dyDescent="0.3">
      <c r="B247" s="44" t="str">
        <f t="shared" si="103"/>
        <v>-</v>
      </c>
      <c r="C247" s="38"/>
      <c r="D247" s="1">
        <v>233</v>
      </c>
      <c r="E247" s="1">
        <f t="shared" si="110"/>
        <v>5</v>
      </c>
      <c r="F247" s="39">
        <f>IFERROR(IF(B247&lt;$C$9,IF('[29]Proforma-Input'!$C$108="Yes",K246,K246),0),)</f>
        <v>0</v>
      </c>
      <c r="G247" s="39">
        <f t="shared" si="104"/>
        <v>0</v>
      </c>
      <c r="H247" s="40">
        <f>IFERROR(IF(B247&lt;$C$9,IF('[29]Proforma-Input'!$C$108="Yes",H246,),0),)</f>
        <v>0</v>
      </c>
      <c r="I247" s="41">
        <f t="shared" si="88"/>
        <v>0</v>
      </c>
      <c r="J247" s="41">
        <f t="shared" si="89"/>
        <v>0</v>
      </c>
      <c r="K247" s="42">
        <f t="shared" si="90"/>
        <v>0</v>
      </c>
      <c r="L247" s="41" t="str">
        <f t="shared" si="91"/>
        <v>-</v>
      </c>
      <c r="M247" s="43" t="str">
        <f t="shared" si="92"/>
        <v>-</v>
      </c>
      <c r="O247" s="44">
        <f t="shared" ca="1" si="105"/>
        <v>52996</v>
      </c>
      <c r="P247" s="38"/>
      <c r="Q247" s="1">
        <f t="shared" si="84"/>
        <v>233</v>
      </c>
      <c r="R247" s="1">
        <f t="shared" si="111"/>
        <v>5</v>
      </c>
      <c r="S247" s="39">
        <f>IF('[29]Proforma-Input'!$C$108="No",X246,IF(AF247=TRUE,$P$3,X246))</f>
        <v>5745369.4444733951</v>
      </c>
      <c r="T247" s="39">
        <f t="shared" si="85"/>
        <v>63236.743251996377</v>
      </c>
      <c r="U247" s="40">
        <f t="shared" si="86"/>
        <v>6.8000000000000005E-2</v>
      </c>
      <c r="V247" s="41">
        <f t="shared" si="94"/>
        <v>32557.093518682574</v>
      </c>
      <c r="W247" s="41">
        <f t="shared" si="95"/>
        <v>30679.649733313803</v>
      </c>
      <c r="X247" s="53">
        <f t="shared" si="96"/>
        <v>5714689.7947400818</v>
      </c>
      <c r="Y247" s="68">
        <f t="shared" si="97"/>
        <v>10748850.972455239</v>
      </c>
      <c r="Z247" s="68">
        <f t="shared" si="98"/>
        <v>3985310.205259914</v>
      </c>
      <c r="AA247" s="39">
        <f t="shared" si="99"/>
        <v>478.78078703944965</v>
      </c>
      <c r="AB247" s="53">
        <f t="shared" si="100"/>
        <v>119.69519675986241</v>
      </c>
      <c r="AC247" s="41" t="str">
        <f t="shared" si="101"/>
        <v>-</v>
      </c>
      <c r="AD247" s="43" t="str">
        <f t="shared" si="102"/>
        <v>-</v>
      </c>
      <c r="AF247" s="38">
        <f>IF('[29]Proforma-Input'!$C$108="Yes",MONTH(O247)&amp;YEAR(O247)=MONTH($C$9)&amp;YEAR($C$9),0)</f>
        <v>0</v>
      </c>
      <c r="AG247" s="52">
        <v>20</v>
      </c>
    </row>
    <row r="248" spans="2:33" x14ac:dyDescent="0.3">
      <c r="B248" s="44" t="str">
        <f t="shared" si="103"/>
        <v>-</v>
      </c>
      <c r="C248" s="38"/>
      <c r="D248" s="1">
        <v>234</v>
      </c>
      <c r="E248" s="1">
        <f t="shared" si="110"/>
        <v>6</v>
      </c>
      <c r="F248" s="39">
        <f>IFERROR(IF(B248&lt;$C$9,IF('[29]Proforma-Input'!$C$108="Yes",K247,K247),0),)</f>
        <v>0</v>
      </c>
      <c r="G248" s="39">
        <f t="shared" si="104"/>
        <v>0</v>
      </c>
      <c r="H248" s="40">
        <f>IFERROR(IF(B248&lt;$C$9,IF('[29]Proforma-Input'!$C$108="Yes",H247,),0),)</f>
        <v>0</v>
      </c>
      <c r="I248" s="41">
        <f t="shared" si="88"/>
        <v>0</v>
      </c>
      <c r="J248" s="41">
        <f t="shared" si="89"/>
        <v>0</v>
      </c>
      <c r="K248" s="42">
        <f t="shared" si="90"/>
        <v>0</v>
      </c>
      <c r="L248" s="41" t="str">
        <f t="shared" si="91"/>
        <v>-</v>
      </c>
      <c r="M248" s="43" t="str">
        <f t="shared" si="92"/>
        <v>-</v>
      </c>
      <c r="O248" s="44">
        <f t="shared" ca="1" si="105"/>
        <v>53024</v>
      </c>
      <c r="P248" s="38"/>
      <c r="Q248" s="1">
        <f t="shared" si="84"/>
        <v>234</v>
      </c>
      <c r="R248" s="1">
        <f t="shared" si="111"/>
        <v>6</v>
      </c>
      <c r="S248" s="39">
        <f>IF('[29]Proforma-Input'!$C$108="No",X247,IF(AF248=TRUE,$P$3,X247))</f>
        <v>5714689.7947400818</v>
      </c>
      <c r="T248" s="39">
        <f t="shared" si="85"/>
        <v>63236.743251996377</v>
      </c>
      <c r="U248" s="40">
        <f t="shared" si="86"/>
        <v>6.8000000000000005E-2</v>
      </c>
      <c r="V248" s="41">
        <f t="shared" si="94"/>
        <v>32383.2421701938</v>
      </c>
      <c r="W248" s="41">
        <f t="shared" si="95"/>
        <v>30853.501081802577</v>
      </c>
      <c r="X248" s="53">
        <f t="shared" si="96"/>
        <v>5683836.2936582789</v>
      </c>
      <c r="Y248" s="68">
        <f t="shared" si="97"/>
        <v>10781234.214625433</v>
      </c>
      <c r="Z248" s="68">
        <f t="shared" si="98"/>
        <v>4016163.7063417165</v>
      </c>
      <c r="AA248" s="39">
        <f t="shared" si="99"/>
        <v>476.22414956167353</v>
      </c>
      <c r="AB248" s="53">
        <f t="shared" si="100"/>
        <v>119.05603739041838</v>
      </c>
      <c r="AC248" s="41" t="str">
        <f t="shared" si="101"/>
        <v>-</v>
      </c>
      <c r="AD248" s="43" t="str">
        <f t="shared" si="102"/>
        <v>-</v>
      </c>
      <c r="AF248" s="38">
        <f>IF('[29]Proforma-Input'!$C$108="Yes",MONTH(O248)&amp;YEAR(O248)=MONTH($C$9)&amp;YEAR($C$9),0)</f>
        <v>0</v>
      </c>
      <c r="AG248" s="52">
        <v>20</v>
      </c>
    </row>
    <row r="249" spans="2:33" x14ac:dyDescent="0.3">
      <c r="B249" s="44" t="str">
        <f t="shared" si="103"/>
        <v>-</v>
      </c>
      <c r="C249" s="38"/>
      <c r="D249" s="1">
        <v>235</v>
      </c>
      <c r="E249" s="1">
        <f t="shared" si="110"/>
        <v>7</v>
      </c>
      <c r="F249" s="39">
        <f>IFERROR(IF(B249&lt;$C$9,IF('[29]Proforma-Input'!$C$108="Yes",K248,K248),0),)</f>
        <v>0</v>
      </c>
      <c r="G249" s="39">
        <f t="shared" si="104"/>
        <v>0</v>
      </c>
      <c r="H249" s="40">
        <f>IFERROR(IF(B249&lt;$C$9,IF('[29]Proforma-Input'!$C$108="Yes",H248,),0),)</f>
        <v>0</v>
      </c>
      <c r="I249" s="41">
        <f t="shared" si="88"/>
        <v>0</v>
      </c>
      <c r="J249" s="41">
        <f t="shared" si="89"/>
        <v>0</v>
      </c>
      <c r="K249" s="42">
        <f t="shared" si="90"/>
        <v>0</v>
      </c>
      <c r="L249" s="41" t="str">
        <f t="shared" si="91"/>
        <v>-</v>
      </c>
      <c r="M249" s="43" t="str">
        <f t="shared" si="92"/>
        <v>-</v>
      </c>
      <c r="O249" s="44">
        <f t="shared" ca="1" si="105"/>
        <v>53055</v>
      </c>
      <c r="P249" s="38"/>
      <c r="Q249" s="1">
        <f t="shared" si="84"/>
        <v>235</v>
      </c>
      <c r="R249" s="1">
        <f t="shared" si="111"/>
        <v>7</v>
      </c>
      <c r="S249" s="39">
        <f>IF('[29]Proforma-Input'!$C$108="No",X248,IF(AF249=TRUE,$P$3,X248))</f>
        <v>5683836.2936582789</v>
      </c>
      <c r="T249" s="39">
        <f t="shared" si="85"/>
        <v>63236.743251996377</v>
      </c>
      <c r="U249" s="40">
        <f t="shared" si="86"/>
        <v>6.8000000000000005E-2</v>
      </c>
      <c r="V249" s="41">
        <f t="shared" si="94"/>
        <v>32208.405664063583</v>
      </c>
      <c r="W249" s="41">
        <f t="shared" si="95"/>
        <v>31028.337587932794</v>
      </c>
      <c r="X249" s="53">
        <f t="shared" si="96"/>
        <v>5652807.9560703458</v>
      </c>
      <c r="Y249" s="68">
        <f t="shared" si="97"/>
        <v>10813442.620289497</v>
      </c>
      <c r="Z249" s="68">
        <f t="shared" si="98"/>
        <v>4047192.0439296491</v>
      </c>
      <c r="AA249" s="39">
        <f t="shared" si="99"/>
        <v>473.65302447152322</v>
      </c>
      <c r="AB249" s="53">
        <f t="shared" si="100"/>
        <v>118.41325611788081</v>
      </c>
      <c r="AC249" s="41" t="str">
        <f t="shared" si="101"/>
        <v>-</v>
      </c>
      <c r="AD249" s="43" t="str">
        <f t="shared" si="102"/>
        <v>-</v>
      </c>
      <c r="AF249" s="38">
        <f>IF('[29]Proforma-Input'!$C$108="Yes",MONTH(O249)&amp;YEAR(O249)=MONTH($C$9)&amp;YEAR($C$9),0)</f>
        <v>0</v>
      </c>
      <c r="AG249" s="52">
        <v>20</v>
      </c>
    </row>
    <row r="250" spans="2:33" x14ac:dyDescent="0.3">
      <c r="B250" s="44" t="str">
        <f t="shared" si="103"/>
        <v>-</v>
      </c>
      <c r="C250" s="38"/>
      <c r="D250" s="1">
        <v>236</v>
      </c>
      <c r="E250" s="1">
        <f t="shared" si="110"/>
        <v>8</v>
      </c>
      <c r="F250" s="39">
        <f>IFERROR(IF(B250&lt;$C$9,IF('[29]Proforma-Input'!$C$108="Yes",K249,K249),0),)</f>
        <v>0</v>
      </c>
      <c r="G250" s="39">
        <f t="shared" si="104"/>
        <v>0</v>
      </c>
      <c r="H250" s="40">
        <f>IFERROR(IF(B250&lt;$C$9,IF('[29]Proforma-Input'!$C$108="Yes",H249,),0),)</f>
        <v>0</v>
      </c>
      <c r="I250" s="41">
        <f t="shared" si="88"/>
        <v>0</v>
      </c>
      <c r="J250" s="41">
        <f t="shared" si="89"/>
        <v>0</v>
      </c>
      <c r="K250" s="42">
        <f t="shared" si="90"/>
        <v>0</v>
      </c>
      <c r="L250" s="41" t="str">
        <f t="shared" si="91"/>
        <v>-</v>
      </c>
      <c r="M250" s="43" t="str">
        <f t="shared" si="92"/>
        <v>-</v>
      </c>
      <c r="O250" s="44">
        <f t="shared" ca="1" si="105"/>
        <v>53085</v>
      </c>
      <c r="P250" s="38"/>
      <c r="Q250" s="1">
        <f t="shared" si="84"/>
        <v>236</v>
      </c>
      <c r="R250" s="1">
        <f t="shared" si="111"/>
        <v>8</v>
      </c>
      <c r="S250" s="39">
        <f>IF('[29]Proforma-Input'!$C$108="No",X249,IF(AF250=TRUE,$P$3,X249))</f>
        <v>5652807.9560703458</v>
      </c>
      <c r="T250" s="39">
        <f t="shared" si="85"/>
        <v>63236.743251996377</v>
      </c>
      <c r="U250" s="40">
        <f t="shared" si="86"/>
        <v>6.8000000000000005E-2</v>
      </c>
      <c r="V250" s="41">
        <f t="shared" si="94"/>
        <v>32032.578417731962</v>
      </c>
      <c r="W250" s="41">
        <f t="shared" si="95"/>
        <v>31204.164834264415</v>
      </c>
      <c r="X250" s="53">
        <f t="shared" si="96"/>
        <v>5621603.7912360812</v>
      </c>
      <c r="Y250" s="68">
        <f t="shared" si="97"/>
        <v>10845475.198707229</v>
      </c>
      <c r="Z250" s="68">
        <f t="shared" si="98"/>
        <v>4078396.2087639133</v>
      </c>
      <c r="AA250" s="39">
        <f t="shared" si="99"/>
        <v>471.06732967252884</v>
      </c>
      <c r="AB250" s="53">
        <f t="shared" si="100"/>
        <v>117.76683241813221</v>
      </c>
      <c r="AC250" s="41" t="str">
        <f t="shared" si="101"/>
        <v>-</v>
      </c>
      <c r="AD250" s="43" t="str">
        <f t="shared" si="102"/>
        <v>-</v>
      </c>
      <c r="AF250" s="38">
        <f>IF('[29]Proforma-Input'!$C$108="Yes",MONTH(O250)&amp;YEAR(O250)=MONTH($C$9)&amp;YEAR($C$9),0)</f>
        <v>0</v>
      </c>
      <c r="AG250" s="52">
        <v>20</v>
      </c>
    </row>
    <row r="251" spans="2:33" x14ac:dyDescent="0.3">
      <c r="B251" s="44" t="str">
        <f t="shared" si="103"/>
        <v>-</v>
      </c>
      <c r="C251" s="38"/>
      <c r="D251" s="1">
        <v>237</v>
      </c>
      <c r="E251" s="1">
        <f t="shared" si="110"/>
        <v>9</v>
      </c>
      <c r="F251" s="39">
        <f>IFERROR(IF(B251&lt;$C$9,IF('[29]Proforma-Input'!$C$108="Yes",K250,K250),0),)</f>
        <v>0</v>
      </c>
      <c r="G251" s="39">
        <f t="shared" si="104"/>
        <v>0</v>
      </c>
      <c r="H251" s="40">
        <f>IFERROR(IF(B251&lt;$C$9,IF('[29]Proforma-Input'!$C$108="Yes",H250,),0),)</f>
        <v>0</v>
      </c>
      <c r="I251" s="41">
        <f t="shared" si="88"/>
        <v>0</v>
      </c>
      <c r="J251" s="41">
        <f t="shared" si="89"/>
        <v>0</v>
      </c>
      <c r="K251" s="42">
        <f t="shared" si="90"/>
        <v>0</v>
      </c>
      <c r="L251" s="41" t="str">
        <f t="shared" si="91"/>
        <v>-</v>
      </c>
      <c r="M251" s="43" t="str">
        <f t="shared" si="92"/>
        <v>-</v>
      </c>
      <c r="O251" s="44">
        <f t="shared" ca="1" si="105"/>
        <v>53116</v>
      </c>
      <c r="P251" s="38"/>
      <c r="Q251" s="1">
        <f t="shared" si="84"/>
        <v>237</v>
      </c>
      <c r="R251" s="1">
        <f t="shared" si="111"/>
        <v>9</v>
      </c>
      <c r="S251" s="39">
        <f>IF('[29]Proforma-Input'!$C$108="No",X250,IF(AF251=TRUE,$P$3,X250))</f>
        <v>5621603.7912360812</v>
      </c>
      <c r="T251" s="39">
        <f t="shared" si="85"/>
        <v>63236.743251996377</v>
      </c>
      <c r="U251" s="40">
        <f t="shared" si="86"/>
        <v>6.8000000000000005E-2</v>
      </c>
      <c r="V251" s="41">
        <f t="shared" si="94"/>
        <v>31855.754817004461</v>
      </c>
      <c r="W251" s="41">
        <f t="shared" si="95"/>
        <v>31380.988434991916</v>
      </c>
      <c r="X251" s="53">
        <f t="shared" si="96"/>
        <v>5590222.8028010894</v>
      </c>
      <c r="Y251" s="68">
        <f t="shared" si="97"/>
        <v>10877330.953524234</v>
      </c>
      <c r="Z251" s="68">
        <f t="shared" si="98"/>
        <v>4109777.1971989051</v>
      </c>
      <c r="AA251" s="39">
        <f t="shared" si="99"/>
        <v>468.46698260300678</v>
      </c>
      <c r="AB251" s="53">
        <f t="shared" si="100"/>
        <v>117.1167456507517</v>
      </c>
      <c r="AC251" s="41" t="str">
        <f t="shared" si="101"/>
        <v>-</v>
      </c>
      <c r="AD251" s="43" t="str">
        <f t="shared" si="102"/>
        <v>-</v>
      </c>
      <c r="AF251" s="38">
        <f>IF('[29]Proforma-Input'!$C$108="Yes",MONTH(O251)&amp;YEAR(O251)=MONTH($C$9)&amp;YEAR($C$9),0)</f>
        <v>0</v>
      </c>
      <c r="AG251" s="52">
        <v>20</v>
      </c>
    </row>
    <row r="252" spans="2:33" x14ac:dyDescent="0.3">
      <c r="B252" s="44" t="str">
        <f t="shared" si="103"/>
        <v>-</v>
      </c>
      <c r="C252" s="38"/>
      <c r="D252" s="1">
        <v>238</v>
      </c>
      <c r="E252" s="1">
        <f t="shared" si="110"/>
        <v>10</v>
      </c>
      <c r="F252" s="39">
        <f>IFERROR(IF(B252&lt;$C$9,IF('[29]Proforma-Input'!$C$108="Yes",K251,K251),0),)</f>
        <v>0</v>
      </c>
      <c r="G252" s="39">
        <f t="shared" si="104"/>
        <v>0</v>
      </c>
      <c r="H252" s="40">
        <f>IFERROR(IF(B252&lt;$C$9,IF('[29]Proforma-Input'!$C$108="Yes",H251,),0),)</f>
        <v>0</v>
      </c>
      <c r="I252" s="41">
        <f t="shared" si="88"/>
        <v>0</v>
      </c>
      <c r="J252" s="41">
        <f t="shared" si="89"/>
        <v>0</v>
      </c>
      <c r="K252" s="42">
        <f t="shared" si="90"/>
        <v>0</v>
      </c>
      <c r="L252" s="41" t="str">
        <f t="shared" si="91"/>
        <v>-</v>
      </c>
      <c r="M252" s="43" t="str">
        <f t="shared" si="92"/>
        <v>-</v>
      </c>
      <c r="O252" s="44">
        <f t="shared" ca="1" si="105"/>
        <v>53146</v>
      </c>
      <c r="P252" s="38"/>
      <c r="Q252" s="1">
        <f t="shared" si="84"/>
        <v>238</v>
      </c>
      <c r="R252" s="1">
        <f t="shared" si="111"/>
        <v>10</v>
      </c>
      <c r="S252" s="39">
        <f>IF('[29]Proforma-Input'!$C$108="No",X251,IF(AF252=TRUE,$P$3,X251))</f>
        <v>5590222.8028010894</v>
      </c>
      <c r="T252" s="39">
        <f t="shared" si="85"/>
        <v>63236.743251996377</v>
      </c>
      <c r="U252" s="40">
        <f t="shared" si="86"/>
        <v>6.8000000000000005E-2</v>
      </c>
      <c r="V252" s="41">
        <f t="shared" si="94"/>
        <v>31677.929215872842</v>
      </c>
      <c r="W252" s="41">
        <f t="shared" si="95"/>
        <v>31558.814036123535</v>
      </c>
      <c r="X252" s="53">
        <f t="shared" si="96"/>
        <v>5558663.9887649659</v>
      </c>
      <c r="Y252" s="68">
        <f t="shared" si="97"/>
        <v>10909008.882740106</v>
      </c>
      <c r="Z252" s="68">
        <f t="shared" si="98"/>
        <v>4141336.0112350285</v>
      </c>
      <c r="AA252" s="39">
        <f t="shared" si="99"/>
        <v>465.85190023342415</v>
      </c>
      <c r="AB252" s="53">
        <f t="shared" si="100"/>
        <v>116.46297505835604</v>
      </c>
      <c r="AC252" s="41" t="str">
        <f t="shared" si="101"/>
        <v>-</v>
      </c>
      <c r="AD252" s="43" t="str">
        <f t="shared" si="102"/>
        <v>-</v>
      </c>
      <c r="AF252" s="38">
        <f>IF('[29]Proforma-Input'!$C$108="Yes",MONTH(O252)&amp;YEAR(O252)=MONTH($C$9)&amp;YEAR($C$9),0)</f>
        <v>0</v>
      </c>
      <c r="AG252" s="52">
        <v>20</v>
      </c>
    </row>
    <row r="253" spans="2:33" x14ac:dyDescent="0.3">
      <c r="B253" s="44" t="str">
        <f t="shared" si="103"/>
        <v>-</v>
      </c>
      <c r="C253" s="38"/>
      <c r="D253" s="1">
        <v>239</v>
      </c>
      <c r="E253" s="1">
        <f t="shared" si="110"/>
        <v>11</v>
      </c>
      <c r="F253" s="39">
        <f>IFERROR(IF(B253&lt;$C$9,IF('[29]Proforma-Input'!$C$108="Yes",K252,K252),0),)</f>
        <v>0</v>
      </c>
      <c r="G253" s="39">
        <f t="shared" si="104"/>
        <v>0</v>
      </c>
      <c r="H253" s="40">
        <f>IFERROR(IF(B253&lt;$C$9,IF('[29]Proforma-Input'!$C$108="Yes",H252,),0),)</f>
        <v>0</v>
      </c>
      <c r="I253" s="41">
        <f t="shared" si="88"/>
        <v>0</v>
      </c>
      <c r="J253" s="41">
        <f t="shared" si="89"/>
        <v>0</v>
      </c>
      <c r="K253" s="42">
        <f t="shared" si="90"/>
        <v>0</v>
      </c>
      <c r="L253" s="41" t="str">
        <f t="shared" si="91"/>
        <v>-</v>
      </c>
      <c r="M253" s="43" t="str">
        <f t="shared" si="92"/>
        <v>-</v>
      </c>
      <c r="O253" s="44">
        <f t="shared" ca="1" si="105"/>
        <v>53177</v>
      </c>
      <c r="P253" s="38"/>
      <c r="Q253" s="1">
        <f t="shared" si="84"/>
        <v>239</v>
      </c>
      <c r="R253" s="1">
        <f t="shared" si="111"/>
        <v>11</v>
      </c>
      <c r="S253" s="39">
        <f>IF('[29]Proforma-Input'!$C$108="No",X252,IF(AF253=TRUE,$P$3,X252))</f>
        <v>5558663.9887649659</v>
      </c>
      <c r="T253" s="39">
        <f t="shared" si="85"/>
        <v>63236.743251996377</v>
      </c>
      <c r="U253" s="40">
        <f t="shared" si="86"/>
        <v>6.8000000000000005E-2</v>
      </c>
      <c r="V253" s="41">
        <f t="shared" si="94"/>
        <v>31499.095936334808</v>
      </c>
      <c r="W253" s="41">
        <f t="shared" si="95"/>
        <v>31737.647315661568</v>
      </c>
      <c r="X253" s="53">
        <f t="shared" si="96"/>
        <v>5526926.3414493045</v>
      </c>
      <c r="Y253" s="68">
        <f t="shared" si="97"/>
        <v>10940507.978676442</v>
      </c>
      <c r="Z253" s="68">
        <f t="shared" si="98"/>
        <v>4173073.6585506899</v>
      </c>
      <c r="AA253" s="39">
        <f t="shared" si="99"/>
        <v>463.22199906374721</v>
      </c>
      <c r="AB253" s="53">
        <f t="shared" si="100"/>
        <v>115.8054997659368</v>
      </c>
      <c r="AC253" s="41" t="str">
        <f t="shared" si="101"/>
        <v>-</v>
      </c>
      <c r="AD253" s="43" t="str">
        <f t="shared" si="102"/>
        <v>-</v>
      </c>
      <c r="AF253" s="38">
        <f>IF('[29]Proforma-Input'!$C$108="Yes",MONTH(O253)&amp;YEAR(O253)=MONTH($C$9)&amp;YEAR($C$9),0)</f>
        <v>0</v>
      </c>
      <c r="AG253" s="52">
        <v>20</v>
      </c>
    </row>
    <row r="254" spans="2:33" x14ac:dyDescent="0.3">
      <c r="B254" s="44" t="str">
        <f t="shared" si="103"/>
        <v>-</v>
      </c>
      <c r="C254" s="38"/>
      <c r="D254" s="1">
        <v>240</v>
      </c>
      <c r="E254" s="1">
        <f t="shared" si="110"/>
        <v>12</v>
      </c>
      <c r="F254" s="39">
        <f>IFERROR(IF(B254&lt;$C$9,IF('[29]Proforma-Input'!$C$108="Yes",K253,K253),0),)</f>
        <v>0</v>
      </c>
      <c r="G254" s="39">
        <f t="shared" si="104"/>
        <v>0</v>
      </c>
      <c r="H254" s="40">
        <f>IFERROR(IF(B254&lt;$C$9,IF('[29]Proforma-Input'!$C$108="Yes",H253,),0),)</f>
        <v>0</v>
      </c>
      <c r="I254" s="41">
        <f t="shared" si="88"/>
        <v>0</v>
      </c>
      <c r="J254" s="41">
        <f t="shared" si="89"/>
        <v>0</v>
      </c>
      <c r="K254" s="42">
        <f t="shared" si="90"/>
        <v>0</v>
      </c>
      <c r="L254" s="41" t="str">
        <f t="shared" si="91"/>
        <v>-</v>
      </c>
      <c r="M254" s="43" t="str">
        <f t="shared" si="92"/>
        <v>-</v>
      </c>
      <c r="O254" s="44">
        <f t="shared" ca="1" si="105"/>
        <v>53208</v>
      </c>
      <c r="P254" s="38"/>
      <c r="Q254" s="1">
        <f t="shared" si="84"/>
        <v>240</v>
      </c>
      <c r="R254" s="1">
        <f t="shared" si="111"/>
        <v>12</v>
      </c>
      <c r="S254" s="39">
        <f>IF('[29]Proforma-Input'!$C$108="No",X253,IF(AF254=TRUE,$P$3,X253))</f>
        <v>5526926.3414493045</v>
      </c>
      <c r="T254" s="39">
        <f t="shared" si="85"/>
        <v>63236.743251996377</v>
      </c>
      <c r="U254" s="40">
        <f t="shared" si="86"/>
        <v>6.8000000000000005E-2</v>
      </c>
      <c r="V254" s="41">
        <f t="shared" si="94"/>
        <v>31319.249268212727</v>
      </c>
      <c r="W254" s="41">
        <f t="shared" si="95"/>
        <v>31917.49398378365</v>
      </c>
      <c r="X254" s="53">
        <f t="shared" si="96"/>
        <v>5495008.8474655207</v>
      </c>
      <c r="Y254" s="68">
        <f t="shared" si="97"/>
        <v>10971827.227944655</v>
      </c>
      <c r="Z254" s="68">
        <f t="shared" si="98"/>
        <v>4204991.1525344737</v>
      </c>
      <c r="AA254" s="39">
        <f t="shared" si="99"/>
        <v>460.57719512077534</v>
      </c>
      <c r="AB254" s="53">
        <f t="shared" si="100"/>
        <v>115.14429878019384</v>
      </c>
      <c r="AC254" s="41" t="str">
        <f t="shared" si="101"/>
        <v>-</v>
      </c>
      <c r="AD254" s="43" t="str">
        <f t="shared" si="102"/>
        <v>-</v>
      </c>
      <c r="AF254" s="38">
        <f>IF('[29]Proforma-Input'!$C$108="Yes",MONTH(O254)&amp;YEAR(O254)=MONTH($C$9)&amp;YEAR($C$9),0)</f>
        <v>0</v>
      </c>
      <c r="AG254" s="52">
        <v>20</v>
      </c>
    </row>
    <row r="255" spans="2:33" x14ac:dyDescent="0.3">
      <c r="B255" s="44" t="str">
        <f t="shared" si="103"/>
        <v>-</v>
      </c>
      <c r="C255" s="38">
        <v>21</v>
      </c>
      <c r="D255" s="1">
        <v>241</v>
      </c>
      <c r="E255" s="1">
        <v>1</v>
      </c>
      <c r="F255" s="39">
        <f>IFERROR(IF(B255&lt;$C$9,IF('[29]Proforma-Input'!$C$108="Yes",K254,K254),0),)</f>
        <v>0</v>
      </c>
      <c r="G255" s="39">
        <f t="shared" si="104"/>
        <v>0</v>
      </c>
      <c r="H255" s="40">
        <f>IFERROR(IF(B255&lt;$C$9,IF('[29]Proforma-Input'!$C$108="Yes",H254,),0),)</f>
        <v>0</v>
      </c>
      <c r="I255" s="41">
        <f t="shared" si="88"/>
        <v>0</v>
      </c>
      <c r="J255" s="41">
        <f t="shared" si="89"/>
        <v>0</v>
      </c>
      <c r="K255" s="42">
        <f t="shared" si="90"/>
        <v>0</v>
      </c>
      <c r="L255" s="41">
        <f t="shared" si="91"/>
        <v>0</v>
      </c>
      <c r="M255" s="43">
        <f t="shared" si="92"/>
        <v>0</v>
      </c>
      <c r="O255" s="44">
        <f t="shared" ca="1" si="105"/>
        <v>53238</v>
      </c>
      <c r="P255" s="38">
        <v>21</v>
      </c>
      <c r="Q255" s="1">
        <f t="shared" si="84"/>
        <v>241</v>
      </c>
      <c r="R255" s="1">
        <v>1</v>
      </c>
      <c r="S255" s="39">
        <f>IF('[29]Proforma-Input'!$C$108="No",X254,IF(AF255=TRUE,$P$3,X254))</f>
        <v>5495008.8474655207</v>
      </c>
      <c r="T255" s="39">
        <f t="shared" si="85"/>
        <v>63236.743251996377</v>
      </c>
      <c r="U255" s="40">
        <f t="shared" si="86"/>
        <v>6.8000000000000005E-2</v>
      </c>
      <c r="V255" s="41">
        <f t="shared" si="94"/>
        <v>31138.383468971286</v>
      </c>
      <c r="W255" s="41">
        <f t="shared" si="95"/>
        <v>32098.359783025091</v>
      </c>
      <c r="X255" s="53">
        <f t="shared" si="96"/>
        <v>5462910.4876824953</v>
      </c>
      <c r="Y255" s="68">
        <f t="shared" si="97"/>
        <v>11002965.611413626</v>
      </c>
      <c r="Z255" s="68">
        <f t="shared" si="98"/>
        <v>4237089.5123174991</v>
      </c>
      <c r="AA255" s="39">
        <f t="shared" si="99"/>
        <v>457.91740395546009</v>
      </c>
      <c r="AB255" s="53">
        <f t="shared" si="100"/>
        <v>114.47935098886502</v>
      </c>
      <c r="AC255" s="41">
        <f t="shared" si="101"/>
        <v>361426.14044933527</v>
      </c>
      <c r="AD255" s="43">
        <f t="shared" si="102"/>
        <v>397414.77857462136</v>
      </c>
      <c r="AF255" s="38">
        <f>IF('[29]Proforma-Input'!$C$108="Yes",MONTH(O255)&amp;YEAR(O255)=MONTH($C$9)&amp;YEAR($C$9),0)</f>
        <v>0</v>
      </c>
      <c r="AG255" s="52">
        <v>21</v>
      </c>
    </row>
    <row r="256" spans="2:33" x14ac:dyDescent="0.3">
      <c r="B256" s="44" t="str">
        <f t="shared" si="103"/>
        <v>-</v>
      </c>
      <c r="C256" s="38"/>
      <c r="D256" s="1">
        <v>242</v>
      </c>
      <c r="E256" s="1">
        <f t="shared" ref="E256:E266" si="112">1+E255</f>
        <v>2</v>
      </c>
      <c r="F256" s="39">
        <f>IFERROR(IF(B256&lt;$C$9,IF('[29]Proforma-Input'!$C$108="Yes",K255,K255),0),)</f>
        <v>0</v>
      </c>
      <c r="G256" s="39">
        <f t="shared" si="104"/>
        <v>0</v>
      </c>
      <c r="H256" s="40">
        <f>IFERROR(IF(B256&lt;$C$9,IF('[29]Proforma-Input'!$C$108="Yes",H255,),0),)</f>
        <v>0</v>
      </c>
      <c r="I256" s="41">
        <f t="shared" si="88"/>
        <v>0</v>
      </c>
      <c r="J256" s="41">
        <f t="shared" si="89"/>
        <v>0</v>
      </c>
      <c r="K256" s="42">
        <f t="shared" si="90"/>
        <v>0</v>
      </c>
      <c r="L256" s="41" t="str">
        <f t="shared" si="91"/>
        <v>-</v>
      </c>
      <c r="M256" s="43" t="str">
        <f t="shared" si="92"/>
        <v>-</v>
      </c>
      <c r="O256" s="44">
        <f t="shared" ca="1" si="105"/>
        <v>53269</v>
      </c>
      <c r="P256" s="38"/>
      <c r="Q256" s="1">
        <f t="shared" si="84"/>
        <v>242</v>
      </c>
      <c r="R256" s="1">
        <f t="shared" ref="R256:R266" si="113">1+R255</f>
        <v>2</v>
      </c>
      <c r="S256" s="39">
        <f>IF('[29]Proforma-Input'!$C$108="No",X255,IF(AF256=TRUE,$P$3,X255))</f>
        <v>5462910.4876824953</v>
      </c>
      <c r="T256" s="39">
        <f t="shared" si="85"/>
        <v>63236.743251996377</v>
      </c>
      <c r="U256" s="40">
        <f t="shared" si="86"/>
        <v>6.8000000000000005E-2</v>
      </c>
      <c r="V256" s="41">
        <f t="shared" si="94"/>
        <v>30956.492763534141</v>
      </c>
      <c r="W256" s="41">
        <f t="shared" si="95"/>
        <v>32280.250488462236</v>
      </c>
      <c r="X256" s="53">
        <f t="shared" si="96"/>
        <v>5430630.2371940333</v>
      </c>
      <c r="Y256" s="68">
        <f t="shared" si="97"/>
        <v>11033922.10417716</v>
      </c>
      <c r="Z256" s="68">
        <f t="shared" si="98"/>
        <v>4269369.7628059611</v>
      </c>
      <c r="AA256" s="39">
        <f t="shared" si="99"/>
        <v>455.24254064020789</v>
      </c>
      <c r="AB256" s="53">
        <f t="shared" si="100"/>
        <v>113.81063516005197</v>
      </c>
      <c r="AC256" s="41" t="str">
        <f t="shared" si="101"/>
        <v>-</v>
      </c>
      <c r="AD256" s="43" t="str">
        <f t="shared" si="102"/>
        <v>-</v>
      </c>
      <c r="AF256" s="38">
        <f>IF('[29]Proforma-Input'!$C$108="Yes",MONTH(O256)&amp;YEAR(O256)=MONTH($C$9)&amp;YEAR($C$9),0)</f>
        <v>0</v>
      </c>
      <c r="AG256" s="52">
        <v>21</v>
      </c>
    </row>
    <row r="257" spans="2:33" x14ac:dyDescent="0.3">
      <c r="B257" s="44" t="str">
        <f t="shared" si="103"/>
        <v>-</v>
      </c>
      <c r="C257" s="38"/>
      <c r="D257" s="1">
        <v>243</v>
      </c>
      <c r="E257" s="1">
        <f t="shared" si="112"/>
        <v>3</v>
      </c>
      <c r="F257" s="39">
        <f>IFERROR(IF(B257&lt;$C$9,IF('[29]Proforma-Input'!$C$108="Yes",K256,K256),0),)</f>
        <v>0</v>
      </c>
      <c r="G257" s="39">
        <f t="shared" si="104"/>
        <v>0</v>
      </c>
      <c r="H257" s="40">
        <f>IFERROR(IF(B257&lt;$C$9,IF('[29]Proforma-Input'!$C$108="Yes",H256,),0),)</f>
        <v>0</v>
      </c>
      <c r="I257" s="41">
        <f t="shared" si="88"/>
        <v>0</v>
      </c>
      <c r="J257" s="41">
        <f t="shared" si="89"/>
        <v>0</v>
      </c>
      <c r="K257" s="42">
        <f t="shared" si="90"/>
        <v>0</v>
      </c>
      <c r="L257" s="41" t="str">
        <f t="shared" si="91"/>
        <v>-</v>
      </c>
      <c r="M257" s="43" t="str">
        <f t="shared" si="92"/>
        <v>-</v>
      </c>
      <c r="O257" s="44">
        <f t="shared" ca="1" si="105"/>
        <v>53299</v>
      </c>
      <c r="P257" s="38"/>
      <c r="Q257" s="1">
        <f t="shared" si="84"/>
        <v>243</v>
      </c>
      <c r="R257" s="1">
        <f t="shared" si="113"/>
        <v>3</v>
      </c>
      <c r="S257" s="39">
        <f>IF('[29]Proforma-Input'!$C$108="No",X256,IF(AF257=TRUE,$P$3,X256))</f>
        <v>5430630.2371940333</v>
      </c>
      <c r="T257" s="39">
        <f t="shared" si="85"/>
        <v>63236.743251996377</v>
      </c>
      <c r="U257" s="40">
        <f t="shared" si="86"/>
        <v>6.8000000000000005E-2</v>
      </c>
      <c r="V257" s="41">
        <f t="shared" si="94"/>
        <v>30773.571344099524</v>
      </c>
      <c r="W257" s="41">
        <f t="shared" si="95"/>
        <v>32463.171907896853</v>
      </c>
      <c r="X257" s="53">
        <f t="shared" si="96"/>
        <v>5398167.0652861362</v>
      </c>
      <c r="Y257" s="68">
        <f t="shared" si="97"/>
        <v>11064695.67552126</v>
      </c>
      <c r="Z257" s="68">
        <f t="shared" si="98"/>
        <v>4301832.9347138582</v>
      </c>
      <c r="AA257" s="39">
        <f t="shared" si="99"/>
        <v>452.5525197661695</v>
      </c>
      <c r="AB257" s="53">
        <f t="shared" si="100"/>
        <v>113.13812994154237</v>
      </c>
      <c r="AC257" s="41" t="str">
        <f t="shared" si="101"/>
        <v>-</v>
      </c>
      <c r="AD257" s="43" t="str">
        <f t="shared" si="102"/>
        <v>-</v>
      </c>
      <c r="AF257" s="38">
        <f>IF('[29]Proforma-Input'!$C$108="Yes",MONTH(O257)&amp;YEAR(O257)=MONTH($C$9)&amp;YEAR($C$9),0)</f>
        <v>0</v>
      </c>
      <c r="AG257" s="52">
        <v>21</v>
      </c>
    </row>
    <row r="258" spans="2:33" x14ac:dyDescent="0.3">
      <c r="B258" s="44" t="str">
        <f t="shared" si="103"/>
        <v>-</v>
      </c>
      <c r="C258" s="38"/>
      <c r="D258" s="1">
        <v>244</v>
      </c>
      <c r="E258" s="1">
        <f t="shared" si="112"/>
        <v>4</v>
      </c>
      <c r="F258" s="39">
        <f>IFERROR(IF(B258&lt;$C$9,IF('[29]Proforma-Input'!$C$108="Yes",K257,K257),0),)</f>
        <v>0</v>
      </c>
      <c r="G258" s="39">
        <f t="shared" si="104"/>
        <v>0</v>
      </c>
      <c r="H258" s="40">
        <f>IFERROR(IF(B258&lt;$C$9,IF('[29]Proforma-Input'!$C$108="Yes",H257,),0),)</f>
        <v>0</v>
      </c>
      <c r="I258" s="41">
        <f t="shared" si="88"/>
        <v>0</v>
      </c>
      <c r="J258" s="41">
        <f t="shared" si="89"/>
        <v>0</v>
      </c>
      <c r="K258" s="42">
        <f t="shared" si="90"/>
        <v>0</v>
      </c>
      <c r="L258" s="41" t="str">
        <f t="shared" si="91"/>
        <v>-</v>
      </c>
      <c r="M258" s="43" t="str">
        <f t="shared" si="92"/>
        <v>-</v>
      </c>
      <c r="O258" s="44">
        <f t="shared" ca="1" si="105"/>
        <v>53330</v>
      </c>
      <c r="P258" s="38"/>
      <c r="Q258" s="1">
        <f t="shared" si="84"/>
        <v>244</v>
      </c>
      <c r="R258" s="1">
        <f t="shared" si="113"/>
        <v>4</v>
      </c>
      <c r="S258" s="39">
        <f>IF('[29]Proforma-Input'!$C$108="No",X257,IF(AF258=TRUE,$P$3,X257))</f>
        <v>5398167.0652861362</v>
      </c>
      <c r="T258" s="39">
        <f t="shared" si="85"/>
        <v>63236.743251996377</v>
      </c>
      <c r="U258" s="40">
        <f t="shared" si="86"/>
        <v>6.8000000000000005E-2</v>
      </c>
      <c r="V258" s="41">
        <f t="shared" si="94"/>
        <v>30589.613369954775</v>
      </c>
      <c r="W258" s="41">
        <f t="shared" si="95"/>
        <v>32647.129882041601</v>
      </c>
      <c r="X258" s="53">
        <f t="shared" si="96"/>
        <v>5365519.9354040949</v>
      </c>
      <c r="Y258" s="68">
        <f t="shared" si="97"/>
        <v>11095285.288891215</v>
      </c>
      <c r="Z258" s="68">
        <f t="shared" si="98"/>
        <v>4334480.0645958995</v>
      </c>
      <c r="AA258" s="39">
        <f t="shared" si="99"/>
        <v>449.84725544051139</v>
      </c>
      <c r="AB258" s="53">
        <f t="shared" si="100"/>
        <v>112.46181386012785</v>
      </c>
      <c r="AC258" s="41" t="str">
        <f t="shared" si="101"/>
        <v>-</v>
      </c>
      <c r="AD258" s="43" t="str">
        <f t="shared" si="102"/>
        <v>-</v>
      </c>
      <c r="AF258" s="38">
        <f>IF('[29]Proforma-Input'!$C$108="Yes",MONTH(O258)&amp;YEAR(O258)=MONTH($C$9)&amp;YEAR($C$9),0)</f>
        <v>0</v>
      </c>
      <c r="AG258" s="52">
        <v>21</v>
      </c>
    </row>
    <row r="259" spans="2:33" x14ac:dyDescent="0.3">
      <c r="B259" s="44" t="str">
        <f t="shared" si="103"/>
        <v>-</v>
      </c>
      <c r="C259" s="38"/>
      <c r="D259" s="1">
        <v>245</v>
      </c>
      <c r="E259" s="1">
        <f t="shared" si="112"/>
        <v>5</v>
      </c>
      <c r="F259" s="39">
        <f>IFERROR(IF(B259&lt;$C$9,IF('[29]Proforma-Input'!$C$108="Yes",K258,K258),0),)</f>
        <v>0</v>
      </c>
      <c r="G259" s="39">
        <f t="shared" si="104"/>
        <v>0</v>
      </c>
      <c r="H259" s="40">
        <f>IFERROR(IF(B259&lt;$C$9,IF('[29]Proforma-Input'!$C$108="Yes",H258,),0),)</f>
        <v>0</v>
      </c>
      <c r="I259" s="41">
        <f t="shared" si="88"/>
        <v>0</v>
      </c>
      <c r="J259" s="41">
        <f t="shared" si="89"/>
        <v>0</v>
      </c>
      <c r="K259" s="42">
        <f t="shared" si="90"/>
        <v>0</v>
      </c>
      <c r="L259" s="41" t="str">
        <f t="shared" si="91"/>
        <v>-</v>
      </c>
      <c r="M259" s="43" t="str">
        <f t="shared" si="92"/>
        <v>-</v>
      </c>
      <c r="O259" s="44">
        <f t="shared" ca="1" si="105"/>
        <v>53361</v>
      </c>
      <c r="P259" s="38"/>
      <c r="Q259" s="1">
        <f t="shared" si="84"/>
        <v>245</v>
      </c>
      <c r="R259" s="1">
        <f t="shared" si="113"/>
        <v>5</v>
      </c>
      <c r="S259" s="39">
        <f>IF('[29]Proforma-Input'!$C$108="No",X258,IF(AF259=TRUE,$P$3,X258))</f>
        <v>5365519.9354040949</v>
      </c>
      <c r="T259" s="39">
        <f t="shared" si="85"/>
        <v>63236.743251996377</v>
      </c>
      <c r="U259" s="40">
        <f t="shared" si="86"/>
        <v>6.8000000000000005E-2</v>
      </c>
      <c r="V259" s="41">
        <f t="shared" si="94"/>
        <v>30404.612967289871</v>
      </c>
      <c r="W259" s="41">
        <f t="shared" si="95"/>
        <v>32832.130284706509</v>
      </c>
      <c r="X259" s="53">
        <f t="shared" si="96"/>
        <v>5332687.8051193887</v>
      </c>
      <c r="Y259" s="68">
        <f t="shared" si="97"/>
        <v>11125689.901858505</v>
      </c>
      <c r="Z259" s="68">
        <f t="shared" si="98"/>
        <v>4367312.1948806057</v>
      </c>
      <c r="AA259" s="39">
        <f t="shared" si="99"/>
        <v>447.12666128367459</v>
      </c>
      <c r="AB259" s="53">
        <f t="shared" si="100"/>
        <v>111.78166532091865</v>
      </c>
      <c r="AC259" s="41" t="str">
        <f t="shared" si="101"/>
        <v>-</v>
      </c>
      <c r="AD259" s="43" t="str">
        <f t="shared" si="102"/>
        <v>-</v>
      </c>
      <c r="AF259" s="38">
        <f>IF('[29]Proforma-Input'!$C$108="Yes",MONTH(O259)&amp;YEAR(O259)=MONTH($C$9)&amp;YEAR($C$9),0)</f>
        <v>0</v>
      </c>
      <c r="AG259" s="52">
        <v>21</v>
      </c>
    </row>
    <row r="260" spans="2:33" x14ac:dyDescent="0.3">
      <c r="B260" s="44" t="str">
        <f t="shared" si="103"/>
        <v>-</v>
      </c>
      <c r="C260" s="38"/>
      <c r="D260" s="1">
        <v>246</v>
      </c>
      <c r="E260" s="1">
        <f t="shared" si="112"/>
        <v>6</v>
      </c>
      <c r="F260" s="39">
        <f>IFERROR(IF(B260&lt;$C$9,IF('[29]Proforma-Input'!$C$108="Yes",K259,K259),0),)</f>
        <v>0</v>
      </c>
      <c r="G260" s="39">
        <f t="shared" si="104"/>
        <v>0</v>
      </c>
      <c r="H260" s="40">
        <f>IFERROR(IF(B260&lt;$C$9,IF('[29]Proforma-Input'!$C$108="Yes",H259,),0),)</f>
        <v>0</v>
      </c>
      <c r="I260" s="41">
        <f t="shared" si="88"/>
        <v>0</v>
      </c>
      <c r="J260" s="41">
        <f t="shared" si="89"/>
        <v>0</v>
      </c>
      <c r="K260" s="42">
        <f t="shared" si="90"/>
        <v>0</v>
      </c>
      <c r="L260" s="41" t="str">
        <f t="shared" si="91"/>
        <v>-</v>
      </c>
      <c r="M260" s="43" t="str">
        <f t="shared" si="92"/>
        <v>-</v>
      </c>
      <c r="O260" s="44">
        <f t="shared" ca="1" si="105"/>
        <v>53389</v>
      </c>
      <c r="P260" s="38"/>
      <c r="Q260" s="1">
        <f t="shared" si="84"/>
        <v>246</v>
      </c>
      <c r="R260" s="1">
        <f t="shared" si="113"/>
        <v>6</v>
      </c>
      <c r="S260" s="39">
        <f>IF('[29]Proforma-Input'!$C$108="No",X259,IF(AF260=TRUE,$P$3,X259))</f>
        <v>5332687.8051193887</v>
      </c>
      <c r="T260" s="39">
        <f t="shared" si="85"/>
        <v>63236.743251996377</v>
      </c>
      <c r="U260" s="40">
        <f t="shared" si="86"/>
        <v>6.8000000000000005E-2</v>
      </c>
      <c r="V260" s="41">
        <f t="shared" si="94"/>
        <v>30218.564229009873</v>
      </c>
      <c r="W260" s="41">
        <f t="shared" si="95"/>
        <v>33018.1790229865</v>
      </c>
      <c r="X260" s="53">
        <f t="shared" si="96"/>
        <v>5299669.6260964023</v>
      </c>
      <c r="Y260" s="68">
        <f t="shared" si="97"/>
        <v>11155908.466087515</v>
      </c>
      <c r="Z260" s="68">
        <f t="shared" si="98"/>
        <v>4400330.3739035921</v>
      </c>
      <c r="AA260" s="39">
        <f t="shared" si="99"/>
        <v>444.39065042661576</v>
      </c>
      <c r="AB260" s="53">
        <f t="shared" si="100"/>
        <v>111.09766260665394</v>
      </c>
      <c r="AC260" s="41" t="str">
        <f t="shared" si="101"/>
        <v>-</v>
      </c>
      <c r="AD260" s="43" t="str">
        <f t="shared" si="102"/>
        <v>-</v>
      </c>
      <c r="AF260" s="38">
        <f>IF('[29]Proforma-Input'!$C$108="Yes",MONTH(O260)&amp;YEAR(O260)=MONTH($C$9)&amp;YEAR($C$9),0)</f>
        <v>0</v>
      </c>
      <c r="AG260" s="52">
        <v>21</v>
      </c>
    </row>
    <row r="261" spans="2:33" x14ac:dyDescent="0.3">
      <c r="B261" s="44" t="str">
        <f t="shared" si="103"/>
        <v>-</v>
      </c>
      <c r="C261" s="38"/>
      <c r="D261" s="1">
        <v>247</v>
      </c>
      <c r="E261" s="1">
        <f t="shared" si="112"/>
        <v>7</v>
      </c>
      <c r="F261" s="39">
        <f>IFERROR(IF(B261&lt;$C$9,IF('[29]Proforma-Input'!$C$108="Yes",K260,K260),0),)</f>
        <v>0</v>
      </c>
      <c r="G261" s="39">
        <f t="shared" si="104"/>
        <v>0</v>
      </c>
      <c r="H261" s="40">
        <f>IFERROR(IF(B261&lt;$C$9,IF('[29]Proforma-Input'!$C$108="Yes",H260,),0),)</f>
        <v>0</v>
      </c>
      <c r="I261" s="41">
        <f t="shared" si="88"/>
        <v>0</v>
      </c>
      <c r="J261" s="41">
        <f t="shared" si="89"/>
        <v>0</v>
      </c>
      <c r="K261" s="42">
        <f t="shared" si="90"/>
        <v>0</v>
      </c>
      <c r="L261" s="41" t="str">
        <f t="shared" si="91"/>
        <v>-</v>
      </c>
      <c r="M261" s="43" t="str">
        <f t="shared" si="92"/>
        <v>-</v>
      </c>
      <c r="O261" s="44">
        <f t="shared" ca="1" si="105"/>
        <v>53420</v>
      </c>
      <c r="P261" s="38"/>
      <c r="Q261" s="1">
        <f t="shared" si="84"/>
        <v>247</v>
      </c>
      <c r="R261" s="1">
        <f t="shared" si="113"/>
        <v>7</v>
      </c>
      <c r="S261" s="39">
        <f>IF('[29]Proforma-Input'!$C$108="No",X260,IF(AF261=TRUE,$P$3,X260))</f>
        <v>5299669.6260964023</v>
      </c>
      <c r="T261" s="39">
        <f t="shared" si="85"/>
        <v>63236.743251996377</v>
      </c>
      <c r="U261" s="40">
        <f t="shared" si="86"/>
        <v>6.8000000000000005E-2</v>
      </c>
      <c r="V261" s="41">
        <f t="shared" si="94"/>
        <v>30031.461214546282</v>
      </c>
      <c r="W261" s="41">
        <f t="shared" si="95"/>
        <v>33205.282037450095</v>
      </c>
      <c r="X261" s="53">
        <f t="shared" si="96"/>
        <v>5266464.3440589523</v>
      </c>
      <c r="Y261" s="68">
        <f t="shared" si="97"/>
        <v>11185939.927302061</v>
      </c>
      <c r="Z261" s="68">
        <f t="shared" si="98"/>
        <v>4433535.6559410421</v>
      </c>
      <c r="AA261" s="39">
        <f t="shared" si="99"/>
        <v>441.63913550803358</v>
      </c>
      <c r="AB261" s="53">
        <f t="shared" si="100"/>
        <v>110.40978387700839</v>
      </c>
      <c r="AC261" s="41" t="str">
        <f t="shared" si="101"/>
        <v>-</v>
      </c>
      <c r="AD261" s="43" t="str">
        <f t="shared" si="102"/>
        <v>-</v>
      </c>
      <c r="AF261" s="38">
        <f>IF('[29]Proforma-Input'!$C$108="Yes",MONTH(O261)&amp;YEAR(O261)=MONTH($C$9)&amp;YEAR($C$9),0)</f>
        <v>0</v>
      </c>
      <c r="AG261" s="52">
        <v>21</v>
      </c>
    </row>
    <row r="262" spans="2:33" x14ac:dyDescent="0.3">
      <c r="B262" s="44" t="str">
        <f t="shared" si="103"/>
        <v>-</v>
      </c>
      <c r="C262" s="38"/>
      <c r="D262" s="1">
        <v>248</v>
      </c>
      <c r="E262" s="1">
        <f t="shared" si="112"/>
        <v>8</v>
      </c>
      <c r="F262" s="39">
        <f>IFERROR(IF(B262&lt;$C$9,IF('[29]Proforma-Input'!$C$108="Yes",K261,K261),0),)</f>
        <v>0</v>
      </c>
      <c r="G262" s="39">
        <f t="shared" si="104"/>
        <v>0</v>
      </c>
      <c r="H262" s="40">
        <f>IFERROR(IF(B262&lt;$C$9,IF('[29]Proforma-Input'!$C$108="Yes",H261,),0),)</f>
        <v>0</v>
      </c>
      <c r="I262" s="41">
        <f t="shared" si="88"/>
        <v>0</v>
      </c>
      <c r="J262" s="41">
        <f t="shared" si="89"/>
        <v>0</v>
      </c>
      <c r="K262" s="42">
        <f t="shared" si="90"/>
        <v>0</v>
      </c>
      <c r="L262" s="41" t="str">
        <f t="shared" si="91"/>
        <v>-</v>
      </c>
      <c r="M262" s="43" t="str">
        <f t="shared" si="92"/>
        <v>-</v>
      </c>
      <c r="O262" s="44">
        <f t="shared" ca="1" si="105"/>
        <v>53450</v>
      </c>
      <c r="P262" s="38"/>
      <c r="Q262" s="1">
        <f t="shared" ref="Q262:Q325" si="114">IF(S262&gt;0,1+Q261,)</f>
        <v>248</v>
      </c>
      <c r="R262" s="1">
        <f t="shared" si="113"/>
        <v>8</v>
      </c>
      <c r="S262" s="39">
        <f>IF('[29]Proforma-Input'!$C$108="No",X261,IF(AF262=TRUE,$P$3,X261))</f>
        <v>5266464.3440589523</v>
      </c>
      <c r="T262" s="39">
        <f t="shared" si="85"/>
        <v>63236.743251996377</v>
      </c>
      <c r="U262" s="40">
        <f t="shared" si="86"/>
        <v>6.8000000000000005E-2</v>
      </c>
      <c r="V262" s="41">
        <f t="shared" si="94"/>
        <v>29843.297949667398</v>
      </c>
      <c r="W262" s="41">
        <f t="shared" si="95"/>
        <v>33393.445302328983</v>
      </c>
      <c r="X262" s="53">
        <f t="shared" si="96"/>
        <v>5233070.8987566233</v>
      </c>
      <c r="Y262" s="68">
        <f t="shared" si="97"/>
        <v>11215783.225251729</v>
      </c>
      <c r="Z262" s="68">
        <f t="shared" si="98"/>
        <v>4466929.1012433711</v>
      </c>
      <c r="AA262" s="39">
        <f t="shared" si="99"/>
        <v>438.87202867157936</v>
      </c>
      <c r="AB262" s="53">
        <f t="shared" si="100"/>
        <v>109.71800716789484</v>
      </c>
      <c r="AC262" s="41" t="str">
        <f t="shared" si="101"/>
        <v>-</v>
      </c>
      <c r="AD262" s="43" t="str">
        <f t="shared" si="102"/>
        <v>-</v>
      </c>
      <c r="AF262" s="38">
        <f>IF('[29]Proforma-Input'!$C$108="Yes",MONTH(O262)&amp;YEAR(O262)=MONTH($C$9)&amp;YEAR($C$9),0)</f>
        <v>0</v>
      </c>
      <c r="AG262" s="52">
        <v>21</v>
      </c>
    </row>
    <row r="263" spans="2:33" x14ac:dyDescent="0.3">
      <c r="B263" s="44" t="str">
        <f t="shared" si="103"/>
        <v>-</v>
      </c>
      <c r="C263" s="38"/>
      <c r="D263" s="1">
        <v>249</v>
      </c>
      <c r="E263" s="1">
        <f t="shared" si="112"/>
        <v>9</v>
      </c>
      <c r="F263" s="39">
        <f>IFERROR(IF(B263&lt;$C$9,IF('[29]Proforma-Input'!$C$108="Yes",K262,K262),0),)</f>
        <v>0</v>
      </c>
      <c r="G263" s="39">
        <f t="shared" si="104"/>
        <v>0</v>
      </c>
      <c r="H263" s="40">
        <f>IFERROR(IF(B263&lt;$C$9,IF('[29]Proforma-Input'!$C$108="Yes",H262,),0),)</f>
        <v>0</v>
      </c>
      <c r="I263" s="41">
        <f t="shared" si="88"/>
        <v>0</v>
      </c>
      <c r="J263" s="41">
        <f t="shared" si="89"/>
        <v>0</v>
      </c>
      <c r="K263" s="42">
        <f t="shared" si="90"/>
        <v>0</v>
      </c>
      <c r="L263" s="41" t="str">
        <f t="shared" si="91"/>
        <v>-</v>
      </c>
      <c r="M263" s="43" t="str">
        <f t="shared" si="92"/>
        <v>-</v>
      </c>
      <c r="O263" s="44">
        <f t="shared" ca="1" si="105"/>
        <v>53481</v>
      </c>
      <c r="P263" s="38"/>
      <c r="Q263" s="1">
        <f t="shared" si="114"/>
        <v>249</v>
      </c>
      <c r="R263" s="1">
        <f t="shared" si="113"/>
        <v>9</v>
      </c>
      <c r="S263" s="39">
        <f>IF('[29]Proforma-Input'!$C$108="No",X262,IF(AF263=TRUE,$P$3,X262))</f>
        <v>5233070.8987566233</v>
      </c>
      <c r="T263" s="39">
        <f t="shared" si="85"/>
        <v>63236.743251996377</v>
      </c>
      <c r="U263" s="40">
        <f t="shared" si="86"/>
        <v>6.8000000000000005E-2</v>
      </c>
      <c r="V263" s="41">
        <f t="shared" si="94"/>
        <v>29654.068426287533</v>
      </c>
      <c r="W263" s="41">
        <f t="shared" si="95"/>
        <v>33582.674825708847</v>
      </c>
      <c r="X263" s="53">
        <f t="shared" si="96"/>
        <v>5199488.223930914</v>
      </c>
      <c r="Y263" s="68">
        <f t="shared" si="97"/>
        <v>11245437.293678015</v>
      </c>
      <c r="Z263" s="68">
        <f t="shared" si="98"/>
        <v>4500511.7760690805</v>
      </c>
      <c r="AA263" s="39">
        <f t="shared" si="99"/>
        <v>436.08924156305193</v>
      </c>
      <c r="AB263" s="53">
        <f t="shared" si="100"/>
        <v>109.02231039076298</v>
      </c>
      <c r="AC263" s="41" t="str">
        <f t="shared" si="101"/>
        <v>-</v>
      </c>
      <c r="AD263" s="43" t="str">
        <f t="shared" si="102"/>
        <v>-</v>
      </c>
      <c r="AF263" s="38">
        <f>IF('[29]Proforma-Input'!$C$108="Yes",MONTH(O263)&amp;YEAR(O263)=MONTH($C$9)&amp;YEAR($C$9),0)</f>
        <v>0</v>
      </c>
      <c r="AG263" s="52">
        <v>21</v>
      </c>
    </row>
    <row r="264" spans="2:33" x14ac:dyDescent="0.3">
      <c r="B264" s="44" t="str">
        <f t="shared" si="103"/>
        <v>-</v>
      </c>
      <c r="C264" s="38"/>
      <c r="D264" s="1">
        <v>250</v>
      </c>
      <c r="E264" s="1">
        <f t="shared" si="112"/>
        <v>10</v>
      </c>
      <c r="F264" s="39">
        <f>IFERROR(IF(B264&lt;$C$9,IF('[29]Proforma-Input'!$C$108="Yes",K263,K263),0),)</f>
        <v>0</v>
      </c>
      <c r="G264" s="39">
        <f t="shared" si="104"/>
        <v>0</v>
      </c>
      <c r="H264" s="40">
        <f>IFERROR(IF(B264&lt;$C$9,IF('[29]Proforma-Input'!$C$108="Yes",H263,),0),)</f>
        <v>0</v>
      </c>
      <c r="I264" s="41">
        <f t="shared" si="88"/>
        <v>0</v>
      </c>
      <c r="J264" s="41">
        <f t="shared" si="89"/>
        <v>0</v>
      </c>
      <c r="K264" s="42">
        <f t="shared" si="90"/>
        <v>0</v>
      </c>
      <c r="L264" s="41" t="str">
        <f t="shared" si="91"/>
        <v>-</v>
      </c>
      <c r="M264" s="43" t="str">
        <f t="shared" si="92"/>
        <v>-</v>
      </c>
      <c r="O264" s="44">
        <f t="shared" ca="1" si="105"/>
        <v>53511</v>
      </c>
      <c r="P264" s="38"/>
      <c r="Q264" s="1">
        <f t="shared" si="114"/>
        <v>250</v>
      </c>
      <c r="R264" s="1">
        <f t="shared" si="113"/>
        <v>10</v>
      </c>
      <c r="S264" s="39">
        <f>IF('[29]Proforma-Input'!$C$108="No",X263,IF(AF264=TRUE,$P$3,X263))</f>
        <v>5199488.223930914</v>
      </c>
      <c r="T264" s="39">
        <f t="shared" si="85"/>
        <v>63236.743251996377</v>
      </c>
      <c r="U264" s="40">
        <f t="shared" si="86"/>
        <v>6.8000000000000005E-2</v>
      </c>
      <c r="V264" s="41">
        <f t="shared" si="94"/>
        <v>29463.76660227518</v>
      </c>
      <c r="W264" s="41">
        <f t="shared" si="95"/>
        <v>33772.976649721197</v>
      </c>
      <c r="X264" s="53">
        <f t="shared" si="96"/>
        <v>5165715.2472811928</v>
      </c>
      <c r="Y264" s="68">
        <f t="shared" si="97"/>
        <v>11274901.060280291</v>
      </c>
      <c r="Z264" s="68">
        <f t="shared" si="98"/>
        <v>4534284.7527188016</v>
      </c>
      <c r="AA264" s="39">
        <f t="shared" si="99"/>
        <v>433.29068532757623</v>
      </c>
      <c r="AB264" s="53">
        <f t="shared" si="100"/>
        <v>108.32267133189406</v>
      </c>
      <c r="AC264" s="41" t="str">
        <f t="shared" si="101"/>
        <v>-</v>
      </c>
      <c r="AD264" s="43" t="str">
        <f t="shared" si="102"/>
        <v>-</v>
      </c>
      <c r="AF264" s="38">
        <f>IF('[29]Proforma-Input'!$C$108="Yes",MONTH(O264)&amp;YEAR(O264)=MONTH($C$9)&amp;YEAR($C$9),0)</f>
        <v>0</v>
      </c>
      <c r="AG264" s="52">
        <v>21</v>
      </c>
    </row>
    <row r="265" spans="2:33" x14ac:dyDescent="0.3">
      <c r="B265" s="44" t="str">
        <f t="shared" si="103"/>
        <v>-</v>
      </c>
      <c r="C265" s="38"/>
      <c r="D265" s="1">
        <v>251</v>
      </c>
      <c r="E265" s="1">
        <f t="shared" si="112"/>
        <v>11</v>
      </c>
      <c r="F265" s="39">
        <f>IFERROR(IF(B265&lt;$C$9,IF('[29]Proforma-Input'!$C$108="Yes",K264,K264),0),)</f>
        <v>0</v>
      </c>
      <c r="G265" s="39">
        <f t="shared" si="104"/>
        <v>0</v>
      </c>
      <c r="H265" s="40">
        <f>IFERROR(IF(B265&lt;$C$9,IF('[29]Proforma-Input'!$C$108="Yes",H264,),0),)</f>
        <v>0</v>
      </c>
      <c r="I265" s="41">
        <f t="shared" si="88"/>
        <v>0</v>
      </c>
      <c r="J265" s="41">
        <f t="shared" si="89"/>
        <v>0</v>
      </c>
      <c r="K265" s="42">
        <f t="shared" si="90"/>
        <v>0</v>
      </c>
      <c r="L265" s="41" t="str">
        <f t="shared" si="91"/>
        <v>-</v>
      </c>
      <c r="M265" s="43" t="str">
        <f t="shared" si="92"/>
        <v>-</v>
      </c>
      <c r="O265" s="44">
        <f t="shared" ca="1" si="105"/>
        <v>53542</v>
      </c>
      <c r="P265" s="38"/>
      <c r="Q265" s="1">
        <f t="shared" si="114"/>
        <v>251</v>
      </c>
      <c r="R265" s="1">
        <f t="shared" si="113"/>
        <v>11</v>
      </c>
      <c r="S265" s="39">
        <f>IF('[29]Proforma-Input'!$C$108="No",X264,IF(AF265=TRUE,$P$3,X264))</f>
        <v>5165715.2472811928</v>
      </c>
      <c r="T265" s="39">
        <f t="shared" si="85"/>
        <v>63236.743251996377</v>
      </c>
      <c r="U265" s="40">
        <f t="shared" si="86"/>
        <v>6.8000000000000005E-2</v>
      </c>
      <c r="V265" s="41">
        <f t="shared" si="94"/>
        <v>29272.386401260093</v>
      </c>
      <c r="W265" s="41">
        <f t="shared" si="95"/>
        <v>33964.35685073628</v>
      </c>
      <c r="X265" s="53">
        <f t="shared" si="96"/>
        <v>5131750.890430457</v>
      </c>
      <c r="Y265" s="68">
        <f t="shared" si="97"/>
        <v>11304173.446681552</v>
      </c>
      <c r="Z265" s="68">
        <f t="shared" si="98"/>
        <v>4568249.1095695375</v>
      </c>
      <c r="AA265" s="39">
        <f t="shared" si="99"/>
        <v>430.47627060676609</v>
      </c>
      <c r="AB265" s="53">
        <f t="shared" si="100"/>
        <v>107.61906765169152</v>
      </c>
      <c r="AC265" s="41" t="str">
        <f t="shared" si="101"/>
        <v>-</v>
      </c>
      <c r="AD265" s="43" t="str">
        <f t="shared" si="102"/>
        <v>-</v>
      </c>
      <c r="AF265" s="38">
        <f>IF('[29]Proforma-Input'!$C$108="Yes",MONTH(O265)&amp;YEAR(O265)=MONTH($C$9)&amp;YEAR($C$9),0)</f>
        <v>0</v>
      </c>
      <c r="AG265" s="52">
        <v>21</v>
      </c>
    </row>
    <row r="266" spans="2:33" x14ac:dyDescent="0.3">
      <c r="B266" s="44" t="str">
        <f t="shared" si="103"/>
        <v>-</v>
      </c>
      <c r="C266" s="38"/>
      <c r="D266" s="1">
        <v>252</v>
      </c>
      <c r="E266" s="1">
        <f t="shared" si="112"/>
        <v>12</v>
      </c>
      <c r="F266" s="39">
        <f>IFERROR(IF(B266&lt;$C$9,IF('[29]Proforma-Input'!$C$108="Yes",K265,K265),0),)</f>
        <v>0</v>
      </c>
      <c r="G266" s="39">
        <f t="shared" si="104"/>
        <v>0</v>
      </c>
      <c r="H266" s="40">
        <f>IFERROR(IF(B266&lt;$C$9,IF('[29]Proforma-Input'!$C$108="Yes",H265,),0),)</f>
        <v>0</v>
      </c>
      <c r="I266" s="41">
        <f t="shared" si="88"/>
        <v>0</v>
      </c>
      <c r="J266" s="41">
        <f t="shared" si="89"/>
        <v>0</v>
      </c>
      <c r="K266" s="42">
        <f t="shared" si="90"/>
        <v>0</v>
      </c>
      <c r="L266" s="41" t="str">
        <f t="shared" si="91"/>
        <v>-</v>
      </c>
      <c r="M266" s="43" t="str">
        <f t="shared" si="92"/>
        <v>-</v>
      </c>
      <c r="O266" s="44">
        <f t="shared" ca="1" si="105"/>
        <v>53573</v>
      </c>
      <c r="P266" s="38"/>
      <c r="Q266" s="1">
        <f t="shared" si="114"/>
        <v>252</v>
      </c>
      <c r="R266" s="1">
        <f t="shared" si="113"/>
        <v>12</v>
      </c>
      <c r="S266" s="39">
        <f>IF('[29]Proforma-Input'!$C$108="No",X265,IF(AF266=TRUE,$P$3,X265))</f>
        <v>5131750.890430457</v>
      </c>
      <c r="T266" s="39">
        <f t="shared" si="85"/>
        <v>63236.743251996377</v>
      </c>
      <c r="U266" s="40">
        <f t="shared" si="86"/>
        <v>6.8000000000000005E-2</v>
      </c>
      <c r="V266" s="41">
        <f t="shared" si="94"/>
        <v>29079.92171243926</v>
      </c>
      <c r="W266" s="41">
        <f t="shared" si="95"/>
        <v>34156.821539557117</v>
      </c>
      <c r="X266" s="53">
        <f t="shared" si="96"/>
        <v>5097594.0688908994</v>
      </c>
      <c r="Y266" s="68">
        <f t="shared" si="97"/>
        <v>11333253.368393991</v>
      </c>
      <c r="Z266" s="68">
        <f t="shared" si="98"/>
        <v>4602405.931109095</v>
      </c>
      <c r="AA266" s="39">
        <f t="shared" si="99"/>
        <v>427.6459075358714</v>
      </c>
      <c r="AB266" s="53">
        <f t="shared" si="100"/>
        <v>106.91147688396785</v>
      </c>
      <c r="AC266" s="41" t="str">
        <f t="shared" si="101"/>
        <v>-</v>
      </c>
      <c r="AD266" s="43" t="str">
        <f t="shared" si="102"/>
        <v>-</v>
      </c>
      <c r="AF266" s="38">
        <f>IF('[29]Proforma-Input'!$C$108="Yes",MONTH(O266)&amp;YEAR(O266)=MONTH($C$9)&amp;YEAR($C$9),0)</f>
        <v>0</v>
      </c>
      <c r="AG266" s="52">
        <v>21</v>
      </c>
    </row>
    <row r="267" spans="2:33" x14ac:dyDescent="0.3">
      <c r="B267" s="44" t="str">
        <f t="shared" si="103"/>
        <v>-</v>
      </c>
      <c r="C267" s="38">
        <v>22</v>
      </c>
      <c r="D267" s="1">
        <v>253</v>
      </c>
      <c r="E267" s="1">
        <v>1</v>
      </c>
      <c r="F267" s="39">
        <f>IFERROR(IF(B267&lt;$C$9,IF('[29]Proforma-Input'!$C$108="Yes",K266,K266),0),)</f>
        <v>0</v>
      </c>
      <c r="G267" s="39">
        <f t="shared" si="104"/>
        <v>0</v>
      </c>
      <c r="H267" s="40">
        <f>IFERROR(IF(B267&lt;$C$9,IF('[29]Proforma-Input'!$C$108="Yes",H266,),0),)</f>
        <v>0</v>
      </c>
      <c r="I267" s="41">
        <f t="shared" si="88"/>
        <v>0</v>
      </c>
      <c r="J267" s="41">
        <f t="shared" si="89"/>
        <v>0</v>
      </c>
      <c r="K267" s="42">
        <f t="shared" si="90"/>
        <v>0</v>
      </c>
      <c r="L267" s="41">
        <f t="shared" si="91"/>
        <v>0</v>
      </c>
      <c r="M267" s="43">
        <f t="shared" si="92"/>
        <v>0</v>
      </c>
      <c r="O267" s="44">
        <f t="shared" ca="1" si="105"/>
        <v>53603</v>
      </c>
      <c r="P267" s="38">
        <v>22</v>
      </c>
      <c r="Q267" s="1">
        <f t="shared" si="114"/>
        <v>253</v>
      </c>
      <c r="R267" s="1">
        <v>1</v>
      </c>
      <c r="S267" s="39">
        <f>IF('[29]Proforma-Input'!$C$108="No",X266,IF(AF267=TRUE,$P$3,X266))</f>
        <v>5097594.0688908994</v>
      </c>
      <c r="T267" s="39">
        <f t="shared" si="85"/>
        <v>63236.743251996377</v>
      </c>
      <c r="U267" s="40">
        <f t="shared" si="86"/>
        <v>6.8000000000000005E-2</v>
      </c>
      <c r="V267" s="41">
        <f t="shared" si="94"/>
        <v>28886.366390381765</v>
      </c>
      <c r="W267" s="41">
        <f t="shared" si="95"/>
        <v>34350.376861614612</v>
      </c>
      <c r="X267" s="53">
        <f t="shared" si="96"/>
        <v>5063243.6920292852</v>
      </c>
      <c r="Y267" s="68">
        <f t="shared" si="97"/>
        <v>11362139.734784372</v>
      </c>
      <c r="Z267" s="68">
        <f t="shared" si="98"/>
        <v>4636756.3079707092</v>
      </c>
      <c r="AA267" s="39">
        <f t="shared" si="99"/>
        <v>424.79950574090827</v>
      </c>
      <c r="AB267" s="53">
        <f t="shared" si="100"/>
        <v>106.19987643522707</v>
      </c>
      <c r="AC267" s="41">
        <f t="shared" si="101"/>
        <v>333543.56717507017</v>
      </c>
      <c r="AD267" s="43">
        <f t="shared" si="102"/>
        <v>425297.35184888635</v>
      </c>
      <c r="AF267" s="38">
        <f>IF('[29]Proforma-Input'!$C$108="Yes",MONTH(O267)&amp;YEAR(O267)=MONTH($C$9)&amp;YEAR($C$9),0)</f>
        <v>0</v>
      </c>
      <c r="AG267" s="52">
        <v>22</v>
      </c>
    </row>
    <row r="268" spans="2:33" x14ac:dyDescent="0.3">
      <c r="B268" s="44" t="str">
        <f t="shared" si="103"/>
        <v>-</v>
      </c>
      <c r="C268" s="38"/>
      <c r="D268" s="1">
        <v>254</v>
      </c>
      <c r="E268" s="1">
        <f t="shared" ref="E268:E278" si="115">1+E267</f>
        <v>2</v>
      </c>
      <c r="F268" s="39">
        <f>IFERROR(IF(B268&lt;$C$9,IF('[29]Proforma-Input'!$C$108="Yes",K267,K267),0),)</f>
        <v>0</v>
      </c>
      <c r="G268" s="39">
        <f t="shared" si="104"/>
        <v>0</v>
      </c>
      <c r="H268" s="40">
        <f>IFERROR(IF(B268&lt;$C$9,IF('[29]Proforma-Input'!$C$108="Yes",H267,),0),)</f>
        <v>0</v>
      </c>
      <c r="I268" s="41">
        <f t="shared" si="88"/>
        <v>0</v>
      </c>
      <c r="J268" s="41">
        <f t="shared" si="89"/>
        <v>0</v>
      </c>
      <c r="K268" s="42">
        <f t="shared" si="90"/>
        <v>0</v>
      </c>
      <c r="L268" s="41" t="str">
        <f t="shared" si="91"/>
        <v>-</v>
      </c>
      <c r="M268" s="43" t="str">
        <f t="shared" si="92"/>
        <v>-</v>
      </c>
      <c r="O268" s="44">
        <f t="shared" ca="1" si="105"/>
        <v>53634</v>
      </c>
      <c r="P268" s="38"/>
      <c r="Q268" s="1">
        <f t="shared" si="114"/>
        <v>254</v>
      </c>
      <c r="R268" s="1">
        <f t="shared" ref="R268:R278" si="116">1+R267</f>
        <v>2</v>
      </c>
      <c r="S268" s="39">
        <f>IF('[29]Proforma-Input'!$C$108="No",X267,IF(AF268=TRUE,$P$3,X267))</f>
        <v>5063243.6920292852</v>
      </c>
      <c r="T268" s="39">
        <f t="shared" si="85"/>
        <v>63236.743251996377</v>
      </c>
      <c r="U268" s="40">
        <f t="shared" si="86"/>
        <v>6.8000000000000005E-2</v>
      </c>
      <c r="V268" s="41">
        <f t="shared" si="94"/>
        <v>28691.714254832619</v>
      </c>
      <c r="W268" s="41">
        <f t="shared" si="95"/>
        <v>34545.028997163754</v>
      </c>
      <c r="X268" s="53">
        <f t="shared" si="96"/>
        <v>5028698.663032122</v>
      </c>
      <c r="Y268" s="68">
        <f t="shared" si="97"/>
        <v>11390831.449039204</v>
      </c>
      <c r="Z268" s="68">
        <f t="shared" si="98"/>
        <v>4671301.3369678725</v>
      </c>
      <c r="AA268" s="39">
        <f t="shared" si="99"/>
        <v>421.93697433577381</v>
      </c>
      <c r="AB268" s="53">
        <f t="shared" si="100"/>
        <v>105.48424358394345</v>
      </c>
      <c r="AC268" s="41" t="str">
        <f t="shared" si="101"/>
        <v>-</v>
      </c>
      <c r="AD268" s="43" t="str">
        <f t="shared" si="102"/>
        <v>-</v>
      </c>
      <c r="AF268" s="38">
        <f>IF('[29]Proforma-Input'!$C$108="Yes",MONTH(O268)&amp;YEAR(O268)=MONTH($C$9)&amp;YEAR($C$9),0)</f>
        <v>0</v>
      </c>
      <c r="AG268" s="52">
        <v>22</v>
      </c>
    </row>
    <row r="269" spans="2:33" x14ac:dyDescent="0.3">
      <c r="B269" s="44" t="str">
        <f t="shared" si="103"/>
        <v>-</v>
      </c>
      <c r="C269" s="38"/>
      <c r="D269" s="1">
        <v>255</v>
      </c>
      <c r="E269" s="1">
        <f t="shared" si="115"/>
        <v>3</v>
      </c>
      <c r="F269" s="39">
        <f>IFERROR(IF(B269&lt;$C$9,IF('[29]Proforma-Input'!$C$108="Yes",K268,K268),0),)</f>
        <v>0</v>
      </c>
      <c r="G269" s="39">
        <f t="shared" si="104"/>
        <v>0</v>
      </c>
      <c r="H269" s="40">
        <f>IFERROR(IF(B269&lt;$C$9,IF('[29]Proforma-Input'!$C$108="Yes",H268,),0),)</f>
        <v>0</v>
      </c>
      <c r="I269" s="41">
        <f t="shared" si="88"/>
        <v>0</v>
      </c>
      <c r="J269" s="41">
        <f t="shared" si="89"/>
        <v>0</v>
      </c>
      <c r="K269" s="42">
        <f t="shared" si="90"/>
        <v>0</v>
      </c>
      <c r="L269" s="41" t="str">
        <f t="shared" si="91"/>
        <v>-</v>
      </c>
      <c r="M269" s="43" t="str">
        <f t="shared" si="92"/>
        <v>-</v>
      </c>
      <c r="O269" s="44">
        <f t="shared" ca="1" si="105"/>
        <v>53664</v>
      </c>
      <c r="P269" s="38"/>
      <c r="Q269" s="1">
        <f t="shared" si="114"/>
        <v>255</v>
      </c>
      <c r="R269" s="1">
        <f t="shared" si="116"/>
        <v>3</v>
      </c>
      <c r="S269" s="39">
        <f>IF('[29]Proforma-Input'!$C$108="No",X268,IF(AF269=TRUE,$P$3,X268))</f>
        <v>5028698.663032122</v>
      </c>
      <c r="T269" s="39">
        <f t="shared" si="85"/>
        <v>63236.743251996377</v>
      </c>
      <c r="U269" s="40">
        <f t="shared" si="86"/>
        <v>6.8000000000000005E-2</v>
      </c>
      <c r="V269" s="41">
        <f t="shared" si="94"/>
        <v>28495.95909051536</v>
      </c>
      <c r="W269" s="41">
        <f t="shared" si="95"/>
        <v>34740.784161481017</v>
      </c>
      <c r="X269" s="53">
        <f t="shared" si="96"/>
        <v>4993957.8788706409</v>
      </c>
      <c r="Y269" s="68">
        <f t="shared" si="97"/>
        <v>11419327.40812972</v>
      </c>
      <c r="Z269" s="68">
        <f t="shared" si="98"/>
        <v>4706042.1211293535</v>
      </c>
      <c r="AA269" s="39">
        <f t="shared" si="99"/>
        <v>419.05822191934345</v>
      </c>
      <c r="AB269" s="53">
        <f t="shared" si="100"/>
        <v>104.76455547983586</v>
      </c>
      <c r="AC269" s="41" t="str">
        <f t="shared" si="101"/>
        <v>-</v>
      </c>
      <c r="AD269" s="43" t="str">
        <f t="shared" si="102"/>
        <v>-</v>
      </c>
      <c r="AF269" s="38">
        <f>IF('[29]Proforma-Input'!$C$108="Yes",MONTH(O269)&amp;YEAR(O269)=MONTH($C$9)&amp;YEAR($C$9),0)</f>
        <v>0</v>
      </c>
      <c r="AG269" s="52">
        <v>22</v>
      </c>
    </row>
    <row r="270" spans="2:33" x14ac:dyDescent="0.3">
      <c r="B270" s="44" t="str">
        <f t="shared" si="103"/>
        <v>-</v>
      </c>
      <c r="C270" s="38"/>
      <c r="D270" s="1">
        <v>256</v>
      </c>
      <c r="E270" s="1">
        <f t="shared" si="115"/>
        <v>4</v>
      </c>
      <c r="F270" s="39">
        <f>IFERROR(IF(B270&lt;$C$9,IF('[29]Proforma-Input'!$C$108="Yes",K269,K269),0),)</f>
        <v>0</v>
      </c>
      <c r="G270" s="39">
        <f t="shared" si="104"/>
        <v>0</v>
      </c>
      <c r="H270" s="40">
        <f>IFERROR(IF(B270&lt;$C$9,IF('[29]Proforma-Input'!$C$108="Yes",H269,),0),)</f>
        <v>0</v>
      </c>
      <c r="I270" s="41">
        <f t="shared" si="88"/>
        <v>0</v>
      </c>
      <c r="J270" s="41">
        <f t="shared" si="89"/>
        <v>0</v>
      </c>
      <c r="K270" s="42">
        <f t="shared" si="90"/>
        <v>0</v>
      </c>
      <c r="L270" s="41" t="str">
        <f t="shared" si="91"/>
        <v>-</v>
      </c>
      <c r="M270" s="43" t="str">
        <f t="shared" si="92"/>
        <v>-</v>
      </c>
      <c r="O270" s="44">
        <f t="shared" ca="1" si="105"/>
        <v>53695</v>
      </c>
      <c r="P270" s="38"/>
      <c r="Q270" s="1">
        <f t="shared" si="114"/>
        <v>256</v>
      </c>
      <c r="R270" s="1">
        <f t="shared" si="116"/>
        <v>4</v>
      </c>
      <c r="S270" s="39">
        <f>IF('[29]Proforma-Input'!$C$108="No",X269,IF(AF270=TRUE,$P$3,X269))</f>
        <v>4993957.8788706409</v>
      </c>
      <c r="T270" s="39">
        <f t="shared" si="85"/>
        <v>63236.743251996377</v>
      </c>
      <c r="U270" s="40">
        <f t="shared" si="86"/>
        <v>6.8000000000000005E-2</v>
      </c>
      <c r="V270" s="41">
        <f t="shared" si="94"/>
        <v>28299.094646933634</v>
      </c>
      <c r="W270" s="41">
        <f t="shared" si="95"/>
        <v>34937.648605062743</v>
      </c>
      <c r="X270" s="53">
        <f t="shared" si="96"/>
        <v>4959020.2302655783</v>
      </c>
      <c r="Y270" s="68">
        <f t="shared" si="97"/>
        <v>11447626.502776654</v>
      </c>
      <c r="Z270" s="68">
        <f t="shared" si="98"/>
        <v>4740979.7697344162</v>
      </c>
      <c r="AA270" s="39">
        <f t="shared" si="99"/>
        <v>416.16315657255342</v>
      </c>
      <c r="AB270" s="53">
        <f t="shared" si="100"/>
        <v>104.04078914313835</v>
      </c>
      <c r="AC270" s="41" t="str">
        <f t="shared" si="101"/>
        <v>-</v>
      </c>
      <c r="AD270" s="43" t="str">
        <f t="shared" si="102"/>
        <v>-</v>
      </c>
      <c r="AF270" s="38">
        <f>IF('[29]Proforma-Input'!$C$108="Yes",MONTH(O270)&amp;YEAR(O270)=MONTH($C$9)&amp;YEAR($C$9),0)</f>
        <v>0</v>
      </c>
      <c r="AG270" s="52">
        <v>22</v>
      </c>
    </row>
    <row r="271" spans="2:33" x14ac:dyDescent="0.3">
      <c r="B271" s="44" t="str">
        <f t="shared" si="103"/>
        <v>-</v>
      </c>
      <c r="C271" s="38"/>
      <c r="D271" s="1">
        <v>257</v>
      </c>
      <c r="E271" s="1">
        <f t="shared" si="115"/>
        <v>5</v>
      </c>
      <c r="F271" s="39">
        <f>IFERROR(IF(B271&lt;$C$9,IF('[29]Proforma-Input'!$C$108="Yes",K270,K270),0),)</f>
        <v>0</v>
      </c>
      <c r="G271" s="39">
        <f t="shared" si="104"/>
        <v>0</v>
      </c>
      <c r="H271" s="40">
        <f>IFERROR(IF(B271&lt;$C$9,IF('[29]Proforma-Input'!$C$108="Yes",H270,),0),)</f>
        <v>0</v>
      </c>
      <c r="I271" s="41">
        <f t="shared" si="88"/>
        <v>0</v>
      </c>
      <c r="J271" s="41">
        <f t="shared" si="89"/>
        <v>0</v>
      </c>
      <c r="K271" s="42">
        <f t="shared" si="90"/>
        <v>0</v>
      </c>
      <c r="L271" s="41" t="str">
        <f t="shared" si="91"/>
        <v>-</v>
      </c>
      <c r="M271" s="43" t="str">
        <f t="shared" si="92"/>
        <v>-</v>
      </c>
      <c r="O271" s="44">
        <f t="shared" ca="1" si="105"/>
        <v>53726</v>
      </c>
      <c r="P271" s="38"/>
      <c r="Q271" s="1">
        <f t="shared" si="114"/>
        <v>257</v>
      </c>
      <c r="R271" s="1">
        <f t="shared" si="116"/>
        <v>5</v>
      </c>
      <c r="S271" s="39">
        <f>IF('[29]Proforma-Input'!$C$108="No",X270,IF(AF271=TRUE,$P$3,X270))</f>
        <v>4959020.2302655783</v>
      </c>
      <c r="T271" s="39">
        <f t="shared" ref="T271:T319" si="117">IF(AND($N$8="Yes",Q271&lt;=$P$8),V271,IF(S271&gt;0,$P$7,))</f>
        <v>63236.743251996377</v>
      </c>
      <c r="U271" s="40">
        <f t="shared" ref="U271:U334" si="118">$P$4</f>
        <v>6.8000000000000005E-2</v>
      </c>
      <c r="V271" s="41">
        <f t="shared" si="94"/>
        <v>28101.114638171613</v>
      </c>
      <c r="W271" s="41">
        <f t="shared" si="95"/>
        <v>35135.628613824767</v>
      </c>
      <c r="X271" s="53">
        <f t="shared" si="96"/>
        <v>4923884.6016517533</v>
      </c>
      <c r="Y271" s="68">
        <f t="shared" si="97"/>
        <v>11475727.617414827</v>
      </c>
      <c r="Z271" s="68">
        <f t="shared" si="98"/>
        <v>4776115.3983482411</v>
      </c>
      <c r="AA271" s="39">
        <f t="shared" si="99"/>
        <v>413.25168585546481</v>
      </c>
      <c r="AB271" s="53">
        <f t="shared" si="100"/>
        <v>103.3129214638662</v>
      </c>
      <c r="AC271" s="41" t="str">
        <f t="shared" si="101"/>
        <v>-</v>
      </c>
      <c r="AD271" s="43" t="str">
        <f t="shared" si="102"/>
        <v>-</v>
      </c>
      <c r="AF271" s="38">
        <f>IF('[29]Proforma-Input'!$C$108="Yes",MONTH(O271)&amp;YEAR(O271)=MONTH($C$9)&amp;YEAR($C$9),0)</f>
        <v>0</v>
      </c>
      <c r="AG271" s="52">
        <v>22</v>
      </c>
    </row>
    <row r="272" spans="2:33" x14ac:dyDescent="0.3">
      <c r="B272" s="44" t="str">
        <f t="shared" si="103"/>
        <v>-</v>
      </c>
      <c r="C272" s="38"/>
      <c r="D272" s="1">
        <v>258</v>
      </c>
      <c r="E272" s="1">
        <f t="shared" si="115"/>
        <v>6</v>
      </c>
      <c r="F272" s="39">
        <f>IFERROR(IF(B272&lt;$C$9,IF('[29]Proforma-Input'!$C$108="Yes",K271,K271),0),)</f>
        <v>0</v>
      </c>
      <c r="G272" s="39">
        <f t="shared" si="104"/>
        <v>0</v>
      </c>
      <c r="H272" s="40">
        <f>IFERROR(IF(B272&lt;$C$9,IF('[29]Proforma-Input'!$C$108="Yes",H271,),0),)</f>
        <v>0</v>
      </c>
      <c r="I272" s="41">
        <f t="shared" ref="I272:I335" si="119">(H272/12)*F272</f>
        <v>0</v>
      </c>
      <c r="J272" s="41">
        <f t="shared" ref="J272:J335" si="120">IF(D272=$C$7,0,G272-I272)</f>
        <v>0</v>
      </c>
      <c r="K272" s="42">
        <f t="shared" ref="K272:K335" si="121">IFERROR(F272-J272,)</f>
        <v>0</v>
      </c>
      <c r="L272" s="41" t="str">
        <f t="shared" ref="L272:L335" si="122">IF(C272&gt;0,SUM(I272:I283),"-")</f>
        <v>-</v>
      </c>
      <c r="M272" s="43" t="str">
        <f t="shared" ref="M272:M335" si="123">IF(C272&gt;0,SUM(J272:J283),"-")</f>
        <v>-</v>
      </c>
      <c r="O272" s="44">
        <f t="shared" ca="1" si="105"/>
        <v>53754</v>
      </c>
      <c r="P272" s="38"/>
      <c r="Q272" s="1">
        <f t="shared" si="114"/>
        <v>258</v>
      </c>
      <c r="R272" s="1">
        <f t="shared" si="116"/>
        <v>6</v>
      </c>
      <c r="S272" s="39">
        <f>IF('[29]Proforma-Input'!$C$108="No",X271,IF(AF272=TRUE,$P$3,X271))</f>
        <v>4923884.6016517533</v>
      </c>
      <c r="T272" s="39">
        <f t="shared" si="117"/>
        <v>63236.743251996377</v>
      </c>
      <c r="U272" s="40">
        <f t="shared" si="118"/>
        <v>6.8000000000000005E-2</v>
      </c>
      <c r="V272" s="41">
        <f t="shared" ref="V272:V335" si="124">IF(S272&gt;0,U272/12*S272,0)</f>
        <v>27902.01274269327</v>
      </c>
      <c r="W272" s="41">
        <f t="shared" ref="W272:W335" si="125">T272-V272</f>
        <v>35334.730509303103</v>
      </c>
      <c r="X272" s="53">
        <f t="shared" ref="X272:X335" si="126">S272-W272</f>
        <v>4888549.8711424498</v>
      </c>
      <c r="Y272" s="68">
        <f t="shared" ref="Y272:Y335" si="127">IF(Q272=1,V272,Y271+V272)</f>
        <v>11503629.630157519</v>
      </c>
      <c r="Z272" s="68">
        <f t="shared" ref="Z272:Z335" si="128">IF(Q272=1,W272,Z271+W272)</f>
        <v>4811450.1288575446</v>
      </c>
      <c r="AA272" s="39">
        <f t="shared" ref="AA272:AA335" si="129">$P$9*S272/12</f>
        <v>410.32371680431282</v>
      </c>
      <c r="AB272" s="53">
        <f t="shared" ref="AB272:AB335" si="130">$P$10*AA272</f>
        <v>102.58092920107821</v>
      </c>
      <c r="AC272" s="41" t="str">
        <f t="shared" ref="AC272:AC335" si="131">IF(P272&gt;0,SUM(V272:V283),"-")</f>
        <v>-</v>
      </c>
      <c r="AD272" s="43" t="str">
        <f t="shared" ref="AD272:AD335" si="132">IF(P272&gt;0,SUM(W272:W283),"-")</f>
        <v>-</v>
      </c>
      <c r="AF272" s="38">
        <f>IF('[29]Proforma-Input'!$C$108="Yes",MONTH(O272)&amp;YEAR(O272)=MONTH($C$9)&amp;YEAR($C$9),0)</f>
        <v>0</v>
      </c>
      <c r="AG272" s="52">
        <v>22</v>
      </c>
    </row>
    <row r="273" spans="2:33" x14ac:dyDescent="0.3">
      <c r="B273" s="44" t="str">
        <f t="shared" ref="B273:B336" si="133">IFERROR(DATE(YEAR(B272),MONTH(B272)+1,DAY(B272)),"-")</f>
        <v>-</v>
      </c>
      <c r="C273" s="38"/>
      <c r="D273" s="1">
        <v>259</v>
      </c>
      <c r="E273" s="1">
        <f t="shared" si="115"/>
        <v>7</v>
      </c>
      <c r="F273" s="39">
        <f>IFERROR(IF(B273&lt;$C$9,IF('[29]Proforma-Input'!$C$108="Yes",K272,K272),0),)</f>
        <v>0</v>
      </c>
      <c r="G273" s="39">
        <f t="shared" ref="G273:G336" si="134">IFERROR(IF(D273=$C$7,K272,IF(AND($D$10="Yes",D273&lt;=$C$10),I273,IF(F273&gt;0,$C$8,))),)</f>
        <v>0</v>
      </c>
      <c r="H273" s="40">
        <f>IFERROR(IF(B273&lt;$C$9,IF('[29]Proforma-Input'!$C$108="Yes",H272,),0),)</f>
        <v>0</v>
      </c>
      <c r="I273" s="41">
        <f t="shared" si="119"/>
        <v>0</v>
      </c>
      <c r="J273" s="41">
        <f t="shared" si="120"/>
        <v>0</v>
      </c>
      <c r="K273" s="42">
        <f t="shared" si="121"/>
        <v>0</v>
      </c>
      <c r="L273" s="41" t="str">
        <f t="shared" si="122"/>
        <v>-</v>
      </c>
      <c r="M273" s="43" t="str">
        <f t="shared" si="123"/>
        <v>-</v>
      </c>
      <c r="O273" s="44">
        <f t="shared" ref="O273:O336" ca="1" si="135">IFERROR(DATE(YEAR(O272),MONTH(O272)+1,DAY(O272)),"-")</f>
        <v>53785</v>
      </c>
      <c r="P273" s="38"/>
      <c r="Q273" s="1">
        <f t="shared" si="114"/>
        <v>259</v>
      </c>
      <c r="R273" s="1">
        <f t="shared" si="116"/>
        <v>7</v>
      </c>
      <c r="S273" s="39">
        <f>IF('[29]Proforma-Input'!$C$108="No",X272,IF(AF273=TRUE,$P$3,X272))</f>
        <v>4888549.8711424498</v>
      </c>
      <c r="T273" s="39">
        <f t="shared" si="117"/>
        <v>63236.743251996377</v>
      </c>
      <c r="U273" s="40">
        <f t="shared" si="118"/>
        <v>6.8000000000000005E-2</v>
      </c>
      <c r="V273" s="41">
        <f t="shared" si="124"/>
        <v>27701.782603140549</v>
      </c>
      <c r="W273" s="41">
        <f t="shared" si="125"/>
        <v>35534.960648855827</v>
      </c>
      <c r="X273" s="53">
        <f t="shared" si="126"/>
        <v>4853014.9104935937</v>
      </c>
      <c r="Y273" s="68">
        <f t="shared" si="127"/>
        <v>11531331.41276066</v>
      </c>
      <c r="Z273" s="68">
        <f t="shared" si="128"/>
        <v>4846985.0895064007</v>
      </c>
      <c r="AA273" s="39">
        <f t="shared" si="129"/>
        <v>407.3791559285375</v>
      </c>
      <c r="AB273" s="53">
        <f t="shared" si="130"/>
        <v>101.84478898213438</v>
      </c>
      <c r="AC273" s="41" t="str">
        <f t="shared" si="131"/>
        <v>-</v>
      </c>
      <c r="AD273" s="43" t="str">
        <f t="shared" si="132"/>
        <v>-</v>
      </c>
      <c r="AF273" s="38">
        <f>IF('[29]Proforma-Input'!$C$108="Yes",MONTH(O273)&amp;YEAR(O273)=MONTH($C$9)&amp;YEAR($C$9),0)</f>
        <v>0</v>
      </c>
      <c r="AG273" s="52">
        <v>22</v>
      </c>
    </row>
    <row r="274" spans="2:33" x14ac:dyDescent="0.3">
      <c r="B274" s="44" t="str">
        <f t="shared" si="133"/>
        <v>-</v>
      </c>
      <c r="C274" s="38"/>
      <c r="D274" s="1">
        <v>260</v>
      </c>
      <c r="E274" s="1">
        <f t="shared" si="115"/>
        <v>8</v>
      </c>
      <c r="F274" s="39">
        <f>IFERROR(IF(B274&lt;$C$9,IF('[29]Proforma-Input'!$C$108="Yes",K273,K273),0),)</f>
        <v>0</v>
      </c>
      <c r="G274" s="39">
        <f t="shared" si="134"/>
        <v>0</v>
      </c>
      <c r="H274" s="40">
        <f>IFERROR(IF(B274&lt;$C$9,IF('[29]Proforma-Input'!$C$108="Yes",H273,),0),)</f>
        <v>0</v>
      </c>
      <c r="I274" s="41">
        <f t="shared" si="119"/>
        <v>0</v>
      </c>
      <c r="J274" s="41">
        <f t="shared" si="120"/>
        <v>0</v>
      </c>
      <c r="K274" s="42">
        <f t="shared" si="121"/>
        <v>0</v>
      </c>
      <c r="L274" s="41" t="str">
        <f t="shared" si="122"/>
        <v>-</v>
      </c>
      <c r="M274" s="43" t="str">
        <f t="shared" si="123"/>
        <v>-</v>
      </c>
      <c r="O274" s="44">
        <f t="shared" ca="1" si="135"/>
        <v>53815</v>
      </c>
      <c r="P274" s="38"/>
      <c r="Q274" s="1">
        <f t="shared" si="114"/>
        <v>260</v>
      </c>
      <c r="R274" s="1">
        <f t="shared" si="116"/>
        <v>8</v>
      </c>
      <c r="S274" s="39">
        <f>IF('[29]Proforma-Input'!$C$108="No",X273,IF(AF274=TRUE,$P$3,X273))</f>
        <v>4853014.9104935937</v>
      </c>
      <c r="T274" s="39">
        <f t="shared" si="117"/>
        <v>63236.743251996377</v>
      </c>
      <c r="U274" s="40">
        <f t="shared" si="118"/>
        <v>6.8000000000000005E-2</v>
      </c>
      <c r="V274" s="41">
        <f t="shared" si="124"/>
        <v>27500.417826130368</v>
      </c>
      <c r="W274" s="41">
        <f t="shared" si="125"/>
        <v>35736.325425866009</v>
      </c>
      <c r="X274" s="53">
        <f t="shared" si="126"/>
        <v>4817278.5850677276</v>
      </c>
      <c r="Y274" s="68">
        <f t="shared" si="127"/>
        <v>11558831.830586791</v>
      </c>
      <c r="Z274" s="68">
        <f t="shared" si="128"/>
        <v>4882721.4149322668</v>
      </c>
      <c r="AA274" s="39">
        <f t="shared" si="129"/>
        <v>404.41790920779948</v>
      </c>
      <c r="AB274" s="53">
        <f t="shared" si="130"/>
        <v>101.10447730194987</v>
      </c>
      <c r="AC274" s="41" t="str">
        <f t="shared" si="131"/>
        <v>-</v>
      </c>
      <c r="AD274" s="43" t="str">
        <f t="shared" si="132"/>
        <v>-</v>
      </c>
      <c r="AF274" s="38">
        <f>IF('[29]Proforma-Input'!$C$108="Yes",MONTH(O274)&amp;YEAR(O274)=MONTH($C$9)&amp;YEAR($C$9),0)</f>
        <v>0</v>
      </c>
      <c r="AG274" s="52">
        <v>22</v>
      </c>
    </row>
    <row r="275" spans="2:33" x14ac:dyDescent="0.3">
      <c r="B275" s="44" t="str">
        <f t="shared" si="133"/>
        <v>-</v>
      </c>
      <c r="C275" s="38"/>
      <c r="D275" s="1">
        <v>261</v>
      </c>
      <c r="E275" s="1">
        <f t="shared" si="115"/>
        <v>9</v>
      </c>
      <c r="F275" s="39">
        <f>IFERROR(IF(B275&lt;$C$9,IF('[29]Proforma-Input'!$C$108="Yes",K274,K274),0),)</f>
        <v>0</v>
      </c>
      <c r="G275" s="39">
        <f t="shared" si="134"/>
        <v>0</v>
      </c>
      <c r="H275" s="40">
        <f>IFERROR(IF(B275&lt;$C$9,IF('[29]Proforma-Input'!$C$108="Yes",H274,),0),)</f>
        <v>0</v>
      </c>
      <c r="I275" s="41">
        <f t="shared" si="119"/>
        <v>0</v>
      </c>
      <c r="J275" s="41">
        <f t="shared" si="120"/>
        <v>0</v>
      </c>
      <c r="K275" s="42">
        <f t="shared" si="121"/>
        <v>0</v>
      </c>
      <c r="L275" s="41" t="str">
        <f t="shared" si="122"/>
        <v>-</v>
      </c>
      <c r="M275" s="43" t="str">
        <f t="shared" si="123"/>
        <v>-</v>
      </c>
      <c r="O275" s="44">
        <f t="shared" ca="1" si="135"/>
        <v>53846</v>
      </c>
      <c r="P275" s="38"/>
      <c r="Q275" s="1">
        <f t="shared" si="114"/>
        <v>261</v>
      </c>
      <c r="R275" s="1">
        <f t="shared" si="116"/>
        <v>9</v>
      </c>
      <c r="S275" s="39">
        <f>IF('[29]Proforma-Input'!$C$108="No",X274,IF(AF275=TRUE,$P$3,X274))</f>
        <v>4817278.5850677276</v>
      </c>
      <c r="T275" s="39">
        <f t="shared" si="117"/>
        <v>63236.743251996377</v>
      </c>
      <c r="U275" s="40">
        <f t="shared" si="118"/>
        <v>6.8000000000000005E-2</v>
      </c>
      <c r="V275" s="41">
        <f t="shared" si="124"/>
        <v>27297.911982050457</v>
      </c>
      <c r="W275" s="41">
        <f t="shared" si="125"/>
        <v>35938.83126994592</v>
      </c>
      <c r="X275" s="53">
        <f t="shared" si="126"/>
        <v>4781339.7537977817</v>
      </c>
      <c r="Y275" s="68">
        <f t="shared" si="127"/>
        <v>11586129.742568841</v>
      </c>
      <c r="Z275" s="68">
        <f t="shared" si="128"/>
        <v>4918660.2462022128</v>
      </c>
      <c r="AA275" s="39">
        <f t="shared" si="129"/>
        <v>401.4398820889773</v>
      </c>
      <c r="AB275" s="53">
        <f t="shared" si="130"/>
        <v>100.35997052224432</v>
      </c>
      <c r="AC275" s="41" t="str">
        <f t="shared" si="131"/>
        <v>-</v>
      </c>
      <c r="AD275" s="43" t="str">
        <f t="shared" si="132"/>
        <v>-</v>
      </c>
      <c r="AF275" s="38">
        <f>IF('[29]Proforma-Input'!$C$108="Yes",MONTH(O275)&amp;YEAR(O275)=MONTH($C$9)&amp;YEAR($C$9),0)</f>
        <v>0</v>
      </c>
      <c r="AG275" s="52">
        <v>22</v>
      </c>
    </row>
    <row r="276" spans="2:33" x14ac:dyDescent="0.3">
      <c r="B276" s="44" t="str">
        <f t="shared" si="133"/>
        <v>-</v>
      </c>
      <c r="C276" s="38"/>
      <c r="D276" s="1">
        <v>262</v>
      </c>
      <c r="E276" s="1">
        <f t="shared" si="115"/>
        <v>10</v>
      </c>
      <c r="F276" s="39">
        <f>IFERROR(IF(B276&lt;$C$9,IF('[29]Proforma-Input'!$C$108="Yes",K275,K275),0),)</f>
        <v>0</v>
      </c>
      <c r="G276" s="39">
        <f t="shared" si="134"/>
        <v>0</v>
      </c>
      <c r="H276" s="40">
        <f>IFERROR(IF(B276&lt;$C$9,IF('[29]Proforma-Input'!$C$108="Yes",H275,),0),)</f>
        <v>0</v>
      </c>
      <c r="I276" s="41">
        <f t="shared" si="119"/>
        <v>0</v>
      </c>
      <c r="J276" s="41">
        <f t="shared" si="120"/>
        <v>0</v>
      </c>
      <c r="K276" s="42">
        <f t="shared" si="121"/>
        <v>0</v>
      </c>
      <c r="L276" s="41" t="str">
        <f t="shared" si="122"/>
        <v>-</v>
      </c>
      <c r="M276" s="43" t="str">
        <f t="shared" si="123"/>
        <v>-</v>
      </c>
      <c r="O276" s="44">
        <f t="shared" ca="1" si="135"/>
        <v>53876</v>
      </c>
      <c r="P276" s="38"/>
      <c r="Q276" s="1">
        <f t="shared" si="114"/>
        <v>262</v>
      </c>
      <c r="R276" s="1">
        <f t="shared" si="116"/>
        <v>10</v>
      </c>
      <c r="S276" s="39">
        <f>IF('[29]Proforma-Input'!$C$108="No",X275,IF(AF276=TRUE,$P$3,X275))</f>
        <v>4781339.7537977817</v>
      </c>
      <c r="T276" s="39">
        <f t="shared" si="117"/>
        <v>63236.743251996377</v>
      </c>
      <c r="U276" s="40">
        <f t="shared" si="118"/>
        <v>6.8000000000000005E-2</v>
      </c>
      <c r="V276" s="41">
        <f t="shared" si="124"/>
        <v>27094.258604854098</v>
      </c>
      <c r="W276" s="41">
        <f t="shared" si="125"/>
        <v>36142.484647142279</v>
      </c>
      <c r="X276" s="53">
        <f t="shared" si="126"/>
        <v>4745197.269150639</v>
      </c>
      <c r="Y276" s="68">
        <f t="shared" si="127"/>
        <v>11613224.001173696</v>
      </c>
      <c r="Z276" s="68">
        <f t="shared" si="128"/>
        <v>4954802.7308493555</v>
      </c>
      <c r="AA276" s="39">
        <f t="shared" si="129"/>
        <v>398.44497948314847</v>
      </c>
      <c r="AB276" s="53">
        <f t="shared" si="130"/>
        <v>99.611244870787118</v>
      </c>
      <c r="AC276" s="41" t="str">
        <f t="shared" si="131"/>
        <v>-</v>
      </c>
      <c r="AD276" s="43" t="str">
        <f t="shared" si="132"/>
        <v>-</v>
      </c>
      <c r="AF276" s="38">
        <f>IF('[29]Proforma-Input'!$C$108="Yes",MONTH(O276)&amp;YEAR(O276)=MONTH($C$9)&amp;YEAR($C$9),0)</f>
        <v>0</v>
      </c>
      <c r="AG276" s="52">
        <v>22</v>
      </c>
    </row>
    <row r="277" spans="2:33" x14ac:dyDescent="0.3">
      <c r="B277" s="44" t="str">
        <f t="shared" si="133"/>
        <v>-</v>
      </c>
      <c r="C277" s="38"/>
      <c r="D277" s="1">
        <v>263</v>
      </c>
      <c r="E277" s="1">
        <f t="shared" si="115"/>
        <v>11</v>
      </c>
      <c r="F277" s="39">
        <f>IFERROR(IF(B277&lt;$C$9,IF('[29]Proforma-Input'!$C$108="Yes",K276,K276),0),)</f>
        <v>0</v>
      </c>
      <c r="G277" s="39">
        <f t="shared" si="134"/>
        <v>0</v>
      </c>
      <c r="H277" s="40">
        <f>IFERROR(IF(B277&lt;$C$9,IF('[29]Proforma-Input'!$C$108="Yes",H276,),0),)</f>
        <v>0</v>
      </c>
      <c r="I277" s="41">
        <f t="shared" si="119"/>
        <v>0</v>
      </c>
      <c r="J277" s="41">
        <f t="shared" si="120"/>
        <v>0</v>
      </c>
      <c r="K277" s="42">
        <f t="shared" si="121"/>
        <v>0</v>
      </c>
      <c r="L277" s="41" t="str">
        <f t="shared" si="122"/>
        <v>-</v>
      </c>
      <c r="M277" s="43" t="str">
        <f t="shared" si="123"/>
        <v>-</v>
      </c>
      <c r="O277" s="44">
        <f t="shared" ca="1" si="135"/>
        <v>53907</v>
      </c>
      <c r="P277" s="38"/>
      <c r="Q277" s="1">
        <f t="shared" si="114"/>
        <v>263</v>
      </c>
      <c r="R277" s="1">
        <f t="shared" si="116"/>
        <v>11</v>
      </c>
      <c r="S277" s="39">
        <f>IF('[29]Proforma-Input'!$C$108="No",X276,IF(AF277=TRUE,$P$3,X276))</f>
        <v>4745197.269150639</v>
      </c>
      <c r="T277" s="39">
        <f t="shared" si="117"/>
        <v>63236.743251996377</v>
      </c>
      <c r="U277" s="40">
        <f t="shared" si="118"/>
        <v>6.8000000000000005E-2</v>
      </c>
      <c r="V277" s="41">
        <f t="shared" si="124"/>
        <v>26889.451191853623</v>
      </c>
      <c r="W277" s="41">
        <f t="shared" si="125"/>
        <v>36347.292060142754</v>
      </c>
      <c r="X277" s="53">
        <f t="shared" si="126"/>
        <v>4708849.9770904966</v>
      </c>
      <c r="Y277" s="68">
        <f t="shared" si="127"/>
        <v>11640113.452365549</v>
      </c>
      <c r="Z277" s="68">
        <f t="shared" si="128"/>
        <v>4991150.0229094978</v>
      </c>
      <c r="AA277" s="39">
        <f t="shared" si="129"/>
        <v>395.43310576255323</v>
      </c>
      <c r="AB277" s="53">
        <f t="shared" si="130"/>
        <v>98.858276440638306</v>
      </c>
      <c r="AC277" s="41" t="str">
        <f t="shared" si="131"/>
        <v>-</v>
      </c>
      <c r="AD277" s="43" t="str">
        <f t="shared" si="132"/>
        <v>-</v>
      </c>
      <c r="AF277" s="38">
        <f>IF('[29]Proforma-Input'!$C$108="Yes",MONTH(O277)&amp;YEAR(O277)=MONTH($C$9)&amp;YEAR($C$9),0)</f>
        <v>0</v>
      </c>
      <c r="AG277" s="52">
        <v>22</v>
      </c>
    </row>
    <row r="278" spans="2:33" x14ac:dyDescent="0.3">
      <c r="B278" s="44" t="str">
        <f t="shared" si="133"/>
        <v>-</v>
      </c>
      <c r="C278" s="38"/>
      <c r="D278" s="1">
        <v>264</v>
      </c>
      <c r="E278" s="1">
        <f t="shared" si="115"/>
        <v>12</v>
      </c>
      <c r="F278" s="39">
        <f>IFERROR(IF(B278&lt;$C$9,IF('[29]Proforma-Input'!$C$108="Yes",K277,K277),0),)</f>
        <v>0</v>
      </c>
      <c r="G278" s="39">
        <f t="shared" si="134"/>
        <v>0</v>
      </c>
      <c r="H278" s="40">
        <f>IFERROR(IF(B278&lt;$C$9,IF('[29]Proforma-Input'!$C$108="Yes",H277,),0),)</f>
        <v>0</v>
      </c>
      <c r="I278" s="41">
        <f t="shared" si="119"/>
        <v>0</v>
      </c>
      <c r="J278" s="41">
        <f t="shared" si="120"/>
        <v>0</v>
      </c>
      <c r="K278" s="42">
        <f t="shared" si="121"/>
        <v>0</v>
      </c>
      <c r="L278" s="41" t="str">
        <f t="shared" si="122"/>
        <v>-</v>
      </c>
      <c r="M278" s="43" t="str">
        <f t="shared" si="123"/>
        <v>-</v>
      </c>
      <c r="O278" s="44">
        <f t="shared" ca="1" si="135"/>
        <v>53938</v>
      </c>
      <c r="P278" s="38"/>
      <c r="Q278" s="1">
        <f t="shared" si="114"/>
        <v>264</v>
      </c>
      <c r="R278" s="1">
        <f t="shared" si="116"/>
        <v>12</v>
      </c>
      <c r="S278" s="39">
        <f>IF('[29]Proforma-Input'!$C$108="No",X277,IF(AF278=TRUE,$P$3,X277))</f>
        <v>4708849.9770904966</v>
      </c>
      <c r="T278" s="39">
        <f t="shared" si="117"/>
        <v>63236.743251996377</v>
      </c>
      <c r="U278" s="40">
        <f t="shared" si="118"/>
        <v>6.8000000000000005E-2</v>
      </c>
      <c r="V278" s="41">
        <f t="shared" si="124"/>
        <v>26683.483203512817</v>
      </c>
      <c r="W278" s="41">
        <f t="shared" si="125"/>
        <v>36553.260048483557</v>
      </c>
      <c r="X278" s="53">
        <f t="shared" si="126"/>
        <v>4672296.7170420131</v>
      </c>
      <c r="Y278" s="68">
        <f t="shared" si="127"/>
        <v>11666796.935569063</v>
      </c>
      <c r="Z278" s="68">
        <f t="shared" si="128"/>
        <v>5027703.2829579813</v>
      </c>
      <c r="AA278" s="39">
        <f t="shared" si="129"/>
        <v>392.40416475754137</v>
      </c>
      <c r="AB278" s="53">
        <f t="shared" si="130"/>
        <v>98.101041189385342</v>
      </c>
      <c r="AC278" s="41" t="str">
        <f t="shared" si="131"/>
        <v>-</v>
      </c>
      <c r="AD278" s="43" t="str">
        <f t="shared" si="132"/>
        <v>-</v>
      </c>
      <c r="AF278" s="38">
        <f>IF('[29]Proforma-Input'!$C$108="Yes",MONTH(O278)&amp;YEAR(O278)=MONTH($C$9)&amp;YEAR($C$9),0)</f>
        <v>0</v>
      </c>
      <c r="AG278" s="52">
        <v>22</v>
      </c>
    </row>
    <row r="279" spans="2:33" x14ac:dyDescent="0.3">
      <c r="B279" s="44" t="str">
        <f t="shared" si="133"/>
        <v>-</v>
      </c>
      <c r="C279" s="38">
        <v>23</v>
      </c>
      <c r="D279" s="1">
        <v>265</v>
      </c>
      <c r="E279" s="1">
        <v>1</v>
      </c>
      <c r="F279" s="39">
        <f>IFERROR(IF(B279&lt;$C$9,IF('[29]Proforma-Input'!$C$108="Yes",K278,K278),0),)</f>
        <v>0</v>
      </c>
      <c r="G279" s="39">
        <f t="shared" si="134"/>
        <v>0</v>
      </c>
      <c r="H279" s="40">
        <f>IFERROR(IF(B279&lt;$C$9,IF('[29]Proforma-Input'!$C$108="Yes",H278,),0),)</f>
        <v>0</v>
      </c>
      <c r="I279" s="41">
        <f t="shared" si="119"/>
        <v>0</v>
      </c>
      <c r="J279" s="41">
        <f t="shared" si="120"/>
        <v>0</v>
      </c>
      <c r="K279" s="42">
        <f t="shared" si="121"/>
        <v>0</v>
      </c>
      <c r="L279" s="41">
        <f t="shared" si="122"/>
        <v>0</v>
      </c>
      <c r="M279" s="43">
        <f t="shared" si="123"/>
        <v>0</v>
      </c>
      <c r="O279" s="44">
        <f t="shared" ca="1" si="135"/>
        <v>53968</v>
      </c>
      <c r="P279" s="38">
        <v>23</v>
      </c>
      <c r="Q279" s="1">
        <f t="shared" si="114"/>
        <v>265</v>
      </c>
      <c r="R279" s="1">
        <v>1</v>
      </c>
      <c r="S279" s="39">
        <f>IF('[29]Proforma-Input'!$C$108="No",X278,IF(AF279=TRUE,$P$3,X278))</f>
        <v>4672296.7170420131</v>
      </c>
      <c r="T279" s="39">
        <f t="shared" si="117"/>
        <v>63236.743251996377</v>
      </c>
      <c r="U279" s="40">
        <f t="shared" si="118"/>
        <v>6.8000000000000005E-2</v>
      </c>
      <c r="V279" s="41">
        <f t="shared" si="124"/>
        <v>26476.348063238074</v>
      </c>
      <c r="W279" s="41">
        <f t="shared" si="125"/>
        <v>36760.395188758303</v>
      </c>
      <c r="X279" s="53">
        <f t="shared" si="126"/>
        <v>4635536.3218532549</v>
      </c>
      <c r="Y279" s="68">
        <f t="shared" si="127"/>
        <v>11693273.283632301</v>
      </c>
      <c r="Z279" s="68">
        <f t="shared" si="128"/>
        <v>5064463.6781467395</v>
      </c>
      <c r="AA279" s="39">
        <f t="shared" si="129"/>
        <v>389.3580597535011</v>
      </c>
      <c r="AB279" s="53">
        <f t="shared" si="130"/>
        <v>97.339514938375274</v>
      </c>
      <c r="AC279" s="41">
        <f t="shared" si="131"/>
        <v>303704.75589882862</v>
      </c>
      <c r="AD279" s="43">
        <f t="shared" si="132"/>
        <v>455136.16312512784</v>
      </c>
      <c r="AF279" s="38">
        <f>IF('[29]Proforma-Input'!$C$108="Yes",MONTH(O279)&amp;YEAR(O279)=MONTH($C$9)&amp;YEAR($C$9),0)</f>
        <v>0</v>
      </c>
      <c r="AG279" s="52">
        <v>23</v>
      </c>
    </row>
    <row r="280" spans="2:33" x14ac:dyDescent="0.3">
      <c r="B280" s="44" t="str">
        <f t="shared" si="133"/>
        <v>-</v>
      </c>
      <c r="C280" s="38"/>
      <c r="D280" s="1">
        <v>266</v>
      </c>
      <c r="E280" s="1">
        <f t="shared" ref="E280:E290" si="136">1+E279</f>
        <v>2</v>
      </c>
      <c r="F280" s="39">
        <f>IFERROR(IF(B280&lt;$C$9,IF('[29]Proforma-Input'!$C$108="Yes",K279,K279),0),)</f>
        <v>0</v>
      </c>
      <c r="G280" s="39">
        <f t="shared" si="134"/>
        <v>0</v>
      </c>
      <c r="H280" s="40">
        <f>IFERROR(IF(B280&lt;$C$9,IF('[29]Proforma-Input'!$C$108="Yes",H279,),0),)</f>
        <v>0</v>
      </c>
      <c r="I280" s="41">
        <f t="shared" si="119"/>
        <v>0</v>
      </c>
      <c r="J280" s="41">
        <f t="shared" si="120"/>
        <v>0</v>
      </c>
      <c r="K280" s="42">
        <f t="shared" si="121"/>
        <v>0</v>
      </c>
      <c r="L280" s="41" t="str">
        <f t="shared" si="122"/>
        <v>-</v>
      </c>
      <c r="M280" s="43" t="str">
        <f t="shared" si="123"/>
        <v>-</v>
      </c>
      <c r="O280" s="44">
        <f t="shared" ca="1" si="135"/>
        <v>53999</v>
      </c>
      <c r="P280" s="38"/>
      <c r="Q280" s="1">
        <f t="shared" si="114"/>
        <v>266</v>
      </c>
      <c r="R280" s="1">
        <f t="shared" ref="R280:R290" si="137">1+R279</f>
        <v>2</v>
      </c>
      <c r="S280" s="39">
        <f>IF('[29]Proforma-Input'!$C$108="No",X279,IF(AF280=TRUE,$P$3,X279))</f>
        <v>4635536.3218532549</v>
      </c>
      <c r="T280" s="39">
        <f t="shared" si="117"/>
        <v>63236.743251996377</v>
      </c>
      <c r="U280" s="40">
        <f t="shared" si="118"/>
        <v>6.8000000000000005E-2</v>
      </c>
      <c r="V280" s="41">
        <f t="shared" si="124"/>
        <v>26268.039157168445</v>
      </c>
      <c r="W280" s="41">
        <f t="shared" si="125"/>
        <v>36968.704094827932</v>
      </c>
      <c r="X280" s="53">
        <f t="shared" si="126"/>
        <v>4598567.6177584268</v>
      </c>
      <c r="Y280" s="68">
        <f t="shared" si="127"/>
        <v>11719541.32278947</v>
      </c>
      <c r="Z280" s="68">
        <f t="shared" si="128"/>
        <v>5101432.3822415676</v>
      </c>
      <c r="AA280" s="39">
        <f t="shared" si="129"/>
        <v>386.29469348777121</v>
      </c>
      <c r="AB280" s="53">
        <f t="shared" si="130"/>
        <v>96.573673371942803</v>
      </c>
      <c r="AC280" s="41" t="str">
        <f t="shared" si="131"/>
        <v>-</v>
      </c>
      <c r="AD280" s="43" t="str">
        <f t="shared" si="132"/>
        <v>-</v>
      </c>
      <c r="AF280" s="38">
        <f>IF('[29]Proforma-Input'!$C$108="Yes",MONTH(O280)&amp;YEAR(O280)=MONTH($C$9)&amp;YEAR($C$9),0)</f>
        <v>0</v>
      </c>
      <c r="AG280" s="52">
        <v>23</v>
      </c>
    </row>
    <row r="281" spans="2:33" x14ac:dyDescent="0.3">
      <c r="B281" s="44" t="str">
        <f t="shared" si="133"/>
        <v>-</v>
      </c>
      <c r="C281" s="38"/>
      <c r="D281" s="1">
        <v>267</v>
      </c>
      <c r="E281" s="1">
        <f t="shared" si="136"/>
        <v>3</v>
      </c>
      <c r="F281" s="39">
        <f>IFERROR(IF(B281&lt;$C$9,IF('[29]Proforma-Input'!$C$108="Yes",K280,K280),0),)</f>
        <v>0</v>
      </c>
      <c r="G281" s="39">
        <f t="shared" si="134"/>
        <v>0</v>
      </c>
      <c r="H281" s="40">
        <f>IFERROR(IF(B281&lt;$C$9,IF('[29]Proforma-Input'!$C$108="Yes",H280,),0),)</f>
        <v>0</v>
      </c>
      <c r="I281" s="41">
        <f t="shared" si="119"/>
        <v>0</v>
      </c>
      <c r="J281" s="41">
        <f t="shared" si="120"/>
        <v>0</v>
      </c>
      <c r="K281" s="42">
        <f t="shared" si="121"/>
        <v>0</v>
      </c>
      <c r="L281" s="41" t="str">
        <f t="shared" si="122"/>
        <v>-</v>
      </c>
      <c r="M281" s="43" t="str">
        <f t="shared" si="123"/>
        <v>-</v>
      </c>
      <c r="O281" s="44">
        <f t="shared" ca="1" si="135"/>
        <v>54029</v>
      </c>
      <c r="P281" s="38"/>
      <c r="Q281" s="1">
        <f t="shared" si="114"/>
        <v>267</v>
      </c>
      <c r="R281" s="1">
        <f t="shared" si="137"/>
        <v>3</v>
      </c>
      <c r="S281" s="39">
        <f>IF('[29]Proforma-Input'!$C$108="No",X280,IF(AF281=TRUE,$P$3,X280))</f>
        <v>4598567.6177584268</v>
      </c>
      <c r="T281" s="39">
        <f t="shared" si="117"/>
        <v>63236.743251996377</v>
      </c>
      <c r="U281" s="40">
        <f t="shared" si="118"/>
        <v>6.8000000000000005E-2</v>
      </c>
      <c r="V281" s="41">
        <f t="shared" si="124"/>
        <v>26058.549833964422</v>
      </c>
      <c r="W281" s="41">
        <f t="shared" si="125"/>
        <v>37178.193418031951</v>
      </c>
      <c r="X281" s="53">
        <f t="shared" si="126"/>
        <v>4561389.4243403953</v>
      </c>
      <c r="Y281" s="68">
        <f t="shared" si="127"/>
        <v>11745599.872623434</v>
      </c>
      <c r="Z281" s="68">
        <f t="shared" si="128"/>
        <v>5138610.5756595992</v>
      </c>
      <c r="AA281" s="39">
        <f t="shared" si="129"/>
        <v>383.21396814653559</v>
      </c>
      <c r="AB281" s="53">
        <f t="shared" si="130"/>
        <v>95.803492036633898</v>
      </c>
      <c r="AC281" s="41" t="str">
        <f t="shared" si="131"/>
        <v>-</v>
      </c>
      <c r="AD281" s="43" t="str">
        <f t="shared" si="132"/>
        <v>-</v>
      </c>
      <c r="AF281" s="38">
        <f>IF('[29]Proforma-Input'!$C$108="Yes",MONTH(O281)&amp;YEAR(O281)=MONTH($C$9)&amp;YEAR($C$9),0)</f>
        <v>0</v>
      </c>
      <c r="AG281" s="52">
        <v>23</v>
      </c>
    </row>
    <row r="282" spans="2:33" x14ac:dyDescent="0.3">
      <c r="B282" s="44" t="str">
        <f t="shared" si="133"/>
        <v>-</v>
      </c>
      <c r="C282" s="38"/>
      <c r="D282" s="1">
        <v>268</v>
      </c>
      <c r="E282" s="1">
        <f t="shared" si="136"/>
        <v>4</v>
      </c>
      <c r="F282" s="39">
        <f>IFERROR(IF(B282&lt;$C$9,IF('[29]Proforma-Input'!$C$108="Yes",K281,K281),0),)</f>
        <v>0</v>
      </c>
      <c r="G282" s="39">
        <f t="shared" si="134"/>
        <v>0</v>
      </c>
      <c r="H282" s="40">
        <f>IFERROR(IF(B282&lt;$C$9,IF('[29]Proforma-Input'!$C$108="Yes",H281,),0),)</f>
        <v>0</v>
      </c>
      <c r="I282" s="41">
        <f t="shared" si="119"/>
        <v>0</v>
      </c>
      <c r="J282" s="41">
        <f t="shared" si="120"/>
        <v>0</v>
      </c>
      <c r="K282" s="42">
        <f t="shared" si="121"/>
        <v>0</v>
      </c>
      <c r="L282" s="41" t="str">
        <f t="shared" si="122"/>
        <v>-</v>
      </c>
      <c r="M282" s="43" t="str">
        <f t="shared" si="123"/>
        <v>-</v>
      </c>
      <c r="O282" s="44">
        <f t="shared" ca="1" si="135"/>
        <v>54060</v>
      </c>
      <c r="P282" s="38"/>
      <c r="Q282" s="1">
        <f t="shared" si="114"/>
        <v>268</v>
      </c>
      <c r="R282" s="1">
        <f t="shared" si="137"/>
        <v>4</v>
      </c>
      <c r="S282" s="39">
        <f>IF('[29]Proforma-Input'!$C$108="No",X281,IF(AF282=TRUE,$P$3,X281))</f>
        <v>4561389.4243403953</v>
      </c>
      <c r="T282" s="39">
        <f t="shared" si="117"/>
        <v>63236.743251996377</v>
      </c>
      <c r="U282" s="40">
        <f t="shared" si="118"/>
        <v>6.8000000000000005E-2</v>
      </c>
      <c r="V282" s="41">
        <f t="shared" si="124"/>
        <v>25847.873404595575</v>
      </c>
      <c r="W282" s="41">
        <f t="shared" si="125"/>
        <v>37388.869847400798</v>
      </c>
      <c r="X282" s="53">
        <f t="shared" si="126"/>
        <v>4524000.5544929942</v>
      </c>
      <c r="Y282" s="68">
        <f t="shared" si="127"/>
        <v>11771447.74602803</v>
      </c>
      <c r="Z282" s="68">
        <f t="shared" si="128"/>
        <v>5175999.4455070002</v>
      </c>
      <c r="AA282" s="39">
        <f t="shared" si="129"/>
        <v>380.11578536169964</v>
      </c>
      <c r="AB282" s="53">
        <f t="shared" si="130"/>
        <v>95.028946340424909</v>
      </c>
      <c r="AC282" s="41" t="str">
        <f t="shared" si="131"/>
        <v>-</v>
      </c>
      <c r="AD282" s="43" t="str">
        <f t="shared" si="132"/>
        <v>-</v>
      </c>
      <c r="AF282" s="38">
        <f>IF('[29]Proforma-Input'!$C$108="Yes",MONTH(O282)&amp;YEAR(O282)=MONTH($C$9)&amp;YEAR($C$9),0)</f>
        <v>0</v>
      </c>
      <c r="AG282" s="52">
        <v>23</v>
      </c>
    </row>
    <row r="283" spans="2:33" x14ac:dyDescent="0.3">
      <c r="B283" s="44" t="str">
        <f t="shared" si="133"/>
        <v>-</v>
      </c>
      <c r="C283" s="38"/>
      <c r="D283" s="1">
        <v>269</v>
      </c>
      <c r="E283" s="1">
        <f t="shared" si="136"/>
        <v>5</v>
      </c>
      <c r="F283" s="39">
        <f>IFERROR(IF(B283&lt;$C$9,IF('[29]Proforma-Input'!$C$108="Yes",K282,K282),0),)</f>
        <v>0</v>
      </c>
      <c r="G283" s="39">
        <f t="shared" si="134"/>
        <v>0</v>
      </c>
      <c r="H283" s="40">
        <f>IFERROR(IF(B283&lt;$C$9,IF('[29]Proforma-Input'!$C$108="Yes",H282,),0),)</f>
        <v>0</v>
      </c>
      <c r="I283" s="41">
        <f t="shared" si="119"/>
        <v>0</v>
      </c>
      <c r="J283" s="41">
        <f t="shared" si="120"/>
        <v>0</v>
      </c>
      <c r="K283" s="42">
        <f t="shared" si="121"/>
        <v>0</v>
      </c>
      <c r="L283" s="41" t="str">
        <f t="shared" si="122"/>
        <v>-</v>
      </c>
      <c r="M283" s="43" t="str">
        <f t="shared" si="123"/>
        <v>-</v>
      </c>
      <c r="O283" s="44">
        <f t="shared" ca="1" si="135"/>
        <v>54091</v>
      </c>
      <c r="P283" s="38"/>
      <c r="Q283" s="1">
        <f t="shared" si="114"/>
        <v>269</v>
      </c>
      <c r="R283" s="1">
        <f t="shared" si="137"/>
        <v>5</v>
      </c>
      <c r="S283" s="39">
        <f>IF('[29]Proforma-Input'!$C$108="No",X282,IF(AF283=TRUE,$P$3,X282))</f>
        <v>4524000.5544929942</v>
      </c>
      <c r="T283" s="39">
        <f t="shared" si="117"/>
        <v>63236.743251996377</v>
      </c>
      <c r="U283" s="40">
        <f t="shared" si="118"/>
        <v>6.8000000000000005E-2</v>
      </c>
      <c r="V283" s="41">
        <f t="shared" si="124"/>
        <v>25636.00314212697</v>
      </c>
      <c r="W283" s="41">
        <f t="shared" si="125"/>
        <v>37600.74010986941</v>
      </c>
      <c r="X283" s="53">
        <f t="shared" si="126"/>
        <v>4486399.8143831249</v>
      </c>
      <c r="Y283" s="68">
        <f t="shared" si="127"/>
        <v>11797083.749170158</v>
      </c>
      <c r="Z283" s="68">
        <f t="shared" si="128"/>
        <v>5213600.1856168695</v>
      </c>
      <c r="AA283" s="39">
        <f t="shared" si="129"/>
        <v>377.00004620774956</v>
      </c>
      <c r="AB283" s="53">
        <f t="shared" si="130"/>
        <v>94.250011551937391</v>
      </c>
      <c r="AC283" s="41" t="str">
        <f t="shared" si="131"/>
        <v>-</v>
      </c>
      <c r="AD283" s="43" t="str">
        <f t="shared" si="132"/>
        <v>-</v>
      </c>
      <c r="AF283" s="38">
        <f>IF('[29]Proforma-Input'!$C$108="Yes",MONTH(O283)&amp;YEAR(O283)=MONTH($C$9)&amp;YEAR($C$9),0)</f>
        <v>0</v>
      </c>
      <c r="AG283" s="52">
        <v>23</v>
      </c>
    </row>
    <row r="284" spans="2:33" x14ac:dyDescent="0.3">
      <c r="B284" s="44" t="str">
        <f t="shared" si="133"/>
        <v>-</v>
      </c>
      <c r="C284" s="38"/>
      <c r="D284" s="1">
        <v>270</v>
      </c>
      <c r="E284" s="1">
        <f t="shared" si="136"/>
        <v>6</v>
      </c>
      <c r="F284" s="39">
        <f>IFERROR(IF(B284&lt;$C$9,IF('[29]Proforma-Input'!$C$108="Yes",K283,K283),0),)</f>
        <v>0</v>
      </c>
      <c r="G284" s="39">
        <f t="shared" si="134"/>
        <v>0</v>
      </c>
      <c r="H284" s="40">
        <f>IFERROR(IF(B284&lt;$C$9,IF('[29]Proforma-Input'!$C$108="Yes",H283,),0),)</f>
        <v>0</v>
      </c>
      <c r="I284" s="41">
        <f t="shared" si="119"/>
        <v>0</v>
      </c>
      <c r="J284" s="41">
        <f t="shared" si="120"/>
        <v>0</v>
      </c>
      <c r="K284" s="42">
        <f t="shared" si="121"/>
        <v>0</v>
      </c>
      <c r="L284" s="41" t="str">
        <f t="shared" si="122"/>
        <v>-</v>
      </c>
      <c r="M284" s="43" t="str">
        <f t="shared" si="123"/>
        <v>-</v>
      </c>
      <c r="O284" s="44">
        <f t="shared" ca="1" si="135"/>
        <v>54120</v>
      </c>
      <c r="P284" s="38"/>
      <c r="Q284" s="1">
        <f t="shared" si="114"/>
        <v>270</v>
      </c>
      <c r="R284" s="1">
        <f t="shared" si="137"/>
        <v>6</v>
      </c>
      <c r="S284" s="39">
        <f>IF('[29]Proforma-Input'!$C$108="No",X283,IF(AF284=TRUE,$P$3,X283))</f>
        <v>4486399.8143831249</v>
      </c>
      <c r="T284" s="39">
        <f t="shared" si="117"/>
        <v>63236.743251996377</v>
      </c>
      <c r="U284" s="40">
        <f t="shared" si="118"/>
        <v>6.8000000000000005E-2</v>
      </c>
      <c r="V284" s="41">
        <f t="shared" si="124"/>
        <v>25422.932281504378</v>
      </c>
      <c r="W284" s="41">
        <f t="shared" si="125"/>
        <v>37813.810970491999</v>
      </c>
      <c r="X284" s="53">
        <f t="shared" si="126"/>
        <v>4448586.0034126332</v>
      </c>
      <c r="Y284" s="68">
        <f t="shared" si="127"/>
        <v>11822506.681451662</v>
      </c>
      <c r="Z284" s="68">
        <f t="shared" si="128"/>
        <v>5251413.9965873612</v>
      </c>
      <c r="AA284" s="39">
        <f t="shared" si="129"/>
        <v>373.86665119859373</v>
      </c>
      <c r="AB284" s="53">
        <f t="shared" si="130"/>
        <v>93.466662799648432</v>
      </c>
      <c r="AC284" s="41" t="str">
        <f t="shared" si="131"/>
        <v>-</v>
      </c>
      <c r="AD284" s="43" t="str">
        <f t="shared" si="132"/>
        <v>-</v>
      </c>
      <c r="AF284" s="38">
        <f>IF('[29]Proforma-Input'!$C$108="Yes",MONTH(O284)&amp;YEAR(O284)=MONTH($C$9)&amp;YEAR($C$9),0)</f>
        <v>0</v>
      </c>
      <c r="AG284" s="52">
        <v>23</v>
      </c>
    </row>
    <row r="285" spans="2:33" x14ac:dyDescent="0.3">
      <c r="B285" s="44" t="str">
        <f t="shared" si="133"/>
        <v>-</v>
      </c>
      <c r="C285" s="38"/>
      <c r="D285" s="1">
        <v>271</v>
      </c>
      <c r="E285" s="1">
        <f t="shared" si="136"/>
        <v>7</v>
      </c>
      <c r="F285" s="39">
        <f>IFERROR(IF(B285&lt;$C$9,IF('[29]Proforma-Input'!$C$108="Yes",K284,K284),0),)</f>
        <v>0</v>
      </c>
      <c r="G285" s="39">
        <f t="shared" si="134"/>
        <v>0</v>
      </c>
      <c r="H285" s="40">
        <f>IFERROR(IF(B285&lt;$C$9,IF('[29]Proforma-Input'!$C$108="Yes",H284,),0),)</f>
        <v>0</v>
      </c>
      <c r="I285" s="41">
        <f t="shared" si="119"/>
        <v>0</v>
      </c>
      <c r="J285" s="41">
        <f t="shared" si="120"/>
        <v>0</v>
      </c>
      <c r="K285" s="42">
        <f t="shared" si="121"/>
        <v>0</v>
      </c>
      <c r="L285" s="41" t="str">
        <f t="shared" si="122"/>
        <v>-</v>
      </c>
      <c r="M285" s="43" t="str">
        <f t="shared" si="123"/>
        <v>-</v>
      </c>
      <c r="O285" s="44">
        <f t="shared" ca="1" si="135"/>
        <v>54151</v>
      </c>
      <c r="P285" s="38"/>
      <c r="Q285" s="1">
        <f t="shared" si="114"/>
        <v>271</v>
      </c>
      <c r="R285" s="1">
        <f t="shared" si="137"/>
        <v>7</v>
      </c>
      <c r="S285" s="39">
        <f>IF('[29]Proforma-Input'!$C$108="No",X284,IF(AF285=TRUE,$P$3,X284))</f>
        <v>4448586.0034126332</v>
      </c>
      <c r="T285" s="39">
        <f t="shared" si="117"/>
        <v>63236.743251996377</v>
      </c>
      <c r="U285" s="40">
        <f t="shared" si="118"/>
        <v>6.8000000000000005E-2</v>
      </c>
      <c r="V285" s="41">
        <f t="shared" si="124"/>
        <v>25208.654019338257</v>
      </c>
      <c r="W285" s="41">
        <f t="shared" si="125"/>
        <v>38028.089232658123</v>
      </c>
      <c r="X285" s="53">
        <f t="shared" si="126"/>
        <v>4410557.9141799752</v>
      </c>
      <c r="Y285" s="68">
        <f t="shared" si="127"/>
        <v>11847715.335471001</v>
      </c>
      <c r="Z285" s="68">
        <f t="shared" si="128"/>
        <v>5289442.0858200192</v>
      </c>
      <c r="AA285" s="39">
        <f t="shared" si="129"/>
        <v>370.71550028438611</v>
      </c>
      <c r="AB285" s="53">
        <f t="shared" si="130"/>
        <v>92.678875071096527</v>
      </c>
      <c r="AC285" s="41" t="str">
        <f t="shared" si="131"/>
        <v>-</v>
      </c>
      <c r="AD285" s="43" t="str">
        <f t="shared" si="132"/>
        <v>-</v>
      </c>
      <c r="AF285" s="38">
        <f>IF('[29]Proforma-Input'!$C$108="Yes",MONTH(O285)&amp;YEAR(O285)=MONTH($C$9)&amp;YEAR($C$9),0)</f>
        <v>0</v>
      </c>
      <c r="AG285" s="52">
        <v>23</v>
      </c>
    </row>
    <row r="286" spans="2:33" x14ac:dyDescent="0.3">
      <c r="B286" s="44" t="str">
        <f t="shared" si="133"/>
        <v>-</v>
      </c>
      <c r="C286" s="38"/>
      <c r="D286" s="1">
        <v>272</v>
      </c>
      <c r="E286" s="1">
        <f t="shared" si="136"/>
        <v>8</v>
      </c>
      <c r="F286" s="39">
        <f>IFERROR(IF(B286&lt;$C$9,IF('[29]Proforma-Input'!$C$108="Yes",K285,K285),0),)</f>
        <v>0</v>
      </c>
      <c r="G286" s="39">
        <f t="shared" si="134"/>
        <v>0</v>
      </c>
      <c r="H286" s="40">
        <f>IFERROR(IF(B286&lt;$C$9,IF('[29]Proforma-Input'!$C$108="Yes",H285,),0),)</f>
        <v>0</v>
      </c>
      <c r="I286" s="41">
        <f t="shared" si="119"/>
        <v>0</v>
      </c>
      <c r="J286" s="41">
        <f t="shared" si="120"/>
        <v>0</v>
      </c>
      <c r="K286" s="42">
        <f t="shared" si="121"/>
        <v>0</v>
      </c>
      <c r="L286" s="41" t="str">
        <f t="shared" si="122"/>
        <v>-</v>
      </c>
      <c r="M286" s="43" t="str">
        <f t="shared" si="123"/>
        <v>-</v>
      </c>
      <c r="O286" s="44">
        <f t="shared" ca="1" si="135"/>
        <v>54181</v>
      </c>
      <c r="P286" s="38"/>
      <c r="Q286" s="1">
        <f>IF(S286&gt;0,1+Q285,)</f>
        <v>272</v>
      </c>
      <c r="R286" s="1">
        <f t="shared" si="137"/>
        <v>8</v>
      </c>
      <c r="S286" s="39">
        <f>IF('[29]Proforma-Input'!$C$108="No",X285,IF(AF286=TRUE,$P$3,X285))</f>
        <v>4410557.9141799752</v>
      </c>
      <c r="T286" s="39">
        <f t="shared" si="117"/>
        <v>63236.743251996377</v>
      </c>
      <c r="U286" s="40">
        <f t="shared" si="118"/>
        <v>6.8000000000000005E-2</v>
      </c>
      <c r="V286" s="41">
        <f t="shared" si="124"/>
        <v>24993.161513686529</v>
      </c>
      <c r="W286" s="41">
        <f t="shared" si="125"/>
        <v>38243.581738309847</v>
      </c>
      <c r="X286" s="53">
        <f t="shared" si="126"/>
        <v>4372314.3324416652</v>
      </c>
      <c r="Y286" s="68">
        <f t="shared" si="127"/>
        <v>11872708.496984687</v>
      </c>
      <c r="Z286" s="68">
        <f t="shared" si="128"/>
        <v>5327685.6675583292</v>
      </c>
      <c r="AA286" s="39">
        <f t="shared" si="129"/>
        <v>367.5464928483313</v>
      </c>
      <c r="AB286" s="53">
        <f t="shared" si="130"/>
        <v>91.886623212082824</v>
      </c>
      <c r="AC286" s="41" t="str">
        <f t="shared" si="131"/>
        <v>-</v>
      </c>
      <c r="AD286" s="43" t="str">
        <f t="shared" si="132"/>
        <v>-</v>
      </c>
      <c r="AF286" s="38">
        <f>IF('[29]Proforma-Input'!$C$108="Yes",MONTH(O286)&amp;YEAR(O286)=MONTH($C$9)&amp;YEAR($C$9),0)</f>
        <v>0</v>
      </c>
      <c r="AG286" s="52">
        <v>23</v>
      </c>
    </row>
    <row r="287" spans="2:33" x14ac:dyDescent="0.3">
      <c r="B287" s="44" t="str">
        <f t="shared" si="133"/>
        <v>-</v>
      </c>
      <c r="C287" s="38"/>
      <c r="D287" s="1">
        <v>273</v>
      </c>
      <c r="E287" s="1">
        <f t="shared" si="136"/>
        <v>9</v>
      </c>
      <c r="F287" s="39">
        <f>IFERROR(IF(B287&lt;$C$9,IF('[29]Proforma-Input'!$C$108="Yes",K286,K286),0),)</f>
        <v>0</v>
      </c>
      <c r="G287" s="39">
        <f t="shared" si="134"/>
        <v>0</v>
      </c>
      <c r="H287" s="40">
        <f>IFERROR(IF(B287&lt;$C$9,IF('[29]Proforma-Input'!$C$108="Yes",H286,),0),)</f>
        <v>0</v>
      </c>
      <c r="I287" s="41">
        <f t="shared" si="119"/>
        <v>0</v>
      </c>
      <c r="J287" s="41">
        <f t="shared" si="120"/>
        <v>0</v>
      </c>
      <c r="K287" s="42">
        <f t="shared" si="121"/>
        <v>0</v>
      </c>
      <c r="L287" s="41" t="str">
        <f t="shared" si="122"/>
        <v>-</v>
      </c>
      <c r="M287" s="43" t="str">
        <f t="shared" si="123"/>
        <v>-</v>
      </c>
      <c r="O287" s="44">
        <f t="shared" ca="1" si="135"/>
        <v>54212</v>
      </c>
      <c r="P287" s="38"/>
      <c r="Q287" s="1">
        <f t="shared" si="114"/>
        <v>273</v>
      </c>
      <c r="R287" s="1">
        <f t="shared" si="137"/>
        <v>9</v>
      </c>
      <c r="S287" s="39">
        <f>IF('[29]Proforma-Input'!$C$108="No",X286,IF(AF287=TRUE,$P$3,X286))</f>
        <v>4372314.3324416652</v>
      </c>
      <c r="T287" s="39">
        <f t="shared" si="117"/>
        <v>63236.743251996377</v>
      </c>
      <c r="U287" s="40">
        <f t="shared" si="118"/>
        <v>6.8000000000000005E-2</v>
      </c>
      <c r="V287" s="41">
        <f t="shared" si="124"/>
        <v>24776.447883836106</v>
      </c>
      <c r="W287" s="41">
        <f t="shared" si="125"/>
        <v>38460.295368160267</v>
      </c>
      <c r="X287" s="53">
        <f t="shared" si="126"/>
        <v>4333854.0370735051</v>
      </c>
      <c r="Y287" s="68">
        <f t="shared" si="127"/>
        <v>11897484.944868524</v>
      </c>
      <c r="Z287" s="68">
        <f t="shared" si="128"/>
        <v>5366145.9629264893</v>
      </c>
      <c r="AA287" s="39">
        <f t="shared" si="129"/>
        <v>364.35952770347211</v>
      </c>
      <c r="AB287" s="53">
        <f t="shared" si="130"/>
        <v>91.089881925868028</v>
      </c>
      <c r="AC287" s="41" t="str">
        <f t="shared" si="131"/>
        <v>-</v>
      </c>
      <c r="AD287" s="43" t="str">
        <f t="shared" si="132"/>
        <v>-</v>
      </c>
      <c r="AF287" s="38">
        <f>IF('[29]Proforma-Input'!$C$108="Yes",MONTH(O287)&amp;YEAR(O287)=MONTH($C$9)&amp;YEAR($C$9),0)</f>
        <v>0</v>
      </c>
      <c r="AG287" s="52">
        <v>23</v>
      </c>
    </row>
    <row r="288" spans="2:33" x14ac:dyDescent="0.3">
      <c r="B288" s="44" t="str">
        <f t="shared" si="133"/>
        <v>-</v>
      </c>
      <c r="C288" s="38"/>
      <c r="D288" s="1">
        <v>274</v>
      </c>
      <c r="E288" s="1">
        <f t="shared" si="136"/>
        <v>10</v>
      </c>
      <c r="F288" s="39">
        <f>IFERROR(IF(B288&lt;$C$9,IF('[29]Proforma-Input'!$C$108="Yes",K287,K287),0),)</f>
        <v>0</v>
      </c>
      <c r="G288" s="39">
        <f t="shared" si="134"/>
        <v>0</v>
      </c>
      <c r="H288" s="40">
        <f>IFERROR(IF(B288&lt;$C$9,IF('[29]Proforma-Input'!$C$108="Yes",H287,),0),)</f>
        <v>0</v>
      </c>
      <c r="I288" s="41">
        <f t="shared" si="119"/>
        <v>0</v>
      </c>
      <c r="J288" s="41">
        <f t="shared" si="120"/>
        <v>0</v>
      </c>
      <c r="K288" s="42">
        <f t="shared" si="121"/>
        <v>0</v>
      </c>
      <c r="L288" s="41" t="str">
        <f t="shared" si="122"/>
        <v>-</v>
      </c>
      <c r="M288" s="43" t="str">
        <f t="shared" si="123"/>
        <v>-</v>
      </c>
      <c r="O288" s="44">
        <f t="shared" ca="1" si="135"/>
        <v>54242</v>
      </c>
      <c r="P288" s="38"/>
      <c r="Q288" s="1">
        <f t="shared" si="114"/>
        <v>274</v>
      </c>
      <c r="R288" s="1">
        <f t="shared" si="137"/>
        <v>10</v>
      </c>
      <c r="S288" s="39">
        <f>IF('[29]Proforma-Input'!$C$108="No",X287,IF(AF288=TRUE,$P$3,X287))</f>
        <v>4333854.0370735051</v>
      </c>
      <c r="T288" s="39">
        <f t="shared" si="117"/>
        <v>63236.743251996377</v>
      </c>
      <c r="U288" s="40">
        <f t="shared" si="118"/>
        <v>6.8000000000000005E-2</v>
      </c>
      <c r="V288" s="41">
        <f t="shared" si="124"/>
        <v>24558.506210083196</v>
      </c>
      <c r="W288" s="41">
        <f t="shared" si="125"/>
        <v>38678.237041913177</v>
      </c>
      <c r="X288" s="53">
        <f t="shared" si="126"/>
        <v>4295175.8000315921</v>
      </c>
      <c r="Y288" s="68">
        <f t="shared" si="127"/>
        <v>11922043.451078607</v>
      </c>
      <c r="Z288" s="68">
        <f t="shared" si="128"/>
        <v>5404824.1999684023</v>
      </c>
      <c r="AA288" s="39">
        <f t="shared" si="129"/>
        <v>361.15450308945879</v>
      </c>
      <c r="AB288" s="53">
        <f t="shared" si="130"/>
        <v>90.288625772364696</v>
      </c>
      <c r="AC288" s="41" t="str">
        <f t="shared" si="131"/>
        <v>-</v>
      </c>
      <c r="AD288" s="43" t="str">
        <f t="shared" si="132"/>
        <v>-</v>
      </c>
      <c r="AF288" s="38">
        <f>IF('[29]Proforma-Input'!$C$108="Yes",MONTH(O288)&amp;YEAR(O288)=MONTH($C$9)&amp;YEAR($C$9),0)</f>
        <v>0</v>
      </c>
      <c r="AG288" s="52">
        <v>23</v>
      </c>
    </row>
    <row r="289" spans="2:33" x14ac:dyDescent="0.3">
      <c r="B289" s="44" t="str">
        <f t="shared" si="133"/>
        <v>-</v>
      </c>
      <c r="C289" s="38"/>
      <c r="D289" s="1">
        <v>275</v>
      </c>
      <c r="E289" s="1">
        <f t="shared" si="136"/>
        <v>11</v>
      </c>
      <c r="F289" s="39">
        <f>IFERROR(IF(B289&lt;$C$9,IF('[29]Proforma-Input'!$C$108="Yes",K288,K288),0),)</f>
        <v>0</v>
      </c>
      <c r="G289" s="39">
        <f t="shared" si="134"/>
        <v>0</v>
      </c>
      <c r="H289" s="40">
        <f>IFERROR(IF(B289&lt;$C$9,IF('[29]Proforma-Input'!$C$108="Yes",H288,),0),)</f>
        <v>0</v>
      </c>
      <c r="I289" s="41">
        <f t="shared" si="119"/>
        <v>0</v>
      </c>
      <c r="J289" s="41">
        <f t="shared" si="120"/>
        <v>0</v>
      </c>
      <c r="K289" s="42">
        <f t="shared" si="121"/>
        <v>0</v>
      </c>
      <c r="L289" s="41" t="str">
        <f t="shared" si="122"/>
        <v>-</v>
      </c>
      <c r="M289" s="43" t="str">
        <f t="shared" si="123"/>
        <v>-</v>
      </c>
      <c r="O289" s="44">
        <f t="shared" ca="1" si="135"/>
        <v>54273</v>
      </c>
      <c r="P289" s="38"/>
      <c r="Q289" s="1">
        <f t="shared" si="114"/>
        <v>275</v>
      </c>
      <c r="R289" s="1">
        <f t="shared" si="137"/>
        <v>11</v>
      </c>
      <c r="S289" s="39">
        <f>IF('[29]Proforma-Input'!$C$108="No",X288,IF(AF289=TRUE,$P$3,X288))</f>
        <v>4295175.8000315921</v>
      </c>
      <c r="T289" s="39">
        <f t="shared" si="117"/>
        <v>63236.743251996377</v>
      </c>
      <c r="U289" s="40">
        <f t="shared" si="118"/>
        <v>6.8000000000000005E-2</v>
      </c>
      <c r="V289" s="41">
        <f t="shared" si="124"/>
        <v>24339.329533512358</v>
      </c>
      <c r="W289" s="41">
        <f t="shared" si="125"/>
        <v>38897.413718484022</v>
      </c>
      <c r="X289" s="53">
        <f t="shared" si="126"/>
        <v>4256278.3863131078</v>
      </c>
      <c r="Y289" s="68">
        <f t="shared" si="127"/>
        <v>11946382.780612119</v>
      </c>
      <c r="Z289" s="68">
        <f t="shared" si="128"/>
        <v>5443721.6136868866</v>
      </c>
      <c r="AA289" s="39">
        <f t="shared" si="129"/>
        <v>357.93131666929935</v>
      </c>
      <c r="AB289" s="53">
        <f t="shared" si="130"/>
        <v>89.482829167324837</v>
      </c>
      <c r="AC289" s="41" t="str">
        <f t="shared" si="131"/>
        <v>-</v>
      </c>
      <c r="AD289" s="43" t="str">
        <f t="shared" si="132"/>
        <v>-</v>
      </c>
      <c r="AF289" s="38">
        <f>IF('[29]Proforma-Input'!$C$108="Yes",MONTH(O289)&amp;YEAR(O289)=MONTH($C$9)&amp;YEAR($C$9),0)</f>
        <v>0</v>
      </c>
      <c r="AG289" s="52">
        <v>23</v>
      </c>
    </row>
    <row r="290" spans="2:33" x14ac:dyDescent="0.3">
      <c r="B290" s="44" t="str">
        <f t="shared" si="133"/>
        <v>-</v>
      </c>
      <c r="C290" s="38"/>
      <c r="D290" s="1">
        <v>276</v>
      </c>
      <c r="E290" s="1">
        <f t="shared" si="136"/>
        <v>12</v>
      </c>
      <c r="F290" s="39">
        <f>IFERROR(IF(B290&lt;$C$9,IF('[29]Proforma-Input'!$C$108="Yes",K289,K289),0),)</f>
        <v>0</v>
      </c>
      <c r="G290" s="39">
        <f t="shared" si="134"/>
        <v>0</v>
      </c>
      <c r="H290" s="40">
        <f>IFERROR(IF(B290&lt;$C$9,IF('[29]Proforma-Input'!$C$108="Yes",H289,),0),)</f>
        <v>0</v>
      </c>
      <c r="I290" s="41">
        <f t="shared" si="119"/>
        <v>0</v>
      </c>
      <c r="J290" s="41">
        <f t="shared" si="120"/>
        <v>0</v>
      </c>
      <c r="K290" s="42">
        <f t="shared" si="121"/>
        <v>0</v>
      </c>
      <c r="L290" s="41" t="str">
        <f t="shared" si="122"/>
        <v>-</v>
      </c>
      <c r="M290" s="43" t="str">
        <f t="shared" si="123"/>
        <v>-</v>
      </c>
      <c r="O290" s="44">
        <f t="shared" ca="1" si="135"/>
        <v>54304</v>
      </c>
      <c r="P290" s="38"/>
      <c r="Q290" s="1">
        <f t="shared" si="114"/>
        <v>276</v>
      </c>
      <c r="R290" s="1">
        <f t="shared" si="137"/>
        <v>12</v>
      </c>
      <c r="S290" s="39">
        <f>IF('[29]Proforma-Input'!$C$108="No",X289,IF(AF290=TRUE,$P$3,X289))</f>
        <v>4256278.3863131078</v>
      </c>
      <c r="T290" s="39">
        <f t="shared" si="117"/>
        <v>63236.743251996377</v>
      </c>
      <c r="U290" s="40">
        <f t="shared" si="118"/>
        <v>6.8000000000000005E-2</v>
      </c>
      <c r="V290" s="41">
        <f t="shared" si="124"/>
        <v>24118.91085577428</v>
      </c>
      <c r="W290" s="41">
        <f t="shared" si="125"/>
        <v>39117.832396222097</v>
      </c>
      <c r="X290" s="53">
        <f t="shared" si="126"/>
        <v>4217160.5539168855</v>
      </c>
      <c r="Y290" s="68">
        <f t="shared" si="127"/>
        <v>11970501.691467892</v>
      </c>
      <c r="Z290" s="68">
        <f t="shared" si="128"/>
        <v>5482839.4460831089</v>
      </c>
      <c r="AA290" s="39">
        <f t="shared" si="129"/>
        <v>354.68986552609232</v>
      </c>
      <c r="AB290" s="53">
        <f t="shared" si="130"/>
        <v>88.67246638152308</v>
      </c>
      <c r="AC290" s="41" t="str">
        <f t="shared" si="131"/>
        <v>-</v>
      </c>
      <c r="AD290" s="43" t="str">
        <f t="shared" si="132"/>
        <v>-</v>
      </c>
      <c r="AF290" s="38">
        <f>IF('[29]Proforma-Input'!$C$108="Yes",MONTH(O290)&amp;YEAR(O290)=MONTH($C$9)&amp;YEAR($C$9),0)</f>
        <v>0</v>
      </c>
      <c r="AG290" s="52">
        <v>23</v>
      </c>
    </row>
    <row r="291" spans="2:33" x14ac:dyDescent="0.3">
      <c r="B291" s="44" t="str">
        <f t="shared" si="133"/>
        <v>-</v>
      </c>
      <c r="C291" s="38">
        <v>24</v>
      </c>
      <c r="D291" s="1">
        <v>277</v>
      </c>
      <c r="E291" s="1">
        <v>1</v>
      </c>
      <c r="F291" s="39">
        <f>IFERROR(IF(B291&lt;$C$9,IF('[29]Proforma-Input'!$C$108="Yes",K290,K290),0),)</f>
        <v>0</v>
      </c>
      <c r="G291" s="39">
        <f t="shared" si="134"/>
        <v>0</v>
      </c>
      <c r="H291" s="40">
        <f>IFERROR(IF(B291&lt;$C$9,IF('[29]Proforma-Input'!$C$108="Yes",H290,),0),)</f>
        <v>0</v>
      </c>
      <c r="I291" s="41">
        <f t="shared" si="119"/>
        <v>0</v>
      </c>
      <c r="J291" s="41">
        <f t="shared" si="120"/>
        <v>0</v>
      </c>
      <c r="K291" s="42">
        <f t="shared" si="121"/>
        <v>0</v>
      </c>
      <c r="L291" s="41">
        <f t="shared" si="122"/>
        <v>0</v>
      </c>
      <c r="M291" s="43">
        <f t="shared" si="123"/>
        <v>0</v>
      </c>
      <c r="O291" s="44">
        <f t="shared" ca="1" si="135"/>
        <v>54334</v>
      </c>
      <c r="P291" s="38">
        <v>24</v>
      </c>
      <c r="Q291" s="1">
        <f t="shared" si="114"/>
        <v>277</v>
      </c>
      <c r="R291" s="1">
        <v>1</v>
      </c>
      <c r="S291" s="39">
        <f>IF('[29]Proforma-Input'!$C$108="No",X290,IF(AF291=TRUE,$P$3,X290))</f>
        <v>4217160.5539168855</v>
      </c>
      <c r="T291" s="39">
        <f t="shared" si="117"/>
        <v>63236.743251996377</v>
      </c>
      <c r="U291" s="40">
        <f t="shared" si="118"/>
        <v>6.8000000000000005E-2</v>
      </c>
      <c r="V291" s="41">
        <f t="shared" si="124"/>
        <v>23897.243138862352</v>
      </c>
      <c r="W291" s="41">
        <f t="shared" si="125"/>
        <v>39339.500113134025</v>
      </c>
      <c r="X291" s="53">
        <f t="shared" si="126"/>
        <v>4177821.0538037517</v>
      </c>
      <c r="Y291" s="68">
        <f t="shared" si="127"/>
        <v>11994398.934606755</v>
      </c>
      <c r="Z291" s="68">
        <f t="shared" si="128"/>
        <v>5522178.9461962432</v>
      </c>
      <c r="AA291" s="39">
        <f t="shared" si="129"/>
        <v>351.43004615974047</v>
      </c>
      <c r="AB291" s="53">
        <f t="shared" si="130"/>
        <v>87.857511539935118</v>
      </c>
      <c r="AC291" s="41">
        <f t="shared" si="131"/>
        <v>271772.45719665184</v>
      </c>
      <c r="AD291" s="43">
        <f t="shared" si="132"/>
        <v>487068.46182730474</v>
      </c>
      <c r="AF291" s="38">
        <f>IF('[29]Proforma-Input'!$C$108="Yes",MONTH(O291)&amp;YEAR(O291)=MONTH($C$9)&amp;YEAR($C$9),0)</f>
        <v>0</v>
      </c>
      <c r="AG291" s="52">
        <v>24</v>
      </c>
    </row>
    <row r="292" spans="2:33" x14ac:dyDescent="0.3">
      <c r="B292" s="44" t="str">
        <f t="shared" si="133"/>
        <v>-</v>
      </c>
      <c r="C292" s="38"/>
      <c r="D292" s="1">
        <v>278</v>
      </c>
      <c r="E292" s="1">
        <f t="shared" ref="E292:E302" si="138">1+E291</f>
        <v>2</v>
      </c>
      <c r="F292" s="39">
        <f>IFERROR(IF(B292&lt;$C$9,IF('[29]Proforma-Input'!$C$108="Yes",K291,K291),0),)</f>
        <v>0</v>
      </c>
      <c r="G292" s="39">
        <f t="shared" si="134"/>
        <v>0</v>
      </c>
      <c r="H292" s="40">
        <f>IFERROR(IF(B292&lt;$C$9,IF('[29]Proforma-Input'!$C$108="Yes",H291,),0),)</f>
        <v>0</v>
      </c>
      <c r="I292" s="41">
        <f t="shared" si="119"/>
        <v>0</v>
      </c>
      <c r="J292" s="41">
        <f t="shared" si="120"/>
        <v>0</v>
      </c>
      <c r="K292" s="42">
        <f t="shared" si="121"/>
        <v>0</v>
      </c>
      <c r="L292" s="41" t="str">
        <f t="shared" si="122"/>
        <v>-</v>
      </c>
      <c r="M292" s="43" t="str">
        <f t="shared" si="123"/>
        <v>-</v>
      </c>
      <c r="O292" s="44">
        <f t="shared" ca="1" si="135"/>
        <v>54365</v>
      </c>
      <c r="P292" s="38"/>
      <c r="Q292" s="1">
        <f t="shared" si="114"/>
        <v>278</v>
      </c>
      <c r="R292" s="1">
        <f t="shared" ref="R292:R302" si="139">1+R291</f>
        <v>2</v>
      </c>
      <c r="S292" s="39">
        <f>IF('[29]Proforma-Input'!$C$108="No",X291,IF(AF292=TRUE,$P$3,X291))</f>
        <v>4177821.0538037517</v>
      </c>
      <c r="T292" s="39">
        <f t="shared" si="117"/>
        <v>63236.743251996377</v>
      </c>
      <c r="U292" s="40">
        <f t="shared" si="118"/>
        <v>6.8000000000000005E-2</v>
      </c>
      <c r="V292" s="41">
        <f t="shared" si="124"/>
        <v>23674.319304887929</v>
      </c>
      <c r="W292" s="41">
        <f t="shared" si="125"/>
        <v>39562.423947108444</v>
      </c>
      <c r="X292" s="53">
        <f t="shared" si="126"/>
        <v>4138258.6298566433</v>
      </c>
      <c r="Y292" s="68">
        <f t="shared" si="127"/>
        <v>12018073.253911642</v>
      </c>
      <c r="Z292" s="68">
        <f t="shared" si="128"/>
        <v>5561741.3701433521</v>
      </c>
      <c r="AA292" s="39">
        <f t="shared" si="129"/>
        <v>348.15175448364602</v>
      </c>
      <c r="AB292" s="53">
        <f t="shared" si="130"/>
        <v>87.037938620911504</v>
      </c>
      <c r="AC292" s="41" t="str">
        <f t="shared" si="131"/>
        <v>-</v>
      </c>
      <c r="AD292" s="43" t="str">
        <f t="shared" si="132"/>
        <v>-</v>
      </c>
      <c r="AF292" s="38">
        <f>IF('[29]Proforma-Input'!$C$108="Yes",MONTH(O292)&amp;YEAR(O292)=MONTH($C$9)&amp;YEAR($C$9),0)</f>
        <v>0</v>
      </c>
      <c r="AG292" s="52">
        <v>24</v>
      </c>
    </row>
    <row r="293" spans="2:33" x14ac:dyDescent="0.3">
      <c r="B293" s="44" t="str">
        <f t="shared" si="133"/>
        <v>-</v>
      </c>
      <c r="C293" s="38"/>
      <c r="D293" s="1">
        <v>279</v>
      </c>
      <c r="E293" s="1">
        <f t="shared" si="138"/>
        <v>3</v>
      </c>
      <c r="F293" s="39">
        <f>IFERROR(IF(B293&lt;$C$9,IF('[29]Proforma-Input'!$C$108="Yes",K292,K292),0),)</f>
        <v>0</v>
      </c>
      <c r="G293" s="39">
        <f t="shared" si="134"/>
        <v>0</v>
      </c>
      <c r="H293" s="40">
        <f>IFERROR(IF(B293&lt;$C$9,IF('[29]Proforma-Input'!$C$108="Yes",H292,),0),)</f>
        <v>0</v>
      </c>
      <c r="I293" s="41">
        <f t="shared" si="119"/>
        <v>0</v>
      </c>
      <c r="J293" s="41">
        <f t="shared" si="120"/>
        <v>0</v>
      </c>
      <c r="K293" s="42">
        <f t="shared" si="121"/>
        <v>0</v>
      </c>
      <c r="L293" s="41" t="str">
        <f t="shared" si="122"/>
        <v>-</v>
      </c>
      <c r="M293" s="43" t="str">
        <f t="shared" si="123"/>
        <v>-</v>
      </c>
      <c r="O293" s="44">
        <f t="shared" ca="1" si="135"/>
        <v>54395</v>
      </c>
      <c r="P293" s="38"/>
      <c r="Q293" s="1">
        <f t="shared" si="114"/>
        <v>279</v>
      </c>
      <c r="R293" s="1">
        <f t="shared" si="139"/>
        <v>3</v>
      </c>
      <c r="S293" s="39">
        <f>IF('[29]Proforma-Input'!$C$108="No",X292,IF(AF293=TRUE,$P$3,X292))</f>
        <v>4138258.6298566433</v>
      </c>
      <c r="T293" s="39">
        <f t="shared" si="117"/>
        <v>63236.743251996377</v>
      </c>
      <c r="U293" s="40">
        <f t="shared" si="118"/>
        <v>6.8000000000000005E-2</v>
      </c>
      <c r="V293" s="41">
        <f t="shared" si="124"/>
        <v>23450.132235854315</v>
      </c>
      <c r="W293" s="41">
        <f t="shared" si="125"/>
        <v>39786.611016142066</v>
      </c>
      <c r="X293" s="53">
        <f t="shared" si="126"/>
        <v>4098472.0188405011</v>
      </c>
      <c r="Y293" s="68">
        <f t="shared" si="127"/>
        <v>12041523.386147497</v>
      </c>
      <c r="Z293" s="68">
        <f t="shared" si="128"/>
        <v>5601527.9811594943</v>
      </c>
      <c r="AA293" s="39">
        <f t="shared" si="129"/>
        <v>344.85488582138692</v>
      </c>
      <c r="AB293" s="53">
        <f t="shared" si="130"/>
        <v>86.213721455346729</v>
      </c>
      <c r="AC293" s="41" t="str">
        <f t="shared" si="131"/>
        <v>-</v>
      </c>
      <c r="AD293" s="43" t="str">
        <f t="shared" si="132"/>
        <v>-</v>
      </c>
      <c r="AF293" s="38">
        <f>IF('[29]Proforma-Input'!$C$108="Yes",MONTH(O293)&amp;YEAR(O293)=MONTH($C$9)&amp;YEAR($C$9),0)</f>
        <v>0</v>
      </c>
      <c r="AG293" s="52">
        <v>24</v>
      </c>
    </row>
    <row r="294" spans="2:33" x14ac:dyDescent="0.3">
      <c r="B294" s="44" t="str">
        <f t="shared" si="133"/>
        <v>-</v>
      </c>
      <c r="C294" s="38"/>
      <c r="D294" s="1">
        <v>280</v>
      </c>
      <c r="E294" s="1">
        <f t="shared" si="138"/>
        <v>4</v>
      </c>
      <c r="F294" s="39">
        <f>IFERROR(IF(B294&lt;$C$9,IF('[29]Proforma-Input'!$C$108="Yes",K293,K293),0),)</f>
        <v>0</v>
      </c>
      <c r="G294" s="39">
        <f t="shared" si="134"/>
        <v>0</v>
      </c>
      <c r="H294" s="40">
        <f>IFERROR(IF(B294&lt;$C$9,IF('[29]Proforma-Input'!$C$108="Yes",H293,),0),)</f>
        <v>0</v>
      </c>
      <c r="I294" s="41">
        <f t="shared" si="119"/>
        <v>0</v>
      </c>
      <c r="J294" s="41">
        <f t="shared" si="120"/>
        <v>0</v>
      </c>
      <c r="K294" s="42">
        <f t="shared" si="121"/>
        <v>0</v>
      </c>
      <c r="L294" s="41" t="str">
        <f t="shared" si="122"/>
        <v>-</v>
      </c>
      <c r="M294" s="43" t="str">
        <f t="shared" si="123"/>
        <v>-</v>
      </c>
      <c r="O294" s="44">
        <f t="shared" ca="1" si="135"/>
        <v>54426</v>
      </c>
      <c r="P294" s="38"/>
      <c r="Q294" s="1">
        <f t="shared" si="114"/>
        <v>280</v>
      </c>
      <c r="R294" s="1">
        <f t="shared" si="139"/>
        <v>4</v>
      </c>
      <c r="S294" s="39">
        <f>IF('[29]Proforma-Input'!$C$108="No",X293,IF(AF294=TRUE,$P$3,X293))</f>
        <v>4098472.0188405011</v>
      </c>
      <c r="T294" s="39">
        <f t="shared" si="117"/>
        <v>63236.743251996377</v>
      </c>
      <c r="U294" s="40">
        <f t="shared" si="118"/>
        <v>6.8000000000000005E-2</v>
      </c>
      <c r="V294" s="41">
        <f t="shared" si="124"/>
        <v>23224.67477342951</v>
      </c>
      <c r="W294" s="41">
        <f t="shared" si="125"/>
        <v>40012.068478566871</v>
      </c>
      <c r="X294" s="53">
        <f>S294-W294</f>
        <v>4058459.950361934</v>
      </c>
      <c r="Y294" s="68">
        <f t="shared" si="127"/>
        <v>12064748.060920926</v>
      </c>
      <c r="Z294" s="68">
        <f t="shared" si="128"/>
        <v>5641540.0496380609</v>
      </c>
      <c r="AA294" s="39">
        <f t="shared" si="129"/>
        <v>341.53933490337505</v>
      </c>
      <c r="AB294" s="53">
        <f t="shared" si="130"/>
        <v>85.384833725843762</v>
      </c>
      <c r="AC294" s="41" t="str">
        <f t="shared" si="131"/>
        <v>-</v>
      </c>
      <c r="AD294" s="43" t="str">
        <f t="shared" si="132"/>
        <v>-</v>
      </c>
      <c r="AF294" s="38">
        <f>IF('[29]Proforma-Input'!$C$108="Yes",MONTH(O294)&amp;YEAR(O294)=MONTH($C$9)&amp;YEAR($C$9),0)</f>
        <v>0</v>
      </c>
      <c r="AG294" s="52">
        <v>24</v>
      </c>
    </row>
    <row r="295" spans="2:33" x14ac:dyDescent="0.3">
      <c r="B295" s="44" t="str">
        <f t="shared" si="133"/>
        <v>-</v>
      </c>
      <c r="C295" s="38"/>
      <c r="D295" s="1">
        <v>281</v>
      </c>
      <c r="E295" s="1">
        <f t="shared" si="138"/>
        <v>5</v>
      </c>
      <c r="F295" s="39">
        <f>IFERROR(IF(B295&lt;$C$9,IF('[29]Proforma-Input'!$C$108="Yes",K294,K294),0),)</f>
        <v>0</v>
      </c>
      <c r="G295" s="39">
        <f t="shared" si="134"/>
        <v>0</v>
      </c>
      <c r="H295" s="40">
        <f>IFERROR(IF(B295&lt;$C$9,IF('[29]Proforma-Input'!$C$108="Yes",H294,),0),)</f>
        <v>0</v>
      </c>
      <c r="I295" s="41">
        <f t="shared" si="119"/>
        <v>0</v>
      </c>
      <c r="J295" s="41">
        <f t="shared" si="120"/>
        <v>0</v>
      </c>
      <c r="K295" s="42">
        <f t="shared" si="121"/>
        <v>0</v>
      </c>
      <c r="L295" s="41" t="str">
        <f t="shared" si="122"/>
        <v>-</v>
      </c>
      <c r="M295" s="43" t="str">
        <f t="shared" si="123"/>
        <v>-</v>
      </c>
      <c r="O295" s="44">
        <f t="shared" ca="1" si="135"/>
        <v>54457</v>
      </c>
      <c r="P295" s="38"/>
      <c r="Q295" s="1">
        <f t="shared" si="114"/>
        <v>281</v>
      </c>
      <c r="R295" s="1">
        <f t="shared" si="139"/>
        <v>5</v>
      </c>
      <c r="S295" s="39">
        <f>IF('[29]Proforma-Input'!$C$108="No",X294,IF(AF295=TRUE,$P$3,X294))</f>
        <v>4058459.950361934</v>
      </c>
      <c r="T295" s="39">
        <f t="shared" si="117"/>
        <v>63236.743251996377</v>
      </c>
      <c r="U295" s="40">
        <f t="shared" si="118"/>
        <v>6.8000000000000005E-2</v>
      </c>
      <c r="V295" s="41">
        <f t="shared" si="124"/>
        <v>22997.939718717629</v>
      </c>
      <c r="W295" s="41">
        <f t="shared" si="125"/>
        <v>40238.803533278748</v>
      </c>
      <c r="X295" s="53">
        <f t="shared" si="126"/>
        <v>4018221.1468286552</v>
      </c>
      <c r="Y295" s="68">
        <f t="shared" si="127"/>
        <v>12087746.000639644</v>
      </c>
      <c r="Z295" s="68">
        <f t="shared" si="128"/>
        <v>5681778.8531713393</v>
      </c>
      <c r="AA295" s="39">
        <f t="shared" si="129"/>
        <v>338.2049958634945</v>
      </c>
      <c r="AB295" s="53">
        <f t="shared" si="130"/>
        <v>84.551248965873626</v>
      </c>
      <c r="AC295" s="41" t="str">
        <f t="shared" si="131"/>
        <v>-</v>
      </c>
      <c r="AD295" s="43" t="str">
        <f t="shared" si="132"/>
        <v>-</v>
      </c>
      <c r="AF295" s="38">
        <f>IF('[29]Proforma-Input'!$C$108="Yes",MONTH(O295)&amp;YEAR(O295)=MONTH($C$9)&amp;YEAR($C$9),0)</f>
        <v>0</v>
      </c>
      <c r="AG295" s="52">
        <v>24</v>
      </c>
    </row>
    <row r="296" spans="2:33" x14ac:dyDescent="0.3">
      <c r="B296" s="44" t="str">
        <f t="shared" si="133"/>
        <v>-</v>
      </c>
      <c r="C296" s="38"/>
      <c r="D296" s="1">
        <v>282</v>
      </c>
      <c r="E296" s="1">
        <f t="shared" si="138"/>
        <v>6</v>
      </c>
      <c r="F296" s="39">
        <f>IFERROR(IF(B296&lt;$C$9,IF('[29]Proforma-Input'!$C$108="Yes",K295,K295),0),)</f>
        <v>0</v>
      </c>
      <c r="G296" s="39">
        <f t="shared" si="134"/>
        <v>0</v>
      </c>
      <c r="H296" s="40">
        <f>IFERROR(IF(B296&lt;$C$9,IF('[29]Proforma-Input'!$C$108="Yes",H295,),0),)</f>
        <v>0</v>
      </c>
      <c r="I296" s="41">
        <f t="shared" si="119"/>
        <v>0</v>
      </c>
      <c r="J296" s="41">
        <f t="shared" si="120"/>
        <v>0</v>
      </c>
      <c r="K296" s="42">
        <f t="shared" si="121"/>
        <v>0</v>
      </c>
      <c r="L296" s="41" t="str">
        <f t="shared" si="122"/>
        <v>-</v>
      </c>
      <c r="M296" s="43" t="str">
        <f t="shared" si="123"/>
        <v>-</v>
      </c>
      <c r="O296" s="44">
        <f t="shared" ca="1" si="135"/>
        <v>54485</v>
      </c>
      <c r="P296" s="38"/>
      <c r="Q296" s="1">
        <f t="shared" si="114"/>
        <v>282</v>
      </c>
      <c r="R296" s="1">
        <f t="shared" si="139"/>
        <v>6</v>
      </c>
      <c r="S296" s="39">
        <f>IF('[29]Proforma-Input'!$C$108="No",X295,IF(AF296=TRUE,$P$3,X295))</f>
        <v>4018221.1468286552</v>
      </c>
      <c r="T296" s="39">
        <f t="shared" si="117"/>
        <v>63236.743251996377</v>
      </c>
      <c r="U296" s="40">
        <f t="shared" si="118"/>
        <v>6.8000000000000005E-2</v>
      </c>
      <c r="V296" s="41">
        <f t="shared" si="124"/>
        <v>22769.919832029049</v>
      </c>
      <c r="W296" s="41">
        <f t="shared" si="125"/>
        <v>40466.823419967332</v>
      </c>
      <c r="X296" s="53">
        <f t="shared" si="126"/>
        <v>3977754.323408688</v>
      </c>
      <c r="Y296" s="68">
        <f t="shared" si="127"/>
        <v>12110515.920471672</v>
      </c>
      <c r="Z296" s="68">
        <f t="shared" si="128"/>
        <v>5722245.6765913069</v>
      </c>
      <c r="AA296" s="39">
        <f t="shared" si="129"/>
        <v>334.85176223572125</v>
      </c>
      <c r="AB296" s="53">
        <f t="shared" si="130"/>
        <v>83.712940558930313</v>
      </c>
      <c r="AC296" s="41" t="str">
        <f t="shared" si="131"/>
        <v>-</v>
      </c>
      <c r="AD296" s="43" t="str">
        <f t="shared" si="132"/>
        <v>-</v>
      </c>
      <c r="AF296" s="38">
        <f>IF('[29]Proforma-Input'!$C$108="Yes",MONTH(O296)&amp;YEAR(O296)=MONTH($C$9)&amp;YEAR($C$9),0)</f>
        <v>0</v>
      </c>
      <c r="AG296" s="52">
        <v>24</v>
      </c>
    </row>
    <row r="297" spans="2:33" x14ac:dyDescent="0.3">
      <c r="B297" s="44" t="str">
        <f t="shared" si="133"/>
        <v>-</v>
      </c>
      <c r="C297" s="38"/>
      <c r="D297" s="1">
        <v>283</v>
      </c>
      <c r="E297" s="1">
        <f t="shared" si="138"/>
        <v>7</v>
      </c>
      <c r="F297" s="39">
        <f>IFERROR(IF(B297&lt;$C$9,IF('[29]Proforma-Input'!$C$108="Yes",K296,K296),0),)</f>
        <v>0</v>
      </c>
      <c r="G297" s="39">
        <f t="shared" si="134"/>
        <v>0</v>
      </c>
      <c r="H297" s="40">
        <f>IFERROR(IF(B297&lt;$C$9,IF('[29]Proforma-Input'!$C$108="Yes",H296,),0),)</f>
        <v>0</v>
      </c>
      <c r="I297" s="41">
        <f t="shared" si="119"/>
        <v>0</v>
      </c>
      <c r="J297" s="41">
        <f t="shared" si="120"/>
        <v>0</v>
      </c>
      <c r="K297" s="42">
        <f t="shared" si="121"/>
        <v>0</v>
      </c>
      <c r="L297" s="41" t="str">
        <f t="shared" si="122"/>
        <v>-</v>
      </c>
      <c r="M297" s="43" t="str">
        <f t="shared" si="123"/>
        <v>-</v>
      </c>
      <c r="O297" s="44">
        <f t="shared" ca="1" si="135"/>
        <v>54516</v>
      </c>
      <c r="P297" s="38"/>
      <c r="Q297" s="1">
        <f t="shared" si="114"/>
        <v>283</v>
      </c>
      <c r="R297" s="1">
        <f t="shared" si="139"/>
        <v>7</v>
      </c>
      <c r="S297" s="39">
        <f>IF('[29]Proforma-Input'!$C$108="No",X296,IF(AF297=TRUE,$P$3,X296))</f>
        <v>3977754.323408688</v>
      </c>
      <c r="T297" s="39">
        <f t="shared" si="117"/>
        <v>63236.743251996377</v>
      </c>
      <c r="U297" s="40">
        <f t="shared" si="118"/>
        <v>6.8000000000000005E-2</v>
      </c>
      <c r="V297" s="41">
        <f t="shared" si="124"/>
        <v>22540.607832649232</v>
      </c>
      <c r="W297" s="41">
        <f t="shared" si="125"/>
        <v>40696.135419347149</v>
      </c>
      <c r="X297" s="53">
        <f t="shared" si="126"/>
        <v>3937058.1879893406</v>
      </c>
      <c r="Y297" s="68">
        <f t="shared" si="127"/>
        <v>12133056.528304322</v>
      </c>
      <c r="Z297" s="68">
        <f t="shared" si="128"/>
        <v>5762941.8120106542</v>
      </c>
      <c r="AA297" s="39">
        <f t="shared" si="129"/>
        <v>331.47952695072399</v>
      </c>
      <c r="AB297" s="53">
        <f t="shared" si="130"/>
        <v>82.869881737680998</v>
      </c>
      <c r="AC297" s="41" t="str">
        <f t="shared" si="131"/>
        <v>-</v>
      </c>
      <c r="AD297" s="43" t="str">
        <f t="shared" si="132"/>
        <v>-</v>
      </c>
      <c r="AF297" s="38">
        <f>IF('[29]Proforma-Input'!$C$108="Yes",MONTH(O297)&amp;YEAR(O297)=MONTH($C$9)&amp;YEAR($C$9),0)</f>
        <v>0</v>
      </c>
      <c r="AG297" s="52">
        <v>24</v>
      </c>
    </row>
    <row r="298" spans="2:33" x14ac:dyDescent="0.3">
      <c r="B298" s="44" t="str">
        <f t="shared" si="133"/>
        <v>-</v>
      </c>
      <c r="C298" s="38"/>
      <c r="D298" s="1">
        <v>284</v>
      </c>
      <c r="E298" s="1">
        <f t="shared" si="138"/>
        <v>8</v>
      </c>
      <c r="F298" s="39">
        <f>IFERROR(IF(B298&lt;$C$9,IF('[29]Proforma-Input'!$C$108="Yes",K297,K297),0),)</f>
        <v>0</v>
      </c>
      <c r="G298" s="39">
        <f t="shared" si="134"/>
        <v>0</v>
      </c>
      <c r="H298" s="40">
        <f>IFERROR(IF(B298&lt;$C$9,IF('[29]Proforma-Input'!$C$108="Yes",H297,),0),)</f>
        <v>0</v>
      </c>
      <c r="I298" s="41">
        <f t="shared" si="119"/>
        <v>0</v>
      </c>
      <c r="J298" s="41">
        <f t="shared" si="120"/>
        <v>0</v>
      </c>
      <c r="K298" s="42">
        <f t="shared" si="121"/>
        <v>0</v>
      </c>
      <c r="L298" s="41" t="str">
        <f t="shared" si="122"/>
        <v>-</v>
      </c>
      <c r="M298" s="43" t="str">
        <f t="shared" si="123"/>
        <v>-</v>
      </c>
      <c r="O298" s="44">
        <f t="shared" ca="1" si="135"/>
        <v>54546</v>
      </c>
      <c r="P298" s="38"/>
      <c r="Q298" s="1">
        <f t="shared" si="114"/>
        <v>284</v>
      </c>
      <c r="R298" s="1">
        <f t="shared" si="139"/>
        <v>8</v>
      </c>
      <c r="S298" s="39">
        <f>IF('[29]Proforma-Input'!$C$108="No",X297,IF(AF298=TRUE,$P$3,X297))</f>
        <v>3937058.1879893406</v>
      </c>
      <c r="T298" s="39">
        <f t="shared" si="117"/>
        <v>63236.743251996377</v>
      </c>
      <c r="U298" s="40">
        <f t="shared" si="118"/>
        <v>6.8000000000000005E-2</v>
      </c>
      <c r="V298" s="41">
        <f t="shared" si="124"/>
        <v>22309.996398606265</v>
      </c>
      <c r="W298" s="41">
        <f t="shared" si="125"/>
        <v>40926.746853390112</v>
      </c>
      <c r="X298" s="53">
        <f t="shared" si="126"/>
        <v>3896131.4411359504</v>
      </c>
      <c r="Y298" s="68">
        <f t="shared" si="127"/>
        <v>12155366.524702927</v>
      </c>
      <c r="Z298" s="68">
        <f t="shared" si="128"/>
        <v>5803868.558864044</v>
      </c>
      <c r="AA298" s="39">
        <f t="shared" si="129"/>
        <v>328.08818233244506</v>
      </c>
      <c r="AB298" s="53">
        <f t="shared" si="130"/>
        <v>82.022045583111264</v>
      </c>
      <c r="AC298" s="41" t="str">
        <f t="shared" si="131"/>
        <v>-</v>
      </c>
      <c r="AD298" s="43" t="str">
        <f t="shared" si="132"/>
        <v>-</v>
      </c>
      <c r="AF298" s="38">
        <f>IF('[29]Proforma-Input'!$C$108="Yes",MONTH(O298)&amp;YEAR(O298)=MONTH($C$9)&amp;YEAR($C$9),0)</f>
        <v>0</v>
      </c>
      <c r="AG298" s="52">
        <v>24</v>
      </c>
    </row>
    <row r="299" spans="2:33" x14ac:dyDescent="0.3">
      <c r="B299" s="44" t="str">
        <f t="shared" si="133"/>
        <v>-</v>
      </c>
      <c r="C299" s="38"/>
      <c r="D299" s="1">
        <v>285</v>
      </c>
      <c r="E299" s="1">
        <f t="shared" si="138"/>
        <v>9</v>
      </c>
      <c r="F299" s="39">
        <f>IFERROR(IF(B299&lt;$C$9,IF('[29]Proforma-Input'!$C$108="Yes",K298,K298),0),)</f>
        <v>0</v>
      </c>
      <c r="G299" s="39">
        <f t="shared" si="134"/>
        <v>0</v>
      </c>
      <c r="H299" s="40">
        <f>IFERROR(IF(B299&lt;$C$9,IF('[29]Proforma-Input'!$C$108="Yes",H298,),0),)</f>
        <v>0</v>
      </c>
      <c r="I299" s="41">
        <f t="shared" si="119"/>
        <v>0</v>
      </c>
      <c r="J299" s="41">
        <f t="shared" si="120"/>
        <v>0</v>
      </c>
      <c r="K299" s="42">
        <f t="shared" si="121"/>
        <v>0</v>
      </c>
      <c r="L299" s="41" t="str">
        <f t="shared" si="122"/>
        <v>-</v>
      </c>
      <c r="M299" s="43" t="str">
        <f t="shared" si="123"/>
        <v>-</v>
      </c>
      <c r="O299" s="44">
        <f t="shared" ca="1" si="135"/>
        <v>54577</v>
      </c>
      <c r="P299" s="38"/>
      <c r="Q299" s="1">
        <f t="shared" si="114"/>
        <v>285</v>
      </c>
      <c r="R299" s="1">
        <f t="shared" si="139"/>
        <v>9</v>
      </c>
      <c r="S299" s="39">
        <f>IF('[29]Proforma-Input'!$C$108="No",X298,IF(AF299=TRUE,$P$3,X298))</f>
        <v>3896131.4411359504</v>
      </c>
      <c r="T299" s="39">
        <f t="shared" si="117"/>
        <v>63236.743251996377</v>
      </c>
      <c r="U299" s="40">
        <f t="shared" si="118"/>
        <v>6.8000000000000005E-2</v>
      </c>
      <c r="V299" s="41">
        <f t="shared" si="124"/>
        <v>22078.078166437055</v>
      </c>
      <c r="W299" s="41">
        <f t="shared" si="125"/>
        <v>41158.665085559318</v>
      </c>
      <c r="X299" s="53">
        <f t="shared" si="126"/>
        <v>3854972.7760503911</v>
      </c>
      <c r="Y299" s="68">
        <f t="shared" si="127"/>
        <v>12177444.602869364</v>
      </c>
      <c r="Z299" s="68">
        <f t="shared" si="128"/>
        <v>5845027.2239496037</v>
      </c>
      <c r="AA299" s="39">
        <f t="shared" si="129"/>
        <v>324.67762009466253</v>
      </c>
      <c r="AB299" s="53">
        <f t="shared" si="130"/>
        <v>81.169405023665632</v>
      </c>
      <c r="AC299" s="41" t="str">
        <f t="shared" si="131"/>
        <v>-</v>
      </c>
      <c r="AD299" s="43" t="str">
        <f t="shared" si="132"/>
        <v>-</v>
      </c>
      <c r="AF299" s="38">
        <f>IF('[29]Proforma-Input'!$C$108="Yes",MONTH(O299)&amp;YEAR(O299)=MONTH($C$9)&amp;YEAR($C$9),0)</f>
        <v>0</v>
      </c>
      <c r="AG299" s="52">
        <v>24</v>
      </c>
    </row>
    <row r="300" spans="2:33" x14ac:dyDescent="0.3">
      <c r="B300" s="44" t="str">
        <f t="shared" si="133"/>
        <v>-</v>
      </c>
      <c r="C300" s="38"/>
      <c r="D300" s="1">
        <v>286</v>
      </c>
      <c r="E300" s="1">
        <f t="shared" si="138"/>
        <v>10</v>
      </c>
      <c r="F300" s="39">
        <f>IFERROR(IF(B300&lt;$C$9,IF('[29]Proforma-Input'!$C$108="Yes",K299,K299),0),)</f>
        <v>0</v>
      </c>
      <c r="G300" s="39">
        <f t="shared" si="134"/>
        <v>0</v>
      </c>
      <c r="H300" s="40">
        <f>IFERROR(IF(B300&lt;$C$9,IF('[29]Proforma-Input'!$C$108="Yes",H299,),0),)</f>
        <v>0</v>
      </c>
      <c r="I300" s="41">
        <f t="shared" si="119"/>
        <v>0</v>
      </c>
      <c r="J300" s="41">
        <f t="shared" si="120"/>
        <v>0</v>
      </c>
      <c r="K300" s="42">
        <f t="shared" si="121"/>
        <v>0</v>
      </c>
      <c r="L300" s="41" t="str">
        <f t="shared" si="122"/>
        <v>-</v>
      </c>
      <c r="M300" s="43" t="str">
        <f t="shared" si="123"/>
        <v>-</v>
      </c>
      <c r="O300" s="44">
        <f t="shared" ca="1" si="135"/>
        <v>54607</v>
      </c>
      <c r="P300" s="38"/>
      <c r="Q300" s="1">
        <f t="shared" si="114"/>
        <v>286</v>
      </c>
      <c r="R300" s="1">
        <f t="shared" si="139"/>
        <v>10</v>
      </c>
      <c r="S300" s="39">
        <f>IF('[29]Proforma-Input'!$C$108="No",X299,IF(AF300=TRUE,$P$3,X299))</f>
        <v>3854972.7760503911</v>
      </c>
      <c r="T300" s="39">
        <f t="shared" si="117"/>
        <v>63236.743251996377</v>
      </c>
      <c r="U300" s="40">
        <f t="shared" si="118"/>
        <v>6.8000000000000005E-2</v>
      </c>
      <c r="V300" s="41">
        <f t="shared" si="124"/>
        <v>21844.845730952216</v>
      </c>
      <c r="W300" s="41">
        <f t="shared" si="125"/>
        <v>41391.897521044157</v>
      </c>
      <c r="X300" s="53">
        <f t="shared" si="126"/>
        <v>3813580.878529347</v>
      </c>
      <c r="Y300" s="68">
        <f t="shared" si="127"/>
        <v>12199289.448600316</v>
      </c>
      <c r="Z300" s="68">
        <f t="shared" si="128"/>
        <v>5886419.1214706479</v>
      </c>
      <c r="AA300" s="39">
        <f t="shared" si="129"/>
        <v>321.24773133753257</v>
      </c>
      <c r="AB300" s="53">
        <f t="shared" si="130"/>
        <v>80.311932834383143</v>
      </c>
      <c r="AC300" s="41" t="str">
        <f t="shared" si="131"/>
        <v>-</v>
      </c>
      <c r="AD300" s="43" t="str">
        <f t="shared" si="132"/>
        <v>-</v>
      </c>
      <c r="AF300" s="38">
        <f>IF('[29]Proforma-Input'!$C$108="Yes",MONTH(O300)&amp;YEAR(O300)=MONTH($C$9)&amp;YEAR($C$9),0)</f>
        <v>0</v>
      </c>
      <c r="AG300" s="52">
        <v>24</v>
      </c>
    </row>
    <row r="301" spans="2:33" x14ac:dyDescent="0.3">
      <c r="B301" s="44" t="str">
        <f t="shared" si="133"/>
        <v>-</v>
      </c>
      <c r="C301" s="38"/>
      <c r="D301" s="1">
        <v>287</v>
      </c>
      <c r="E301" s="1">
        <f t="shared" si="138"/>
        <v>11</v>
      </c>
      <c r="F301" s="39">
        <f>IFERROR(IF(B301&lt;$C$9,IF('[29]Proforma-Input'!$C$108="Yes",K300,K300),0),)</f>
        <v>0</v>
      </c>
      <c r="G301" s="39">
        <f t="shared" si="134"/>
        <v>0</v>
      </c>
      <c r="H301" s="40">
        <f>IFERROR(IF(B301&lt;$C$9,IF('[29]Proforma-Input'!$C$108="Yes",H300,),0),)</f>
        <v>0</v>
      </c>
      <c r="I301" s="41">
        <f t="shared" si="119"/>
        <v>0</v>
      </c>
      <c r="J301" s="41">
        <f t="shared" si="120"/>
        <v>0</v>
      </c>
      <c r="K301" s="42">
        <f t="shared" si="121"/>
        <v>0</v>
      </c>
      <c r="L301" s="41" t="str">
        <f t="shared" si="122"/>
        <v>-</v>
      </c>
      <c r="M301" s="43" t="str">
        <f t="shared" si="123"/>
        <v>-</v>
      </c>
      <c r="O301" s="44">
        <f t="shared" ca="1" si="135"/>
        <v>54638</v>
      </c>
      <c r="P301" s="38"/>
      <c r="Q301" s="1">
        <f t="shared" si="114"/>
        <v>287</v>
      </c>
      <c r="R301" s="1">
        <f t="shared" si="139"/>
        <v>11</v>
      </c>
      <c r="S301" s="39">
        <f>IF('[29]Proforma-Input'!$C$108="No",X300,IF(AF301=TRUE,$P$3,X300))</f>
        <v>3813580.878529347</v>
      </c>
      <c r="T301" s="39">
        <f t="shared" si="117"/>
        <v>63236.743251996377</v>
      </c>
      <c r="U301" s="40">
        <f t="shared" si="118"/>
        <v>6.8000000000000005E-2</v>
      </c>
      <c r="V301" s="41">
        <f t="shared" si="124"/>
        <v>21610.291644999634</v>
      </c>
      <c r="W301" s="41">
        <f t="shared" si="125"/>
        <v>41626.451606996743</v>
      </c>
      <c r="X301" s="53">
        <f t="shared" si="126"/>
        <v>3771954.4269223502</v>
      </c>
      <c r="Y301" s="68">
        <f t="shared" si="127"/>
        <v>12220899.740245316</v>
      </c>
      <c r="Z301" s="68">
        <f t="shared" si="128"/>
        <v>5928045.5730776442</v>
      </c>
      <c r="AA301" s="39">
        <f t="shared" si="129"/>
        <v>317.79840654411225</v>
      </c>
      <c r="AB301" s="53">
        <f t="shared" si="130"/>
        <v>79.449601636028063</v>
      </c>
      <c r="AC301" s="41" t="str">
        <f t="shared" si="131"/>
        <v>-</v>
      </c>
      <c r="AD301" s="43" t="str">
        <f t="shared" si="132"/>
        <v>-</v>
      </c>
      <c r="AF301" s="38">
        <f>IF('[29]Proforma-Input'!$C$108="Yes",MONTH(O301)&amp;YEAR(O301)=MONTH($C$9)&amp;YEAR($C$9),0)</f>
        <v>0</v>
      </c>
      <c r="AG301" s="52">
        <v>24</v>
      </c>
    </row>
    <row r="302" spans="2:33" x14ac:dyDescent="0.3">
      <c r="B302" s="44" t="str">
        <f t="shared" si="133"/>
        <v>-</v>
      </c>
      <c r="C302" s="38"/>
      <c r="D302" s="1">
        <v>288</v>
      </c>
      <c r="E302" s="1">
        <f t="shared" si="138"/>
        <v>12</v>
      </c>
      <c r="F302" s="39">
        <f>IFERROR(IF(B302&lt;$C$9,IF('[29]Proforma-Input'!$C$108="Yes",K301,K301),0),)</f>
        <v>0</v>
      </c>
      <c r="G302" s="39">
        <f t="shared" si="134"/>
        <v>0</v>
      </c>
      <c r="H302" s="40">
        <f>IFERROR(IF(B302&lt;$C$9,IF('[29]Proforma-Input'!$C$108="Yes",H301,),0),)</f>
        <v>0</v>
      </c>
      <c r="I302" s="41">
        <f t="shared" si="119"/>
        <v>0</v>
      </c>
      <c r="J302" s="41">
        <f t="shared" si="120"/>
        <v>0</v>
      </c>
      <c r="K302" s="42">
        <f t="shared" si="121"/>
        <v>0</v>
      </c>
      <c r="L302" s="41" t="str">
        <f t="shared" si="122"/>
        <v>-</v>
      </c>
      <c r="M302" s="43" t="str">
        <f t="shared" si="123"/>
        <v>-</v>
      </c>
      <c r="O302" s="44">
        <f t="shared" ca="1" si="135"/>
        <v>54669</v>
      </c>
      <c r="P302" s="38"/>
      <c r="Q302" s="1">
        <f t="shared" si="114"/>
        <v>288</v>
      </c>
      <c r="R302" s="1">
        <f t="shared" si="139"/>
        <v>12</v>
      </c>
      <c r="S302" s="39">
        <f>IF('[29]Proforma-Input'!$C$108="No",X301,IF(AF302=TRUE,$P$3,X301))</f>
        <v>3771954.4269223502</v>
      </c>
      <c r="T302" s="39">
        <f t="shared" si="117"/>
        <v>63236.743251996377</v>
      </c>
      <c r="U302" s="40">
        <f t="shared" si="118"/>
        <v>6.8000000000000005E-2</v>
      </c>
      <c r="V302" s="41">
        <f t="shared" si="124"/>
        <v>21374.408419226653</v>
      </c>
      <c r="W302" s="41">
        <f t="shared" si="125"/>
        <v>41862.334832769724</v>
      </c>
      <c r="X302" s="53">
        <f t="shared" si="126"/>
        <v>3730092.0920895804</v>
      </c>
      <c r="Y302" s="68">
        <f t="shared" si="127"/>
        <v>12242274.148664543</v>
      </c>
      <c r="Z302" s="68">
        <f t="shared" si="128"/>
        <v>5969907.907910414</v>
      </c>
      <c r="AA302" s="39">
        <f t="shared" si="129"/>
        <v>314.3295355768625</v>
      </c>
      <c r="AB302" s="53">
        <f t="shared" si="130"/>
        <v>78.582383894215624</v>
      </c>
      <c r="AC302" s="41" t="str">
        <f t="shared" si="131"/>
        <v>-</v>
      </c>
      <c r="AD302" s="43" t="str">
        <f t="shared" si="132"/>
        <v>-</v>
      </c>
      <c r="AF302" s="38">
        <f>IF('[29]Proforma-Input'!$C$108="Yes",MONTH(O302)&amp;YEAR(O302)=MONTH($C$9)&amp;YEAR($C$9),0)</f>
        <v>0</v>
      </c>
      <c r="AG302" s="52">
        <v>24</v>
      </c>
    </row>
    <row r="303" spans="2:33" x14ac:dyDescent="0.3">
      <c r="B303" s="44" t="str">
        <f t="shared" si="133"/>
        <v>-</v>
      </c>
      <c r="C303" s="38">
        <v>25</v>
      </c>
      <c r="D303" s="1">
        <v>289</v>
      </c>
      <c r="E303" s="1">
        <v>1</v>
      </c>
      <c r="F303" s="39">
        <f>IFERROR(IF(B303&lt;$C$9,IF('[29]Proforma-Input'!$C$108="Yes",K302,K302),0),)</f>
        <v>0</v>
      </c>
      <c r="G303" s="39">
        <f t="shared" si="134"/>
        <v>0</v>
      </c>
      <c r="H303" s="40">
        <f>IFERROR(IF(B303&lt;$C$9,IF('[29]Proforma-Input'!$C$108="Yes",H302,),0),)</f>
        <v>0</v>
      </c>
      <c r="I303" s="41">
        <f t="shared" si="119"/>
        <v>0</v>
      </c>
      <c r="J303" s="41">
        <f t="shared" si="120"/>
        <v>0</v>
      </c>
      <c r="K303" s="42">
        <f t="shared" si="121"/>
        <v>0</v>
      </c>
      <c r="L303" s="41">
        <f t="shared" si="122"/>
        <v>0</v>
      </c>
      <c r="M303" s="43">
        <f t="shared" si="123"/>
        <v>0</v>
      </c>
      <c r="O303" s="44">
        <f t="shared" ca="1" si="135"/>
        <v>54699</v>
      </c>
      <c r="P303" s="38">
        <v>25</v>
      </c>
      <c r="Q303" s="1">
        <f t="shared" si="114"/>
        <v>289</v>
      </c>
      <c r="R303" s="1">
        <v>1</v>
      </c>
      <c r="S303" s="39">
        <f>IF('[29]Proforma-Input'!$C$108="No",X302,IF(AF303=TRUE,$P$3,X302))</f>
        <v>3730092.0920895804</v>
      </c>
      <c r="T303" s="39">
        <f t="shared" si="117"/>
        <v>63236.743251996377</v>
      </c>
      <c r="U303" s="40">
        <f t="shared" si="118"/>
        <v>6.8000000000000005E-2</v>
      </c>
      <c r="V303" s="41">
        <f t="shared" si="124"/>
        <v>21137.188521840955</v>
      </c>
      <c r="W303" s="41">
        <f t="shared" si="125"/>
        <v>42099.554730155418</v>
      </c>
      <c r="X303" s="53">
        <f t="shared" si="126"/>
        <v>3687992.5373594249</v>
      </c>
      <c r="Y303" s="68">
        <f t="shared" si="127"/>
        <v>12263411.337186385</v>
      </c>
      <c r="Z303" s="68">
        <f t="shared" si="128"/>
        <v>6012007.4626405695</v>
      </c>
      <c r="AA303" s="39">
        <f t="shared" si="129"/>
        <v>310.84100767413173</v>
      </c>
      <c r="AB303" s="53">
        <f t="shared" si="130"/>
        <v>77.710251918532933</v>
      </c>
      <c r="AC303" s="41">
        <f t="shared" si="131"/>
        <v>237599.79224143195</v>
      </c>
      <c r="AD303" s="43">
        <f t="shared" si="132"/>
        <v>521241.12678252457</v>
      </c>
      <c r="AF303" s="38">
        <f>IF('[29]Proforma-Input'!$C$108="Yes",MONTH(O303)&amp;YEAR(O303)=MONTH($C$9)&amp;YEAR($C$9),0)</f>
        <v>0</v>
      </c>
      <c r="AG303" s="52">
        <v>25</v>
      </c>
    </row>
    <row r="304" spans="2:33" x14ac:dyDescent="0.3">
      <c r="B304" s="44" t="str">
        <f t="shared" si="133"/>
        <v>-</v>
      </c>
      <c r="C304" s="38"/>
      <c r="D304" s="1">
        <v>290</v>
      </c>
      <c r="E304" s="1">
        <f t="shared" ref="E304:E314" si="140">1+E303</f>
        <v>2</v>
      </c>
      <c r="F304" s="39">
        <f>IFERROR(IF(B304&lt;$C$9,IF('[29]Proforma-Input'!$C$108="Yes",K303,K303),0),)</f>
        <v>0</v>
      </c>
      <c r="G304" s="39">
        <f t="shared" si="134"/>
        <v>0</v>
      </c>
      <c r="H304" s="40">
        <f>IFERROR(IF(B304&lt;$C$9,IF('[29]Proforma-Input'!$C$108="Yes",H303,),0),)</f>
        <v>0</v>
      </c>
      <c r="I304" s="41">
        <f t="shared" si="119"/>
        <v>0</v>
      </c>
      <c r="J304" s="41">
        <f t="shared" si="120"/>
        <v>0</v>
      </c>
      <c r="K304" s="42">
        <f t="shared" si="121"/>
        <v>0</v>
      </c>
      <c r="L304" s="41" t="str">
        <f t="shared" si="122"/>
        <v>-</v>
      </c>
      <c r="M304" s="43" t="str">
        <f t="shared" si="123"/>
        <v>-</v>
      </c>
      <c r="O304" s="44">
        <f t="shared" ca="1" si="135"/>
        <v>54730</v>
      </c>
      <c r="P304" s="38"/>
      <c r="Q304" s="1">
        <f t="shared" si="114"/>
        <v>290</v>
      </c>
      <c r="R304" s="1">
        <f t="shared" ref="R304:R314" si="141">1+R303</f>
        <v>2</v>
      </c>
      <c r="S304" s="39">
        <f>IF('[29]Proforma-Input'!$C$108="No",X303,IF(AF304=TRUE,$P$3,X303))</f>
        <v>3687992.5373594249</v>
      </c>
      <c r="T304" s="39">
        <f t="shared" si="117"/>
        <v>63236.743251996377</v>
      </c>
      <c r="U304" s="40">
        <f t="shared" si="118"/>
        <v>6.8000000000000005E-2</v>
      </c>
      <c r="V304" s="41">
        <f t="shared" si="124"/>
        <v>20898.624378370077</v>
      </c>
      <c r="W304" s="41">
        <f t="shared" si="125"/>
        <v>42338.118873626299</v>
      </c>
      <c r="X304" s="53">
        <f t="shared" si="126"/>
        <v>3645654.4184857984</v>
      </c>
      <c r="Y304" s="68">
        <f t="shared" si="127"/>
        <v>12284309.961564755</v>
      </c>
      <c r="Z304" s="68">
        <f t="shared" si="128"/>
        <v>6054345.5815141955</v>
      </c>
      <c r="AA304" s="39">
        <f t="shared" si="129"/>
        <v>307.33271144661876</v>
      </c>
      <c r="AB304" s="53">
        <f t="shared" si="130"/>
        <v>76.83317786165469</v>
      </c>
      <c r="AC304" s="41" t="str">
        <f t="shared" si="131"/>
        <v>-</v>
      </c>
      <c r="AD304" s="43" t="str">
        <f t="shared" si="132"/>
        <v>-</v>
      </c>
      <c r="AF304" s="38">
        <f>IF('[29]Proforma-Input'!$C$108="Yes",MONTH(O304)&amp;YEAR(O304)=MONTH($C$9)&amp;YEAR($C$9),0)</f>
        <v>0</v>
      </c>
      <c r="AG304" s="52">
        <v>25</v>
      </c>
    </row>
    <row r="305" spans="2:33" x14ac:dyDescent="0.3">
      <c r="B305" s="44" t="str">
        <f t="shared" si="133"/>
        <v>-</v>
      </c>
      <c r="C305" s="38"/>
      <c r="D305" s="1">
        <v>291</v>
      </c>
      <c r="E305" s="1">
        <f t="shared" si="140"/>
        <v>3</v>
      </c>
      <c r="F305" s="39">
        <f>IFERROR(IF(B305&lt;$C$9,IF('[29]Proforma-Input'!$C$108="Yes",K304,K304),0),)</f>
        <v>0</v>
      </c>
      <c r="G305" s="39">
        <f t="shared" si="134"/>
        <v>0</v>
      </c>
      <c r="H305" s="40">
        <f>IFERROR(IF(B305&lt;$C$9,IF('[29]Proforma-Input'!$C$108="Yes",H304,),0),)</f>
        <v>0</v>
      </c>
      <c r="I305" s="41">
        <f t="shared" si="119"/>
        <v>0</v>
      </c>
      <c r="J305" s="41">
        <f t="shared" si="120"/>
        <v>0</v>
      </c>
      <c r="K305" s="42">
        <f t="shared" si="121"/>
        <v>0</v>
      </c>
      <c r="L305" s="41" t="str">
        <f t="shared" si="122"/>
        <v>-</v>
      </c>
      <c r="M305" s="43" t="str">
        <f t="shared" si="123"/>
        <v>-</v>
      </c>
      <c r="O305" s="44">
        <f t="shared" ca="1" si="135"/>
        <v>54760</v>
      </c>
      <c r="P305" s="38"/>
      <c r="Q305" s="1">
        <f t="shared" si="114"/>
        <v>291</v>
      </c>
      <c r="R305" s="1">
        <f t="shared" si="141"/>
        <v>3</v>
      </c>
      <c r="S305" s="39">
        <f>IF('[29]Proforma-Input'!$C$108="No",X304,IF(AF305=TRUE,$P$3,X304))</f>
        <v>3645654.4184857984</v>
      </c>
      <c r="T305" s="39">
        <f t="shared" si="117"/>
        <v>63236.743251996377</v>
      </c>
      <c r="U305" s="40">
        <f t="shared" si="118"/>
        <v>6.8000000000000005E-2</v>
      </c>
      <c r="V305" s="41">
        <f t="shared" si="124"/>
        <v>20658.708371419525</v>
      </c>
      <c r="W305" s="41">
        <f t="shared" si="125"/>
        <v>42578.034880576852</v>
      </c>
      <c r="X305" s="53">
        <f t="shared" si="126"/>
        <v>3603076.3836052218</v>
      </c>
      <c r="Y305" s="68">
        <f t="shared" si="127"/>
        <v>12304968.669936175</v>
      </c>
      <c r="Z305" s="68">
        <f t="shared" si="128"/>
        <v>6096923.6163947722</v>
      </c>
      <c r="AA305" s="39">
        <f t="shared" si="129"/>
        <v>303.80453487381652</v>
      </c>
      <c r="AB305" s="53">
        <f t="shared" si="130"/>
        <v>75.95113371845413</v>
      </c>
      <c r="AC305" s="41" t="str">
        <f t="shared" si="131"/>
        <v>-</v>
      </c>
      <c r="AD305" s="43" t="str">
        <f t="shared" si="132"/>
        <v>-</v>
      </c>
      <c r="AF305" s="38">
        <f>IF('[29]Proforma-Input'!$C$108="Yes",MONTH(O305)&amp;YEAR(O305)=MONTH($C$9)&amp;YEAR($C$9),0)</f>
        <v>0</v>
      </c>
      <c r="AG305" s="52">
        <v>25</v>
      </c>
    </row>
    <row r="306" spans="2:33" x14ac:dyDescent="0.3">
      <c r="B306" s="44" t="str">
        <f t="shared" si="133"/>
        <v>-</v>
      </c>
      <c r="C306" s="38"/>
      <c r="D306" s="1">
        <v>292</v>
      </c>
      <c r="E306" s="1">
        <f t="shared" si="140"/>
        <v>4</v>
      </c>
      <c r="F306" s="39">
        <f>IFERROR(IF(B306&lt;$C$9,IF('[29]Proforma-Input'!$C$108="Yes",K305,K305),0),)</f>
        <v>0</v>
      </c>
      <c r="G306" s="39">
        <f t="shared" si="134"/>
        <v>0</v>
      </c>
      <c r="H306" s="40">
        <f>IFERROR(IF(B306&lt;$C$9,IF('[29]Proforma-Input'!$C$108="Yes",H305,),0),)</f>
        <v>0</v>
      </c>
      <c r="I306" s="41">
        <f t="shared" si="119"/>
        <v>0</v>
      </c>
      <c r="J306" s="41">
        <f t="shared" si="120"/>
        <v>0</v>
      </c>
      <c r="K306" s="42">
        <f t="shared" si="121"/>
        <v>0</v>
      </c>
      <c r="L306" s="41" t="str">
        <f t="shared" si="122"/>
        <v>-</v>
      </c>
      <c r="M306" s="43" t="str">
        <f t="shared" si="123"/>
        <v>-</v>
      </c>
      <c r="O306" s="44">
        <f t="shared" ca="1" si="135"/>
        <v>54791</v>
      </c>
      <c r="P306" s="38"/>
      <c r="Q306" s="1">
        <f t="shared" si="114"/>
        <v>292</v>
      </c>
      <c r="R306" s="1">
        <f t="shared" si="141"/>
        <v>4</v>
      </c>
      <c r="S306" s="39">
        <f>IF('[29]Proforma-Input'!$C$108="No",X305,IF(AF306=TRUE,$P$3,X305))</f>
        <v>3603076.3836052218</v>
      </c>
      <c r="T306" s="39">
        <f t="shared" si="117"/>
        <v>63236.743251996377</v>
      </c>
      <c r="U306" s="40">
        <f t="shared" si="118"/>
        <v>6.8000000000000005E-2</v>
      </c>
      <c r="V306" s="41">
        <f t="shared" si="124"/>
        <v>20417.432840429592</v>
      </c>
      <c r="W306" s="41">
        <f t="shared" si="125"/>
        <v>42819.310411566781</v>
      </c>
      <c r="X306" s="53">
        <f t="shared" si="126"/>
        <v>3560257.0731936549</v>
      </c>
      <c r="Y306" s="68">
        <f t="shared" si="127"/>
        <v>12325386.102776604</v>
      </c>
      <c r="Z306" s="68">
        <f t="shared" si="128"/>
        <v>6139742.9268063391</v>
      </c>
      <c r="AA306" s="39">
        <f t="shared" si="129"/>
        <v>300.25636530043516</v>
      </c>
      <c r="AB306" s="53">
        <f t="shared" si="130"/>
        <v>75.064091325108791</v>
      </c>
      <c r="AC306" s="41" t="str">
        <f t="shared" si="131"/>
        <v>-</v>
      </c>
      <c r="AD306" s="43" t="str">
        <f t="shared" si="132"/>
        <v>-</v>
      </c>
      <c r="AF306" s="38">
        <f>IF('[29]Proforma-Input'!$C$108="Yes",MONTH(O306)&amp;YEAR(O306)=MONTH($C$9)&amp;YEAR($C$9),0)</f>
        <v>0</v>
      </c>
      <c r="AG306" s="52">
        <v>25</v>
      </c>
    </row>
    <row r="307" spans="2:33" x14ac:dyDescent="0.3">
      <c r="B307" s="44" t="str">
        <f t="shared" si="133"/>
        <v>-</v>
      </c>
      <c r="C307" s="38"/>
      <c r="D307" s="1">
        <v>293</v>
      </c>
      <c r="E307" s="1">
        <f t="shared" si="140"/>
        <v>5</v>
      </c>
      <c r="F307" s="39">
        <f>IFERROR(IF(B307&lt;$C$9,IF('[29]Proforma-Input'!$C$108="Yes",K306,K306),0),)</f>
        <v>0</v>
      </c>
      <c r="G307" s="39">
        <f t="shared" si="134"/>
        <v>0</v>
      </c>
      <c r="H307" s="40">
        <f>IFERROR(IF(B307&lt;$C$9,IF('[29]Proforma-Input'!$C$108="Yes",H306,),0),)</f>
        <v>0</v>
      </c>
      <c r="I307" s="41">
        <f t="shared" si="119"/>
        <v>0</v>
      </c>
      <c r="J307" s="41">
        <f t="shared" si="120"/>
        <v>0</v>
      </c>
      <c r="K307" s="42">
        <f t="shared" si="121"/>
        <v>0</v>
      </c>
      <c r="L307" s="41" t="str">
        <f t="shared" si="122"/>
        <v>-</v>
      </c>
      <c r="M307" s="43" t="str">
        <f t="shared" si="123"/>
        <v>-</v>
      </c>
      <c r="O307" s="44">
        <f t="shared" ca="1" si="135"/>
        <v>54822</v>
      </c>
      <c r="P307" s="38"/>
      <c r="Q307" s="1">
        <f t="shared" si="114"/>
        <v>293</v>
      </c>
      <c r="R307" s="1">
        <f t="shared" si="141"/>
        <v>5</v>
      </c>
      <c r="S307" s="39">
        <f>IF('[29]Proforma-Input'!$C$108="No",X306,IF(AF307=TRUE,$P$3,X306))</f>
        <v>3560257.0731936549</v>
      </c>
      <c r="T307" s="39">
        <f t="shared" si="117"/>
        <v>63236.743251996377</v>
      </c>
      <c r="U307" s="40">
        <f t="shared" si="118"/>
        <v>6.8000000000000005E-2</v>
      </c>
      <c r="V307" s="41">
        <f t="shared" si="124"/>
        <v>20174.790081430714</v>
      </c>
      <c r="W307" s="41">
        <f t="shared" si="125"/>
        <v>43061.953170565663</v>
      </c>
      <c r="X307" s="53">
        <f t="shared" si="126"/>
        <v>3517195.120023089</v>
      </c>
      <c r="Y307" s="68">
        <f t="shared" si="127"/>
        <v>12345560.892858034</v>
      </c>
      <c r="Z307" s="68">
        <f t="shared" si="128"/>
        <v>6182804.879976905</v>
      </c>
      <c r="AA307" s="39">
        <f t="shared" si="129"/>
        <v>296.68808943280459</v>
      </c>
      <c r="AB307" s="53">
        <f t="shared" si="130"/>
        <v>74.172022358201147</v>
      </c>
      <c r="AC307" s="41" t="str">
        <f t="shared" si="131"/>
        <v>-</v>
      </c>
      <c r="AD307" s="43" t="str">
        <f t="shared" si="132"/>
        <v>-</v>
      </c>
      <c r="AF307" s="38">
        <f>IF('[29]Proforma-Input'!$C$108="Yes",MONTH(O307)&amp;YEAR(O307)=MONTH($C$9)&amp;YEAR($C$9),0)</f>
        <v>0</v>
      </c>
      <c r="AG307" s="52">
        <v>25</v>
      </c>
    </row>
    <row r="308" spans="2:33" x14ac:dyDescent="0.3">
      <c r="B308" s="44" t="str">
        <f t="shared" si="133"/>
        <v>-</v>
      </c>
      <c r="C308" s="38"/>
      <c r="D308" s="1">
        <v>294</v>
      </c>
      <c r="E308" s="1">
        <f t="shared" si="140"/>
        <v>6</v>
      </c>
      <c r="F308" s="39">
        <f>IFERROR(IF(B308&lt;$C$9,IF('[29]Proforma-Input'!$C$108="Yes",K307,K307),0),)</f>
        <v>0</v>
      </c>
      <c r="G308" s="39">
        <f t="shared" si="134"/>
        <v>0</v>
      </c>
      <c r="H308" s="40">
        <f>IFERROR(IF(B308&lt;$C$9,IF('[29]Proforma-Input'!$C$108="Yes",H307,),0),)</f>
        <v>0</v>
      </c>
      <c r="I308" s="41">
        <f t="shared" si="119"/>
        <v>0</v>
      </c>
      <c r="J308" s="41">
        <f t="shared" si="120"/>
        <v>0</v>
      </c>
      <c r="K308" s="42">
        <f t="shared" si="121"/>
        <v>0</v>
      </c>
      <c r="L308" s="41" t="str">
        <f t="shared" si="122"/>
        <v>-</v>
      </c>
      <c r="M308" s="43" t="str">
        <f t="shared" si="123"/>
        <v>-</v>
      </c>
      <c r="O308" s="44">
        <f t="shared" ca="1" si="135"/>
        <v>54850</v>
      </c>
      <c r="P308" s="38"/>
      <c r="Q308" s="1">
        <f t="shared" si="114"/>
        <v>294</v>
      </c>
      <c r="R308" s="1">
        <f t="shared" si="141"/>
        <v>6</v>
      </c>
      <c r="S308" s="39">
        <f>IF('[29]Proforma-Input'!$C$108="No",X307,IF(AF308=TRUE,$P$3,X307))</f>
        <v>3517195.120023089</v>
      </c>
      <c r="T308" s="39">
        <f t="shared" si="117"/>
        <v>63236.743251996377</v>
      </c>
      <c r="U308" s="40">
        <f t="shared" si="118"/>
        <v>6.8000000000000005E-2</v>
      </c>
      <c r="V308" s="41">
        <f t="shared" si="124"/>
        <v>19930.772346797505</v>
      </c>
      <c r="W308" s="41">
        <f t="shared" si="125"/>
        <v>43305.970905198876</v>
      </c>
      <c r="X308" s="53">
        <f t="shared" si="126"/>
        <v>3473889.1491178903</v>
      </c>
      <c r="Y308" s="68">
        <f t="shared" si="127"/>
        <v>12365491.665204832</v>
      </c>
      <c r="Z308" s="68">
        <f t="shared" si="128"/>
        <v>6226110.8508821037</v>
      </c>
      <c r="AA308" s="39">
        <f t="shared" si="129"/>
        <v>293.09959333525745</v>
      </c>
      <c r="AB308" s="53">
        <f t="shared" si="130"/>
        <v>73.274898333814363</v>
      </c>
      <c r="AC308" s="41" t="str">
        <f t="shared" si="131"/>
        <v>-</v>
      </c>
      <c r="AD308" s="43" t="str">
        <f t="shared" si="132"/>
        <v>-</v>
      </c>
      <c r="AF308" s="38">
        <f>IF('[29]Proforma-Input'!$C$108="Yes",MONTH(O308)&amp;YEAR(O308)=MONTH($C$9)&amp;YEAR($C$9),0)</f>
        <v>0</v>
      </c>
      <c r="AG308" s="52">
        <v>25</v>
      </c>
    </row>
    <row r="309" spans="2:33" x14ac:dyDescent="0.3">
      <c r="B309" s="44" t="str">
        <f t="shared" si="133"/>
        <v>-</v>
      </c>
      <c r="C309" s="38"/>
      <c r="D309" s="1">
        <v>295</v>
      </c>
      <c r="E309" s="1">
        <f t="shared" si="140"/>
        <v>7</v>
      </c>
      <c r="F309" s="39">
        <f>IFERROR(IF(B309&lt;$C$9,IF('[29]Proforma-Input'!$C$108="Yes",K308,K308),0),)</f>
        <v>0</v>
      </c>
      <c r="G309" s="39">
        <f t="shared" si="134"/>
        <v>0</v>
      </c>
      <c r="H309" s="40">
        <f>IFERROR(IF(B309&lt;$C$9,IF('[29]Proforma-Input'!$C$108="Yes",H308,),0),)</f>
        <v>0</v>
      </c>
      <c r="I309" s="41">
        <f t="shared" si="119"/>
        <v>0</v>
      </c>
      <c r="J309" s="41">
        <f t="shared" si="120"/>
        <v>0</v>
      </c>
      <c r="K309" s="42">
        <f t="shared" si="121"/>
        <v>0</v>
      </c>
      <c r="L309" s="41" t="str">
        <f t="shared" si="122"/>
        <v>-</v>
      </c>
      <c r="M309" s="43" t="str">
        <f t="shared" si="123"/>
        <v>-</v>
      </c>
      <c r="O309" s="44">
        <f t="shared" ca="1" si="135"/>
        <v>54881</v>
      </c>
      <c r="P309" s="38"/>
      <c r="Q309" s="1">
        <f t="shared" si="114"/>
        <v>295</v>
      </c>
      <c r="R309" s="1">
        <f t="shared" si="141"/>
        <v>7</v>
      </c>
      <c r="S309" s="39">
        <f>IF('[29]Proforma-Input'!$C$108="No",X308,IF(AF309=TRUE,$P$3,X308))</f>
        <v>3473889.1491178903</v>
      </c>
      <c r="T309" s="39">
        <f t="shared" si="117"/>
        <v>63236.743251996377</v>
      </c>
      <c r="U309" s="40">
        <f t="shared" si="118"/>
        <v>6.8000000000000005E-2</v>
      </c>
      <c r="V309" s="41">
        <f t="shared" si="124"/>
        <v>19685.37184500138</v>
      </c>
      <c r="W309" s="41">
        <f t="shared" si="125"/>
        <v>43551.371406994993</v>
      </c>
      <c r="X309" s="53">
        <f t="shared" si="126"/>
        <v>3430337.7777108951</v>
      </c>
      <c r="Y309" s="68">
        <f t="shared" si="127"/>
        <v>12385177.037049834</v>
      </c>
      <c r="Z309" s="68">
        <f t="shared" si="128"/>
        <v>6269662.2222890984</v>
      </c>
      <c r="AA309" s="39">
        <f t="shared" si="129"/>
        <v>289.49076242649085</v>
      </c>
      <c r="AB309" s="53">
        <f t="shared" si="130"/>
        <v>72.372690606622712</v>
      </c>
      <c r="AC309" s="41" t="str">
        <f t="shared" si="131"/>
        <v>-</v>
      </c>
      <c r="AD309" s="43" t="str">
        <f t="shared" si="132"/>
        <v>-</v>
      </c>
      <c r="AF309" s="38">
        <f>IF('[29]Proforma-Input'!$C$108="Yes",MONTH(O309)&amp;YEAR(O309)=MONTH($C$9)&amp;YEAR($C$9),0)</f>
        <v>0</v>
      </c>
      <c r="AG309" s="52">
        <v>25</v>
      </c>
    </row>
    <row r="310" spans="2:33" x14ac:dyDescent="0.3">
      <c r="B310" s="44" t="str">
        <f t="shared" si="133"/>
        <v>-</v>
      </c>
      <c r="C310" s="38"/>
      <c r="D310" s="1">
        <v>296</v>
      </c>
      <c r="E310" s="1">
        <f t="shared" si="140"/>
        <v>8</v>
      </c>
      <c r="F310" s="39">
        <f>IFERROR(IF(B310&lt;$C$9,IF('[29]Proforma-Input'!$C$108="Yes",K309,K309),0),)</f>
        <v>0</v>
      </c>
      <c r="G310" s="39">
        <f t="shared" si="134"/>
        <v>0</v>
      </c>
      <c r="H310" s="40">
        <f>IFERROR(IF(B310&lt;$C$9,IF('[29]Proforma-Input'!$C$108="Yes",H309,),0),)</f>
        <v>0</v>
      </c>
      <c r="I310" s="41">
        <f t="shared" si="119"/>
        <v>0</v>
      </c>
      <c r="J310" s="41">
        <f t="shared" si="120"/>
        <v>0</v>
      </c>
      <c r="K310" s="42">
        <f t="shared" si="121"/>
        <v>0</v>
      </c>
      <c r="L310" s="41" t="str">
        <f t="shared" si="122"/>
        <v>-</v>
      </c>
      <c r="M310" s="43" t="str">
        <f t="shared" si="123"/>
        <v>-</v>
      </c>
      <c r="O310" s="44">
        <f t="shared" ca="1" si="135"/>
        <v>54911</v>
      </c>
      <c r="P310" s="38"/>
      <c r="Q310" s="1">
        <f t="shared" si="114"/>
        <v>296</v>
      </c>
      <c r="R310" s="1">
        <f t="shared" si="141"/>
        <v>8</v>
      </c>
      <c r="S310" s="39">
        <f>IF('[29]Proforma-Input'!$C$108="No",X309,IF(AF310=TRUE,$P$3,X309))</f>
        <v>3430337.7777108951</v>
      </c>
      <c r="T310" s="39">
        <f t="shared" si="117"/>
        <v>63236.743251996377</v>
      </c>
      <c r="U310" s="40">
        <f t="shared" si="118"/>
        <v>6.8000000000000005E-2</v>
      </c>
      <c r="V310" s="41">
        <f t="shared" si="124"/>
        <v>19438.58074036174</v>
      </c>
      <c r="W310" s="41">
        <f t="shared" si="125"/>
        <v>43798.16251163464</v>
      </c>
      <c r="X310" s="53">
        <f t="shared" si="126"/>
        <v>3386539.6151992604</v>
      </c>
      <c r="Y310" s="68">
        <f t="shared" si="127"/>
        <v>12404615.617790196</v>
      </c>
      <c r="Z310" s="68">
        <f t="shared" si="128"/>
        <v>6313460.3848007331</v>
      </c>
      <c r="AA310" s="39">
        <f t="shared" si="129"/>
        <v>285.86148147590796</v>
      </c>
      <c r="AB310" s="53">
        <f t="shared" si="130"/>
        <v>71.465370368976991</v>
      </c>
      <c r="AC310" s="41" t="str">
        <f t="shared" si="131"/>
        <v>-</v>
      </c>
      <c r="AD310" s="43" t="str">
        <f t="shared" si="132"/>
        <v>-</v>
      </c>
      <c r="AF310" s="38">
        <f>IF('[29]Proforma-Input'!$C$108="Yes",MONTH(O310)&amp;YEAR(O310)=MONTH($C$9)&amp;YEAR($C$9),0)</f>
        <v>0</v>
      </c>
      <c r="AG310" s="52">
        <v>25</v>
      </c>
    </row>
    <row r="311" spans="2:33" x14ac:dyDescent="0.3">
      <c r="B311" s="44" t="str">
        <f t="shared" si="133"/>
        <v>-</v>
      </c>
      <c r="C311" s="38"/>
      <c r="D311" s="1">
        <v>297</v>
      </c>
      <c r="E311" s="1">
        <f t="shared" si="140"/>
        <v>9</v>
      </c>
      <c r="F311" s="39">
        <f>IFERROR(IF(B311&lt;$C$9,IF('[29]Proforma-Input'!$C$108="Yes",K310,K310),0),)</f>
        <v>0</v>
      </c>
      <c r="G311" s="39">
        <f t="shared" si="134"/>
        <v>0</v>
      </c>
      <c r="H311" s="40">
        <f>IFERROR(IF(B311&lt;$C$9,IF('[29]Proforma-Input'!$C$108="Yes",H310,),0),)</f>
        <v>0</v>
      </c>
      <c r="I311" s="41">
        <f t="shared" si="119"/>
        <v>0</v>
      </c>
      <c r="J311" s="41">
        <f t="shared" si="120"/>
        <v>0</v>
      </c>
      <c r="K311" s="42">
        <f t="shared" si="121"/>
        <v>0</v>
      </c>
      <c r="L311" s="41" t="str">
        <f t="shared" si="122"/>
        <v>-</v>
      </c>
      <c r="M311" s="43" t="str">
        <f t="shared" si="123"/>
        <v>-</v>
      </c>
      <c r="O311" s="44">
        <f t="shared" ca="1" si="135"/>
        <v>54942</v>
      </c>
      <c r="P311" s="38"/>
      <c r="Q311" s="1">
        <f t="shared" si="114"/>
        <v>297</v>
      </c>
      <c r="R311" s="1">
        <f t="shared" si="141"/>
        <v>9</v>
      </c>
      <c r="S311" s="39">
        <f>IF('[29]Proforma-Input'!$C$108="No",X310,IF(AF311=TRUE,$P$3,X310))</f>
        <v>3386539.6151992604</v>
      </c>
      <c r="T311" s="39">
        <f t="shared" si="117"/>
        <v>63236.743251996377</v>
      </c>
      <c r="U311" s="40">
        <f t="shared" si="118"/>
        <v>6.8000000000000005E-2</v>
      </c>
      <c r="V311" s="41">
        <f t="shared" si="124"/>
        <v>19190.391152795812</v>
      </c>
      <c r="W311" s="41">
        <f t="shared" si="125"/>
        <v>44046.352099200565</v>
      </c>
      <c r="X311" s="53">
        <f t="shared" si="126"/>
        <v>3342493.2631000597</v>
      </c>
      <c r="Y311" s="68">
        <f t="shared" si="127"/>
        <v>12423806.008942991</v>
      </c>
      <c r="Z311" s="68">
        <f t="shared" si="128"/>
        <v>6357506.7368999338</v>
      </c>
      <c r="AA311" s="39">
        <f t="shared" si="129"/>
        <v>282.21163459993835</v>
      </c>
      <c r="AB311" s="53">
        <f t="shared" si="130"/>
        <v>70.552908649984587</v>
      </c>
      <c r="AC311" s="41" t="str">
        <f t="shared" si="131"/>
        <v>-</v>
      </c>
      <c r="AD311" s="43" t="str">
        <f t="shared" si="132"/>
        <v>-</v>
      </c>
      <c r="AF311" s="38">
        <f>IF('[29]Proforma-Input'!$C$108="Yes",MONTH(O311)&amp;YEAR(O311)=MONTH($C$9)&amp;YEAR($C$9),0)</f>
        <v>0</v>
      </c>
      <c r="AG311" s="52">
        <v>25</v>
      </c>
    </row>
    <row r="312" spans="2:33" x14ac:dyDescent="0.3">
      <c r="B312" s="44" t="str">
        <f t="shared" si="133"/>
        <v>-</v>
      </c>
      <c r="C312" s="38"/>
      <c r="D312" s="1">
        <v>298</v>
      </c>
      <c r="E312" s="1">
        <f t="shared" si="140"/>
        <v>10</v>
      </c>
      <c r="F312" s="39">
        <f>IFERROR(IF(B312&lt;$C$9,IF('[29]Proforma-Input'!$C$108="Yes",K311,K311),0),)</f>
        <v>0</v>
      </c>
      <c r="G312" s="39">
        <f t="shared" si="134"/>
        <v>0</v>
      </c>
      <c r="H312" s="40">
        <f>IFERROR(IF(B312&lt;$C$9,IF('[29]Proforma-Input'!$C$108="Yes",H311,),0),)</f>
        <v>0</v>
      </c>
      <c r="I312" s="41">
        <f t="shared" si="119"/>
        <v>0</v>
      </c>
      <c r="J312" s="41">
        <f t="shared" si="120"/>
        <v>0</v>
      </c>
      <c r="K312" s="42">
        <f t="shared" si="121"/>
        <v>0</v>
      </c>
      <c r="L312" s="41" t="str">
        <f t="shared" si="122"/>
        <v>-</v>
      </c>
      <c r="M312" s="43" t="str">
        <f t="shared" si="123"/>
        <v>-</v>
      </c>
      <c r="O312" s="44">
        <f t="shared" ca="1" si="135"/>
        <v>54972</v>
      </c>
      <c r="P312" s="38"/>
      <c r="Q312" s="1">
        <f t="shared" si="114"/>
        <v>298</v>
      </c>
      <c r="R312" s="1">
        <f t="shared" si="141"/>
        <v>10</v>
      </c>
      <c r="S312" s="39">
        <f>IF('[29]Proforma-Input'!$C$108="No",X311,IF(AF312=TRUE,$P$3,X311))</f>
        <v>3342493.2631000597</v>
      </c>
      <c r="T312" s="39">
        <f t="shared" si="117"/>
        <v>63236.743251996377</v>
      </c>
      <c r="U312" s="40">
        <f t="shared" si="118"/>
        <v>6.8000000000000005E-2</v>
      </c>
      <c r="V312" s="41">
        <f t="shared" si="124"/>
        <v>18940.795157567005</v>
      </c>
      <c r="W312" s="41">
        <f t="shared" si="125"/>
        <v>44295.948094429375</v>
      </c>
      <c r="X312" s="53">
        <f t="shared" si="126"/>
        <v>3298197.3150056303</v>
      </c>
      <c r="Y312" s="68">
        <f t="shared" si="127"/>
        <v>12442746.804100558</v>
      </c>
      <c r="Z312" s="68">
        <f t="shared" si="128"/>
        <v>6401802.6849943632</v>
      </c>
      <c r="AA312" s="39">
        <f t="shared" si="129"/>
        <v>278.54110525833829</v>
      </c>
      <c r="AB312" s="53">
        <f t="shared" si="130"/>
        <v>69.635276314584573</v>
      </c>
      <c r="AC312" s="41" t="str">
        <f t="shared" si="131"/>
        <v>-</v>
      </c>
      <c r="AD312" s="43" t="str">
        <f t="shared" si="132"/>
        <v>-</v>
      </c>
      <c r="AF312" s="38">
        <f>IF('[29]Proforma-Input'!$C$108="Yes",MONTH(O312)&amp;YEAR(O312)=MONTH($C$9)&amp;YEAR($C$9),0)</f>
        <v>0</v>
      </c>
      <c r="AG312" s="52">
        <v>25</v>
      </c>
    </row>
    <row r="313" spans="2:33" x14ac:dyDescent="0.3">
      <c r="B313" s="44" t="str">
        <f t="shared" si="133"/>
        <v>-</v>
      </c>
      <c r="C313" s="38"/>
      <c r="D313" s="1">
        <v>299</v>
      </c>
      <c r="E313" s="1">
        <f t="shared" si="140"/>
        <v>11</v>
      </c>
      <c r="F313" s="39">
        <f>IFERROR(IF(B313&lt;$C$9,IF('[29]Proforma-Input'!$C$108="Yes",K312,K312),0),)</f>
        <v>0</v>
      </c>
      <c r="G313" s="39">
        <f t="shared" si="134"/>
        <v>0</v>
      </c>
      <c r="H313" s="40">
        <f>IFERROR(IF(B313&lt;$C$9,IF('[29]Proforma-Input'!$C$108="Yes",H312,),0),)</f>
        <v>0</v>
      </c>
      <c r="I313" s="41">
        <f t="shared" si="119"/>
        <v>0</v>
      </c>
      <c r="J313" s="41">
        <f t="shared" si="120"/>
        <v>0</v>
      </c>
      <c r="K313" s="42">
        <f t="shared" si="121"/>
        <v>0</v>
      </c>
      <c r="L313" s="41" t="str">
        <f t="shared" si="122"/>
        <v>-</v>
      </c>
      <c r="M313" s="43" t="str">
        <f t="shared" si="123"/>
        <v>-</v>
      </c>
      <c r="O313" s="44">
        <f t="shared" ca="1" si="135"/>
        <v>55003</v>
      </c>
      <c r="P313" s="38"/>
      <c r="Q313" s="1">
        <f t="shared" si="114"/>
        <v>299</v>
      </c>
      <c r="R313" s="1">
        <f t="shared" si="141"/>
        <v>11</v>
      </c>
      <c r="S313" s="39">
        <f>IF('[29]Proforma-Input'!$C$108="No",X312,IF(AF313=TRUE,$P$3,X312))</f>
        <v>3298197.3150056303</v>
      </c>
      <c r="T313" s="39">
        <f t="shared" si="117"/>
        <v>63236.743251996377</v>
      </c>
      <c r="U313" s="40">
        <f t="shared" si="118"/>
        <v>6.8000000000000005E-2</v>
      </c>
      <c r="V313" s="41">
        <f t="shared" si="124"/>
        <v>18689.784785031905</v>
      </c>
      <c r="W313" s="41">
        <f t="shared" si="125"/>
        <v>44546.958466964468</v>
      </c>
      <c r="X313" s="53">
        <f t="shared" si="126"/>
        <v>3253650.3565386659</v>
      </c>
      <c r="Y313" s="68">
        <f t="shared" si="127"/>
        <v>12461436.58888559</v>
      </c>
      <c r="Z313" s="68">
        <f t="shared" si="128"/>
        <v>6446349.643461328</v>
      </c>
      <c r="AA313" s="39">
        <f t="shared" si="129"/>
        <v>274.84977625046918</v>
      </c>
      <c r="AB313" s="53">
        <f t="shared" si="130"/>
        <v>68.712444062617294</v>
      </c>
      <c r="AC313" s="41" t="str">
        <f t="shared" si="131"/>
        <v>-</v>
      </c>
      <c r="AD313" s="43" t="str">
        <f t="shared" si="132"/>
        <v>-</v>
      </c>
      <c r="AF313" s="38">
        <f>IF('[29]Proforma-Input'!$C$108="Yes",MONTH(O313)&amp;YEAR(O313)=MONTH($C$9)&amp;YEAR($C$9),0)</f>
        <v>0</v>
      </c>
      <c r="AG313" s="52">
        <v>25</v>
      </c>
    </row>
    <row r="314" spans="2:33" x14ac:dyDescent="0.3">
      <c r="B314" s="44" t="str">
        <f t="shared" si="133"/>
        <v>-</v>
      </c>
      <c r="C314" s="38"/>
      <c r="D314" s="1">
        <v>300</v>
      </c>
      <c r="E314" s="1">
        <f t="shared" si="140"/>
        <v>12</v>
      </c>
      <c r="F314" s="39">
        <f>IFERROR(IF(B314&lt;$C$9,IF('[29]Proforma-Input'!$C$108="Yes",K313,K313),0),)</f>
        <v>0</v>
      </c>
      <c r="G314" s="39">
        <f t="shared" si="134"/>
        <v>0</v>
      </c>
      <c r="H314" s="40">
        <f>IFERROR(IF(B314&lt;$C$9,IF('[29]Proforma-Input'!$C$108="Yes",H313,),0),)</f>
        <v>0</v>
      </c>
      <c r="I314" s="41">
        <f t="shared" si="119"/>
        <v>0</v>
      </c>
      <c r="J314" s="41">
        <f t="shared" si="120"/>
        <v>0</v>
      </c>
      <c r="K314" s="42">
        <f t="shared" si="121"/>
        <v>0</v>
      </c>
      <c r="L314" s="41" t="str">
        <f t="shared" si="122"/>
        <v>-</v>
      </c>
      <c r="M314" s="43" t="str">
        <f t="shared" si="123"/>
        <v>-</v>
      </c>
      <c r="O314" s="44">
        <f t="shared" ca="1" si="135"/>
        <v>55034</v>
      </c>
      <c r="P314" s="38"/>
      <c r="Q314" s="1">
        <f t="shared" si="114"/>
        <v>300</v>
      </c>
      <c r="R314" s="1">
        <f t="shared" si="141"/>
        <v>12</v>
      </c>
      <c r="S314" s="39">
        <f>IF('[29]Proforma-Input'!$C$108="No",X313,IF(AF314=TRUE,$P$3,X313))</f>
        <v>3253650.3565386659</v>
      </c>
      <c r="T314" s="39">
        <f t="shared" si="117"/>
        <v>63236.743251996377</v>
      </c>
      <c r="U314" s="40">
        <f t="shared" si="118"/>
        <v>6.8000000000000005E-2</v>
      </c>
      <c r="V314" s="41">
        <f t="shared" si="124"/>
        <v>18437.352020385773</v>
      </c>
      <c r="W314" s="41">
        <f t="shared" si="125"/>
        <v>44799.3912316106</v>
      </c>
      <c r="X314" s="53">
        <f t="shared" si="126"/>
        <v>3208850.9653070555</v>
      </c>
      <c r="Y314" s="68">
        <f t="shared" si="127"/>
        <v>12479873.940905977</v>
      </c>
      <c r="Z314" s="68">
        <f t="shared" si="128"/>
        <v>6491149.0346929384</v>
      </c>
      <c r="AA314" s="39">
        <f t="shared" si="129"/>
        <v>271.13752971155549</v>
      </c>
      <c r="AB314" s="53">
        <f t="shared" si="130"/>
        <v>67.784382427888872</v>
      </c>
      <c r="AC314" s="41" t="str">
        <f t="shared" si="131"/>
        <v>-</v>
      </c>
      <c r="AD314" s="43" t="str">
        <f t="shared" si="132"/>
        <v>-</v>
      </c>
      <c r="AF314" s="38">
        <f>IF('[29]Proforma-Input'!$C$108="Yes",MONTH(O314)&amp;YEAR(O314)=MONTH($C$9)&amp;YEAR($C$9),0)</f>
        <v>0</v>
      </c>
      <c r="AG314" s="52">
        <v>25</v>
      </c>
    </row>
    <row r="315" spans="2:33" x14ac:dyDescent="0.3">
      <c r="B315" s="44" t="str">
        <f t="shared" si="133"/>
        <v>-</v>
      </c>
      <c r="C315" s="38">
        <v>26</v>
      </c>
      <c r="D315" s="1">
        <v>301</v>
      </c>
      <c r="E315" s="1">
        <v>1</v>
      </c>
      <c r="F315" s="39">
        <f>IFERROR(IF(B315&lt;$C$9,IF('[29]Proforma-Input'!$C$108="Yes",K314,K314),0),)</f>
        <v>0</v>
      </c>
      <c r="G315" s="39">
        <f t="shared" si="134"/>
        <v>0</v>
      </c>
      <c r="H315" s="40">
        <f>IFERROR(IF(B315&lt;$C$9,IF('[29]Proforma-Input'!$C$108="Yes",H314,),0),)</f>
        <v>0</v>
      </c>
      <c r="I315" s="41">
        <f t="shared" si="119"/>
        <v>0</v>
      </c>
      <c r="J315" s="41">
        <f t="shared" si="120"/>
        <v>0</v>
      </c>
      <c r="K315" s="42">
        <f t="shared" si="121"/>
        <v>0</v>
      </c>
      <c r="L315" s="41">
        <f t="shared" si="122"/>
        <v>0</v>
      </c>
      <c r="M315" s="43">
        <f t="shared" si="123"/>
        <v>0</v>
      </c>
      <c r="O315" s="44">
        <f t="shared" ca="1" si="135"/>
        <v>55064</v>
      </c>
      <c r="P315" s="38">
        <v>26</v>
      </c>
      <c r="Q315" s="1">
        <f t="shared" si="114"/>
        <v>301</v>
      </c>
      <c r="R315" s="1">
        <v>1</v>
      </c>
      <c r="S315" s="39">
        <f>IF('[29]Proforma-Input'!$C$108="No",X314,IF(AF315=TRUE,$P$3,X314))</f>
        <v>3208850.9653070555</v>
      </c>
      <c r="T315" s="39">
        <f t="shared" si="117"/>
        <v>63236.743251996377</v>
      </c>
      <c r="U315" s="40">
        <f t="shared" si="118"/>
        <v>6.8000000000000005E-2</v>
      </c>
      <c r="V315" s="41">
        <f t="shared" si="124"/>
        <v>18183.48880340665</v>
      </c>
      <c r="W315" s="41">
        <f t="shared" si="125"/>
        <v>45053.254448589723</v>
      </c>
      <c r="X315" s="53">
        <f t="shared" si="126"/>
        <v>3163797.7108584656</v>
      </c>
      <c r="Y315" s="68">
        <f t="shared" si="127"/>
        <v>12498057.429709384</v>
      </c>
      <c r="Z315" s="68">
        <f t="shared" si="128"/>
        <v>6536202.2891415283</v>
      </c>
      <c r="AA315" s="39">
        <f t="shared" si="129"/>
        <v>267.40424710892131</v>
      </c>
      <c r="AB315" s="53">
        <f t="shared" si="130"/>
        <v>66.851061777230328</v>
      </c>
      <c r="AC315" s="41">
        <f t="shared" si="131"/>
        <v>201029.57720514003</v>
      </c>
      <c r="AD315" s="43">
        <f t="shared" si="132"/>
        <v>557811.34181881649</v>
      </c>
      <c r="AF315" s="38">
        <f>IF('[29]Proforma-Input'!$C$108="Yes",MONTH(O315)&amp;YEAR(O315)=MONTH($C$9)&amp;YEAR($C$9),0)</f>
        <v>0</v>
      </c>
      <c r="AG315" s="52">
        <v>26</v>
      </c>
    </row>
    <row r="316" spans="2:33" x14ac:dyDescent="0.3">
      <c r="B316" s="44" t="str">
        <f t="shared" si="133"/>
        <v>-</v>
      </c>
      <c r="C316" s="38"/>
      <c r="D316" s="1">
        <v>302</v>
      </c>
      <c r="E316" s="1">
        <f t="shared" ref="E316:E326" si="142">1+E315</f>
        <v>2</v>
      </c>
      <c r="F316" s="39">
        <f>IFERROR(IF(B316&lt;$C$9,IF('[29]Proforma-Input'!$C$108="Yes",K315,K315),0),)</f>
        <v>0</v>
      </c>
      <c r="G316" s="39">
        <f t="shared" si="134"/>
        <v>0</v>
      </c>
      <c r="H316" s="40">
        <f>IFERROR(IF(B316&lt;$C$9,IF('[29]Proforma-Input'!$C$108="Yes",H315,),0),)</f>
        <v>0</v>
      </c>
      <c r="I316" s="41">
        <f t="shared" si="119"/>
        <v>0</v>
      </c>
      <c r="J316" s="41">
        <f t="shared" si="120"/>
        <v>0</v>
      </c>
      <c r="K316" s="42">
        <f t="shared" si="121"/>
        <v>0</v>
      </c>
      <c r="L316" s="41" t="str">
        <f t="shared" si="122"/>
        <v>-</v>
      </c>
      <c r="M316" s="43" t="str">
        <f t="shared" si="123"/>
        <v>-</v>
      </c>
      <c r="O316" s="44">
        <f t="shared" ca="1" si="135"/>
        <v>55095</v>
      </c>
      <c r="P316" s="38"/>
      <c r="Q316" s="1">
        <f t="shared" si="114"/>
        <v>302</v>
      </c>
      <c r="R316" s="1">
        <f t="shared" ref="R316:R326" si="143">1+R315</f>
        <v>2</v>
      </c>
      <c r="S316" s="39">
        <f>IF('[29]Proforma-Input'!$C$108="No",X315,IF(AF316=TRUE,$P$3,X315))</f>
        <v>3163797.7108584656</v>
      </c>
      <c r="T316" s="39">
        <f t="shared" si="117"/>
        <v>63236.743251996377</v>
      </c>
      <c r="U316" s="40">
        <f t="shared" si="118"/>
        <v>6.8000000000000005E-2</v>
      </c>
      <c r="V316" s="41">
        <f t="shared" si="124"/>
        <v>17928.187028197972</v>
      </c>
      <c r="W316" s="41">
        <f t="shared" si="125"/>
        <v>45308.556223798405</v>
      </c>
      <c r="X316" s="53">
        <f t="shared" si="126"/>
        <v>3118489.1546346671</v>
      </c>
      <c r="Y316" s="68">
        <f t="shared" si="127"/>
        <v>12515985.616737582</v>
      </c>
      <c r="Z316" s="68">
        <f t="shared" si="128"/>
        <v>6581510.8453653269</v>
      </c>
      <c r="AA316" s="39">
        <f t="shared" si="129"/>
        <v>263.64980923820548</v>
      </c>
      <c r="AB316" s="53">
        <f t="shared" si="130"/>
        <v>65.912452309551369</v>
      </c>
      <c r="AC316" s="41" t="str">
        <f t="shared" si="131"/>
        <v>-</v>
      </c>
      <c r="AD316" s="43" t="str">
        <f t="shared" si="132"/>
        <v>-</v>
      </c>
      <c r="AF316" s="38">
        <f>IF('[29]Proforma-Input'!$C$108="Yes",MONTH(O316)&amp;YEAR(O316)=MONTH($C$9)&amp;YEAR($C$9),0)</f>
        <v>0</v>
      </c>
      <c r="AG316" s="52">
        <v>26</v>
      </c>
    </row>
    <row r="317" spans="2:33" x14ac:dyDescent="0.3">
      <c r="B317" s="44" t="str">
        <f t="shared" si="133"/>
        <v>-</v>
      </c>
      <c r="C317" s="38"/>
      <c r="D317" s="1">
        <v>303</v>
      </c>
      <c r="E317" s="1">
        <f t="shared" si="142"/>
        <v>3</v>
      </c>
      <c r="F317" s="39">
        <f>IFERROR(IF(B317&lt;$C$9,IF('[29]Proforma-Input'!$C$108="Yes",K316,K316),0),)</f>
        <v>0</v>
      </c>
      <c r="G317" s="39">
        <f t="shared" si="134"/>
        <v>0</v>
      </c>
      <c r="H317" s="40">
        <f>IFERROR(IF(B317&lt;$C$9,IF('[29]Proforma-Input'!$C$108="Yes",H316,),0),)</f>
        <v>0</v>
      </c>
      <c r="I317" s="41">
        <f t="shared" si="119"/>
        <v>0</v>
      </c>
      <c r="J317" s="41">
        <f t="shared" si="120"/>
        <v>0</v>
      </c>
      <c r="K317" s="42">
        <f t="shared" si="121"/>
        <v>0</v>
      </c>
      <c r="L317" s="41" t="str">
        <f t="shared" si="122"/>
        <v>-</v>
      </c>
      <c r="M317" s="43" t="str">
        <f t="shared" si="123"/>
        <v>-</v>
      </c>
      <c r="O317" s="44">
        <f t="shared" ca="1" si="135"/>
        <v>55125</v>
      </c>
      <c r="P317" s="38"/>
      <c r="Q317" s="1">
        <f t="shared" si="114"/>
        <v>303</v>
      </c>
      <c r="R317" s="1">
        <f t="shared" si="143"/>
        <v>3</v>
      </c>
      <c r="S317" s="39">
        <f>IF('[29]Proforma-Input'!$C$108="No",X316,IF(AF317=TRUE,$P$3,X316))</f>
        <v>3118489.1546346671</v>
      </c>
      <c r="T317" s="39">
        <f t="shared" si="117"/>
        <v>63236.743251996377</v>
      </c>
      <c r="U317" s="40">
        <f t="shared" si="118"/>
        <v>6.8000000000000005E-2</v>
      </c>
      <c r="V317" s="41">
        <f t="shared" si="124"/>
        <v>17671.43854292978</v>
      </c>
      <c r="W317" s="41">
        <f t="shared" si="125"/>
        <v>45565.304709066593</v>
      </c>
      <c r="X317" s="53">
        <f t="shared" si="126"/>
        <v>3072923.8499256005</v>
      </c>
      <c r="Y317" s="68">
        <f t="shared" si="127"/>
        <v>12533657.055280512</v>
      </c>
      <c r="Z317" s="68">
        <f t="shared" si="128"/>
        <v>6627076.1500743935</v>
      </c>
      <c r="AA317" s="39">
        <f t="shared" si="129"/>
        <v>259.87409621955561</v>
      </c>
      <c r="AB317" s="53">
        <f t="shared" si="130"/>
        <v>64.968524054888903</v>
      </c>
      <c r="AC317" s="41" t="str">
        <f t="shared" si="131"/>
        <v>-</v>
      </c>
      <c r="AD317" s="43" t="str">
        <f t="shared" si="132"/>
        <v>-</v>
      </c>
      <c r="AF317" s="38">
        <f>IF('[29]Proforma-Input'!$C$108="Yes",MONTH(O317)&amp;YEAR(O317)=MONTH($C$9)&amp;YEAR($C$9),0)</f>
        <v>0</v>
      </c>
      <c r="AG317" s="52">
        <v>26</v>
      </c>
    </row>
    <row r="318" spans="2:33" x14ac:dyDescent="0.3">
      <c r="B318" s="44" t="str">
        <f t="shared" si="133"/>
        <v>-</v>
      </c>
      <c r="C318" s="38"/>
      <c r="D318" s="1">
        <v>304</v>
      </c>
      <c r="E318" s="1">
        <f t="shared" si="142"/>
        <v>4</v>
      </c>
      <c r="F318" s="39">
        <f>IFERROR(IF(B318&lt;$C$9,IF('[29]Proforma-Input'!$C$108="Yes",K317,K317),0),)</f>
        <v>0</v>
      </c>
      <c r="G318" s="39">
        <f t="shared" si="134"/>
        <v>0</v>
      </c>
      <c r="H318" s="40">
        <f>IFERROR(IF(B318&lt;$C$9,IF('[29]Proforma-Input'!$C$108="Yes",H317,),0),)</f>
        <v>0</v>
      </c>
      <c r="I318" s="41">
        <f t="shared" si="119"/>
        <v>0</v>
      </c>
      <c r="J318" s="41">
        <f t="shared" si="120"/>
        <v>0</v>
      </c>
      <c r="K318" s="42">
        <f t="shared" si="121"/>
        <v>0</v>
      </c>
      <c r="L318" s="41" t="str">
        <f t="shared" si="122"/>
        <v>-</v>
      </c>
      <c r="M318" s="43" t="str">
        <f t="shared" si="123"/>
        <v>-</v>
      </c>
      <c r="O318" s="44">
        <f t="shared" ca="1" si="135"/>
        <v>55156</v>
      </c>
      <c r="P318" s="38"/>
      <c r="Q318" s="1">
        <f t="shared" si="114"/>
        <v>304</v>
      </c>
      <c r="R318" s="1">
        <f t="shared" si="143"/>
        <v>4</v>
      </c>
      <c r="S318" s="39">
        <f>IF('[29]Proforma-Input'!$C$108="No",X317,IF(AF318=TRUE,$P$3,X317))</f>
        <v>3072923.8499256005</v>
      </c>
      <c r="T318" s="39">
        <f t="shared" si="117"/>
        <v>63236.743251996377</v>
      </c>
      <c r="U318" s="40">
        <f t="shared" si="118"/>
        <v>6.8000000000000005E-2</v>
      </c>
      <c r="V318" s="41">
        <f t="shared" si="124"/>
        <v>17413.235149578402</v>
      </c>
      <c r="W318" s="41">
        <f t="shared" si="125"/>
        <v>45823.508102417974</v>
      </c>
      <c r="X318" s="53">
        <f t="shared" si="126"/>
        <v>3027100.3418231825</v>
      </c>
      <c r="Y318" s="68">
        <f t="shared" si="127"/>
        <v>12551070.290430091</v>
      </c>
      <c r="Z318" s="68">
        <f t="shared" si="128"/>
        <v>6672899.6581768114</v>
      </c>
      <c r="AA318" s="39">
        <f t="shared" si="129"/>
        <v>256.07698749380006</v>
      </c>
      <c r="AB318" s="53">
        <f t="shared" si="130"/>
        <v>64.019246873450015</v>
      </c>
      <c r="AC318" s="41" t="str">
        <f t="shared" si="131"/>
        <v>-</v>
      </c>
      <c r="AD318" s="43" t="str">
        <f t="shared" si="132"/>
        <v>-</v>
      </c>
      <c r="AF318" s="38">
        <f>IF('[29]Proforma-Input'!$C$108="Yes",MONTH(O318)&amp;YEAR(O318)=MONTH($C$9)&amp;YEAR($C$9),0)</f>
        <v>0</v>
      </c>
      <c r="AG318" s="52">
        <v>26</v>
      </c>
    </row>
    <row r="319" spans="2:33" x14ac:dyDescent="0.3">
      <c r="B319" s="44" t="str">
        <f t="shared" si="133"/>
        <v>-</v>
      </c>
      <c r="C319" s="38"/>
      <c r="D319" s="1">
        <v>305</v>
      </c>
      <c r="E319" s="1">
        <f t="shared" si="142"/>
        <v>5</v>
      </c>
      <c r="F319" s="39">
        <f>IFERROR(IF(B319&lt;$C$9,IF('[29]Proforma-Input'!$C$108="Yes",K318,K318),0),)</f>
        <v>0</v>
      </c>
      <c r="G319" s="39">
        <f t="shared" si="134"/>
        <v>0</v>
      </c>
      <c r="H319" s="40">
        <f>IFERROR(IF(B319&lt;$C$9,IF('[29]Proforma-Input'!$C$108="Yes",H318,),0),)</f>
        <v>0</v>
      </c>
      <c r="I319" s="41">
        <f t="shared" si="119"/>
        <v>0</v>
      </c>
      <c r="J319" s="41">
        <f t="shared" si="120"/>
        <v>0</v>
      </c>
      <c r="K319" s="42">
        <f t="shared" si="121"/>
        <v>0</v>
      </c>
      <c r="L319" s="41" t="str">
        <f t="shared" si="122"/>
        <v>-</v>
      </c>
      <c r="M319" s="43" t="str">
        <f t="shared" si="123"/>
        <v>-</v>
      </c>
      <c r="O319" s="44">
        <f t="shared" ca="1" si="135"/>
        <v>55187</v>
      </c>
      <c r="P319" s="38"/>
      <c r="Q319" s="1">
        <f t="shared" si="114"/>
        <v>305</v>
      </c>
      <c r="R319" s="1">
        <f t="shared" si="143"/>
        <v>5</v>
      </c>
      <c r="S319" s="39">
        <f>IF('[29]Proforma-Input'!$C$108="No",X318,IF(AF319=TRUE,$P$3,X318))</f>
        <v>3027100.3418231825</v>
      </c>
      <c r="T319" s="39">
        <f t="shared" si="117"/>
        <v>63236.743251996377</v>
      </c>
      <c r="U319" s="40">
        <f t="shared" si="118"/>
        <v>6.8000000000000005E-2</v>
      </c>
      <c r="V319" s="41">
        <f t="shared" si="124"/>
        <v>17153.568603664702</v>
      </c>
      <c r="W319" s="41">
        <f t="shared" si="125"/>
        <v>46083.174648331675</v>
      </c>
      <c r="X319" s="53">
        <f t="shared" si="126"/>
        <v>2981017.1671748511</v>
      </c>
      <c r="Y319" s="68">
        <f t="shared" si="127"/>
        <v>12568223.859033756</v>
      </c>
      <c r="Z319" s="68">
        <f t="shared" si="128"/>
        <v>6718982.8328251429</v>
      </c>
      <c r="AA319" s="39">
        <f t="shared" si="129"/>
        <v>252.25836181859856</v>
      </c>
      <c r="AB319" s="53">
        <f t="shared" si="130"/>
        <v>63.06459045464964</v>
      </c>
      <c r="AC319" s="41" t="str">
        <f t="shared" si="131"/>
        <v>-</v>
      </c>
      <c r="AD319" s="43" t="str">
        <f t="shared" si="132"/>
        <v>-</v>
      </c>
      <c r="AF319" s="38">
        <f>IF('[29]Proforma-Input'!$C$108="Yes",MONTH(O319)&amp;YEAR(O319)=MONTH($C$9)&amp;YEAR($C$9),0)</f>
        <v>0</v>
      </c>
      <c r="AG319" s="52">
        <v>26</v>
      </c>
    </row>
    <row r="320" spans="2:33" x14ac:dyDescent="0.3">
      <c r="B320" s="44" t="str">
        <f t="shared" si="133"/>
        <v>-</v>
      </c>
      <c r="C320" s="38"/>
      <c r="D320" s="1">
        <v>306</v>
      </c>
      <c r="E320" s="1">
        <f t="shared" si="142"/>
        <v>6</v>
      </c>
      <c r="F320" s="39">
        <f>IFERROR(IF(B320&lt;$C$9,IF('[29]Proforma-Input'!$C$108="Yes",K319,K319),0),)</f>
        <v>0</v>
      </c>
      <c r="G320" s="39">
        <f t="shared" si="134"/>
        <v>0</v>
      </c>
      <c r="H320" s="40">
        <f>IFERROR(IF(B320&lt;$C$9,IF('[29]Proforma-Input'!$C$108="Yes",H319,),0),)</f>
        <v>0</v>
      </c>
      <c r="I320" s="41">
        <f t="shared" si="119"/>
        <v>0</v>
      </c>
      <c r="J320" s="41">
        <f t="shared" si="120"/>
        <v>0</v>
      </c>
      <c r="K320" s="42">
        <f t="shared" si="121"/>
        <v>0</v>
      </c>
      <c r="L320" s="41" t="str">
        <f t="shared" si="122"/>
        <v>-</v>
      </c>
      <c r="M320" s="43" t="str">
        <f t="shared" si="123"/>
        <v>-</v>
      </c>
      <c r="O320" s="44">
        <f t="shared" ca="1" si="135"/>
        <v>55215</v>
      </c>
      <c r="P320" s="38"/>
      <c r="Q320" s="1">
        <f t="shared" si="114"/>
        <v>306</v>
      </c>
      <c r="R320" s="1">
        <f t="shared" si="143"/>
        <v>6</v>
      </c>
      <c r="S320" s="39">
        <f>IF('[29]Proforma-Input'!$C$108="No",X319,IF(AF320=TRUE,$P$3,X319))</f>
        <v>2981017.1671748511</v>
      </c>
      <c r="T320" s="39">
        <f t="shared" ref="T320:T357" si="144">IF(AND(Q314="Yes",Q320&lt;=$P$8),V320,IF(S320&gt;0,$P$7,))</f>
        <v>63236.743251996377</v>
      </c>
      <c r="U320" s="40">
        <f t="shared" si="118"/>
        <v>6.8000000000000005E-2</v>
      </c>
      <c r="V320" s="41">
        <f t="shared" si="124"/>
        <v>16892.430613990822</v>
      </c>
      <c r="W320" s="41">
        <f t="shared" si="125"/>
        <v>46344.312638005555</v>
      </c>
      <c r="X320" s="53">
        <f t="shared" si="126"/>
        <v>2934672.8545368453</v>
      </c>
      <c r="Y320" s="68">
        <f t="shared" si="127"/>
        <v>12585116.289647747</v>
      </c>
      <c r="Z320" s="68">
        <f t="shared" si="128"/>
        <v>6765327.1454631481</v>
      </c>
      <c r="AA320" s="39">
        <f t="shared" si="129"/>
        <v>248.41809726457095</v>
      </c>
      <c r="AB320" s="53">
        <f t="shared" si="130"/>
        <v>62.104524316142736</v>
      </c>
      <c r="AC320" s="41" t="str">
        <f t="shared" si="131"/>
        <v>-</v>
      </c>
      <c r="AD320" s="43" t="str">
        <f t="shared" si="132"/>
        <v>-</v>
      </c>
      <c r="AF320" s="38">
        <f>IF('[29]Proforma-Input'!$C$108="Yes",MONTH(O320)&amp;YEAR(O320)=MONTH($C$9)&amp;YEAR($C$9),0)</f>
        <v>0</v>
      </c>
      <c r="AG320" s="52">
        <v>26</v>
      </c>
    </row>
    <row r="321" spans="2:33" x14ac:dyDescent="0.3">
      <c r="B321" s="44" t="str">
        <f t="shared" si="133"/>
        <v>-</v>
      </c>
      <c r="C321" s="38"/>
      <c r="D321" s="1">
        <v>307</v>
      </c>
      <c r="E321" s="1">
        <f t="shared" si="142"/>
        <v>7</v>
      </c>
      <c r="F321" s="39">
        <f>IFERROR(IF(B321&lt;$C$9,IF('[29]Proforma-Input'!$C$108="Yes",K320,K320),0),)</f>
        <v>0</v>
      </c>
      <c r="G321" s="39">
        <f t="shared" si="134"/>
        <v>0</v>
      </c>
      <c r="H321" s="40">
        <f>IFERROR(IF(B321&lt;$C$9,IF('[29]Proforma-Input'!$C$108="Yes",H320,),0),)</f>
        <v>0</v>
      </c>
      <c r="I321" s="41">
        <f t="shared" si="119"/>
        <v>0</v>
      </c>
      <c r="J321" s="41">
        <f t="shared" si="120"/>
        <v>0</v>
      </c>
      <c r="K321" s="42">
        <f t="shared" si="121"/>
        <v>0</v>
      </c>
      <c r="L321" s="41" t="str">
        <f t="shared" si="122"/>
        <v>-</v>
      </c>
      <c r="M321" s="43" t="str">
        <f t="shared" si="123"/>
        <v>-</v>
      </c>
      <c r="O321" s="44">
        <f t="shared" ca="1" si="135"/>
        <v>55246</v>
      </c>
      <c r="P321" s="38"/>
      <c r="Q321" s="1">
        <f t="shared" si="114"/>
        <v>307</v>
      </c>
      <c r="R321" s="1">
        <f t="shared" si="143"/>
        <v>7</v>
      </c>
      <c r="S321" s="39">
        <f>IF('[29]Proforma-Input'!$C$108="No",X320,IF(AF321=TRUE,$P$3,X320))</f>
        <v>2934672.8545368453</v>
      </c>
      <c r="T321" s="39">
        <f t="shared" si="144"/>
        <v>63236.743251996377</v>
      </c>
      <c r="U321" s="40">
        <f t="shared" si="118"/>
        <v>6.8000000000000005E-2</v>
      </c>
      <c r="V321" s="41">
        <f t="shared" si="124"/>
        <v>16629.812842375457</v>
      </c>
      <c r="W321" s="41">
        <f t="shared" si="125"/>
        <v>46606.930409620923</v>
      </c>
      <c r="X321" s="53">
        <f t="shared" si="126"/>
        <v>2888065.9241272244</v>
      </c>
      <c r="Y321" s="68">
        <f t="shared" si="127"/>
        <v>12601746.102490121</v>
      </c>
      <c r="Z321" s="68">
        <f t="shared" si="128"/>
        <v>6811934.0758727686</v>
      </c>
      <c r="AA321" s="39">
        <f t="shared" si="129"/>
        <v>244.5560712114038</v>
      </c>
      <c r="AB321" s="53">
        <f t="shared" si="130"/>
        <v>61.139017802850951</v>
      </c>
      <c r="AC321" s="41" t="str">
        <f t="shared" si="131"/>
        <v>-</v>
      </c>
      <c r="AD321" s="43" t="str">
        <f t="shared" si="132"/>
        <v>-</v>
      </c>
      <c r="AF321" s="38">
        <f>IF('[29]Proforma-Input'!$C$108="Yes",MONTH(O321)&amp;YEAR(O321)=MONTH($C$9)&amp;YEAR($C$9),0)</f>
        <v>0</v>
      </c>
      <c r="AG321" s="52">
        <v>26</v>
      </c>
    </row>
    <row r="322" spans="2:33" x14ac:dyDescent="0.3">
      <c r="B322" s="44" t="str">
        <f t="shared" si="133"/>
        <v>-</v>
      </c>
      <c r="C322" s="38"/>
      <c r="D322" s="1">
        <v>308</v>
      </c>
      <c r="E322" s="1">
        <f t="shared" si="142"/>
        <v>8</v>
      </c>
      <c r="F322" s="39">
        <f>IFERROR(IF(B322&lt;$C$9,IF('[29]Proforma-Input'!$C$108="Yes",K321,K321),0),)</f>
        <v>0</v>
      </c>
      <c r="G322" s="39">
        <f t="shared" si="134"/>
        <v>0</v>
      </c>
      <c r="H322" s="40">
        <f>IFERROR(IF(B322&lt;$C$9,IF('[29]Proforma-Input'!$C$108="Yes",H321,),0),)</f>
        <v>0</v>
      </c>
      <c r="I322" s="41">
        <f t="shared" si="119"/>
        <v>0</v>
      </c>
      <c r="J322" s="41">
        <f t="shared" si="120"/>
        <v>0</v>
      </c>
      <c r="K322" s="42">
        <f t="shared" si="121"/>
        <v>0</v>
      </c>
      <c r="L322" s="41" t="str">
        <f t="shared" si="122"/>
        <v>-</v>
      </c>
      <c r="M322" s="43" t="str">
        <f t="shared" si="123"/>
        <v>-</v>
      </c>
      <c r="O322" s="44">
        <f t="shared" ca="1" si="135"/>
        <v>55276</v>
      </c>
      <c r="P322" s="38"/>
      <c r="Q322" s="1">
        <f t="shared" si="114"/>
        <v>308</v>
      </c>
      <c r="R322" s="1">
        <f t="shared" si="143"/>
        <v>8</v>
      </c>
      <c r="S322" s="39">
        <f>IF('[29]Proforma-Input'!$C$108="No",X321,IF(AF322=TRUE,$P$3,X321))</f>
        <v>2888065.9241272244</v>
      </c>
      <c r="T322" s="39">
        <f t="shared" si="144"/>
        <v>63236.743251996377</v>
      </c>
      <c r="U322" s="40">
        <f t="shared" si="118"/>
        <v>6.8000000000000005E-2</v>
      </c>
      <c r="V322" s="41">
        <f t="shared" si="124"/>
        <v>16365.706903387605</v>
      </c>
      <c r="W322" s="41">
        <f t="shared" si="125"/>
        <v>46871.036348608774</v>
      </c>
      <c r="X322" s="53">
        <f t="shared" si="126"/>
        <v>2841194.8877786156</v>
      </c>
      <c r="Y322" s="68">
        <f t="shared" si="127"/>
        <v>12618111.809393508</v>
      </c>
      <c r="Z322" s="68">
        <f t="shared" si="128"/>
        <v>6858805.112221377</v>
      </c>
      <c r="AA322" s="39">
        <f t="shared" si="129"/>
        <v>240.67216034393536</v>
      </c>
      <c r="AB322" s="53">
        <f t="shared" si="130"/>
        <v>60.16804008598384</v>
      </c>
      <c r="AC322" s="41" t="str">
        <f t="shared" si="131"/>
        <v>-</v>
      </c>
      <c r="AD322" s="43" t="str">
        <f t="shared" si="132"/>
        <v>-</v>
      </c>
      <c r="AF322" s="38">
        <f>IF('[29]Proforma-Input'!$C$108="Yes",MONTH(O322)&amp;YEAR(O322)=MONTH($C$9)&amp;YEAR($C$9),0)</f>
        <v>0</v>
      </c>
      <c r="AG322" s="52">
        <v>26</v>
      </c>
    </row>
    <row r="323" spans="2:33" x14ac:dyDescent="0.3">
      <c r="B323" s="44" t="str">
        <f t="shared" si="133"/>
        <v>-</v>
      </c>
      <c r="C323" s="38"/>
      <c r="D323" s="1">
        <v>309</v>
      </c>
      <c r="E323" s="1">
        <f t="shared" si="142"/>
        <v>9</v>
      </c>
      <c r="F323" s="39">
        <f>IFERROR(IF(B323&lt;$C$9,IF('[29]Proforma-Input'!$C$108="Yes",K322,K322),0),)</f>
        <v>0</v>
      </c>
      <c r="G323" s="39">
        <f t="shared" si="134"/>
        <v>0</v>
      </c>
      <c r="H323" s="40">
        <f>IFERROR(IF(B323&lt;$C$9,IF('[29]Proforma-Input'!$C$108="Yes",H322,),0),)</f>
        <v>0</v>
      </c>
      <c r="I323" s="41">
        <f t="shared" si="119"/>
        <v>0</v>
      </c>
      <c r="J323" s="41">
        <f t="shared" si="120"/>
        <v>0</v>
      </c>
      <c r="K323" s="42">
        <f t="shared" si="121"/>
        <v>0</v>
      </c>
      <c r="L323" s="41" t="str">
        <f t="shared" si="122"/>
        <v>-</v>
      </c>
      <c r="M323" s="43" t="str">
        <f t="shared" si="123"/>
        <v>-</v>
      </c>
      <c r="O323" s="44">
        <f t="shared" ca="1" si="135"/>
        <v>55307</v>
      </c>
      <c r="P323" s="38"/>
      <c r="Q323" s="1">
        <f t="shared" si="114"/>
        <v>309</v>
      </c>
      <c r="R323" s="1">
        <f t="shared" si="143"/>
        <v>9</v>
      </c>
      <c r="S323" s="39">
        <f>IF('[29]Proforma-Input'!$C$108="No",X322,IF(AF323=TRUE,$P$3,X322))</f>
        <v>2841194.8877786156</v>
      </c>
      <c r="T323" s="39">
        <f t="shared" si="144"/>
        <v>63236.743251996377</v>
      </c>
      <c r="U323" s="40">
        <f t="shared" si="118"/>
        <v>6.8000000000000005E-2</v>
      </c>
      <c r="V323" s="41">
        <f t="shared" si="124"/>
        <v>16100.104364078823</v>
      </c>
      <c r="W323" s="41">
        <f t="shared" si="125"/>
        <v>47136.63888791755</v>
      </c>
      <c r="X323" s="53">
        <f t="shared" si="126"/>
        <v>2794058.248890698</v>
      </c>
      <c r="Y323" s="68">
        <f t="shared" si="127"/>
        <v>12634211.913757587</v>
      </c>
      <c r="Z323" s="68">
        <f t="shared" si="128"/>
        <v>6905941.7511092946</v>
      </c>
      <c r="AA323" s="39">
        <f t="shared" si="129"/>
        <v>236.76624064821797</v>
      </c>
      <c r="AB323" s="53">
        <f t="shared" si="130"/>
        <v>59.191560162054493</v>
      </c>
      <c r="AC323" s="41" t="str">
        <f t="shared" si="131"/>
        <v>-</v>
      </c>
      <c r="AD323" s="43" t="str">
        <f t="shared" si="132"/>
        <v>-</v>
      </c>
      <c r="AF323" s="38">
        <f>IF('[29]Proforma-Input'!$C$108="Yes",MONTH(O323)&amp;YEAR(O323)=MONTH($C$9)&amp;YEAR($C$9),0)</f>
        <v>0</v>
      </c>
      <c r="AG323" s="52">
        <v>26</v>
      </c>
    </row>
    <row r="324" spans="2:33" x14ac:dyDescent="0.3">
      <c r="B324" s="44" t="str">
        <f t="shared" si="133"/>
        <v>-</v>
      </c>
      <c r="C324" s="38"/>
      <c r="D324" s="1">
        <v>310</v>
      </c>
      <c r="E324" s="1">
        <f t="shared" si="142"/>
        <v>10</v>
      </c>
      <c r="F324" s="39">
        <f>IFERROR(IF(B324&lt;$C$9,IF('[29]Proforma-Input'!$C$108="Yes",K323,K323),0),)</f>
        <v>0</v>
      </c>
      <c r="G324" s="39">
        <f t="shared" si="134"/>
        <v>0</v>
      </c>
      <c r="H324" s="40">
        <f>IFERROR(IF(B324&lt;$C$9,IF('[29]Proforma-Input'!$C$108="Yes",H323,),0),)</f>
        <v>0</v>
      </c>
      <c r="I324" s="41">
        <f t="shared" si="119"/>
        <v>0</v>
      </c>
      <c r="J324" s="41">
        <f t="shared" si="120"/>
        <v>0</v>
      </c>
      <c r="K324" s="42">
        <f t="shared" si="121"/>
        <v>0</v>
      </c>
      <c r="L324" s="41" t="str">
        <f t="shared" si="122"/>
        <v>-</v>
      </c>
      <c r="M324" s="43" t="str">
        <f t="shared" si="123"/>
        <v>-</v>
      </c>
      <c r="O324" s="44">
        <f t="shared" ca="1" si="135"/>
        <v>55337</v>
      </c>
      <c r="P324" s="38"/>
      <c r="Q324" s="1">
        <f t="shared" si="114"/>
        <v>310</v>
      </c>
      <c r="R324" s="1">
        <f t="shared" si="143"/>
        <v>10</v>
      </c>
      <c r="S324" s="39">
        <f>IF('[29]Proforma-Input'!$C$108="No",X323,IF(AF324=TRUE,$P$3,X323))</f>
        <v>2794058.248890698</v>
      </c>
      <c r="T324" s="39">
        <f t="shared" si="144"/>
        <v>63236.743251996377</v>
      </c>
      <c r="U324" s="40">
        <f t="shared" si="118"/>
        <v>6.8000000000000005E-2</v>
      </c>
      <c r="V324" s="41">
        <f t="shared" si="124"/>
        <v>15832.996743713957</v>
      </c>
      <c r="W324" s="41">
        <f t="shared" si="125"/>
        <v>47403.74650828242</v>
      </c>
      <c r="X324" s="53">
        <f t="shared" si="126"/>
        <v>2746654.5023824153</v>
      </c>
      <c r="Y324" s="68">
        <f t="shared" si="127"/>
        <v>12650044.910501301</v>
      </c>
      <c r="Z324" s="68">
        <f t="shared" si="128"/>
        <v>6953345.4976175772</v>
      </c>
      <c r="AA324" s="39">
        <f t="shared" si="129"/>
        <v>232.83818740755817</v>
      </c>
      <c r="AB324" s="53">
        <f t="shared" si="130"/>
        <v>58.209546851889542</v>
      </c>
      <c r="AC324" s="41" t="str">
        <f t="shared" si="131"/>
        <v>-</v>
      </c>
      <c r="AD324" s="43" t="str">
        <f t="shared" si="132"/>
        <v>-</v>
      </c>
      <c r="AF324" s="38">
        <f>IF('[29]Proforma-Input'!$C$108="Yes",MONTH(O324)&amp;YEAR(O324)=MONTH($C$9)&amp;YEAR($C$9),0)</f>
        <v>0</v>
      </c>
      <c r="AG324" s="52">
        <v>26</v>
      </c>
    </row>
    <row r="325" spans="2:33" x14ac:dyDescent="0.3">
      <c r="B325" s="44" t="str">
        <f t="shared" si="133"/>
        <v>-</v>
      </c>
      <c r="C325" s="38"/>
      <c r="D325" s="1">
        <v>311</v>
      </c>
      <c r="E325" s="1">
        <f t="shared" si="142"/>
        <v>11</v>
      </c>
      <c r="F325" s="39">
        <f>IFERROR(IF(B325&lt;$C$9,IF('[29]Proforma-Input'!$C$108="Yes",K324,K324),0),)</f>
        <v>0</v>
      </c>
      <c r="G325" s="39">
        <f t="shared" si="134"/>
        <v>0</v>
      </c>
      <c r="H325" s="40">
        <f>IFERROR(IF(B325&lt;$C$9,IF('[29]Proforma-Input'!$C$108="Yes",H324,),0),)</f>
        <v>0</v>
      </c>
      <c r="I325" s="41">
        <f t="shared" si="119"/>
        <v>0</v>
      </c>
      <c r="J325" s="41">
        <f t="shared" si="120"/>
        <v>0</v>
      </c>
      <c r="K325" s="42">
        <f t="shared" si="121"/>
        <v>0</v>
      </c>
      <c r="L325" s="41" t="str">
        <f t="shared" si="122"/>
        <v>-</v>
      </c>
      <c r="M325" s="43" t="str">
        <f t="shared" si="123"/>
        <v>-</v>
      </c>
      <c r="O325" s="44">
        <f t="shared" ca="1" si="135"/>
        <v>55368</v>
      </c>
      <c r="P325" s="38"/>
      <c r="Q325" s="1">
        <f t="shared" si="114"/>
        <v>311</v>
      </c>
      <c r="R325" s="1">
        <f t="shared" si="143"/>
        <v>11</v>
      </c>
      <c r="S325" s="39">
        <f>IF('[29]Proforma-Input'!$C$108="No",X324,IF(AF325=TRUE,$P$3,X324))</f>
        <v>2746654.5023824153</v>
      </c>
      <c r="T325" s="39">
        <f t="shared" si="144"/>
        <v>63236.743251996377</v>
      </c>
      <c r="U325" s="40">
        <f t="shared" si="118"/>
        <v>6.8000000000000005E-2</v>
      </c>
      <c r="V325" s="41">
        <f t="shared" si="124"/>
        <v>15564.375513500354</v>
      </c>
      <c r="W325" s="41">
        <f t="shared" si="125"/>
        <v>47672.367738496025</v>
      </c>
      <c r="X325" s="53">
        <f t="shared" si="126"/>
        <v>2698982.1346439193</v>
      </c>
      <c r="Y325" s="68">
        <f t="shared" si="127"/>
        <v>12665609.286014801</v>
      </c>
      <c r="Z325" s="68">
        <f t="shared" si="128"/>
        <v>7001017.8653560728</v>
      </c>
      <c r="AA325" s="39">
        <f t="shared" si="129"/>
        <v>228.88787519853463</v>
      </c>
      <c r="AB325" s="53">
        <f t="shared" si="130"/>
        <v>57.221968799633657</v>
      </c>
      <c r="AC325" s="41" t="str">
        <f t="shared" si="131"/>
        <v>-</v>
      </c>
      <c r="AD325" s="43" t="str">
        <f t="shared" si="132"/>
        <v>-</v>
      </c>
      <c r="AF325" s="38">
        <f>IF('[29]Proforma-Input'!$C$108="Yes",MONTH(O325)&amp;YEAR(O325)=MONTH($C$9)&amp;YEAR($C$9),0)</f>
        <v>0</v>
      </c>
      <c r="AG325" s="52">
        <v>26</v>
      </c>
    </row>
    <row r="326" spans="2:33" x14ac:dyDescent="0.3">
      <c r="B326" s="44" t="str">
        <f t="shared" si="133"/>
        <v>-</v>
      </c>
      <c r="C326" s="38"/>
      <c r="D326" s="1">
        <v>312</v>
      </c>
      <c r="E326" s="1">
        <f t="shared" si="142"/>
        <v>12</v>
      </c>
      <c r="F326" s="39">
        <f>IFERROR(IF(B326&lt;$C$9,IF('[29]Proforma-Input'!$C$108="Yes",K325,K325),0),)</f>
        <v>0</v>
      </c>
      <c r="G326" s="39">
        <f t="shared" si="134"/>
        <v>0</v>
      </c>
      <c r="H326" s="40">
        <f>IFERROR(IF(B326&lt;$C$9,IF('[29]Proforma-Input'!$C$108="Yes",H325,),0),)</f>
        <v>0</v>
      </c>
      <c r="I326" s="41">
        <f t="shared" si="119"/>
        <v>0</v>
      </c>
      <c r="J326" s="41">
        <f t="shared" si="120"/>
        <v>0</v>
      </c>
      <c r="K326" s="42">
        <f t="shared" si="121"/>
        <v>0</v>
      </c>
      <c r="L326" s="41" t="str">
        <f t="shared" si="122"/>
        <v>-</v>
      </c>
      <c r="M326" s="43" t="str">
        <f t="shared" si="123"/>
        <v>-</v>
      </c>
      <c r="O326" s="44">
        <f t="shared" ca="1" si="135"/>
        <v>55399</v>
      </c>
      <c r="P326" s="38"/>
      <c r="Q326" s="1">
        <f>IF(S326&gt;0,1+Q325,)</f>
        <v>312</v>
      </c>
      <c r="R326" s="1">
        <f t="shared" si="143"/>
        <v>12</v>
      </c>
      <c r="S326" s="39">
        <f>IF('[29]Proforma-Input'!$C$108="No",X325,IF(AF326=TRUE,$P$3,X325))</f>
        <v>2698982.1346439193</v>
      </c>
      <c r="T326" s="39">
        <f t="shared" si="144"/>
        <v>63236.743251996377</v>
      </c>
      <c r="U326" s="40">
        <f t="shared" si="118"/>
        <v>6.8000000000000005E-2</v>
      </c>
      <c r="V326" s="41">
        <f t="shared" si="124"/>
        <v>15294.232096315543</v>
      </c>
      <c r="W326" s="41">
        <f t="shared" si="125"/>
        <v>47942.511155680833</v>
      </c>
      <c r="X326" s="53">
        <f t="shared" si="126"/>
        <v>2651039.6234882385</v>
      </c>
      <c r="Y326" s="68">
        <f t="shared" si="127"/>
        <v>12680903.518111117</v>
      </c>
      <c r="Z326" s="68">
        <f t="shared" si="128"/>
        <v>7048960.3765117535</v>
      </c>
      <c r="AA326" s="39">
        <f t="shared" si="129"/>
        <v>224.91517788699329</v>
      </c>
      <c r="AB326" s="53">
        <f t="shared" si="130"/>
        <v>56.228794471748323</v>
      </c>
      <c r="AC326" s="41" t="str">
        <f t="shared" si="131"/>
        <v>-</v>
      </c>
      <c r="AD326" s="43" t="str">
        <f t="shared" si="132"/>
        <v>-</v>
      </c>
      <c r="AF326" s="38">
        <f>IF('[29]Proforma-Input'!$C$108="Yes",MONTH(O326)&amp;YEAR(O326)=MONTH($C$9)&amp;YEAR($C$9),0)</f>
        <v>0</v>
      </c>
      <c r="AG326" s="52">
        <v>26</v>
      </c>
    </row>
    <row r="327" spans="2:33" x14ac:dyDescent="0.3">
      <c r="B327" s="44" t="str">
        <f t="shared" si="133"/>
        <v>-</v>
      </c>
      <c r="C327" s="38">
        <v>27</v>
      </c>
      <c r="D327" s="1">
        <v>313</v>
      </c>
      <c r="E327" s="1">
        <v>1</v>
      </c>
      <c r="F327" s="39">
        <f>IFERROR(IF(B327&lt;$C$9,IF('[29]Proforma-Input'!$C$108="Yes",K326,K326),0),)</f>
        <v>0</v>
      </c>
      <c r="G327" s="39">
        <f t="shared" si="134"/>
        <v>0</v>
      </c>
      <c r="H327" s="40">
        <f>IFERROR(IF(B327&lt;$C$9,IF('[29]Proforma-Input'!$C$108="Yes",H326,),0),)</f>
        <v>0</v>
      </c>
      <c r="I327" s="41">
        <f t="shared" si="119"/>
        <v>0</v>
      </c>
      <c r="J327" s="41">
        <f t="shared" si="120"/>
        <v>0</v>
      </c>
      <c r="K327" s="42">
        <f t="shared" si="121"/>
        <v>0</v>
      </c>
      <c r="L327" s="41">
        <f t="shared" si="122"/>
        <v>0</v>
      </c>
      <c r="M327" s="43">
        <f t="shared" si="123"/>
        <v>0</v>
      </c>
      <c r="O327" s="44">
        <f t="shared" ca="1" si="135"/>
        <v>55429</v>
      </c>
      <c r="P327" s="38">
        <v>27</v>
      </c>
      <c r="Q327" s="1">
        <f>IF(S327&gt;0,1+Q326,)</f>
        <v>313</v>
      </c>
      <c r="R327" s="1">
        <v>1</v>
      </c>
      <c r="S327" s="39">
        <f>IF('[29]Proforma-Input'!$C$108="No",X326,IF(AF327=TRUE,$P$3,X326))</f>
        <v>2651039.6234882385</v>
      </c>
      <c r="T327" s="39">
        <f t="shared" si="144"/>
        <v>63236.743251996377</v>
      </c>
      <c r="U327" s="40">
        <f t="shared" si="118"/>
        <v>6.8000000000000005E-2</v>
      </c>
      <c r="V327" s="41">
        <f t="shared" si="124"/>
        <v>15022.557866433353</v>
      </c>
      <c r="W327" s="41">
        <f t="shared" si="125"/>
        <v>48214.185385563025</v>
      </c>
      <c r="X327" s="53">
        <f t="shared" si="126"/>
        <v>2602825.4381026756</v>
      </c>
      <c r="Y327" s="68">
        <f t="shared" si="127"/>
        <v>12695926.075977551</v>
      </c>
      <c r="Z327" s="68">
        <f t="shared" si="128"/>
        <v>7097174.5618973169</v>
      </c>
      <c r="AA327" s="39">
        <f t="shared" si="129"/>
        <v>220.9199686240199</v>
      </c>
      <c r="AB327" s="53">
        <f t="shared" si="130"/>
        <v>55.229992156004975</v>
      </c>
      <c r="AC327" s="41">
        <f t="shared" si="131"/>
        <v>161893.60026119533</v>
      </c>
      <c r="AD327" s="43">
        <f t="shared" si="132"/>
        <v>596947.31876276119</v>
      </c>
      <c r="AF327" s="38">
        <f>IF('[29]Proforma-Input'!$C$108="Yes",MONTH(O327)&amp;YEAR(O327)=MONTH($C$9)&amp;YEAR($C$9),0)</f>
        <v>0</v>
      </c>
      <c r="AG327" s="52">
        <v>27</v>
      </c>
    </row>
    <row r="328" spans="2:33" x14ac:dyDescent="0.3">
      <c r="B328" s="44" t="str">
        <f t="shared" si="133"/>
        <v>-</v>
      </c>
      <c r="C328" s="38"/>
      <c r="D328" s="1">
        <v>314</v>
      </c>
      <c r="E328" s="1">
        <f t="shared" ref="E328:E338" si="145">1+E327</f>
        <v>2</v>
      </c>
      <c r="F328" s="39">
        <f>IFERROR(IF(B328&lt;$C$9,IF('[29]Proforma-Input'!$C$108="Yes",K327,K327),0),)</f>
        <v>0</v>
      </c>
      <c r="G328" s="39">
        <f t="shared" si="134"/>
        <v>0</v>
      </c>
      <c r="H328" s="40">
        <f>IFERROR(IF(B328&lt;$C$9,IF('[29]Proforma-Input'!$C$108="Yes",H327,),0),)</f>
        <v>0</v>
      </c>
      <c r="I328" s="41">
        <f t="shared" si="119"/>
        <v>0</v>
      </c>
      <c r="J328" s="41">
        <f t="shared" si="120"/>
        <v>0</v>
      </c>
      <c r="K328" s="42">
        <f t="shared" si="121"/>
        <v>0</v>
      </c>
      <c r="L328" s="41" t="str">
        <f t="shared" si="122"/>
        <v>-</v>
      </c>
      <c r="M328" s="43" t="str">
        <f t="shared" si="123"/>
        <v>-</v>
      </c>
      <c r="O328" s="44">
        <f t="shared" ca="1" si="135"/>
        <v>55460</v>
      </c>
      <c r="P328" s="38"/>
      <c r="Q328" s="1">
        <f t="shared" ref="Q328:Q374" si="146">IF(S328&gt;0,1+Q327,)</f>
        <v>314</v>
      </c>
      <c r="R328" s="1">
        <f t="shared" ref="R328:R338" si="147">1+R327</f>
        <v>2</v>
      </c>
      <c r="S328" s="39">
        <f>IF('[29]Proforma-Input'!$C$108="No",X327,IF(AF328=TRUE,$P$3,X327))</f>
        <v>2602825.4381026756</v>
      </c>
      <c r="T328" s="39">
        <f t="shared" si="144"/>
        <v>63236.743251996377</v>
      </c>
      <c r="U328" s="40">
        <f t="shared" si="118"/>
        <v>6.8000000000000005E-2</v>
      </c>
      <c r="V328" s="41">
        <f t="shared" si="124"/>
        <v>14749.344149248496</v>
      </c>
      <c r="W328" s="41">
        <f t="shared" si="125"/>
        <v>48487.399102747877</v>
      </c>
      <c r="X328" s="53">
        <f t="shared" si="126"/>
        <v>2554338.0389999277</v>
      </c>
      <c r="Y328" s="68">
        <f t="shared" si="127"/>
        <v>12710675.420126799</v>
      </c>
      <c r="Z328" s="68">
        <f t="shared" si="128"/>
        <v>7145661.9610000644</v>
      </c>
      <c r="AA328" s="39">
        <f t="shared" si="129"/>
        <v>216.90211984188963</v>
      </c>
      <c r="AB328" s="53">
        <f t="shared" si="130"/>
        <v>54.225529960472407</v>
      </c>
      <c r="AC328" s="41" t="str">
        <f t="shared" si="131"/>
        <v>-</v>
      </c>
      <c r="AD328" s="43" t="str">
        <f t="shared" si="132"/>
        <v>-</v>
      </c>
      <c r="AF328" s="38">
        <f>IF('[29]Proforma-Input'!$C$108="Yes",MONTH(O328)&amp;YEAR(O328)=MONTH($C$9)&amp;YEAR($C$9),0)</f>
        <v>0</v>
      </c>
      <c r="AG328" s="52">
        <v>27</v>
      </c>
    </row>
    <row r="329" spans="2:33" x14ac:dyDescent="0.3">
      <c r="B329" s="44" t="str">
        <f t="shared" si="133"/>
        <v>-</v>
      </c>
      <c r="C329" s="38"/>
      <c r="D329" s="1">
        <v>315</v>
      </c>
      <c r="E329" s="1">
        <f t="shared" si="145"/>
        <v>3</v>
      </c>
      <c r="F329" s="39">
        <f>IFERROR(IF(B329&lt;$C$9,IF('[29]Proforma-Input'!$C$108="Yes",K328,K328),0),)</f>
        <v>0</v>
      </c>
      <c r="G329" s="39">
        <f t="shared" si="134"/>
        <v>0</v>
      </c>
      <c r="H329" s="40">
        <f>IFERROR(IF(B329&lt;$C$9,IF('[29]Proforma-Input'!$C$108="Yes",H328,),0),)</f>
        <v>0</v>
      </c>
      <c r="I329" s="41">
        <f t="shared" si="119"/>
        <v>0</v>
      </c>
      <c r="J329" s="41">
        <f t="shared" si="120"/>
        <v>0</v>
      </c>
      <c r="K329" s="42">
        <f t="shared" si="121"/>
        <v>0</v>
      </c>
      <c r="L329" s="41" t="str">
        <f t="shared" si="122"/>
        <v>-</v>
      </c>
      <c r="M329" s="43" t="str">
        <f t="shared" si="123"/>
        <v>-</v>
      </c>
      <c r="O329" s="44">
        <f t="shared" ca="1" si="135"/>
        <v>55490</v>
      </c>
      <c r="P329" s="38"/>
      <c r="Q329" s="1">
        <f t="shared" si="146"/>
        <v>315</v>
      </c>
      <c r="R329" s="1">
        <f t="shared" si="147"/>
        <v>3</v>
      </c>
      <c r="S329" s="39">
        <f>IF('[29]Proforma-Input'!$C$108="No",X328,IF(AF329=TRUE,$P$3,X328))</f>
        <v>2554338.0389999277</v>
      </c>
      <c r="T329" s="39">
        <f t="shared" si="144"/>
        <v>63236.743251996377</v>
      </c>
      <c r="U329" s="40">
        <f t="shared" si="118"/>
        <v>6.8000000000000005E-2</v>
      </c>
      <c r="V329" s="41">
        <f t="shared" si="124"/>
        <v>14474.582220999591</v>
      </c>
      <c r="W329" s="41">
        <f t="shared" si="125"/>
        <v>48762.161030996787</v>
      </c>
      <c r="X329" s="53">
        <f t="shared" si="126"/>
        <v>2505575.8779689311</v>
      </c>
      <c r="Y329" s="68">
        <f t="shared" si="127"/>
        <v>12725150.002347799</v>
      </c>
      <c r="Z329" s="68">
        <f t="shared" si="128"/>
        <v>7194424.122031061</v>
      </c>
      <c r="AA329" s="39">
        <f t="shared" si="129"/>
        <v>212.861503249994</v>
      </c>
      <c r="AB329" s="53">
        <f t="shared" si="130"/>
        <v>53.2153758124985</v>
      </c>
      <c r="AC329" s="41" t="str">
        <f t="shared" si="131"/>
        <v>-</v>
      </c>
      <c r="AD329" s="43" t="str">
        <f t="shared" si="132"/>
        <v>-</v>
      </c>
      <c r="AF329" s="38">
        <f>IF('[29]Proforma-Input'!$C$108="Yes",MONTH(O329)&amp;YEAR(O329)=MONTH($C$9)&amp;YEAR($C$9),0)</f>
        <v>0</v>
      </c>
      <c r="AG329" s="52">
        <v>27</v>
      </c>
    </row>
    <row r="330" spans="2:33" x14ac:dyDescent="0.3">
      <c r="B330" s="44" t="str">
        <f t="shared" si="133"/>
        <v>-</v>
      </c>
      <c r="C330" s="38"/>
      <c r="D330" s="1">
        <v>316</v>
      </c>
      <c r="E330" s="1">
        <f t="shared" si="145"/>
        <v>4</v>
      </c>
      <c r="F330" s="39">
        <f>IFERROR(IF(B330&lt;$C$9,IF('[29]Proforma-Input'!$C$108="Yes",K329,K329),0),)</f>
        <v>0</v>
      </c>
      <c r="G330" s="39">
        <f t="shared" si="134"/>
        <v>0</v>
      </c>
      <c r="H330" s="40">
        <f>IFERROR(IF(B330&lt;$C$9,IF('[29]Proforma-Input'!$C$108="Yes",H329,),0),)</f>
        <v>0</v>
      </c>
      <c r="I330" s="41">
        <f t="shared" si="119"/>
        <v>0</v>
      </c>
      <c r="J330" s="41">
        <f t="shared" si="120"/>
        <v>0</v>
      </c>
      <c r="K330" s="42">
        <f t="shared" si="121"/>
        <v>0</v>
      </c>
      <c r="L330" s="41" t="str">
        <f t="shared" si="122"/>
        <v>-</v>
      </c>
      <c r="M330" s="43" t="str">
        <f t="shared" si="123"/>
        <v>-</v>
      </c>
      <c r="O330" s="44">
        <f t="shared" ca="1" si="135"/>
        <v>55521</v>
      </c>
      <c r="P330" s="38"/>
      <c r="Q330" s="1">
        <f t="shared" si="146"/>
        <v>316</v>
      </c>
      <c r="R330" s="1">
        <f t="shared" si="147"/>
        <v>4</v>
      </c>
      <c r="S330" s="39">
        <f>IF('[29]Proforma-Input'!$C$108="No",X329,IF(AF330=TRUE,$P$3,X329))</f>
        <v>2505575.8779689311</v>
      </c>
      <c r="T330" s="39">
        <f t="shared" si="144"/>
        <v>63236.743251996377</v>
      </c>
      <c r="U330" s="40">
        <f t="shared" si="118"/>
        <v>6.8000000000000005E-2</v>
      </c>
      <c r="V330" s="41">
        <f t="shared" si="124"/>
        <v>14198.26330849061</v>
      </c>
      <c r="W330" s="41">
        <f t="shared" si="125"/>
        <v>49038.479943505765</v>
      </c>
      <c r="X330" s="53">
        <f t="shared" si="126"/>
        <v>2456537.3980254252</v>
      </c>
      <c r="Y330" s="68">
        <f t="shared" si="127"/>
        <v>12739348.265656289</v>
      </c>
      <c r="Z330" s="68">
        <f t="shared" si="128"/>
        <v>7243462.6019745665</v>
      </c>
      <c r="AA330" s="39">
        <f t="shared" si="129"/>
        <v>208.79798983074429</v>
      </c>
      <c r="AB330" s="53">
        <f t="shared" si="130"/>
        <v>52.199497457686071</v>
      </c>
      <c r="AC330" s="41" t="str">
        <f t="shared" si="131"/>
        <v>-</v>
      </c>
      <c r="AD330" s="43" t="str">
        <f t="shared" si="132"/>
        <v>-</v>
      </c>
      <c r="AF330" s="38">
        <f>IF('[29]Proforma-Input'!$C$108="Yes",MONTH(O330)&amp;YEAR(O330)=MONTH($C$9)&amp;YEAR($C$9),0)</f>
        <v>0</v>
      </c>
      <c r="AG330" s="52">
        <v>27</v>
      </c>
    </row>
    <row r="331" spans="2:33" x14ac:dyDescent="0.3">
      <c r="B331" s="44" t="str">
        <f t="shared" si="133"/>
        <v>-</v>
      </c>
      <c r="C331" s="38"/>
      <c r="D331" s="1">
        <v>317</v>
      </c>
      <c r="E331" s="1">
        <f t="shared" si="145"/>
        <v>5</v>
      </c>
      <c r="F331" s="39">
        <f>IFERROR(IF(B331&lt;$C$9,IF('[29]Proforma-Input'!$C$108="Yes",K330,K330),0),)</f>
        <v>0</v>
      </c>
      <c r="G331" s="39">
        <f t="shared" si="134"/>
        <v>0</v>
      </c>
      <c r="H331" s="40">
        <f>IFERROR(IF(B331&lt;$C$9,IF('[29]Proforma-Input'!$C$108="Yes",H330,),0),)</f>
        <v>0</v>
      </c>
      <c r="I331" s="41">
        <f t="shared" si="119"/>
        <v>0</v>
      </c>
      <c r="J331" s="41">
        <f t="shared" si="120"/>
        <v>0</v>
      </c>
      <c r="K331" s="42">
        <f t="shared" si="121"/>
        <v>0</v>
      </c>
      <c r="L331" s="41" t="str">
        <f t="shared" si="122"/>
        <v>-</v>
      </c>
      <c r="M331" s="43" t="str">
        <f t="shared" si="123"/>
        <v>-</v>
      </c>
      <c r="O331" s="44">
        <f t="shared" ca="1" si="135"/>
        <v>55552</v>
      </c>
      <c r="P331" s="38"/>
      <c r="Q331" s="1">
        <f t="shared" si="146"/>
        <v>317</v>
      </c>
      <c r="R331" s="1">
        <f t="shared" si="147"/>
        <v>5</v>
      </c>
      <c r="S331" s="39">
        <f>IF('[29]Proforma-Input'!$C$108="No",X330,IF(AF331=TRUE,$P$3,X330))</f>
        <v>2456537.3980254252</v>
      </c>
      <c r="T331" s="39">
        <f t="shared" si="144"/>
        <v>63236.743251996377</v>
      </c>
      <c r="U331" s="40">
        <f t="shared" si="118"/>
        <v>6.8000000000000005E-2</v>
      </c>
      <c r="V331" s="41">
        <f t="shared" si="124"/>
        <v>13920.378588810743</v>
      </c>
      <c r="W331" s="41">
        <f t="shared" si="125"/>
        <v>49316.364663185632</v>
      </c>
      <c r="X331" s="53">
        <f t="shared" si="126"/>
        <v>2407221.0333622396</v>
      </c>
      <c r="Y331" s="68">
        <f t="shared" si="127"/>
        <v>12753268.644245099</v>
      </c>
      <c r="Z331" s="68">
        <f t="shared" si="128"/>
        <v>7292778.966637752</v>
      </c>
      <c r="AA331" s="39">
        <f t="shared" si="129"/>
        <v>204.7114498354521</v>
      </c>
      <c r="AB331" s="53">
        <f t="shared" si="130"/>
        <v>51.177862458863025</v>
      </c>
      <c r="AC331" s="41" t="str">
        <f t="shared" si="131"/>
        <v>-</v>
      </c>
      <c r="AD331" s="43" t="str">
        <f t="shared" si="132"/>
        <v>-</v>
      </c>
      <c r="AF331" s="38">
        <f>IF('[29]Proforma-Input'!$C$108="Yes",MONTH(O331)&amp;YEAR(O331)=MONTH($C$9)&amp;YEAR($C$9),0)</f>
        <v>0</v>
      </c>
      <c r="AG331" s="52">
        <v>27</v>
      </c>
    </row>
    <row r="332" spans="2:33" x14ac:dyDescent="0.3">
      <c r="B332" s="44" t="str">
        <f t="shared" si="133"/>
        <v>-</v>
      </c>
      <c r="C332" s="38"/>
      <c r="D332" s="1">
        <v>318</v>
      </c>
      <c r="E332" s="1">
        <f t="shared" si="145"/>
        <v>6</v>
      </c>
      <c r="F332" s="39">
        <f>IFERROR(IF(B332&lt;$C$9,IF('[29]Proforma-Input'!$C$108="Yes",K331,K331),0),)</f>
        <v>0</v>
      </c>
      <c r="G332" s="39">
        <f t="shared" si="134"/>
        <v>0</v>
      </c>
      <c r="H332" s="40">
        <f>IFERROR(IF(B332&lt;$C$9,IF('[29]Proforma-Input'!$C$108="Yes",H331,),0),)</f>
        <v>0</v>
      </c>
      <c r="I332" s="41">
        <f t="shared" si="119"/>
        <v>0</v>
      </c>
      <c r="J332" s="41">
        <f t="shared" si="120"/>
        <v>0</v>
      </c>
      <c r="K332" s="42">
        <f t="shared" si="121"/>
        <v>0</v>
      </c>
      <c r="L332" s="41" t="str">
        <f t="shared" si="122"/>
        <v>-</v>
      </c>
      <c r="M332" s="43" t="str">
        <f t="shared" si="123"/>
        <v>-</v>
      </c>
      <c r="O332" s="44">
        <f t="shared" ca="1" si="135"/>
        <v>55581</v>
      </c>
      <c r="P332" s="38"/>
      <c r="Q332" s="1">
        <f t="shared" si="146"/>
        <v>318</v>
      </c>
      <c r="R332" s="1">
        <f t="shared" si="147"/>
        <v>6</v>
      </c>
      <c r="S332" s="39">
        <f>IF('[29]Proforma-Input'!$C$108="No",X331,IF(AF332=TRUE,$P$3,X331))</f>
        <v>2407221.0333622396</v>
      </c>
      <c r="T332" s="39">
        <f t="shared" si="144"/>
        <v>63236.743251996377</v>
      </c>
      <c r="U332" s="40">
        <f t="shared" si="118"/>
        <v>6.8000000000000005E-2</v>
      </c>
      <c r="V332" s="41">
        <f t="shared" si="124"/>
        <v>13640.919189052693</v>
      </c>
      <c r="W332" s="41">
        <f t="shared" si="125"/>
        <v>49595.824062943684</v>
      </c>
      <c r="X332" s="53">
        <f t="shared" si="126"/>
        <v>2357625.2092992961</v>
      </c>
      <c r="Y332" s="68">
        <f t="shared" si="127"/>
        <v>12766909.563434152</v>
      </c>
      <c r="Z332" s="68">
        <f t="shared" si="128"/>
        <v>7342374.7907006955</v>
      </c>
      <c r="AA332" s="39">
        <f t="shared" si="129"/>
        <v>200.60175278018664</v>
      </c>
      <c r="AB332" s="53">
        <f t="shared" si="130"/>
        <v>50.150438195046661</v>
      </c>
      <c r="AC332" s="41" t="str">
        <f t="shared" si="131"/>
        <v>-</v>
      </c>
      <c r="AD332" s="43" t="str">
        <f t="shared" si="132"/>
        <v>-</v>
      </c>
      <c r="AF332" s="38">
        <f>IF('[29]Proforma-Input'!$C$108="Yes",MONTH(O332)&amp;YEAR(O332)=MONTH($C$9)&amp;YEAR($C$9),0)</f>
        <v>0</v>
      </c>
      <c r="AG332" s="52">
        <v>27</v>
      </c>
    </row>
    <row r="333" spans="2:33" x14ac:dyDescent="0.3">
      <c r="B333" s="44" t="str">
        <f t="shared" si="133"/>
        <v>-</v>
      </c>
      <c r="C333" s="38"/>
      <c r="D333" s="1">
        <v>319</v>
      </c>
      <c r="E333" s="1">
        <f t="shared" si="145"/>
        <v>7</v>
      </c>
      <c r="F333" s="39">
        <f>IFERROR(IF(B333&lt;$C$9,IF('[29]Proforma-Input'!$C$108="Yes",K332,K332),0),)</f>
        <v>0</v>
      </c>
      <c r="G333" s="39">
        <f t="shared" si="134"/>
        <v>0</v>
      </c>
      <c r="H333" s="40">
        <f>IFERROR(IF(B333&lt;$C$9,IF('[29]Proforma-Input'!$C$108="Yes",H332,),0),)</f>
        <v>0</v>
      </c>
      <c r="I333" s="41">
        <f t="shared" si="119"/>
        <v>0</v>
      </c>
      <c r="J333" s="41">
        <f t="shared" si="120"/>
        <v>0</v>
      </c>
      <c r="K333" s="42">
        <f t="shared" si="121"/>
        <v>0</v>
      </c>
      <c r="L333" s="41" t="str">
        <f t="shared" si="122"/>
        <v>-</v>
      </c>
      <c r="M333" s="43" t="str">
        <f t="shared" si="123"/>
        <v>-</v>
      </c>
      <c r="O333" s="44">
        <f t="shared" ca="1" si="135"/>
        <v>55612</v>
      </c>
      <c r="P333" s="38"/>
      <c r="Q333" s="1">
        <f t="shared" si="146"/>
        <v>319</v>
      </c>
      <c r="R333" s="1">
        <f t="shared" si="147"/>
        <v>7</v>
      </c>
      <c r="S333" s="39">
        <f>IF('[29]Proforma-Input'!$C$108="No",X332,IF(AF333=TRUE,$P$3,X332))</f>
        <v>2357625.2092992961</v>
      </c>
      <c r="T333" s="39">
        <f t="shared" si="144"/>
        <v>63236.743251996377</v>
      </c>
      <c r="U333" s="40">
        <f t="shared" si="118"/>
        <v>6.8000000000000005E-2</v>
      </c>
      <c r="V333" s="41">
        <f t="shared" si="124"/>
        <v>13359.876186029345</v>
      </c>
      <c r="W333" s="41">
        <f t="shared" si="125"/>
        <v>49876.867065967032</v>
      </c>
      <c r="X333" s="53">
        <f t="shared" si="126"/>
        <v>2307748.3422333291</v>
      </c>
      <c r="Y333" s="68">
        <f t="shared" si="127"/>
        <v>12780269.439620182</v>
      </c>
      <c r="Z333" s="68">
        <f t="shared" si="128"/>
        <v>7392251.6577666625</v>
      </c>
      <c r="AA333" s="39">
        <f t="shared" si="129"/>
        <v>196.46876744160804</v>
      </c>
      <c r="AB333" s="53">
        <f t="shared" si="130"/>
        <v>49.117191860402009</v>
      </c>
      <c r="AC333" s="41" t="str">
        <f t="shared" si="131"/>
        <v>-</v>
      </c>
      <c r="AD333" s="43" t="str">
        <f t="shared" si="132"/>
        <v>-</v>
      </c>
      <c r="AF333" s="38">
        <f>IF('[29]Proforma-Input'!$C$108="Yes",MONTH(O333)&amp;YEAR(O333)=MONTH($C$9)&amp;YEAR($C$9),0)</f>
        <v>0</v>
      </c>
      <c r="AG333" s="52">
        <v>27</v>
      </c>
    </row>
    <row r="334" spans="2:33" x14ac:dyDescent="0.3">
      <c r="B334" s="44" t="str">
        <f t="shared" si="133"/>
        <v>-</v>
      </c>
      <c r="C334" s="38"/>
      <c r="D334" s="1">
        <v>320</v>
      </c>
      <c r="E334" s="1">
        <f t="shared" si="145"/>
        <v>8</v>
      </c>
      <c r="F334" s="39">
        <f>IFERROR(IF(B334&lt;$C$9,IF('[29]Proforma-Input'!$C$108="Yes",K333,K333),0),)</f>
        <v>0</v>
      </c>
      <c r="G334" s="39">
        <f t="shared" si="134"/>
        <v>0</v>
      </c>
      <c r="H334" s="40">
        <f>IFERROR(IF(B334&lt;$C$9,IF('[29]Proforma-Input'!$C$108="Yes",H333,),0),)</f>
        <v>0</v>
      </c>
      <c r="I334" s="41">
        <f t="shared" si="119"/>
        <v>0</v>
      </c>
      <c r="J334" s="41">
        <f t="shared" si="120"/>
        <v>0</v>
      </c>
      <c r="K334" s="42">
        <f t="shared" si="121"/>
        <v>0</v>
      </c>
      <c r="L334" s="41" t="str">
        <f t="shared" si="122"/>
        <v>-</v>
      </c>
      <c r="M334" s="43" t="str">
        <f t="shared" si="123"/>
        <v>-</v>
      </c>
      <c r="O334" s="44">
        <f t="shared" ca="1" si="135"/>
        <v>55642</v>
      </c>
      <c r="P334" s="38"/>
      <c r="Q334" s="1">
        <f t="shared" si="146"/>
        <v>320</v>
      </c>
      <c r="R334" s="1">
        <f t="shared" si="147"/>
        <v>8</v>
      </c>
      <c r="S334" s="39">
        <f>IF('[29]Proforma-Input'!$C$108="No",X333,IF(AF334=TRUE,$P$3,X333))</f>
        <v>2307748.3422333291</v>
      </c>
      <c r="T334" s="39">
        <f t="shared" si="144"/>
        <v>63236.743251996377</v>
      </c>
      <c r="U334" s="40">
        <f t="shared" si="118"/>
        <v>6.8000000000000005E-2</v>
      </c>
      <c r="V334" s="41">
        <f t="shared" si="124"/>
        <v>13077.240605988865</v>
      </c>
      <c r="W334" s="41">
        <f t="shared" si="125"/>
        <v>50159.50264600751</v>
      </c>
      <c r="X334" s="53">
        <f t="shared" si="126"/>
        <v>2257588.8395873215</v>
      </c>
      <c r="Y334" s="68">
        <f t="shared" si="127"/>
        <v>12793346.680226171</v>
      </c>
      <c r="Z334" s="68">
        <f t="shared" si="128"/>
        <v>7442411.1604126701</v>
      </c>
      <c r="AA334" s="39">
        <f t="shared" si="129"/>
        <v>192.3123618527774</v>
      </c>
      <c r="AB334" s="53">
        <f t="shared" si="130"/>
        <v>48.07809046319435</v>
      </c>
      <c r="AC334" s="41" t="str">
        <f t="shared" si="131"/>
        <v>-</v>
      </c>
      <c r="AD334" s="43" t="str">
        <f t="shared" si="132"/>
        <v>-</v>
      </c>
      <c r="AF334" s="38">
        <f>IF('[29]Proforma-Input'!$C$108="Yes",MONTH(O334)&amp;YEAR(O334)=MONTH($C$9)&amp;YEAR($C$9),0)</f>
        <v>0</v>
      </c>
      <c r="AG334" s="52">
        <v>27</v>
      </c>
    </row>
    <row r="335" spans="2:33" x14ac:dyDescent="0.3">
      <c r="B335" s="44" t="str">
        <f t="shared" si="133"/>
        <v>-</v>
      </c>
      <c r="C335" s="38"/>
      <c r="D335" s="1">
        <v>321</v>
      </c>
      <c r="E335" s="1">
        <f t="shared" si="145"/>
        <v>9</v>
      </c>
      <c r="F335" s="39">
        <f>IFERROR(IF(B335&lt;$C$9,IF('[29]Proforma-Input'!$C$108="Yes",K334,K334),0),)</f>
        <v>0</v>
      </c>
      <c r="G335" s="39">
        <f t="shared" si="134"/>
        <v>0</v>
      </c>
      <c r="H335" s="40">
        <f>IFERROR(IF(B335&lt;$C$9,IF('[29]Proforma-Input'!$C$108="Yes",H334,),0),)</f>
        <v>0</v>
      </c>
      <c r="I335" s="41">
        <f t="shared" si="119"/>
        <v>0</v>
      </c>
      <c r="J335" s="41">
        <f t="shared" si="120"/>
        <v>0</v>
      </c>
      <c r="K335" s="42">
        <f t="shared" si="121"/>
        <v>0</v>
      </c>
      <c r="L335" s="41" t="str">
        <f t="shared" si="122"/>
        <v>-</v>
      </c>
      <c r="M335" s="43" t="str">
        <f t="shared" si="123"/>
        <v>-</v>
      </c>
      <c r="O335" s="44">
        <f t="shared" ca="1" si="135"/>
        <v>55673</v>
      </c>
      <c r="P335" s="38"/>
      <c r="Q335" s="1">
        <f t="shared" si="146"/>
        <v>321</v>
      </c>
      <c r="R335" s="1">
        <f t="shared" si="147"/>
        <v>9</v>
      </c>
      <c r="S335" s="39">
        <f>IF('[29]Proforma-Input'!$C$108="No",X334,IF(AF335=TRUE,$P$3,X334))</f>
        <v>2257588.8395873215</v>
      </c>
      <c r="T335" s="39">
        <f t="shared" si="144"/>
        <v>63236.743251996377</v>
      </c>
      <c r="U335" s="40">
        <f t="shared" ref="U335:U374" si="148">$P$4</f>
        <v>6.8000000000000005E-2</v>
      </c>
      <c r="V335" s="41">
        <f t="shared" si="124"/>
        <v>12793.003424328155</v>
      </c>
      <c r="W335" s="41">
        <f t="shared" si="125"/>
        <v>50443.739827668222</v>
      </c>
      <c r="X335" s="53">
        <f t="shared" si="126"/>
        <v>2207145.0997596532</v>
      </c>
      <c r="Y335" s="68">
        <f t="shared" si="127"/>
        <v>12806139.683650499</v>
      </c>
      <c r="Z335" s="68">
        <f t="shared" si="128"/>
        <v>7492854.9002403384</v>
      </c>
      <c r="AA335" s="39">
        <f t="shared" si="129"/>
        <v>188.13240329894347</v>
      </c>
      <c r="AB335" s="53">
        <f t="shared" si="130"/>
        <v>47.033100824735868</v>
      </c>
      <c r="AC335" s="41" t="str">
        <f t="shared" si="131"/>
        <v>-</v>
      </c>
      <c r="AD335" s="43" t="str">
        <f t="shared" si="132"/>
        <v>-</v>
      </c>
      <c r="AF335" s="38">
        <f>IF('[29]Proforma-Input'!$C$108="Yes",MONTH(O335)&amp;YEAR(O335)=MONTH($C$9)&amp;YEAR($C$9),0)</f>
        <v>0</v>
      </c>
      <c r="AG335" s="52">
        <v>27</v>
      </c>
    </row>
    <row r="336" spans="2:33" x14ac:dyDescent="0.3">
      <c r="B336" s="44" t="str">
        <f t="shared" si="133"/>
        <v>-</v>
      </c>
      <c r="C336" s="38"/>
      <c r="D336" s="1">
        <v>322</v>
      </c>
      <c r="E336" s="1">
        <f t="shared" si="145"/>
        <v>10</v>
      </c>
      <c r="F336" s="39">
        <f>IFERROR(IF(B336&lt;$C$9,IF('[29]Proforma-Input'!$C$108="Yes",K335,K335),0),)</f>
        <v>0</v>
      </c>
      <c r="G336" s="39">
        <f t="shared" si="134"/>
        <v>0</v>
      </c>
      <c r="H336" s="40">
        <f>IFERROR(IF(B336&lt;$C$9,IF('[29]Proforma-Input'!$C$108="Yes",H335,),0),)</f>
        <v>0</v>
      </c>
      <c r="I336" s="41">
        <f t="shared" ref="I336:I373" si="149">(H336/12)*F336</f>
        <v>0</v>
      </c>
      <c r="J336" s="41">
        <f t="shared" ref="J336:J374" si="150">IF(D336=$C$7,0,G336-I336)</f>
        <v>0</v>
      </c>
      <c r="K336" s="42">
        <f t="shared" ref="K336:K374" si="151">IFERROR(F336-J336,)</f>
        <v>0</v>
      </c>
      <c r="L336" s="41" t="str">
        <f t="shared" ref="L336:L374" si="152">IF(C336&gt;0,SUM(I336:I347),"-")</f>
        <v>-</v>
      </c>
      <c r="M336" s="43" t="str">
        <f t="shared" ref="M336:M374" si="153">IF(C336&gt;0,SUM(J336:J347),"-")</f>
        <v>-</v>
      </c>
      <c r="O336" s="44">
        <f t="shared" ca="1" si="135"/>
        <v>55703</v>
      </c>
      <c r="P336" s="38"/>
      <c r="Q336" s="1">
        <f t="shared" si="146"/>
        <v>322</v>
      </c>
      <c r="R336" s="1">
        <f t="shared" si="147"/>
        <v>10</v>
      </c>
      <c r="S336" s="39">
        <f>IF('[29]Proforma-Input'!$C$108="No",X335,IF(AF336=TRUE,$P$3,X335))</f>
        <v>2207145.0997596532</v>
      </c>
      <c r="T336" s="39">
        <f t="shared" si="144"/>
        <v>63236.743251996377</v>
      </c>
      <c r="U336" s="40">
        <f t="shared" si="148"/>
        <v>6.8000000000000005E-2</v>
      </c>
      <c r="V336" s="41">
        <f t="shared" ref="V336:V374" si="154">IF(S336&gt;0,U336/12*S336,0)</f>
        <v>12507.155565304702</v>
      </c>
      <c r="W336" s="41">
        <f t="shared" ref="W336:W374" si="155">T336-V336</f>
        <v>50729.587686691673</v>
      </c>
      <c r="X336" s="53">
        <f t="shared" ref="X336:X374" si="156">S336-W336</f>
        <v>2156415.5120729613</v>
      </c>
      <c r="Y336" s="68">
        <f t="shared" ref="Y336:Y374" si="157">IF(Q336=1,V336,Y335+V336)</f>
        <v>12818646.839215804</v>
      </c>
      <c r="Z336" s="68">
        <f t="shared" ref="Z336:Z374" si="158">IF(Q336=1,W336,Z335+W336)</f>
        <v>7543584.4879270298</v>
      </c>
      <c r="AA336" s="39">
        <f t="shared" ref="AA336:AA374" si="159">$P$9*S336/12</f>
        <v>183.92875831330446</v>
      </c>
      <c r="AB336" s="53">
        <f t="shared" ref="AB336:AB374" si="160">$P$10*AA336</f>
        <v>45.982189578326114</v>
      </c>
      <c r="AC336" s="41" t="str">
        <f t="shared" ref="AC336:AC374" si="161">IF(P336&gt;0,SUM(V336:V347),"-")</f>
        <v>-</v>
      </c>
      <c r="AD336" s="43" t="str">
        <f t="shared" ref="AD336:AD374" si="162">IF(P336&gt;0,SUM(W336:W347),"-")</f>
        <v>-</v>
      </c>
      <c r="AF336" s="38">
        <f>IF('[29]Proforma-Input'!$C$108="Yes",MONTH(O336)&amp;YEAR(O336)=MONTH($C$9)&amp;YEAR($C$9),0)</f>
        <v>0</v>
      </c>
      <c r="AG336" s="52">
        <v>27</v>
      </c>
    </row>
    <row r="337" spans="2:33" x14ac:dyDescent="0.3">
      <c r="B337" s="44" t="str">
        <f t="shared" ref="B337:B374" si="163">IFERROR(DATE(YEAR(B336),MONTH(B336)+1,DAY(B336)),"-")</f>
        <v>-</v>
      </c>
      <c r="C337" s="38"/>
      <c r="D337" s="1">
        <v>323</v>
      </c>
      <c r="E337" s="1">
        <f t="shared" si="145"/>
        <v>11</v>
      </c>
      <c r="F337" s="39">
        <f>IFERROR(IF(B337&lt;$C$9,IF('[29]Proforma-Input'!$C$108="Yes",K336,K336),0),)</f>
        <v>0</v>
      </c>
      <c r="G337" s="39">
        <f t="shared" ref="G337:G374" si="164">IFERROR(IF(D337=$C$7,K336,IF(AND($D$10="Yes",D337&lt;=$C$10),I337,IF(F337&gt;0,$C$8,))),)</f>
        <v>0</v>
      </c>
      <c r="H337" s="40">
        <f>IFERROR(IF(B337&lt;$C$9,IF('[29]Proforma-Input'!$C$108="Yes",H336,),0),)</f>
        <v>0</v>
      </c>
      <c r="I337" s="41">
        <f t="shared" si="149"/>
        <v>0</v>
      </c>
      <c r="J337" s="41">
        <f t="shared" si="150"/>
        <v>0</v>
      </c>
      <c r="K337" s="42">
        <f t="shared" si="151"/>
        <v>0</v>
      </c>
      <c r="L337" s="41" t="str">
        <f t="shared" si="152"/>
        <v>-</v>
      </c>
      <c r="M337" s="43" t="str">
        <f t="shared" si="153"/>
        <v>-</v>
      </c>
      <c r="O337" s="44">
        <f t="shared" ref="O337:O374" ca="1" si="165">IFERROR(DATE(YEAR(O336),MONTH(O336)+1,DAY(O336)),"-")</f>
        <v>55734</v>
      </c>
      <c r="P337" s="38"/>
      <c r="Q337" s="1">
        <f t="shared" si="146"/>
        <v>323</v>
      </c>
      <c r="R337" s="1">
        <f t="shared" si="147"/>
        <v>11</v>
      </c>
      <c r="S337" s="39">
        <f>IF('[29]Proforma-Input'!$C$108="No",X336,IF(AF337=TRUE,$P$3,X336))</f>
        <v>2156415.5120729613</v>
      </c>
      <c r="T337" s="39">
        <f t="shared" si="144"/>
        <v>63236.743251996377</v>
      </c>
      <c r="U337" s="40">
        <f t="shared" si="148"/>
        <v>6.8000000000000005E-2</v>
      </c>
      <c r="V337" s="41">
        <f t="shared" si="154"/>
        <v>12219.687901746782</v>
      </c>
      <c r="W337" s="41">
        <f t="shared" si="155"/>
        <v>51017.055350249597</v>
      </c>
      <c r="X337" s="53">
        <f t="shared" si="156"/>
        <v>2105398.4567227117</v>
      </c>
      <c r="Y337" s="68">
        <f t="shared" si="157"/>
        <v>12830866.52711755</v>
      </c>
      <c r="Z337" s="68">
        <f t="shared" si="158"/>
        <v>7594601.5432772795</v>
      </c>
      <c r="AA337" s="39">
        <f t="shared" si="159"/>
        <v>179.7012926727468</v>
      </c>
      <c r="AB337" s="53">
        <f t="shared" si="160"/>
        <v>44.925323168186701</v>
      </c>
      <c r="AC337" s="41" t="str">
        <f t="shared" si="161"/>
        <v>-</v>
      </c>
      <c r="AD337" s="43" t="str">
        <f t="shared" si="162"/>
        <v>-</v>
      </c>
      <c r="AF337" s="38">
        <f>IF('[29]Proforma-Input'!$C$108="Yes",MONTH(O337)&amp;YEAR(O337)=MONTH($C$9)&amp;YEAR($C$9),0)</f>
        <v>0</v>
      </c>
      <c r="AG337" s="52">
        <v>27</v>
      </c>
    </row>
    <row r="338" spans="2:33" x14ac:dyDescent="0.3">
      <c r="B338" s="44" t="str">
        <f t="shared" si="163"/>
        <v>-</v>
      </c>
      <c r="C338" s="38"/>
      <c r="D338" s="1">
        <v>324</v>
      </c>
      <c r="E338" s="1">
        <f t="shared" si="145"/>
        <v>12</v>
      </c>
      <c r="F338" s="39">
        <f>IFERROR(IF(B338&lt;$C$9,IF('[29]Proforma-Input'!$C$108="Yes",K337,K337),0),)</f>
        <v>0</v>
      </c>
      <c r="G338" s="39">
        <f t="shared" si="164"/>
        <v>0</v>
      </c>
      <c r="H338" s="40">
        <f>IFERROR(IF(B338&lt;$C$9,IF('[29]Proforma-Input'!$C$108="Yes",H337,),0),)</f>
        <v>0</v>
      </c>
      <c r="I338" s="41">
        <f t="shared" si="149"/>
        <v>0</v>
      </c>
      <c r="J338" s="41">
        <f t="shared" si="150"/>
        <v>0</v>
      </c>
      <c r="K338" s="42">
        <f t="shared" si="151"/>
        <v>0</v>
      </c>
      <c r="L338" s="41" t="str">
        <f t="shared" si="152"/>
        <v>-</v>
      </c>
      <c r="M338" s="43" t="str">
        <f t="shared" si="153"/>
        <v>-</v>
      </c>
      <c r="O338" s="44">
        <f t="shared" ca="1" si="165"/>
        <v>55765</v>
      </c>
      <c r="P338" s="38"/>
      <c r="Q338" s="1">
        <f t="shared" si="146"/>
        <v>324</v>
      </c>
      <c r="R338" s="1">
        <f t="shared" si="147"/>
        <v>12</v>
      </c>
      <c r="S338" s="39">
        <f>IF('[29]Proforma-Input'!$C$108="No",X337,IF(AF338=TRUE,$P$3,X337))</f>
        <v>2105398.4567227117</v>
      </c>
      <c r="T338" s="39">
        <f t="shared" si="144"/>
        <v>63236.743251996377</v>
      </c>
      <c r="U338" s="40">
        <f t="shared" si="148"/>
        <v>6.8000000000000005E-2</v>
      </c>
      <c r="V338" s="41">
        <f t="shared" si="154"/>
        <v>11930.591254762034</v>
      </c>
      <c r="W338" s="41">
        <f t="shared" si="155"/>
        <v>51306.151997234345</v>
      </c>
      <c r="X338" s="53">
        <f t="shared" si="156"/>
        <v>2054092.3047254772</v>
      </c>
      <c r="Y338" s="68">
        <f t="shared" si="157"/>
        <v>12842797.118372312</v>
      </c>
      <c r="Z338" s="68">
        <f t="shared" si="158"/>
        <v>7645907.6952745141</v>
      </c>
      <c r="AA338" s="39">
        <f t="shared" si="159"/>
        <v>175.44987139355931</v>
      </c>
      <c r="AB338" s="53">
        <f t="shared" si="160"/>
        <v>43.862467848389826</v>
      </c>
      <c r="AC338" s="41" t="str">
        <f t="shared" si="161"/>
        <v>-</v>
      </c>
      <c r="AD338" s="43" t="str">
        <f t="shared" si="162"/>
        <v>-</v>
      </c>
      <c r="AF338" s="38">
        <f>IF('[29]Proforma-Input'!$C$108="Yes",MONTH(O338)&amp;YEAR(O338)=MONTH($C$9)&amp;YEAR($C$9),0)</f>
        <v>0</v>
      </c>
      <c r="AG338" s="52">
        <v>27</v>
      </c>
    </row>
    <row r="339" spans="2:33" x14ac:dyDescent="0.3">
      <c r="B339" s="44" t="str">
        <f t="shared" si="163"/>
        <v>-</v>
      </c>
      <c r="C339" s="38">
        <v>28</v>
      </c>
      <c r="D339" s="1">
        <v>325</v>
      </c>
      <c r="E339" s="1">
        <v>1</v>
      </c>
      <c r="F339" s="39">
        <f>IFERROR(IF(B339&lt;$C$9,IF('[29]Proforma-Input'!$C$108="Yes",K338,K338),0),)</f>
        <v>0</v>
      </c>
      <c r="G339" s="39">
        <f t="shared" si="164"/>
        <v>0</v>
      </c>
      <c r="H339" s="40">
        <f>IFERROR(IF(B339&lt;$C$9,IF('[29]Proforma-Input'!$C$108="Yes",H338,),0),)</f>
        <v>0</v>
      </c>
      <c r="I339" s="41">
        <f t="shared" si="149"/>
        <v>0</v>
      </c>
      <c r="J339" s="41">
        <f t="shared" si="150"/>
        <v>0</v>
      </c>
      <c r="K339" s="42">
        <f t="shared" si="151"/>
        <v>0</v>
      </c>
      <c r="L339" s="41">
        <f t="shared" si="152"/>
        <v>0</v>
      </c>
      <c r="M339" s="43">
        <f t="shared" si="153"/>
        <v>0</v>
      </c>
      <c r="O339" s="44">
        <f t="shared" ca="1" si="165"/>
        <v>55795</v>
      </c>
      <c r="P339" s="38">
        <v>28</v>
      </c>
      <c r="Q339" s="1">
        <f t="shared" si="146"/>
        <v>325</v>
      </c>
      <c r="R339" s="1">
        <v>1</v>
      </c>
      <c r="S339" s="39">
        <f>IF('[29]Proforma-Input'!$C$108="No",X338,IF(AF339=TRUE,$P$3,X338))</f>
        <v>2054092.3047254772</v>
      </c>
      <c r="T339" s="39">
        <f t="shared" si="144"/>
        <v>63236.743251996377</v>
      </c>
      <c r="U339" s="40">
        <f t="shared" si="148"/>
        <v>6.8000000000000005E-2</v>
      </c>
      <c r="V339" s="41">
        <f t="shared" si="154"/>
        <v>11639.856393444372</v>
      </c>
      <c r="W339" s="41">
        <f t="shared" si="155"/>
        <v>51596.886858552003</v>
      </c>
      <c r="X339" s="53">
        <f t="shared" si="156"/>
        <v>2002495.4178669252</v>
      </c>
      <c r="Y339" s="68">
        <f t="shared" si="157"/>
        <v>12854436.974765757</v>
      </c>
      <c r="Z339" s="68">
        <f t="shared" si="158"/>
        <v>7697504.5821330659</v>
      </c>
      <c r="AA339" s="39">
        <f t="shared" si="159"/>
        <v>171.17435872712312</v>
      </c>
      <c r="AB339" s="53">
        <f t="shared" si="160"/>
        <v>42.79358968178078</v>
      </c>
      <c r="AC339" s="41">
        <f t="shared" si="161"/>
        <v>120011.84786140764</v>
      </c>
      <c r="AD339" s="43">
        <f t="shared" si="162"/>
        <v>638829.07116254885</v>
      </c>
      <c r="AF339" s="38">
        <f>IF('[29]Proforma-Input'!$C$108="Yes",MONTH(O339)&amp;YEAR(O339)=MONTH($C$9)&amp;YEAR($C$9),0)</f>
        <v>0</v>
      </c>
      <c r="AG339" s="52">
        <v>28</v>
      </c>
    </row>
    <row r="340" spans="2:33" x14ac:dyDescent="0.3">
      <c r="B340" s="44" t="str">
        <f t="shared" si="163"/>
        <v>-</v>
      </c>
      <c r="C340" s="38"/>
      <c r="D340" s="1">
        <v>326</v>
      </c>
      <c r="E340" s="1">
        <f t="shared" ref="E340:E350" si="166">1+E339</f>
        <v>2</v>
      </c>
      <c r="F340" s="39">
        <f>IFERROR(IF(B340&lt;$C$9,IF('[29]Proforma-Input'!$C$108="Yes",K339,K339),0),)</f>
        <v>0</v>
      </c>
      <c r="G340" s="39">
        <f t="shared" si="164"/>
        <v>0</v>
      </c>
      <c r="H340" s="40">
        <f>IFERROR(IF(B340&lt;$C$9,IF('[29]Proforma-Input'!$C$108="Yes",H339,),0),)</f>
        <v>0</v>
      </c>
      <c r="I340" s="41">
        <f t="shared" si="149"/>
        <v>0</v>
      </c>
      <c r="J340" s="41">
        <f t="shared" si="150"/>
        <v>0</v>
      </c>
      <c r="K340" s="42">
        <f t="shared" si="151"/>
        <v>0</v>
      </c>
      <c r="L340" s="41" t="str">
        <f t="shared" si="152"/>
        <v>-</v>
      </c>
      <c r="M340" s="43" t="str">
        <f t="shared" si="153"/>
        <v>-</v>
      </c>
      <c r="O340" s="44">
        <f t="shared" ca="1" si="165"/>
        <v>55826</v>
      </c>
      <c r="P340" s="38"/>
      <c r="Q340" s="1">
        <f t="shared" si="146"/>
        <v>326</v>
      </c>
      <c r="R340" s="1">
        <f t="shared" ref="R340:R350" si="167">1+R339</f>
        <v>2</v>
      </c>
      <c r="S340" s="39">
        <f>IF('[29]Proforma-Input'!$C$108="No",X339,IF(AF340=TRUE,$P$3,X339))</f>
        <v>2002495.4178669252</v>
      </c>
      <c r="T340" s="39">
        <f t="shared" si="144"/>
        <v>63236.743251996377</v>
      </c>
      <c r="U340" s="40">
        <f t="shared" si="148"/>
        <v>6.8000000000000005E-2</v>
      </c>
      <c r="V340" s="41">
        <f t="shared" si="154"/>
        <v>11347.474034579243</v>
      </c>
      <c r="W340" s="41">
        <f t="shared" si="155"/>
        <v>51889.269217417132</v>
      </c>
      <c r="X340" s="53">
        <f t="shared" si="156"/>
        <v>1950606.1486495081</v>
      </c>
      <c r="Y340" s="68">
        <f t="shared" si="157"/>
        <v>12865784.448800337</v>
      </c>
      <c r="Z340" s="68">
        <f t="shared" si="158"/>
        <v>7749393.8513504835</v>
      </c>
      <c r="AA340" s="39">
        <f t="shared" si="159"/>
        <v>166.87461815557711</v>
      </c>
      <c r="AB340" s="53">
        <f t="shared" si="160"/>
        <v>41.718654538894278</v>
      </c>
      <c r="AC340" s="41" t="str">
        <f t="shared" si="161"/>
        <v>-</v>
      </c>
      <c r="AD340" s="43" t="str">
        <f t="shared" si="162"/>
        <v>-</v>
      </c>
      <c r="AF340" s="38">
        <f>IF('[29]Proforma-Input'!$C$108="Yes",MONTH(O340)&amp;YEAR(O340)=MONTH($C$9)&amp;YEAR($C$9),0)</f>
        <v>0</v>
      </c>
      <c r="AG340" s="52">
        <v>28</v>
      </c>
    </row>
    <row r="341" spans="2:33" x14ac:dyDescent="0.3">
      <c r="B341" s="44" t="str">
        <f t="shared" si="163"/>
        <v>-</v>
      </c>
      <c r="C341" s="38"/>
      <c r="D341" s="1">
        <v>327</v>
      </c>
      <c r="E341" s="1">
        <f t="shared" si="166"/>
        <v>3</v>
      </c>
      <c r="F341" s="39">
        <f>IFERROR(IF(B341&lt;$C$9,IF('[29]Proforma-Input'!$C$108="Yes",K340,K340),0),)</f>
        <v>0</v>
      </c>
      <c r="G341" s="39">
        <f t="shared" si="164"/>
        <v>0</v>
      </c>
      <c r="H341" s="40">
        <f>IFERROR(IF(B341&lt;$C$9,IF('[29]Proforma-Input'!$C$108="Yes",H340,),0),)</f>
        <v>0</v>
      </c>
      <c r="I341" s="41">
        <f t="shared" si="149"/>
        <v>0</v>
      </c>
      <c r="J341" s="41">
        <f t="shared" si="150"/>
        <v>0</v>
      </c>
      <c r="K341" s="42">
        <f t="shared" si="151"/>
        <v>0</v>
      </c>
      <c r="L341" s="41" t="str">
        <f t="shared" si="152"/>
        <v>-</v>
      </c>
      <c r="M341" s="43" t="str">
        <f t="shared" si="153"/>
        <v>-</v>
      </c>
      <c r="O341" s="44">
        <f t="shared" ca="1" si="165"/>
        <v>55856</v>
      </c>
      <c r="P341" s="38"/>
      <c r="Q341" s="1">
        <f t="shared" si="146"/>
        <v>327</v>
      </c>
      <c r="R341" s="1">
        <f t="shared" si="167"/>
        <v>3</v>
      </c>
      <c r="S341" s="39">
        <f>IF('[29]Proforma-Input'!$C$108="No",X340,IF(AF341=TRUE,$P$3,X340))</f>
        <v>1950606.1486495081</v>
      </c>
      <c r="T341" s="39">
        <f t="shared" si="144"/>
        <v>63236.743251996377</v>
      </c>
      <c r="U341" s="40">
        <f t="shared" si="148"/>
        <v>6.8000000000000005E-2</v>
      </c>
      <c r="V341" s="41">
        <f t="shared" si="154"/>
        <v>11053.434842347213</v>
      </c>
      <c r="W341" s="41">
        <f t="shared" si="155"/>
        <v>52183.308409649166</v>
      </c>
      <c r="X341" s="53">
        <f t="shared" si="156"/>
        <v>1898422.840239859</v>
      </c>
      <c r="Y341" s="68">
        <f t="shared" si="157"/>
        <v>12876837.883642685</v>
      </c>
      <c r="Z341" s="68">
        <f t="shared" si="158"/>
        <v>7801577.1597601324</v>
      </c>
      <c r="AA341" s="39">
        <f t="shared" si="159"/>
        <v>162.55051238745901</v>
      </c>
      <c r="AB341" s="53">
        <f t="shared" si="160"/>
        <v>40.637628096864752</v>
      </c>
      <c r="AC341" s="41" t="str">
        <f t="shared" si="161"/>
        <v>-</v>
      </c>
      <c r="AD341" s="43" t="str">
        <f t="shared" si="162"/>
        <v>-</v>
      </c>
      <c r="AF341" s="38">
        <f>IF('[29]Proforma-Input'!$C$108="Yes",MONTH(O341)&amp;YEAR(O341)=MONTH($C$9)&amp;YEAR($C$9),0)</f>
        <v>0</v>
      </c>
      <c r="AG341" s="52">
        <v>28</v>
      </c>
    </row>
    <row r="342" spans="2:33" x14ac:dyDescent="0.3">
      <c r="B342" s="44" t="str">
        <f t="shared" si="163"/>
        <v>-</v>
      </c>
      <c r="C342" s="38"/>
      <c r="D342" s="1">
        <v>328</v>
      </c>
      <c r="E342" s="1">
        <f t="shared" si="166"/>
        <v>4</v>
      </c>
      <c r="F342" s="39">
        <f>IFERROR(IF(B342&lt;$C$9,IF('[29]Proforma-Input'!$C$108="Yes",K341,K341),0),)</f>
        <v>0</v>
      </c>
      <c r="G342" s="39">
        <f t="shared" si="164"/>
        <v>0</v>
      </c>
      <c r="H342" s="40">
        <f>IFERROR(IF(B342&lt;$C$9,IF('[29]Proforma-Input'!$C$108="Yes",H341,),0),)</f>
        <v>0</v>
      </c>
      <c r="I342" s="41">
        <f>(H342/12)*F342</f>
        <v>0</v>
      </c>
      <c r="J342" s="41">
        <f t="shared" si="150"/>
        <v>0</v>
      </c>
      <c r="K342" s="42">
        <f>IFERROR(F342-J342,)</f>
        <v>0</v>
      </c>
      <c r="L342" s="41" t="str">
        <f t="shared" si="152"/>
        <v>-</v>
      </c>
      <c r="M342" s="43" t="str">
        <f t="shared" si="153"/>
        <v>-</v>
      </c>
      <c r="O342" s="44">
        <f t="shared" ca="1" si="165"/>
        <v>55887</v>
      </c>
      <c r="P342" s="38"/>
      <c r="Q342" s="1">
        <f t="shared" si="146"/>
        <v>328</v>
      </c>
      <c r="R342" s="1">
        <f t="shared" si="167"/>
        <v>4</v>
      </c>
      <c r="S342" s="39">
        <f>IF('[29]Proforma-Input'!$C$108="No",X341,IF(AF342=TRUE,$P$3,X341))</f>
        <v>1898422.840239859</v>
      </c>
      <c r="T342" s="39">
        <f t="shared" si="144"/>
        <v>63236.743251996377</v>
      </c>
      <c r="U342" s="40">
        <f t="shared" si="148"/>
        <v>6.8000000000000005E-2</v>
      </c>
      <c r="V342" s="41">
        <f t="shared" si="154"/>
        <v>10757.729428025868</v>
      </c>
      <c r="W342" s="41">
        <f t="shared" si="155"/>
        <v>52479.013823970512</v>
      </c>
      <c r="X342" s="53">
        <f t="shared" si="156"/>
        <v>1845943.8264158885</v>
      </c>
      <c r="Y342" s="68">
        <f t="shared" si="157"/>
        <v>12887595.61307071</v>
      </c>
      <c r="Z342" s="68">
        <f t="shared" si="158"/>
        <v>7854056.1735841027</v>
      </c>
      <c r="AA342" s="39">
        <f t="shared" si="159"/>
        <v>158.20190335332157</v>
      </c>
      <c r="AB342" s="53">
        <f t="shared" si="160"/>
        <v>39.550475838330392</v>
      </c>
      <c r="AC342" s="41" t="str">
        <f t="shared" si="161"/>
        <v>-</v>
      </c>
      <c r="AD342" s="43" t="str">
        <f t="shared" si="162"/>
        <v>-</v>
      </c>
      <c r="AF342" s="38">
        <f>IF('[29]Proforma-Input'!$C$108="Yes",MONTH(O342)&amp;YEAR(O342)=MONTH($C$9)&amp;YEAR($C$9),0)</f>
        <v>0</v>
      </c>
      <c r="AG342" s="52">
        <v>28</v>
      </c>
    </row>
    <row r="343" spans="2:33" x14ac:dyDescent="0.3">
      <c r="B343" s="44" t="str">
        <f t="shared" si="163"/>
        <v>-</v>
      </c>
      <c r="C343" s="38"/>
      <c r="D343" s="1">
        <v>329</v>
      </c>
      <c r="E343" s="1">
        <f t="shared" si="166"/>
        <v>5</v>
      </c>
      <c r="F343" s="39">
        <f>IFERROR(IF(B343&lt;$C$9,IF('[29]Proforma-Input'!$C$108="Yes",K342,K342),0),)</f>
        <v>0</v>
      </c>
      <c r="G343" s="39">
        <f t="shared" si="164"/>
        <v>0</v>
      </c>
      <c r="H343" s="40">
        <f>IFERROR(IF(B343&lt;$C$9,IF('[29]Proforma-Input'!$C$108="Yes",H342,),0),)</f>
        <v>0</v>
      </c>
      <c r="I343" s="41">
        <f t="shared" si="149"/>
        <v>0</v>
      </c>
      <c r="J343" s="41">
        <f t="shared" si="150"/>
        <v>0</v>
      </c>
      <c r="K343" s="42">
        <f t="shared" si="151"/>
        <v>0</v>
      </c>
      <c r="L343" s="41" t="str">
        <f t="shared" si="152"/>
        <v>-</v>
      </c>
      <c r="M343" s="43" t="str">
        <f t="shared" si="153"/>
        <v>-</v>
      </c>
      <c r="O343" s="44">
        <f t="shared" ca="1" si="165"/>
        <v>55918</v>
      </c>
      <c r="P343" s="38"/>
      <c r="Q343" s="1">
        <f t="shared" si="146"/>
        <v>329</v>
      </c>
      <c r="R343" s="1">
        <f t="shared" si="167"/>
        <v>5</v>
      </c>
      <c r="S343" s="39">
        <f>IF('[29]Proforma-Input'!$C$108="No",X342,IF(AF343=TRUE,$P$3,X342))</f>
        <v>1845943.8264158885</v>
      </c>
      <c r="T343" s="39">
        <f t="shared" si="144"/>
        <v>63236.743251996377</v>
      </c>
      <c r="U343" s="40">
        <f t="shared" si="148"/>
        <v>6.8000000000000005E-2</v>
      </c>
      <c r="V343" s="41">
        <f t="shared" si="154"/>
        <v>10460.348349690035</v>
      </c>
      <c r="W343" s="41">
        <f t="shared" si="155"/>
        <v>52776.39490230634</v>
      </c>
      <c r="X343" s="53">
        <f t="shared" si="156"/>
        <v>1793167.4315135821</v>
      </c>
      <c r="Y343" s="68">
        <f t="shared" si="157"/>
        <v>12898055.9614204</v>
      </c>
      <c r="Z343" s="68">
        <f t="shared" si="158"/>
        <v>7906832.5684864093</v>
      </c>
      <c r="AA343" s="39">
        <f t="shared" si="159"/>
        <v>153.82865220132405</v>
      </c>
      <c r="AB343" s="53">
        <f t="shared" si="160"/>
        <v>38.457163050331012</v>
      </c>
      <c r="AC343" s="41" t="str">
        <f t="shared" si="161"/>
        <v>-</v>
      </c>
      <c r="AD343" s="43" t="str">
        <f t="shared" si="162"/>
        <v>-</v>
      </c>
      <c r="AF343" s="38">
        <f>IF('[29]Proforma-Input'!$C$108="Yes",MONTH(O343)&amp;YEAR(O343)=MONTH($C$9)&amp;YEAR($C$9),0)</f>
        <v>0</v>
      </c>
      <c r="AG343" s="52">
        <v>28</v>
      </c>
    </row>
    <row r="344" spans="2:33" x14ac:dyDescent="0.3">
      <c r="B344" s="44" t="str">
        <f t="shared" si="163"/>
        <v>-</v>
      </c>
      <c r="C344" s="38"/>
      <c r="D344" s="1">
        <v>330</v>
      </c>
      <c r="E344" s="1">
        <f t="shared" si="166"/>
        <v>6</v>
      </c>
      <c r="F344" s="39">
        <f>IFERROR(IF(B344&lt;$C$9,IF('[29]Proforma-Input'!$C$108="Yes",K343,K343),0),)</f>
        <v>0</v>
      </c>
      <c r="G344" s="39">
        <f t="shared" si="164"/>
        <v>0</v>
      </c>
      <c r="H344" s="40">
        <f>IFERROR(IF(B344&lt;$C$9,IF('[29]Proforma-Input'!$C$108="Yes",H343,),0),)</f>
        <v>0</v>
      </c>
      <c r="I344" s="41">
        <f t="shared" si="149"/>
        <v>0</v>
      </c>
      <c r="J344" s="41">
        <f t="shared" si="150"/>
        <v>0</v>
      </c>
      <c r="K344" s="42">
        <f t="shared" si="151"/>
        <v>0</v>
      </c>
      <c r="L344" s="41" t="str">
        <f t="shared" si="152"/>
        <v>-</v>
      </c>
      <c r="M344" s="43" t="str">
        <f t="shared" si="153"/>
        <v>-</v>
      </c>
      <c r="O344" s="44">
        <f t="shared" ca="1" si="165"/>
        <v>55946</v>
      </c>
      <c r="P344" s="38"/>
      <c r="Q344" s="1">
        <f t="shared" si="146"/>
        <v>330</v>
      </c>
      <c r="R344" s="1">
        <f t="shared" si="167"/>
        <v>6</v>
      </c>
      <c r="S344" s="39">
        <f>IF('[29]Proforma-Input'!$C$108="No",X343,IF(AF344=TRUE,$P$3,X343))</f>
        <v>1793167.4315135821</v>
      </c>
      <c r="T344" s="39">
        <f t="shared" si="144"/>
        <v>63236.743251996377</v>
      </c>
      <c r="U344" s="40">
        <f t="shared" si="148"/>
        <v>6.8000000000000005E-2</v>
      </c>
      <c r="V344" s="41">
        <f>IF(S344&gt;0,U344/12*S344,0)</f>
        <v>10161.282111910299</v>
      </c>
      <c r="W344" s="41">
        <f t="shared" si="155"/>
        <v>53075.461140086074</v>
      </c>
      <c r="X344" s="53">
        <f>S344-W344</f>
        <v>1740091.9703734959</v>
      </c>
      <c r="Y344" s="68">
        <f t="shared" si="157"/>
        <v>12908217.243532311</v>
      </c>
      <c r="Z344" s="68">
        <f t="shared" si="158"/>
        <v>7959908.0296264952</v>
      </c>
      <c r="AA344" s="39">
        <f t="shared" si="159"/>
        <v>149.43061929279853</v>
      </c>
      <c r="AB344" s="53">
        <f t="shared" si="160"/>
        <v>37.357654823199631</v>
      </c>
      <c r="AC344" s="41" t="str">
        <f t="shared" si="161"/>
        <v>-</v>
      </c>
      <c r="AD344" s="43" t="str">
        <f t="shared" si="162"/>
        <v>-</v>
      </c>
      <c r="AF344" s="38">
        <f>IF('[29]Proforma-Input'!$C$108="Yes",MONTH(O344)&amp;YEAR(O344)=MONTH($C$9)&amp;YEAR($C$9),0)</f>
        <v>0</v>
      </c>
      <c r="AG344" s="52">
        <v>28</v>
      </c>
    </row>
    <row r="345" spans="2:33" x14ac:dyDescent="0.3">
      <c r="B345" s="44" t="str">
        <f t="shared" si="163"/>
        <v>-</v>
      </c>
      <c r="C345" s="38"/>
      <c r="D345" s="1">
        <v>331</v>
      </c>
      <c r="E345" s="1">
        <f t="shared" si="166"/>
        <v>7</v>
      </c>
      <c r="F345" s="39">
        <f>IFERROR(IF(B345&lt;$C$9,IF('[29]Proforma-Input'!$C$108="Yes",K344,K344),0),)</f>
        <v>0</v>
      </c>
      <c r="G345" s="39">
        <f t="shared" si="164"/>
        <v>0</v>
      </c>
      <c r="H345" s="40">
        <f>IFERROR(IF(B345&lt;$C$9,IF('[29]Proforma-Input'!$C$108="Yes",H344,),0),)</f>
        <v>0</v>
      </c>
      <c r="I345" s="41">
        <f t="shared" si="149"/>
        <v>0</v>
      </c>
      <c r="J345" s="41">
        <f t="shared" si="150"/>
        <v>0</v>
      </c>
      <c r="K345" s="42">
        <f t="shared" si="151"/>
        <v>0</v>
      </c>
      <c r="L345" s="41" t="str">
        <f t="shared" si="152"/>
        <v>-</v>
      </c>
      <c r="M345" s="43" t="str">
        <f t="shared" si="153"/>
        <v>-</v>
      </c>
      <c r="O345" s="44">
        <f t="shared" ca="1" si="165"/>
        <v>55977</v>
      </c>
      <c r="P345" s="38"/>
      <c r="Q345" s="1">
        <f t="shared" si="146"/>
        <v>331</v>
      </c>
      <c r="R345" s="1">
        <f t="shared" si="167"/>
        <v>7</v>
      </c>
      <c r="S345" s="39">
        <f>IF('[29]Proforma-Input'!$C$108="No",X344,IF(AF345=TRUE,$P$3,X344))</f>
        <v>1740091.9703734959</v>
      </c>
      <c r="T345" s="39">
        <f t="shared" si="144"/>
        <v>63236.743251996377</v>
      </c>
      <c r="U345" s="40">
        <f t="shared" si="148"/>
        <v>6.8000000000000005E-2</v>
      </c>
      <c r="V345" s="41">
        <f t="shared" si="154"/>
        <v>9860.5211654498107</v>
      </c>
      <c r="W345" s="41">
        <f t="shared" si="155"/>
        <v>53376.222086546564</v>
      </c>
      <c r="X345" s="53">
        <f t="shared" si="156"/>
        <v>1686715.7482869495</v>
      </c>
      <c r="Y345" s="68">
        <f t="shared" si="157"/>
        <v>12918077.76469776</v>
      </c>
      <c r="Z345" s="68">
        <f t="shared" si="158"/>
        <v>8013284.2517130421</v>
      </c>
      <c r="AA345" s="39">
        <f t="shared" si="159"/>
        <v>145.00766419779134</v>
      </c>
      <c r="AB345" s="53">
        <f t="shared" si="160"/>
        <v>36.251916049447836</v>
      </c>
      <c r="AC345" s="41" t="str">
        <f t="shared" si="161"/>
        <v>-</v>
      </c>
      <c r="AD345" s="43" t="str">
        <f t="shared" si="162"/>
        <v>-</v>
      </c>
      <c r="AF345" s="38">
        <f>IF('[29]Proforma-Input'!$C$108="Yes",MONTH(O345)&amp;YEAR(O345)=MONTH($C$9)&amp;YEAR($C$9),0)</f>
        <v>0</v>
      </c>
      <c r="AG345" s="52">
        <v>28</v>
      </c>
    </row>
    <row r="346" spans="2:33" x14ac:dyDescent="0.3">
      <c r="B346" s="44" t="str">
        <f t="shared" si="163"/>
        <v>-</v>
      </c>
      <c r="C346" s="38"/>
      <c r="D346" s="1">
        <v>332</v>
      </c>
      <c r="E346" s="1">
        <f t="shared" si="166"/>
        <v>8</v>
      </c>
      <c r="F346" s="39">
        <f>IFERROR(IF(B346&lt;$C$9,IF('[29]Proforma-Input'!$C$108="Yes",K345,K345),0),)</f>
        <v>0</v>
      </c>
      <c r="G346" s="39">
        <f t="shared" si="164"/>
        <v>0</v>
      </c>
      <c r="H346" s="40">
        <f>IFERROR(IF(B346&lt;$C$9,IF('[29]Proforma-Input'!$C$108="Yes",H345,),0),)</f>
        <v>0</v>
      </c>
      <c r="I346" s="41">
        <f t="shared" si="149"/>
        <v>0</v>
      </c>
      <c r="J346" s="41">
        <f t="shared" si="150"/>
        <v>0</v>
      </c>
      <c r="K346" s="42">
        <f t="shared" si="151"/>
        <v>0</v>
      </c>
      <c r="L346" s="41" t="str">
        <f t="shared" si="152"/>
        <v>-</v>
      </c>
      <c r="M346" s="43" t="str">
        <f t="shared" si="153"/>
        <v>-</v>
      </c>
      <c r="O346" s="44">
        <f t="shared" ca="1" si="165"/>
        <v>56007</v>
      </c>
      <c r="P346" s="38"/>
      <c r="Q346" s="1">
        <f t="shared" si="146"/>
        <v>332</v>
      </c>
      <c r="R346" s="1">
        <f t="shared" si="167"/>
        <v>8</v>
      </c>
      <c r="S346" s="39">
        <f>IF('[29]Proforma-Input'!$C$108="No",X345,IF(AF346=TRUE,$P$3,X345))</f>
        <v>1686715.7482869495</v>
      </c>
      <c r="T346" s="39">
        <f t="shared" si="144"/>
        <v>63236.743251996377</v>
      </c>
      <c r="U346" s="40">
        <f t="shared" si="148"/>
        <v>6.8000000000000005E-2</v>
      </c>
      <c r="V346" s="41">
        <f t="shared" si="154"/>
        <v>9558.0559069593819</v>
      </c>
      <c r="W346" s="41">
        <f t="shared" si="155"/>
        <v>53678.687345036997</v>
      </c>
      <c r="X346" s="53">
        <f t="shared" si="156"/>
        <v>1633037.0609419125</v>
      </c>
      <c r="Y346" s="68">
        <f t="shared" si="157"/>
        <v>12927635.820604719</v>
      </c>
      <c r="Z346" s="68">
        <f t="shared" si="158"/>
        <v>8066962.9390580794</v>
      </c>
      <c r="AA346" s="39">
        <f t="shared" si="159"/>
        <v>140.55964569057912</v>
      </c>
      <c r="AB346" s="53">
        <f t="shared" si="160"/>
        <v>35.139911422644779</v>
      </c>
      <c r="AC346" s="41" t="str">
        <f t="shared" si="161"/>
        <v>-</v>
      </c>
      <c r="AD346" s="43" t="str">
        <f t="shared" si="162"/>
        <v>-</v>
      </c>
      <c r="AF346" s="38">
        <f>IF('[29]Proforma-Input'!$C$108="Yes",MONTH(O346)&amp;YEAR(O346)=MONTH($C$9)&amp;YEAR($C$9),0)</f>
        <v>0</v>
      </c>
      <c r="AG346" s="52">
        <v>28</v>
      </c>
    </row>
    <row r="347" spans="2:33" x14ac:dyDescent="0.3">
      <c r="B347" s="44" t="str">
        <f t="shared" si="163"/>
        <v>-</v>
      </c>
      <c r="C347" s="38"/>
      <c r="D347" s="1">
        <v>333</v>
      </c>
      <c r="E347" s="1">
        <f t="shared" si="166"/>
        <v>9</v>
      </c>
      <c r="F347" s="39">
        <f>IFERROR(IF(B347&lt;$C$9,IF('[29]Proforma-Input'!$C$108="Yes",K346,K346),0),)</f>
        <v>0</v>
      </c>
      <c r="G347" s="39">
        <f t="shared" si="164"/>
        <v>0</v>
      </c>
      <c r="H347" s="40">
        <f>IFERROR(IF(B347&lt;$C$9,IF('[29]Proforma-Input'!$C$108="Yes",H346,),0),)</f>
        <v>0</v>
      </c>
      <c r="I347" s="41">
        <f t="shared" si="149"/>
        <v>0</v>
      </c>
      <c r="J347" s="41">
        <f t="shared" si="150"/>
        <v>0</v>
      </c>
      <c r="K347" s="42">
        <f t="shared" si="151"/>
        <v>0</v>
      </c>
      <c r="L347" s="41" t="str">
        <f t="shared" si="152"/>
        <v>-</v>
      </c>
      <c r="M347" s="43" t="str">
        <f t="shared" si="153"/>
        <v>-</v>
      </c>
      <c r="O347" s="44">
        <f t="shared" ca="1" si="165"/>
        <v>56038</v>
      </c>
      <c r="P347" s="38"/>
      <c r="Q347" s="1">
        <f t="shared" si="146"/>
        <v>333</v>
      </c>
      <c r="R347" s="1">
        <f t="shared" si="167"/>
        <v>9</v>
      </c>
      <c r="S347" s="39">
        <f>IF('[29]Proforma-Input'!$C$108="No",X346,IF(AF347=TRUE,$P$3,X346))</f>
        <v>1633037.0609419125</v>
      </c>
      <c r="T347" s="39">
        <f t="shared" si="144"/>
        <v>63236.743251996377</v>
      </c>
      <c r="U347" s="40">
        <f t="shared" si="148"/>
        <v>6.8000000000000005E-2</v>
      </c>
      <c r="V347" s="41">
        <f t="shared" si="154"/>
        <v>9253.8766786708384</v>
      </c>
      <c r="W347" s="41">
        <f t="shared" si="155"/>
        <v>53982.86657332554</v>
      </c>
      <c r="X347" s="53">
        <f t="shared" si="156"/>
        <v>1579054.1943685869</v>
      </c>
      <c r="Y347" s="68">
        <f t="shared" si="157"/>
        <v>12936889.697283391</v>
      </c>
      <c r="Z347" s="68">
        <f t="shared" si="158"/>
        <v>8120945.8056314047</v>
      </c>
      <c r="AA347" s="39">
        <f t="shared" si="159"/>
        <v>136.08642174515938</v>
      </c>
      <c r="AB347" s="53">
        <f t="shared" si="160"/>
        <v>34.021605436289846</v>
      </c>
      <c r="AC347" s="41" t="str">
        <f t="shared" si="161"/>
        <v>-</v>
      </c>
      <c r="AD347" s="43" t="str">
        <f t="shared" si="162"/>
        <v>-</v>
      </c>
      <c r="AF347" s="38">
        <f>IF('[29]Proforma-Input'!$C$108="Yes",MONTH(O347)&amp;YEAR(O347)=MONTH($C$9)&amp;YEAR($C$9),0)</f>
        <v>0</v>
      </c>
      <c r="AG347" s="52">
        <v>28</v>
      </c>
    </row>
    <row r="348" spans="2:33" x14ac:dyDescent="0.3">
      <c r="B348" s="44" t="str">
        <f t="shared" si="163"/>
        <v>-</v>
      </c>
      <c r="C348" s="38"/>
      <c r="D348" s="1">
        <v>334</v>
      </c>
      <c r="E348" s="1">
        <f t="shared" si="166"/>
        <v>10</v>
      </c>
      <c r="F348" s="39">
        <f>IFERROR(IF(B348&lt;$C$9,IF('[29]Proforma-Input'!$C$108="Yes",K347,K347),0),)</f>
        <v>0</v>
      </c>
      <c r="G348" s="39">
        <f t="shared" si="164"/>
        <v>0</v>
      </c>
      <c r="H348" s="40">
        <f>IFERROR(IF(B348&lt;$C$9,IF('[29]Proforma-Input'!$C$108="Yes",H347,),0),)</f>
        <v>0</v>
      </c>
      <c r="I348" s="41">
        <f t="shared" si="149"/>
        <v>0</v>
      </c>
      <c r="J348" s="41">
        <f t="shared" si="150"/>
        <v>0</v>
      </c>
      <c r="K348" s="42">
        <f t="shared" si="151"/>
        <v>0</v>
      </c>
      <c r="L348" s="41" t="str">
        <f t="shared" si="152"/>
        <v>-</v>
      </c>
      <c r="M348" s="43" t="str">
        <f t="shared" si="153"/>
        <v>-</v>
      </c>
      <c r="O348" s="44">
        <f t="shared" ca="1" si="165"/>
        <v>56068</v>
      </c>
      <c r="P348" s="38"/>
      <c r="Q348" s="1">
        <f t="shared" si="146"/>
        <v>334</v>
      </c>
      <c r="R348" s="1">
        <f t="shared" si="167"/>
        <v>10</v>
      </c>
      <c r="S348" s="39">
        <f>IF('[29]Proforma-Input'!$C$108="No",X347,IF(AF348=TRUE,$P$3,X347))</f>
        <v>1579054.1943685869</v>
      </c>
      <c r="T348" s="39">
        <f t="shared" si="144"/>
        <v>63236.743251996377</v>
      </c>
      <c r="U348" s="40">
        <f t="shared" si="148"/>
        <v>6.8000000000000005E-2</v>
      </c>
      <c r="V348" s="41">
        <f t="shared" si="154"/>
        <v>8947.9737680886592</v>
      </c>
      <c r="W348" s="41">
        <f t="shared" si="155"/>
        <v>54288.769483907716</v>
      </c>
      <c r="X348" s="53">
        <f t="shared" si="156"/>
        <v>1524765.4248846793</v>
      </c>
      <c r="Y348" s="68">
        <f t="shared" si="157"/>
        <v>12945837.67105148</v>
      </c>
      <c r="Z348" s="68">
        <f t="shared" si="158"/>
        <v>8175234.5751153128</v>
      </c>
      <c r="AA348" s="39">
        <f t="shared" si="159"/>
        <v>131.58784953071557</v>
      </c>
      <c r="AB348" s="53">
        <f t="shared" si="160"/>
        <v>32.896962382678893</v>
      </c>
      <c r="AC348" s="41" t="str">
        <f t="shared" si="161"/>
        <v>-</v>
      </c>
      <c r="AD348" s="43" t="str">
        <f t="shared" si="162"/>
        <v>-</v>
      </c>
      <c r="AF348" s="38">
        <f>IF('[29]Proforma-Input'!$C$108="Yes",MONTH(O348)&amp;YEAR(O348)=MONTH($C$9)&amp;YEAR($C$9),0)</f>
        <v>0</v>
      </c>
      <c r="AG348" s="52">
        <v>28</v>
      </c>
    </row>
    <row r="349" spans="2:33" x14ac:dyDescent="0.3">
      <c r="B349" s="44" t="str">
        <f t="shared" si="163"/>
        <v>-</v>
      </c>
      <c r="C349" s="38"/>
      <c r="D349" s="1">
        <v>335</v>
      </c>
      <c r="E349" s="1">
        <f t="shared" si="166"/>
        <v>11</v>
      </c>
      <c r="F349" s="39">
        <f>IFERROR(IF(B349&lt;$C$9,IF('[29]Proforma-Input'!$C$108="Yes",K348,K348),0),)</f>
        <v>0</v>
      </c>
      <c r="G349" s="39">
        <f t="shared" si="164"/>
        <v>0</v>
      </c>
      <c r="H349" s="40">
        <f>IFERROR(IF(B349&lt;$C$9,IF('[29]Proforma-Input'!$C$108="Yes",H348,),0),)</f>
        <v>0</v>
      </c>
      <c r="I349" s="41">
        <f t="shared" si="149"/>
        <v>0</v>
      </c>
      <c r="J349" s="41">
        <f t="shared" si="150"/>
        <v>0</v>
      </c>
      <c r="K349" s="42">
        <f t="shared" si="151"/>
        <v>0</v>
      </c>
      <c r="L349" s="41" t="str">
        <f t="shared" si="152"/>
        <v>-</v>
      </c>
      <c r="M349" s="43" t="str">
        <f t="shared" si="153"/>
        <v>-</v>
      </c>
      <c r="O349" s="44">
        <f t="shared" ca="1" si="165"/>
        <v>56099</v>
      </c>
      <c r="P349" s="38"/>
      <c r="Q349" s="1">
        <f t="shared" si="146"/>
        <v>335</v>
      </c>
      <c r="R349" s="1">
        <f t="shared" si="167"/>
        <v>11</v>
      </c>
      <c r="S349" s="39">
        <f>IF('[29]Proforma-Input'!$C$108="No",X348,IF(AF349=TRUE,$P$3,X348))</f>
        <v>1524765.4248846793</v>
      </c>
      <c r="T349" s="39">
        <f t="shared" si="144"/>
        <v>63236.743251996377</v>
      </c>
      <c r="U349" s="40">
        <f t="shared" si="148"/>
        <v>6.8000000000000005E-2</v>
      </c>
      <c r="V349" s="41">
        <f t="shared" si="154"/>
        <v>8640.33740767985</v>
      </c>
      <c r="W349" s="41">
        <f t="shared" si="155"/>
        <v>54596.405844316527</v>
      </c>
      <c r="X349" s="53">
        <f t="shared" si="156"/>
        <v>1470169.0190403627</v>
      </c>
      <c r="Y349" s="68">
        <f t="shared" si="157"/>
        <v>12954478.00845916</v>
      </c>
      <c r="Z349" s="68">
        <f t="shared" si="158"/>
        <v>8229830.9809596296</v>
      </c>
      <c r="AA349" s="39">
        <f t="shared" si="159"/>
        <v>127.06378540705661</v>
      </c>
      <c r="AB349" s="53">
        <f t="shared" si="160"/>
        <v>31.765946351764153</v>
      </c>
      <c r="AC349" s="41" t="str">
        <f t="shared" si="161"/>
        <v>-</v>
      </c>
      <c r="AD349" s="43" t="str">
        <f t="shared" si="162"/>
        <v>-</v>
      </c>
      <c r="AF349" s="38">
        <f>IF('[29]Proforma-Input'!$C$108="Yes",MONTH(O349)&amp;YEAR(O349)=MONTH($C$9)&amp;YEAR($C$9),0)</f>
        <v>0</v>
      </c>
      <c r="AG349" s="52">
        <v>28</v>
      </c>
    </row>
    <row r="350" spans="2:33" x14ac:dyDescent="0.3">
      <c r="B350" s="44" t="str">
        <f t="shared" si="163"/>
        <v>-</v>
      </c>
      <c r="C350" s="38"/>
      <c r="D350" s="1">
        <v>336</v>
      </c>
      <c r="E350" s="1">
        <f t="shared" si="166"/>
        <v>12</v>
      </c>
      <c r="F350" s="39">
        <f>IFERROR(IF(B350&lt;$C$9,IF('[29]Proforma-Input'!$C$108="Yes",K349,K349),0),)</f>
        <v>0</v>
      </c>
      <c r="G350" s="39">
        <f t="shared" si="164"/>
        <v>0</v>
      </c>
      <c r="H350" s="40">
        <f>IFERROR(IF(B350&lt;$C$9,IF('[29]Proforma-Input'!$C$108="Yes",H349,),0),)</f>
        <v>0</v>
      </c>
      <c r="I350" s="41">
        <f t="shared" si="149"/>
        <v>0</v>
      </c>
      <c r="J350" s="41">
        <f t="shared" si="150"/>
        <v>0</v>
      </c>
      <c r="K350" s="42">
        <f t="shared" si="151"/>
        <v>0</v>
      </c>
      <c r="L350" s="41" t="str">
        <f t="shared" si="152"/>
        <v>-</v>
      </c>
      <c r="M350" s="43" t="str">
        <f t="shared" si="153"/>
        <v>-</v>
      </c>
      <c r="O350" s="44">
        <f t="shared" ca="1" si="165"/>
        <v>56130</v>
      </c>
      <c r="P350" s="38"/>
      <c r="Q350" s="1">
        <f t="shared" si="146"/>
        <v>336</v>
      </c>
      <c r="R350" s="1">
        <f t="shared" si="167"/>
        <v>12</v>
      </c>
      <c r="S350" s="39">
        <f>IF('[29]Proforma-Input'!$C$108="No",X349,IF(AF350=TRUE,$P$3,X349))</f>
        <v>1470169.0190403627</v>
      </c>
      <c r="T350" s="39">
        <f t="shared" si="144"/>
        <v>63236.743251996377</v>
      </c>
      <c r="U350" s="40">
        <f t="shared" si="148"/>
        <v>6.8000000000000005E-2</v>
      </c>
      <c r="V350" s="41">
        <f t="shared" si="154"/>
        <v>8330.9577745620554</v>
      </c>
      <c r="W350" s="41">
        <f t="shared" si="155"/>
        <v>54905.785477434321</v>
      </c>
      <c r="X350" s="53">
        <f t="shared" si="156"/>
        <v>1415263.2335629284</v>
      </c>
      <c r="Y350" s="68">
        <f t="shared" si="157"/>
        <v>12962808.966233723</v>
      </c>
      <c r="Z350" s="68">
        <f t="shared" si="158"/>
        <v>8284736.7664370639</v>
      </c>
      <c r="AA350" s="39">
        <f t="shared" si="159"/>
        <v>122.51408492003021</v>
      </c>
      <c r="AB350" s="53">
        <f t="shared" si="160"/>
        <v>30.628521230007554</v>
      </c>
      <c r="AC350" s="41" t="str">
        <f t="shared" si="161"/>
        <v>-</v>
      </c>
      <c r="AD350" s="43" t="str">
        <f t="shared" si="162"/>
        <v>-</v>
      </c>
      <c r="AF350" s="38">
        <f>IF('[29]Proforma-Input'!$C$108="Yes",MONTH(O350)&amp;YEAR(O350)=MONTH($C$9)&amp;YEAR($C$9),0)</f>
        <v>0</v>
      </c>
      <c r="AG350" s="52">
        <v>28</v>
      </c>
    </row>
    <row r="351" spans="2:33" x14ac:dyDescent="0.3">
      <c r="B351" s="44" t="str">
        <f t="shared" si="163"/>
        <v>-</v>
      </c>
      <c r="C351" s="38">
        <v>29</v>
      </c>
      <c r="D351" s="1">
        <v>337</v>
      </c>
      <c r="E351" s="1">
        <v>1</v>
      </c>
      <c r="F351" s="39">
        <f>IFERROR(IF(B351&lt;$C$9,IF('[29]Proforma-Input'!$C$108="Yes",K350,K350),0),)</f>
        <v>0</v>
      </c>
      <c r="G351" s="39">
        <f t="shared" si="164"/>
        <v>0</v>
      </c>
      <c r="H351" s="40">
        <f>IFERROR(IF(B351&lt;$C$9,IF('[29]Proforma-Input'!$C$108="Yes",H350,),0),)</f>
        <v>0</v>
      </c>
      <c r="I351" s="41">
        <f t="shared" si="149"/>
        <v>0</v>
      </c>
      <c r="J351" s="41">
        <f t="shared" si="150"/>
        <v>0</v>
      </c>
      <c r="K351" s="42">
        <f t="shared" si="151"/>
        <v>0</v>
      </c>
      <c r="L351" s="41">
        <f t="shared" si="152"/>
        <v>0</v>
      </c>
      <c r="M351" s="43">
        <f t="shared" si="153"/>
        <v>0</v>
      </c>
      <c r="O351" s="44">
        <f t="shared" ca="1" si="165"/>
        <v>56160</v>
      </c>
      <c r="P351" s="38">
        <v>29</v>
      </c>
      <c r="Q351" s="1">
        <f t="shared" si="146"/>
        <v>337</v>
      </c>
      <c r="R351" s="1">
        <v>1</v>
      </c>
      <c r="S351" s="39">
        <f>IF('[29]Proforma-Input'!$C$108="No",X350,IF(AF351=TRUE,$P$3,X350))</f>
        <v>1415263.2335629284</v>
      </c>
      <c r="T351" s="39">
        <f t="shared" si="144"/>
        <v>63236.743251996377</v>
      </c>
      <c r="U351" s="40">
        <f t="shared" si="148"/>
        <v>6.8000000000000005E-2</v>
      </c>
      <c r="V351" s="41">
        <f t="shared" si="154"/>
        <v>8019.824990189928</v>
      </c>
      <c r="W351" s="41">
        <f t="shared" si="155"/>
        <v>55216.918261806451</v>
      </c>
      <c r="X351" s="53">
        <f t="shared" si="156"/>
        <v>1360046.3153011219</v>
      </c>
      <c r="Y351" s="68">
        <f t="shared" si="157"/>
        <v>12970828.791223913</v>
      </c>
      <c r="Z351" s="68">
        <f t="shared" si="158"/>
        <v>8339953.6846988704</v>
      </c>
      <c r="AA351" s="39">
        <f t="shared" si="159"/>
        <v>117.9386027969107</v>
      </c>
      <c r="AB351" s="53">
        <f t="shared" si="160"/>
        <v>29.484650699227675</v>
      </c>
      <c r="AC351" s="41">
        <f t="shared" si="161"/>
        <v>75191.67672860228</v>
      </c>
      <c r="AD351" s="43">
        <f t="shared" si="162"/>
        <v>683649.24229535426</v>
      </c>
      <c r="AF351" s="38">
        <f>IF('[29]Proforma-Input'!$C$108="Yes",MONTH(O351)&amp;YEAR(O351)=MONTH($C$9)&amp;YEAR($C$9),0)</f>
        <v>0</v>
      </c>
      <c r="AG351" s="52">
        <v>29</v>
      </c>
    </row>
    <row r="352" spans="2:33" x14ac:dyDescent="0.3">
      <c r="B352" s="44" t="str">
        <f t="shared" si="163"/>
        <v>-</v>
      </c>
      <c r="C352" s="38"/>
      <c r="D352" s="1">
        <v>338</v>
      </c>
      <c r="E352" s="1">
        <f t="shared" ref="E352:E362" si="168">1+E351</f>
        <v>2</v>
      </c>
      <c r="F352" s="39">
        <f>IFERROR(IF(B352&lt;$C$9,IF('[29]Proforma-Input'!$C$108="Yes",K351,K351),0),)</f>
        <v>0</v>
      </c>
      <c r="G352" s="39">
        <f t="shared" si="164"/>
        <v>0</v>
      </c>
      <c r="H352" s="40">
        <f>IFERROR(IF(B352&lt;$C$9,IF('[29]Proforma-Input'!$C$108="Yes",H351,),0),)</f>
        <v>0</v>
      </c>
      <c r="I352" s="41">
        <f t="shared" si="149"/>
        <v>0</v>
      </c>
      <c r="J352" s="41">
        <f t="shared" si="150"/>
        <v>0</v>
      </c>
      <c r="K352" s="42">
        <f t="shared" si="151"/>
        <v>0</v>
      </c>
      <c r="L352" s="41" t="str">
        <f t="shared" si="152"/>
        <v>-</v>
      </c>
      <c r="M352" s="43" t="str">
        <f t="shared" si="153"/>
        <v>-</v>
      </c>
      <c r="O352" s="44">
        <f t="shared" ca="1" si="165"/>
        <v>56191</v>
      </c>
      <c r="P352" s="38"/>
      <c r="Q352" s="1">
        <f t="shared" si="146"/>
        <v>338</v>
      </c>
      <c r="R352" s="1">
        <f t="shared" ref="R352:R362" si="169">1+R351</f>
        <v>2</v>
      </c>
      <c r="S352" s="39">
        <f>IF('[29]Proforma-Input'!$C$108="No",X351,IF(AF352=TRUE,$P$3,X351))</f>
        <v>1360046.3153011219</v>
      </c>
      <c r="T352" s="39">
        <f t="shared" si="144"/>
        <v>63236.743251996377</v>
      </c>
      <c r="U352" s="40">
        <f t="shared" si="148"/>
        <v>6.8000000000000005E-2</v>
      </c>
      <c r="V352" s="41">
        <f t="shared" si="154"/>
        <v>7706.929120039691</v>
      </c>
      <c r="W352" s="41">
        <f t="shared" si="155"/>
        <v>55529.814131956686</v>
      </c>
      <c r="X352" s="53">
        <f t="shared" si="156"/>
        <v>1304516.5011691651</v>
      </c>
      <c r="Y352" s="68">
        <f t="shared" si="157"/>
        <v>12978535.720343953</v>
      </c>
      <c r="Z352" s="68">
        <f t="shared" si="158"/>
        <v>8395483.498830827</v>
      </c>
      <c r="AA352" s="39">
        <f t="shared" si="159"/>
        <v>113.33719294176016</v>
      </c>
      <c r="AB352" s="53">
        <f t="shared" si="160"/>
        <v>28.334298235440041</v>
      </c>
      <c r="AC352" s="41" t="str">
        <f t="shared" si="161"/>
        <v>-</v>
      </c>
      <c r="AD352" s="43" t="str">
        <f t="shared" si="162"/>
        <v>-</v>
      </c>
      <c r="AF352" s="38">
        <f>IF('[29]Proforma-Input'!$C$108="Yes",MONTH(O352)&amp;YEAR(O352)=MONTH($C$9)&amp;YEAR($C$9),0)</f>
        <v>0</v>
      </c>
      <c r="AG352" s="52">
        <v>29</v>
      </c>
    </row>
    <row r="353" spans="2:33" x14ac:dyDescent="0.3">
      <c r="B353" s="44" t="str">
        <f t="shared" si="163"/>
        <v>-</v>
      </c>
      <c r="C353" s="38"/>
      <c r="D353" s="1">
        <v>339</v>
      </c>
      <c r="E353" s="1">
        <f t="shared" si="168"/>
        <v>3</v>
      </c>
      <c r="F353" s="39">
        <f>IFERROR(IF(B353&lt;$C$9,IF('[29]Proforma-Input'!$C$108="Yes",K352,K352),0),)</f>
        <v>0</v>
      </c>
      <c r="G353" s="39">
        <f t="shared" si="164"/>
        <v>0</v>
      </c>
      <c r="H353" s="40">
        <f>IFERROR(IF(B353&lt;$C$9,IF('[29]Proforma-Input'!$C$108="Yes",H352,),0),)</f>
        <v>0</v>
      </c>
      <c r="I353" s="41">
        <f t="shared" si="149"/>
        <v>0</v>
      </c>
      <c r="J353" s="41">
        <f t="shared" si="150"/>
        <v>0</v>
      </c>
      <c r="K353" s="42">
        <f t="shared" si="151"/>
        <v>0</v>
      </c>
      <c r="L353" s="41" t="str">
        <f t="shared" si="152"/>
        <v>-</v>
      </c>
      <c r="M353" s="43" t="str">
        <f t="shared" si="153"/>
        <v>-</v>
      </c>
      <c r="O353" s="44">
        <f t="shared" ca="1" si="165"/>
        <v>56221</v>
      </c>
      <c r="P353" s="38"/>
      <c r="Q353" s="1">
        <f t="shared" si="146"/>
        <v>339</v>
      </c>
      <c r="R353" s="1">
        <f t="shared" si="169"/>
        <v>3</v>
      </c>
      <c r="S353" s="39">
        <f>IF('[29]Proforma-Input'!$C$108="No",X352,IF(AF353=TRUE,$P$3,X352))</f>
        <v>1304516.5011691651</v>
      </c>
      <c r="T353" s="39">
        <f t="shared" si="144"/>
        <v>63236.743251996377</v>
      </c>
      <c r="U353" s="40">
        <f t="shared" si="148"/>
        <v>6.8000000000000005E-2</v>
      </c>
      <c r="V353" s="41">
        <f t="shared" si="154"/>
        <v>7392.2601732919366</v>
      </c>
      <c r="W353" s="41">
        <f t="shared" si="155"/>
        <v>55844.483078704441</v>
      </c>
      <c r="X353" s="53">
        <f t="shared" si="156"/>
        <v>1248672.0180904607</v>
      </c>
      <c r="Y353" s="68">
        <f t="shared" si="157"/>
        <v>12985927.980517246</v>
      </c>
      <c r="Z353" s="68">
        <f t="shared" si="158"/>
        <v>8451327.9819095321</v>
      </c>
      <c r="AA353" s="39">
        <f t="shared" si="159"/>
        <v>108.70970843076377</v>
      </c>
      <c r="AB353" s="53">
        <f t="shared" si="160"/>
        <v>27.177427107690942</v>
      </c>
      <c r="AC353" s="41" t="str">
        <f t="shared" si="161"/>
        <v>-</v>
      </c>
      <c r="AD353" s="43" t="str">
        <f t="shared" si="162"/>
        <v>-</v>
      </c>
      <c r="AF353" s="38">
        <f>IF('[29]Proforma-Input'!$C$108="Yes",MONTH(O353)&amp;YEAR(O353)=MONTH($C$9)&amp;YEAR($C$9),0)</f>
        <v>0</v>
      </c>
      <c r="AG353" s="52">
        <v>29</v>
      </c>
    </row>
    <row r="354" spans="2:33" x14ac:dyDescent="0.3">
      <c r="B354" s="44" t="str">
        <f t="shared" si="163"/>
        <v>-</v>
      </c>
      <c r="C354" s="38"/>
      <c r="D354" s="1">
        <v>340</v>
      </c>
      <c r="E354" s="1">
        <f t="shared" si="168"/>
        <v>4</v>
      </c>
      <c r="F354" s="39">
        <f>IFERROR(IF(B354&lt;$C$9,IF('[29]Proforma-Input'!$C$108="Yes",K353,K353),0),)</f>
        <v>0</v>
      </c>
      <c r="G354" s="39">
        <f t="shared" si="164"/>
        <v>0</v>
      </c>
      <c r="H354" s="40">
        <f>IFERROR(IF(B354&lt;$C$9,IF('[29]Proforma-Input'!$C$108="Yes",H353,),0),)</f>
        <v>0</v>
      </c>
      <c r="I354" s="41">
        <f t="shared" si="149"/>
        <v>0</v>
      </c>
      <c r="J354" s="41">
        <f t="shared" si="150"/>
        <v>0</v>
      </c>
      <c r="K354" s="42">
        <f t="shared" si="151"/>
        <v>0</v>
      </c>
      <c r="L354" s="41" t="str">
        <f t="shared" si="152"/>
        <v>-</v>
      </c>
      <c r="M354" s="43" t="str">
        <f t="shared" si="153"/>
        <v>-</v>
      </c>
      <c r="O354" s="44">
        <f t="shared" ca="1" si="165"/>
        <v>56252</v>
      </c>
      <c r="P354" s="38"/>
      <c r="Q354" s="1">
        <f t="shared" si="146"/>
        <v>340</v>
      </c>
      <c r="R354" s="1">
        <f t="shared" si="169"/>
        <v>4</v>
      </c>
      <c r="S354" s="39">
        <f>IF('[29]Proforma-Input'!$C$108="No",X353,IF(AF354=TRUE,$P$3,X353))</f>
        <v>1248672.0180904607</v>
      </c>
      <c r="T354" s="39">
        <f t="shared" si="144"/>
        <v>63236.743251996377</v>
      </c>
      <c r="U354" s="40">
        <f t="shared" si="148"/>
        <v>6.8000000000000005E-2</v>
      </c>
      <c r="V354" s="41">
        <f t="shared" si="154"/>
        <v>7075.8081025126112</v>
      </c>
      <c r="W354" s="41">
        <f t="shared" si="155"/>
        <v>56160.935149483768</v>
      </c>
      <c r="X354" s="53">
        <f t="shared" si="156"/>
        <v>1192511.0829409768</v>
      </c>
      <c r="Y354" s="68">
        <f t="shared" si="157"/>
        <v>12993003.788619759</v>
      </c>
      <c r="Z354" s="68">
        <f t="shared" si="158"/>
        <v>8507488.9170590155</v>
      </c>
      <c r="AA354" s="39">
        <f t="shared" si="159"/>
        <v>104.05600150753838</v>
      </c>
      <c r="AB354" s="53">
        <f t="shared" si="160"/>
        <v>26.014000376884596</v>
      </c>
      <c r="AC354" s="41" t="str">
        <f t="shared" si="161"/>
        <v>-</v>
      </c>
      <c r="AD354" s="43" t="str">
        <f t="shared" si="162"/>
        <v>-</v>
      </c>
      <c r="AF354" s="38">
        <f>IF('[29]Proforma-Input'!$C$108="Yes",MONTH(O354)&amp;YEAR(O354)=MONTH($C$9)&amp;YEAR($C$9),0)</f>
        <v>0</v>
      </c>
      <c r="AG354" s="52">
        <v>29</v>
      </c>
    </row>
    <row r="355" spans="2:33" x14ac:dyDescent="0.3">
      <c r="B355" s="44" t="str">
        <f t="shared" si="163"/>
        <v>-</v>
      </c>
      <c r="C355" s="38"/>
      <c r="D355" s="1">
        <v>341</v>
      </c>
      <c r="E355" s="1">
        <f t="shared" si="168"/>
        <v>5</v>
      </c>
      <c r="F355" s="39">
        <f>IFERROR(IF(B355&lt;$C$9,IF('[29]Proforma-Input'!$C$108="Yes",K354,K354),0),)</f>
        <v>0</v>
      </c>
      <c r="G355" s="39">
        <f t="shared" si="164"/>
        <v>0</v>
      </c>
      <c r="H355" s="40">
        <f>IFERROR(IF(B355&lt;$C$9,IF('[29]Proforma-Input'!$C$108="Yes",H354,),0),)</f>
        <v>0</v>
      </c>
      <c r="I355" s="41">
        <f t="shared" si="149"/>
        <v>0</v>
      </c>
      <c r="J355" s="41">
        <f t="shared" si="150"/>
        <v>0</v>
      </c>
      <c r="K355" s="42">
        <f t="shared" si="151"/>
        <v>0</v>
      </c>
      <c r="L355" s="41" t="str">
        <f t="shared" si="152"/>
        <v>-</v>
      </c>
      <c r="M355" s="43" t="str">
        <f t="shared" si="153"/>
        <v>-</v>
      </c>
      <c r="O355" s="44">
        <f t="shared" ca="1" si="165"/>
        <v>56283</v>
      </c>
      <c r="P355" s="38"/>
      <c r="Q355" s="1">
        <f t="shared" si="146"/>
        <v>341</v>
      </c>
      <c r="R355" s="1">
        <f t="shared" si="169"/>
        <v>5</v>
      </c>
      <c r="S355" s="39">
        <f>IF('[29]Proforma-Input'!$C$108="No",X354,IF(AF355=TRUE,$P$3,X354))</f>
        <v>1192511.0829409768</v>
      </c>
      <c r="T355" s="39">
        <f t="shared" si="144"/>
        <v>63236.743251996377</v>
      </c>
      <c r="U355" s="40">
        <f t="shared" si="148"/>
        <v>6.8000000000000005E-2</v>
      </c>
      <c r="V355" s="41">
        <f t="shared" si="154"/>
        <v>6757.5628033322027</v>
      </c>
      <c r="W355" s="41">
        <f t="shared" si="155"/>
        <v>56479.180448664178</v>
      </c>
      <c r="X355" s="53">
        <f t="shared" si="156"/>
        <v>1136031.9024923127</v>
      </c>
      <c r="Y355" s="68">
        <f t="shared" si="157"/>
        <v>12999761.35142309</v>
      </c>
      <c r="Z355" s="68">
        <f t="shared" si="158"/>
        <v>8563968.0975076798</v>
      </c>
      <c r="AA355" s="39">
        <f t="shared" si="159"/>
        <v>99.375923578414742</v>
      </c>
      <c r="AB355" s="53">
        <f t="shared" si="160"/>
        <v>24.843980894603686</v>
      </c>
      <c r="AC355" s="41" t="str">
        <f t="shared" si="161"/>
        <v>-</v>
      </c>
      <c r="AD355" s="43" t="str">
        <f t="shared" si="162"/>
        <v>-</v>
      </c>
      <c r="AF355" s="38">
        <f>IF('[29]Proforma-Input'!$C$108="Yes",MONTH(O355)&amp;YEAR(O355)=MONTH($C$9)&amp;YEAR($C$9),0)</f>
        <v>0</v>
      </c>
      <c r="AG355" s="52">
        <v>29</v>
      </c>
    </row>
    <row r="356" spans="2:33" x14ac:dyDescent="0.3">
      <c r="B356" s="44" t="str">
        <f t="shared" si="163"/>
        <v>-</v>
      </c>
      <c r="C356" s="38"/>
      <c r="D356" s="1">
        <v>342</v>
      </c>
      <c r="E356" s="1">
        <f t="shared" si="168"/>
        <v>6</v>
      </c>
      <c r="F356" s="39">
        <f>IFERROR(IF(B356&lt;$C$9,IF('[29]Proforma-Input'!$C$108="Yes",K355,K355),0),)</f>
        <v>0</v>
      </c>
      <c r="G356" s="39">
        <f t="shared" si="164"/>
        <v>0</v>
      </c>
      <c r="H356" s="40">
        <f>IFERROR(IF(B356&lt;$C$9,IF('[29]Proforma-Input'!$C$108="Yes",H355,),0),)</f>
        <v>0</v>
      </c>
      <c r="I356" s="41">
        <f t="shared" si="149"/>
        <v>0</v>
      </c>
      <c r="J356" s="41">
        <f t="shared" si="150"/>
        <v>0</v>
      </c>
      <c r="K356" s="42">
        <f t="shared" si="151"/>
        <v>0</v>
      </c>
      <c r="L356" s="41" t="str">
        <f t="shared" si="152"/>
        <v>-</v>
      </c>
      <c r="M356" s="43" t="str">
        <f t="shared" si="153"/>
        <v>-</v>
      </c>
      <c r="O356" s="44">
        <f t="shared" ca="1" si="165"/>
        <v>56311</v>
      </c>
      <c r="P356" s="38"/>
      <c r="Q356" s="1">
        <f t="shared" si="146"/>
        <v>342</v>
      </c>
      <c r="R356" s="1">
        <f t="shared" si="169"/>
        <v>6</v>
      </c>
      <c r="S356" s="39">
        <f>IF('[29]Proforma-Input'!$C$108="No",X355,IF(AF356=TRUE,$P$3,X355))</f>
        <v>1136031.9024923127</v>
      </c>
      <c r="T356" s="39">
        <f t="shared" si="144"/>
        <v>63236.743251996377</v>
      </c>
      <c r="U356" s="40">
        <f t="shared" si="148"/>
        <v>6.8000000000000005E-2</v>
      </c>
      <c r="V356" s="41">
        <f t="shared" si="154"/>
        <v>6437.5141141231061</v>
      </c>
      <c r="W356" s="41">
        <f t="shared" si="155"/>
        <v>56799.22913787327</v>
      </c>
      <c r="X356" s="53">
        <f t="shared" si="156"/>
        <v>1079232.6733544394</v>
      </c>
      <c r="Y356" s="68">
        <f t="shared" si="157"/>
        <v>13006198.865537213</v>
      </c>
      <c r="Z356" s="68">
        <f t="shared" si="158"/>
        <v>8620767.3266455531</v>
      </c>
      <c r="AA356" s="39">
        <f t="shared" si="159"/>
        <v>94.669325207692737</v>
      </c>
      <c r="AB356" s="53">
        <f t="shared" si="160"/>
        <v>23.667331301923184</v>
      </c>
      <c r="AC356" s="41" t="str">
        <f t="shared" si="161"/>
        <v>-</v>
      </c>
      <c r="AD356" s="43" t="str">
        <f t="shared" si="162"/>
        <v>-</v>
      </c>
      <c r="AF356" s="38">
        <f>IF('[29]Proforma-Input'!$C$108="Yes",MONTH(O356)&amp;YEAR(O356)=MONTH($C$9)&amp;YEAR($C$9),0)</f>
        <v>0</v>
      </c>
      <c r="AG356" s="52">
        <v>29</v>
      </c>
    </row>
    <row r="357" spans="2:33" x14ac:dyDescent="0.3">
      <c r="B357" s="44" t="str">
        <f t="shared" si="163"/>
        <v>-</v>
      </c>
      <c r="C357" s="38"/>
      <c r="D357" s="1">
        <v>343</v>
      </c>
      <c r="E357" s="1">
        <f t="shared" si="168"/>
        <v>7</v>
      </c>
      <c r="F357" s="39">
        <f>IFERROR(IF(B357&lt;$C$9,IF('[29]Proforma-Input'!$C$108="Yes",K356,K356),0),)</f>
        <v>0</v>
      </c>
      <c r="G357" s="39">
        <f t="shared" si="164"/>
        <v>0</v>
      </c>
      <c r="H357" s="40">
        <f>IFERROR(IF(B357&lt;$C$9,IF('[29]Proforma-Input'!$C$108="Yes",H356,),0),)</f>
        <v>0</v>
      </c>
      <c r="I357" s="41">
        <f t="shared" si="149"/>
        <v>0</v>
      </c>
      <c r="J357" s="41">
        <f t="shared" si="150"/>
        <v>0</v>
      </c>
      <c r="K357" s="42">
        <f t="shared" si="151"/>
        <v>0</v>
      </c>
      <c r="L357" s="41" t="str">
        <f t="shared" si="152"/>
        <v>-</v>
      </c>
      <c r="M357" s="43" t="str">
        <f t="shared" si="153"/>
        <v>-</v>
      </c>
      <c r="O357" s="44">
        <f t="shared" ca="1" si="165"/>
        <v>56342</v>
      </c>
      <c r="P357" s="38"/>
      <c r="Q357" s="1">
        <f t="shared" si="146"/>
        <v>343</v>
      </c>
      <c r="R357" s="1">
        <f t="shared" si="169"/>
        <v>7</v>
      </c>
      <c r="S357" s="39">
        <f>IF('[29]Proforma-Input'!$C$108="No",X356,IF(AF357=TRUE,$P$3,X356))</f>
        <v>1079232.6733544394</v>
      </c>
      <c r="T357" s="39">
        <f t="shared" si="144"/>
        <v>63236.743251996377</v>
      </c>
      <c r="U357" s="40">
        <f t="shared" si="148"/>
        <v>6.8000000000000005E-2</v>
      </c>
      <c r="V357" s="41">
        <f t="shared" si="154"/>
        <v>6115.6518156751572</v>
      </c>
      <c r="W357" s="41">
        <f t="shared" si="155"/>
        <v>57121.091436321221</v>
      </c>
      <c r="X357" s="53">
        <f t="shared" si="156"/>
        <v>1022111.5819181182</v>
      </c>
      <c r="Y357" s="68">
        <f t="shared" si="157"/>
        <v>13012314.517352888</v>
      </c>
      <c r="Z357" s="68">
        <f t="shared" si="158"/>
        <v>8677888.418081874</v>
      </c>
      <c r="AA357" s="39">
        <f t="shared" si="159"/>
        <v>89.936056112869949</v>
      </c>
      <c r="AB357" s="53">
        <f t="shared" si="160"/>
        <v>22.484014028217487</v>
      </c>
      <c r="AC357" s="41" t="str">
        <f t="shared" si="161"/>
        <v>-</v>
      </c>
      <c r="AD357" s="43" t="str">
        <f t="shared" si="162"/>
        <v>-</v>
      </c>
      <c r="AF357" s="38">
        <f>IF('[29]Proforma-Input'!$C$108="Yes",MONTH(O357)&amp;YEAR(O357)=MONTH($C$9)&amp;YEAR($C$9),0)</f>
        <v>0</v>
      </c>
      <c r="AG357" s="52">
        <v>29</v>
      </c>
    </row>
    <row r="358" spans="2:33" x14ac:dyDescent="0.3">
      <c r="B358" s="44" t="str">
        <f t="shared" si="163"/>
        <v>-</v>
      </c>
      <c r="C358" s="38"/>
      <c r="D358" s="1">
        <v>344</v>
      </c>
      <c r="E358" s="1">
        <f t="shared" si="168"/>
        <v>8</v>
      </c>
      <c r="F358" s="39">
        <f>IFERROR(IF(B358&lt;$C$9,IF('[29]Proforma-Input'!$C$108="Yes",K357,K357),0),)</f>
        <v>0</v>
      </c>
      <c r="G358" s="39">
        <f t="shared" si="164"/>
        <v>0</v>
      </c>
      <c r="H358" s="40">
        <f>IFERROR(IF(B358&lt;$C$9,IF('[29]Proforma-Input'!$C$108="Yes",H357,),0),)</f>
        <v>0</v>
      </c>
      <c r="I358" s="41">
        <f t="shared" si="149"/>
        <v>0</v>
      </c>
      <c r="J358" s="41">
        <f t="shared" si="150"/>
        <v>0</v>
      </c>
      <c r="K358" s="42">
        <f t="shared" si="151"/>
        <v>0</v>
      </c>
      <c r="L358" s="41" t="str">
        <f t="shared" si="152"/>
        <v>-</v>
      </c>
      <c r="M358" s="43" t="str">
        <f t="shared" si="153"/>
        <v>-</v>
      </c>
      <c r="O358" s="44">
        <f t="shared" ca="1" si="165"/>
        <v>56372</v>
      </c>
      <c r="P358" s="38"/>
      <c r="Q358" s="1">
        <f t="shared" si="146"/>
        <v>344</v>
      </c>
      <c r="R358" s="1">
        <f t="shared" si="169"/>
        <v>8</v>
      </c>
      <c r="S358" s="39">
        <f>IF('[29]Proforma-Input'!$C$108="No",X357,IF(AF358=TRUE,$P$3,X357))</f>
        <v>1022111.5819181182</v>
      </c>
      <c r="T358" s="39">
        <f t="shared" ref="T358:T374" si="170">IF(S358&gt;0,$P$7,)</f>
        <v>63236.743251996377</v>
      </c>
      <c r="U358" s="40">
        <f t="shared" si="148"/>
        <v>6.8000000000000005E-2</v>
      </c>
      <c r="V358" s="41">
        <f t="shared" si="154"/>
        <v>5791.9656308693366</v>
      </c>
      <c r="W358" s="41">
        <f t="shared" si="155"/>
        <v>57444.777621127039</v>
      </c>
      <c r="X358" s="53">
        <f t="shared" si="156"/>
        <v>964666.80429699109</v>
      </c>
      <c r="Y358" s="68">
        <f t="shared" si="157"/>
        <v>13018106.482983757</v>
      </c>
      <c r="Z358" s="68">
        <f t="shared" si="158"/>
        <v>8735333.1957030017</v>
      </c>
      <c r="AA358" s="39">
        <f t="shared" si="159"/>
        <v>85.175965159843187</v>
      </c>
      <c r="AB358" s="53">
        <f t="shared" si="160"/>
        <v>21.293991289960797</v>
      </c>
      <c r="AC358" s="41" t="str">
        <f t="shared" si="161"/>
        <v>-</v>
      </c>
      <c r="AD358" s="43" t="str">
        <f t="shared" si="162"/>
        <v>-</v>
      </c>
      <c r="AF358" s="38">
        <f>IF('[29]Proforma-Input'!$C$108="Yes",MONTH(O358)&amp;YEAR(O358)=MONTH($C$9)&amp;YEAR($C$9),0)</f>
        <v>0</v>
      </c>
      <c r="AG358" s="52">
        <v>29</v>
      </c>
    </row>
    <row r="359" spans="2:33" x14ac:dyDescent="0.3">
      <c r="B359" s="44" t="str">
        <f t="shared" si="163"/>
        <v>-</v>
      </c>
      <c r="C359" s="38"/>
      <c r="D359" s="1">
        <v>345</v>
      </c>
      <c r="E359" s="1">
        <f t="shared" si="168"/>
        <v>9</v>
      </c>
      <c r="F359" s="39">
        <f>IFERROR(IF(B359&lt;$C$9,IF('[29]Proforma-Input'!$C$108="Yes",K358,K358),0),)</f>
        <v>0</v>
      </c>
      <c r="G359" s="39">
        <f t="shared" si="164"/>
        <v>0</v>
      </c>
      <c r="H359" s="40">
        <f>IFERROR(IF(B359&lt;$C$9,IF('[29]Proforma-Input'!$C$108="Yes",H358,),0),)</f>
        <v>0</v>
      </c>
      <c r="I359" s="41">
        <f t="shared" si="149"/>
        <v>0</v>
      </c>
      <c r="J359" s="41">
        <f t="shared" si="150"/>
        <v>0</v>
      </c>
      <c r="K359" s="42">
        <f t="shared" si="151"/>
        <v>0</v>
      </c>
      <c r="L359" s="41" t="str">
        <f t="shared" si="152"/>
        <v>-</v>
      </c>
      <c r="M359" s="43" t="str">
        <f t="shared" si="153"/>
        <v>-</v>
      </c>
      <c r="O359" s="44">
        <f t="shared" ca="1" si="165"/>
        <v>56403</v>
      </c>
      <c r="P359" s="38"/>
      <c r="Q359" s="1">
        <f t="shared" si="146"/>
        <v>345</v>
      </c>
      <c r="R359" s="1">
        <f t="shared" si="169"/>
        <v>9</v>
      </c>
      <c r="S359" s="39">
        <f>IF('[29]Proforma-Input'!$C$108="No",X358,IF(AF359=TRUE,$P$3,X358))</f>
        <v>964666.80429699109</v>
      </c>
      <c r="T359" s="39">
        <f t="shared" si="170"/>
        <v>63236.743251996377</v>
      </c>
      <c r="U359" s="40">
        <f t="shared" si="148"/>
        <v>6.8000000000000005E-2</v>
      </c>
      <c r="V359" s="41">
        <f t="shared" si="154"/>
        <v>5466.4452243496162</v>
      </c>
      <c r="W359" s="41">
        <f t="shared" si="155"/>
        <v>57770.298027646757</v>
      </c>
      <c r="X359" s="53">
        <f t="shared" si="156"/>
        <v>906896.50626934436</v>
      </c>
      <c r="Y359" s="68">
        <f t="shared" si="157"/>
        <v>13023572.928208107</v>
      </c>
      <c r="Z359" s="68">
        <f t="shared" si="158"/>
        <v>8793103.4937306494</v>
      </c>
      <c r="AA359" s="39">
        <f t="shared" si="159"/>
        <v>80.388900358082594</v>
      </c>
      <c r="AB359" s="53">
        <f t="shared" si="160"/>
        <v>20.097225089520649</v>
      </c>
      <c r="AC359" s="41" t="str">
        <f t="shared" si="161"/>
        <v>-</v>
      </c>
      <c r="AD359" s="43" t="str">
        <f t="shared" si="162"/>
        <v>-</v>
      </c>
      <c r="AF359" s="38">
        <f>IF('[29]Proforma-Input'!$C$108="Yes",MONTH(O359)&amp;YEAR(O359)=MONTH($C$9)&amp;YEAR($C$9),0)</f>
        <v>0</v>
      </c>
      <c r="AG359" s="52">
        <v>29</v>
      </c>
    </row>
    <row r="360" spans="2:33" x14ac:dyDescent="0.3">
      <c r="B360" s="44" t="str">
        <f t="shared" si="163"/>
        <v>-</v>
      </c>
      <c r="C360" s="38"/>
      <c r="D360" s="1">
        <v>346</v>
      </c>
      <c r="E360" s="1">
        <f t="shared" si="168"/>
        <v>10</v>
      </c>
      <c r="F360" s="39">
        <f>IFERROR(IF(B360&lt;$C$9,IF('[29]Proforma-Input'!$C$108="Yes",K359,K359),0),)</f>
        <v>0</v>
      </c>
      <c r="G360" s="39">
        <f t="shared" si="164"/>
        <v>0</v>
      </c>
      <c r="H360" s="40">
        <f>IFERROR(IF(B360&lt;$C$9,IF('[29]Proforma-Input'!$C$108="Yes",H359,),0),)</f>
        <v>0</v>
      </c>
      <c r="I360" s="41">
        <f t="shared" si="149"/>
        <v>0</v>
      </c>
      <c r="J360" s="41">
        <f t="shared" si="150"/>
        <v>0</v>
      </c>
      <c r="K360" s="42">
        <f t="shared" si="151"/>
        <v>0</v>
      </c>
      <c r="L360" s="41" t="str">
        <f t="shared" si="152"/>
        <v>-</v>
      </c>
      <c r="M360" s="43" t="str">
        <f t="shared" si="153"/>
        <v>-</v>
      </c>
      <c r="O360" s="44">
        <f t="shared" ca="1" si="165"/>
        <v>56433</v>
      </c>
      <c r="P360" s="38"/>
      <c r="Q360" s="1">
        <f t="shared" si="146"/>
        <v>346</v>
      </c>
      <c r="R360" s="1">
        <f t="shared" si="169"/>
        <v>10</v>
      </c>
      <c r="S360" s="39">
        <f>IF('[29]Proforma-Input'!$C$108="No",X359,IF(AF360=TRUE,$P$3,X359))</f>
        <v>906896.50626934436</v>
      </c>
      <c r="T360" s="39">
        <f t="shared" si="170"/>
        <v>63236.743251996377</v>
      </c>
      <c r="U360" s="40">
        <f t="shared" si="148"/>
        <v>6.8000000000000005E-2</v>
      </c>
      <c r="V360" s="41">
        <f t="shared" si="154"/>
        <v>5139.0802021929521</v>
      </c>
      <c r="W360" s="41">
        <f t="shared" si="155"/>
        <v>58097.663049803421</v>
      </c>
      <c r="X360" s="53">
        <f t="shared" si="156"/>
        <v>848798.8432195409</v>
      </c>
      <c r="Y360" s="68">
        <f t="shared" si="157"/>
        <v>13028712.008410299</v>
      </c>
      <c r="Z360" s="68">
        <f t="shared" si="158"/>
        <v>8851201.1567804534</v>
      </c>
      <c r="AA360" s="39">
        <f t="shared" si="159"/>
        <v>75.574708855778695</v>
      </c>
      <c r="AB360" s="53">
        <f t="shared" si="160"/>
        <v>18.893677213944674</v>
      </c>
      <c r="AC360" s="41" t="str">
        <f t="shared" si="161"/>
        <v>-</v>
      </c>
      <c r="AD360" s="43" t="str">
        <f t="shared" si="162"/>
        <v>-</v>
      </c>
      <c r="AF360" s="38">
        <f>IF('[29]Proforma-Input'!$C$108="Yes",MONTH(O360)&amp;YEAR(O360)=MONTH($C$9)&amp;YEAR($C$9),0)</f>
        <v>0</v>
      </c>
      <c r="AG360" s="52">
        <v>29</v>
      </c>
    </row>
    <row r="361" spans="2:33" x14ac:dyDescent="0.3">
      <c r="B361" s="44" t="str">
        <f t="shared" si="163"/>
        <v>-</v>
      </c>
      <c r="C361" s="38"/>
      <c r="D361" s="1">
        <v>347</v>
      </c>
      <c r="E361" s="1">
        <f t="shared" si="168"/>
        <v>11</v>
      </c>
      <c r="F361" s="39">
        <f>IFERROR(IF(B361&lt;$C$9,IF('[29]Proforma-Input'!$C$108="Yes",K360,K360),0),)</f>
        <v>0</v>
      </c>
      <c r="G361" s="39">
        <f t="shared" si="164"/>
        <v>0</v>
      </c>
      <c r="H361" s="40">
        <f>IFERROR(IF(B361&lt;$C$9,IF('[29]Proforma-Input'!$C$108="Yes",H360,),0),)</f>
        <v>0</v>
      </c>
      <c r="I361" s="41">
        <f t="shared" si="149"/>
        <v>0</v>
      </c>
      <c r="J361" s="41">
        <f t="shared" si="150"/>
        <v>0</v>
      </c>
      <c r="K361" s="42">
        <f t="shared" si="151"/>
        <v>0</v>
      </c>
      <c r="L361" s="41" t="str">
        <f t="shared" si="152"/>
        <v>-</v>
      </c>
      <c r="M361" s="43" t="str">
        <f t="shared" si="153"/>
        <v>-</v>
      </c>
      <c r="O361" s="44">
        <f t="shared" ca="1" si="165"/>
        <v>56464</v>
      </c>
      <c r="P361" s="38"/>
      <c r="Q361" s="1">
        <f t="shared" si="146"/>
        <v>347</v>
      </c>
      <c r="R361" s="1">
        <f t="shared" si="169"/>
        <v>11</v>
      </c>
      <c r="S361" s="39">
        <f>IF('[29]Proforma-Input'!$C$108="No",X360,IF(AF361=TRUE,$P$3,X360))</f>
        <v>848798.8432195409</v>
      </c>
      <c r="T361" s="39">
        <f t="shared" si="170"/>
        <v>63236.743251996377</v>
      </c>
      <c r="U361" s="40">
        <f t="shared" si="148"/>
        <v>6.8000000000000005E-2</v>
      </c>
      <c r="V361" s="41">
        <f t="shared" si="154"/>
        <v>4809.860111577399</v>
      </c>
      <c r="W361" s="41">
        <f t="shared" si="155"/>
        <v>58426.883140418977</v>
      </c>
      <c r="X361" s="53">
        <f t="shared" si="156"/>
        <v>790371.96007912187</v>
      </c>
      <c r="Y361" s="68">
        <f t="shared" si="157"/>
        <v>13033521.868521877</v>
      </c>
      <c r="Z361" s="68">
        <f t="shared" si="158"/>
        <v>8909628.0399208721</v>
      </c>
      <c r="AA361" s="39">
        <f t="shared" si="159"/>
        <v>70.733236934961738</v>
      </c>
      <c r="AB361" s="53">
        <f t="shared" si="160"/>
        <v>17.683309233740435</v>
      </c>
      <c r="AC361" s="41" t="str">
        <f t="shared" si="161"/>
        <v>-</v>
      </c>
      <c r="AD361" s="43" t="str">
        <f t="shared" si="162"/>
        <v>-</v>
      </c>
      <c r="AF361" s="38">
        <f>IF('[29]Proforma-Input'!$C$108="Yes",MONTH(O361)&amp;YEAR(O361)=MONTH($C$9)&amp;YEAR($C$9),0)</f>
        <v>0</v>
      </c>
      <c r="AG361" s="52">
        <v>29</v>
      </c>
    </row>
    <row r="362" spans="2:33" x14ac:dyDescent="0.3">
      <c r="B362" s="44" t="str">
        <f t="shared" si="163"/>
        <v>-</v>
      </c>
      <c r="C362" s="38"/>
      <c r="D362" s="1">
        <v>348</v>
      </c>
      <c r="E362" s="1">
        <f t="shared" si="168"/>
        <v>12</v>
      </c>
      <c r="F362" s="39">
        <f>IFERROR(IF(B362&lt;$C$9,IF('[29]Proforma-Input'!$C$108="Yes",K361,K361),0),)</f>
        <v>0</v>
      </c>
      <c r="G362" s="39">
        <f t="shared" si="164"/>
        <v>0</v>
      </c>
      <c r="H362" s="40">
        <f>IFERROR(IF(B362&lt;$C$9,IF('[29]Proforma-Input'!$C$108="Yes",H361,),0),)</f>
        <v>0</v>
      </c>
      <c r="I362" s="41">
        <f t="shared" si="149"/>
        <v>0</v>
      </c>
      <c r="J362" s="41">
        <f t="shared" si="150"/>
        <v>0</v>
      </c>
      <c r="K362" s="42">
        <f t="shared" si="151"/>
        <v>0</v>
      </c>
      <c r="L362" s="41" t="str">
        <f t="shared" si="152"/>
        <v>-</v>
      </c>
      <c r="M362" s="43" t="str">
        <f t="shared" si="153"/>
        <v>-</v>
      </c>
      <c r="O362" s="44">
        <f t="shared" ca="1" si="165"/>
        <v>56495</v>
      </c>
      <c r="P362" s="38"/>
      <c r="Q362" s="1">
        <f t="shared" si="146"/>
        <v>348</v>
      </c>
      <c r="R362" s="1">
        <f t="shared" si="169"/>
        <v>12</v>
      </c>
      <c r="S362" s="39">
        <f>IF('[29]Proforma-Input'!$C$108="No",X361,IF(AF362=TRUE,$P$3,X361))</f>
        <v>790371.96007912187</v>
      </c>
      <c r="T362" s="39">
        <f t="shared" si="170"/>
        <v>63236.743251996377</v>
      </c>
      <c r="U362" s="40">
        <f t="shared" si="148"/>
        <v>6.8000000000000005E-2</v>
      </c>
      <c r="V362" s="41">
        <f t="shared" si="154"/>
        <v>4478.7744404483574</v>
      </c>
      <c r="W362" s="41">
        <f t="shared" si="155"/>
        <v>58757.968811548017</v>
      </c>
      <c r="X362" s="53">
        <f t="shared" si="156"/>
        <v>731613.9912675739</v>
      </c>
      <c r="Y362" s="68">
        <f t="shared" si="157"/>
        <v>13038000.642962325</v>
      </c>
      <c r="Z362" s="68">
        <f t="shared" si="158"/>
        <v>8968386.0087324195</v>
      </c>
      <c r="AA362" s="39">
        <f t="shared" si="159"/>
        <v>65.864330006593491</v>
      </c>
      <c r="AB362" s="53">
        <f t="shared" si="160"/>
        <v>16.466082501648373</v>
      </c>
      <c r="AC362" s="41" t="str">
        <f t="shared" si="161"/>
        <v>-</v>
      </c>
      <c r="AD362" s="43" t="str">
        <f t="shared" si="162"/>
        <v>-</v>
      </c>
      <c r="AF362" s="38">
        <f>IF('[29]Proforma-Input'!$C$108="Yes",MONTH(O362)&amp;YEAR(O362)=MONTH($C$9)&amp;YEAR($C$9),0)</f>
        <v>0</v>
      </c>
      <c r="AG362" s="52">
        <v>29</v>
      </c>
    </row>
    <row r="363" spans="2:33" x14ac:dyDescent="0.3">
      <c r="B363" s="44" t="str">
        <f t="shared" si="163"/>
        <v>-</v>
      </c>
      <c r="C363" s="38">
        <v>30</v>
      </c>
      <c r="D363" s="1">
        <v>349</v>
      </c>
      <c r="E363" s="1">
        <v>1</v>
      </c>
      <c r="F363" s="39">
        <f>IFERROR(IF(B363&lt;$C$9,IF('[29]Proforma-Input'!$C$108="Yes",K362,K362),0),)</f>
        <v>0</v>
      </c>
      <c r="G363" s="39">
        <f t="shared" si="164"/>
        <v>0</v>
      </c>
      <c r="H363" s="40">
        <f>IFERROR(IF(B363&lt;$C$9,IF('[29]Proforma-Input'!$C$108="Yes",H362,),0),)</f>
        <v>0</v>
      </c>
      <c r="I363" s="41">
        <f t="shared" si="149"/>
        <v>0</v>
      </c>
      <c r="J363" s="41">
        <f t="shared" si="150"/>
        <v>0</v>
      </c>
      <c r="K363" s="42">
        <f t="shared" si="151"/>
        <v>0</v>
      </c>
      <c r="L363" s="41">
        <f t="shared" si="152"/>
        <v>0</v>
      </c>
      <c r="M363" s="43">
        <f t="shared" si="153"/>
        <v>0</v>
      </c>
      <c r="O363" s="44">
        <f t="shared" ca="1" si="165"/>
        <v>56525</v>
      </c>
      <c r="P363" s="38">
        <v>30</v>
      </c>
      <c r="Q363" s="1">
        <f t="shared" si="146"/>
        <v>349</v>
      </c>
      <c r="R363" s="1">
        <v>1</v>
      </c>
      <c r="S363" s="39">
        <f>IF('[29]Proforma-Input'!$C$108="No",X362,IF(AF363=TRUE,$P$3,X362))</f>
        <v>731613.9912675739</v>
      </c>
      <c r="T363" s="39">
        <f t="shared" si="170"/>
        <v>63236.743251996377</v>
      </c>
      <c r="U363" s="40">
        <f t="shared" si="148"/>
        <v>6.8000000000000005E-2</v>
      </c>
      <c r="V363" s="41">
        <f t="shared" si="154"/>
        <v>4145.812617182919</v>
      </c>
      <c r="W363" s="41">
        <f t="shared" si="155"/>
        <v>59090.930634813456</v>
      </c>
      <c r="X363" s="53">
        <f t="shared" si="156"/>
        <v>672523.0606327604</v>
      </c>
      <c r="Y363" s="68">
        <f t="shared" si="157"/>
        <v>13042146.455579508</v>
      </c>
      <c r="Z363" s="68">
        <f t="shared" si="158"/>
        <v>9027476.9393672328</v>
      </c>
      <c r="AA363" s="39">
        <f t="shared" si="159"/>
        <v>60.967832605631166</v>
      </c>
      <c r="AB363" s="53">
        <f t="shared" si="160"/>
        <v>15.241958151407792</v>
      </c>
      <c r="AC363" s="41">
        <f t="shared" si="161"/>
        <v>27226.927756347312</v>
      </c>
      <c r="AD363" s="43">
        <f t="shared" si="162"/>
        <v>731613.99126760918</v>
      </c>
      <c r="AF363" s="38">
        <f>IF('[29]Proforma-Input'!$C$108="Yes",MONTH(O363)&amp;YEAR(O363)=MONTH($C$9)&amp;YEAR($C$9),0)</f>
        <v>0</v>
      </c>
      <c r="AG363" s="52">
        <v>30</v>
      </c>
    </row>
    <row r="364" spans="2:33" x14ac:dyDescent="0.3">
      <c r="B364" s="44" t="str">
        <f t="shared" si="163"/>
        <v>-</v>
      </c>
      <c r="C364" s="38"/>
      <c r="D364" s="1">
        <v>350</v>
      </c>
      <c r="E364" s="1">
        <f t="shared" ref="E364:E374" si="171">1+E363</f>
        <v>2</v>
      </c>
      <c r="F364" s="39">
        <f>IFERROR(IF(B364&lt;$C$9,IF('[29]Proforma-Input'!$C$108="Yes",K363,K363),0),)</f>
        <v>0</v>
      </c>
      <c r="G364" s="39">
        <f t="shared" si="164"/>
        <v>0</v>
      </c>
      <c r="H364" s="40">
        <f>IFERROR(IF(B364&lt;$C$9,IF('[29]Proforma-Input'!$C$108="Yes",H363,),0),)</f>
        <v>0</v>
      </c>
      <c r="I364" s="41">
        <f t="shared" si="149"/>
        <v>0</v>
      </c>
      <c r="J364" s="41">
        <f t="shared" si="150"/>
        <v>0</v>
      </c>
      <c r="K364" s="42">
        <f t="shared" si="151"/>
        <v>0</v>
      </c>
      <c r="L364" s="41" t="str">
        <f t="shared" si="152"/>
        <v>-</v>
      </c>
      <c r="M364" s="43" t="str">
        <f t="shared" si="153"/>
        <v>-</v>
      </c>
      <c r="O364" s="44">
        <f t="shared" ca="1" si="165"/>
        <v>56556</v>
      </c>
      <c r="P364" s="38"/>
      <c r="Q364" s="1">
        <f t="shared" si="146"/>
        <v>350</v>
      </c>
      <c r="R364" s="1">
        <f t="shared" ref="R364:R374" si="172">1+R363</f>
        <v>2</v>
      </c>
      <c r="S364" s="39">
        <f>IF('[29]Proforma-Input'!$C$108="No",X363,IF(AF364=TRUE,$P$3,X363))</f>
        <v>672523.0606327604</v>
      </c>
      <c r="T364" s="39">
        <f t="shared" si="170"/>
        <v>63236.743251996377</v>
      </c>
      <c r="U364" s="40">
        <f t="shared" si="148"/>
        <v>6.8000000000000005E-2</v>
      </c>
      <c r="V364" s="41">
        <f t="shared" si="154"/>
        <v>3810.9640102523094</v>
      </c>
      <c r="W364" s="41">
        <f t="shared" si="155"/>
        <v>59425.779241744065</v>
      </c>
      <c r="X364" s="53">
        <f t="shared" si="156"/>
        <v>613097.28139101632</v>
      </c>
      <c r="Y364" s="68">
        <f t="shared" si="157"/>
        <v>13045957.41958976</v>
      </c>
      <c r="Z364" s="68">
        <f t="shared" si="158"/>
        <v>9086902.7186089773</v>
      </c>
      <c r="AA364" s="39">
        <f t="shared" si="159"/>
        <v>56.043588386063369</v>
      </c>
      <c r="AB364" s="53">
        <f t="shared" si="160"/>
        <v>14.010897096515842</v>
      </c>
      <c r="AC364" s="41" t="str">
        <f t="shared" si="161"/>
        <v>-</v>
      </c>
      <c r="AD364" s="43" t="str">
        <f t="shared" si="162"/>
        <v>-</v>
      </c>
      <c r="AF364" s="38">
        <f>IF('[29]Proforma-Input'!$C$108="Yes",MONTH(O364)&amp;YEAR(O364)=MONTH($C$9)&amp;YEAR($C$9),0)</f>
        <v>0</v>
      </c>
      <c r="AG364" s="52">
        <v>30</v>
      </c>
    </row>
    <row r="365" spans="2:33" x14ac:dyDescent="0.3">
      <c r="B365" s="44" t="str">
        <f t="shared" si="163"/>
        <v>-</v>
      </c>
      <c r="C365" s="38"/>
      <c r="D365" s="1">
        <v>351</v>
      </c>
      <c r="E365" s="1">
        <f t="shared" si="171"/>
        <v>3</v>
      </c>
      <c r="F365" s="39">
        <f>IFERROR(IF(B365&lt;$C$9,IF('[29]Proforma-Input'!$C$108="Yes",K364,K364),0),)</f>
        <v>0</v>
      </c>
      <c r="G365" s="39">
        <f t="shared" si="164"/>
        <v>0</v>
      </c>
      <c r="H365" s="40">
        <f>IFERROR(IF(B365&lt;$C$9,IF('[29]Proforma-Input'!$C$108="Yes",H364,),0),)</f>
        <v>0</v>
      </c>
      <c r="I365" s="41">
        <f t="shared" si="149"/>
        <v>0</v>
      </c>
      <c r="J365" s="41">
        <f t="shared" si="150"/>
        <v>0</v>
      </c>
      <c r="K365" s="42">
        <f t="shared" si="151"/>
        <v>0</v>
      </c>
      <c r="L365" s="41" t="str">
        <f t="shared" si="152"/>
        <v>-</v>
      </c>
      <c r="M365" s="43" t="str">
        <f t="shared" si="153"/>
        <v>-</v>
      </c>
      <c r="O365" s="44">
        <f t="shared" ca="1" si="165"/>
        <v>56586</v>
      </c>
      <c r="P365" s="38"/>
      <c r="Q365" s="1">
        <f t="shared" si="146"/>
        <v>351</v>
      </c>
      <c r="R365" s="1">
        <f t="shared" si="172"/>
        <v>3</v>
      </c>
      <c r="S365" s="39">
        <f>IF('[29]Proforma-Input'!$C$108="No",X364,IF(AF365=TRUE,$P$3,X364))</f>
        <v>613097.28139101632</v>
      </c>
      <c r="T365" s="39">
        <f t="shared" si="170"/>
        <v>63236.743251996377</v>
      </c>
      <c r="U365" s="40">
        <f t="shared" si="148"/>
        <v>6.8000000000000005E-2</v>
      </c>
      <c r="V365" s="41">
        <f t="shared" si="154"/>
        <v>3474.217927882426</v>
      </c>
      <c r="W365" s="41">
        <f t="shared" si="155"/>
        <v>59762.525324113951</v>
      </c>
      <c r="X365" s="53">
        <f t="shared" si="156"/>
        <v>553334.75606690242</v>
      </c>
      <c r="Y365" s="68">
        <f t="shared" si="157"/>
        <v>13049431.637517642</v>
      </c>
      <c r="Z365" s="68">
        <f t="shared" si="158"/>
        <v>9146665.2439330909</v>
      </c>
      <c r="AA365" s="39">
        <f t="shared" si="159"/>
        <v>51.091440115918026</v>
      </c>
      <c r="AB365" s="53">
        <f t="shared" si="160"/>
        <v>12.772860028979506</v>
      </c>
      <c r="AC365" s="41" t="str">
        <f t="shared" si="161"/>
        <v>-</v>
      </c>
      <c r="AD365" s="43" t="str">
        <f t="shared" si="162"/>
        <v>-</v>
      </c>
      <c r="AF365" s="38">
        <f>IF('[29]Proforma-Input'!$C$108="Yes",MONTH(O365)&amp;YEAR(O365)=MONTH($C$9)&amp;YEAR($C$9),0)</f>
        <v>0</v>
      </c>
      <c r="AG365" s="52">
        <v>30</v>
      </c>
    </row>
    <row r="366" spans="2:33" x14ac:dyDescent="0.3">
      <c r="B366" s="44" t="str">
        <f t="shared" si="163"/>
        <v>-</v>
      </c>
      <c r="C366" s="38"/>
      <c r="D366" s="1">
        <v>352</v>
      </c>
      <c r="E366" s="1">
        <f t="shared" si="171"/>
        <v>4</v>
      </c>
      <c r="F366" s="39">
        <f>IFERROR(IF(B366&lt;$C$9,IF('[29]Proforma-Input'!$C$108="Yes",K365,K365),0),)</f>
        <v>0</v>
      </c>
      <c r="G366" s="39">
        <f t="shared" si="164"/>
        <v>0</v>
      </c>
      <c r="H366" s="40">
        <f>IFERROR(IF(B366&lt;$C$9,IF('[29]Proforma-Input'!$C$108="Yes",H365,),0),)</f>
        <v>0</v>
      </c>
      <c r="I366" s="41">
        <f t="shared" si="149"/>
        <v>0</v>
      </c>
      <c r="J366" s="41">
        <f t="shared" si="150"/>
        <v>0</v>
      </c>
      <c r="K366" s="42">
        <f t="shared" si="151"/>
        <v>0</v>
      </c>
      <c r="L366" s="41" t="str">
        <f t="shared" si="152"/>
        <v>-</v>
      </c>
      <c r="M366" s="43" t="str">
        <f t="shared" si="153"/>
        <v>-</v>
      </c>
      <c r="O366" s="44">
        <f t="shared" ca="1" si="165"/>
        <v>56617</v>
      </c>
      <c r="P366" s="38"/>
      <c r="Q366" s="1">
        <f t="shared" si="146"/>
        <v>352</v>
      </c>
      <c r="R366" s="1">
        <f t="shared" si="172"/>
        <v>4</v>
      </c>
      <c r="S366" s="39">
        <f>IF('[29]Proforma-Input'!$C$108="No",X365,IF(AF366=TRUE,$P$3,X365))</f>
        <v>553334.75606690242</v>
      </c>
      <c r="T366" s="39">
        <f t="shared" si="170"/>
        <v>63236.743251996377</v>
      </c>
      <c r="U366" s="40">
        <f t="shared" si="148"/>
        <v>6.8000000000000005E-2</v>
      </c>
      <c r="V366" s="41">
        <f t="shared" si="154"/>
        <v>3135.5636177124475</v>
      </c>
      <c r="W366" s="41">
        <f t="shared" si="155"/>
        <v>60101.17963428393</v>
      </c>
      <c r="X366" s="53">
        <f t="shared" si="156"/>
        <v>493233.57643261849</v>
      </c>
      <c r="Y366" s="68">
        <f t="shared" si="157"/>
        <v>13052567.201135354</v>
      </c>
      <c r="Z366" s="68">
        <f t="shared" si="158"/>
        <v>9206766.4235673752</v>
      </c>
      <c r="AA366" s="39">
        <f t="shared" si="159"/>
        <v>46.111229672241869</v>
      </c>
      <c r="AB366" s="53">
        <f t="shared" si="160"/>
        <v>11.527807418060467</v>
      </c>
      <c r="AC366" s="41" t="str">
        <f t="shared" si="161"/>
        <v>-</v>
      </c>
      <c r="AD366" s="43" t="str">
        <f t="shared" si="162"/>
        <v>-</v>
      </c>
      <c r="AF366" s="38">
        <f>IF('[29]Proforma-Input'!$C$108="Yes",MONTH(O366)&amp;YEAR(O366)=MONTH($C$9)&amp;YEAR($C$9),0)</f>
        <v>0</v>
      </c>
      <c r="AG366" s="52">
        <v>30</v>
      </c>
    </row>
    <row r="367" spans="2:33" x14ac:dyDescent="0.3">
      <c r="B367" s="44" t="str">
        <f t="shared" si="163"/>
        <v>-</v>
      </c>
      <c r="C367" s="38"/>
      <c r="D367" s="1">
        <v>353</v>
      </c>
      <c r="E367" s="1">
        <f t="shared" si="171"/>
        <v>5</v>
      </c>
      <c r="F367" s="39">
        <f>IFERROR(IF(B367&lt;$C$9,IF('[29]Proforma-Input'!$C$108="Yes",K366,K366),0),)</f>
        <v>0</v>
      </c>
      <c r="G367" s="39">
        <f t="shared" si="164"/>
        <v>0</v>
      </c>
      <c r="H367" s="40">
        <f>IFERROR(IF(B367&lt;$C$9,IF('[29]Proforma-Input'!$C$108="Yes",H366,),0),)</f>
        <v>0</v>
      </c>
      <c r="I367" s="41">
        <f t="shared" si="149"/>
        <v>0</v>
      </c>
      <c r="J367" s="41">
        <f t="shared" si="150"/>
        <v>0</v>
      </c>
      <c r="K367" s="42">
        <f t="shared" si="151"/>
        <v>0</v>
      </c>
      <c r="L367" s="41" t="str">
        <f t="shared" si="152"/>
        <v>-</v>
      </c>
      <c r="M367" s="43" t="str">
        <f t="shared" si="153"/>
        <v>-</v>
      </c>
      <c r="O367" s="44">
        <f t="shared" ca="1" si="165"/>
        <v>56648</v>
      </c>
      <c r="P367" s="38"/>
      <c r="Q367" s="1">
        <f t="shared" si="146"/>
        <v>353</v>
      </c>
      <c r="R367" s="1">
        <f t="shared" si="172"/>
        <v>5</v>
      </c>
      <c r="S367" s="39">
        <f>IF('[29]Proforma-Input'!$C$108="No",X366,IF(AF367=TRUE,$P$3,X366))</f>
        <v>493233.57643261849</v>
      </c>
      <c r="T367" s="39">
        <f t="shared" si="170"/>
        <v>63236.743251996377</v>
      </c>
      <c r="U367" s="40">
        <f t="shared" si="148"/>
        <v>6.8000000000000005E-2</v>
      </c>
      <c r="V367" s="41">
        <f t="shared" si="154"/>
        <v>2794.9902664515048</v>
      </c>
      <c r="W367" s="41">
        <f t="shared" si="155"/>
        <v>60441.752985544874</v>
      </c>
      <c r="X367" s="53">
        <f t="shared" si="156"/>
        <v>432791.82344707364</v>
      </c>
      <c r="Y367" s="68">
        <f t="shared" si="157"/>
        <v>13055362.191401806</v>
      </c>
      <c r="Z367" s="68">
        <f t="shared" si="158"/>
        <v>9267208.1765529197</v>
      </c>
      <c r="AA367" s="39">
        <f t="shared" si="159"/>
        <v>41.102798036051546</v>
      </c>
      <c r="AB367" s="53">
        <f t="shared" si="160"/>
        <v>10.275699509012886</v>
      </c>
      <c r="AC367" s="41" t="str">
        <f t="shared" si="161"/>
        <v>-</v>
      </c>
      <c r="AD367" s="43" t="str">
        <f t="shared" si="162"/>
        <v>-</v>
      </c>
      <c r="AF367" s="38">
        <f>IF('[29]Proforma-Input'!$C$108="Yes",MONTH(O367)&amp;YEAR(O367)=MONTH($C$9)&amp;YEAR($C$9),0)</f>
        <v>0</v>
      </c>
      <c r="AG367" s="52">
        <v>30</v>
      </c>
    </row>
    <row r="368" spans="2:33" x14ac:dyDescent="0.3">
      <c r="B368" s="44" t="str">
        <f t="shared" si="163"/>
        <v>-</v>
      </c>
      <c r="C368" s="38"/>
      <c r="D368" s="1">
        <v>354</v>
      </c>
      <c r="E368" s="1">
        <f t="shared" si="171"/>
        <v>6</v>
      </c>
      <c r="F368" s="39">
        <f>IFERROR(IF(B368&lt;$C$9,IF('[29]Proforma-Input'!$C$108="Yes",K367,K367),0),)</f>
        <v>0</v>
      </c>
      <c r="G368" s="39">
        <f t="shared" si="164"/>
        <v>0</v>
      </c>
      <c r="H368" s="40">
        <f>IFERROR(IF(B368&lt;$C$9,IF('[29]Proforma-Input'!$C$108="Yes",H367,),0),)</f>
        <v>0</v>
      </c>
      <c r="I368" s="41">
        <f t="shared" si="149"/>
        <v>0</v>
      </c>
      <c r="J368" s="41">
        <f t="shared" si="150"/>
        <v>0</v>
      </c>
      <c r="K368" s="42">
        <f t="shared" si="151"/>
        <v>0</v>
      </c>
      <c r="L368" s="41" t="str">
        <f t="shared" si="152"/>
        <v>-</v>
      </c>
      <c r="M368" s="43" t="str">
        <f t="shared" si="153"/>
        <v>-</v>
      </c>
      <c r="O368" s="44">
        <f t="shared" ca="1" si="165"/>
        <v>56676</v>
      </c>
      <c r="P368" s="38"/>
      <c r="Q368" s="1">
        <f t="shared" si="146"/>
        <v>354</v>
      </c>
      <c r="R368" s="1">
        <f t="shared" si="172"/>
        <v>6</v>
      </c>
      <c r="S368" s="39">
        <f>IF('[29]Proforma-Input'!$C$108="No",X367,IF(AF368=TRUE,$P$3,X367))</f>
        <v>432791.82344707364</v>
      </c>
      <c r="T368" s="39">
        <f t="shared" si="170"/>
        <v>63236.743251996377</v>
      </c>
      <c r="U368" s="40">
        <f t="shared" si="148"/>
        <v>6.8000000000000005E-2</v>
      </c>
      <c r="V368" s="41">
        <f t="shared" si="154"/>
        <v>2452.4869995334175</v>
      </c>
      <c r="W368" s="41">
        <f t="shared" si="155"/>
        <v>60784.256252462961</v>
      </c>
      <c r="X368" s="53">
        <f t="shared" si="156"/>
        <v>372007.56719461066</v>
      </c>
      <c r="Y368" s="68">
        <f t="shared" si="157"/>
        <v>13057814.67840134</v>
      </c>
      <c r="Z368" s="68">
        <f t="shared" si="158"/>
        <v>9327992.4328053817</v>
      </c>
      <c r="AA368" s="39">
        <f t="shared" si="159"/>
        <v>36.065985287256133</v>
      </c>
      <c r="AB368" s="53">
        <f t="shared" si="160"/>
        <v>9.0164963218140333</v>
      </c>
      <c r="AC368" s="41" t="str">
        <f t="shared" si="161"/>
        <v>-</v>
      </c>
      <c r="AD368" s="43" t="str">
        <f t="shared" si="162"/>
        <v>-</v>
      </c>
      <c r="AF368" s="38">
        <f>IF('[29]Proforma-Input'!$C$108="Yes",MONTH(O368)&amp;YEAR(O368)=MONTH($C$9)&amp;YEAR($C$9),0)</f>
        <v>0</v>
      </c>
      <c r="AG368" s="52">
        <v>30</v>
      </c>
    </row>
    <row r="369" spans="2:33" x14ac:dyDescent="0.3">
      <c r="B369" s="44" t="str">
        <f t="shared" si="163"/>
        <v>-</v>
      </c>
      <c r="C369" s="38"/>
      <c r="D369" s="1">
        <v>355</v>
      </c>
      <c r="E369" s="1">
        <f t="shared" si="171"/>
        <v>7</v>
      </c>
      <c r="F369" s="39">
        <f>IFERROR(IF(B369&lt;$C$9,IF('[29]Proforma-Input'!$C$108="Yes",K368,K368),0),)</f>
        <v>0</v>
      </c>
      <c r="G369" s="39">
        <f t="shared" si="164"/>
        <v>0</v>
      </c>
      <c r="H369" s="40">
        <f>IFERROR(IF(B369&lt;$C$9,IF('[29]Proforma-Input'!$C$108="Yes",H368,),0),)</f>
        <v>0</v>
      </c>
      <c r="I369" s="41">
        <f t="shared" si="149"/>
        <v>0</v>
      </c>
      <c r="J369" s="41">
        <f t="shared" si="150"/>
        <v>0</v>
      </c>
      <c r="K369" s="42">
        <f t="shared" si="151"/>
        <v>0</v>
      </c>
      <c r="L369" s="41" t="str">
        <f t="shared" si="152"/>
        <v>-</v>
      </c>
      <c r="M369" s="43" t="str">
        <f t="shared" si="153"/>
        <v>-</v>
      </c>
      <c r="O369" s="44">
        <f t="shared" ca="1" si="165"/>
        <v>56707</v>
      </c>
      <c r="P369" s="38"/>
      <c r="Q369" s="1">
        <f t="shared" si="146"/>
        <v>355</v>
      </c>
      <c r="R369" s="1">
        <f t="shared" si="172"/>
        <v>7</v>
      </c>
      <c r="S369" s="39">
        <f>IF('[29]Proforma-Input'!$C$108="No",X368,IF(AF369=TRUE,$P$3,X368))</f>
        <v>372007.56719461066</v>
      </c>
      <c r="T369" s="39">
        <f t="shared" si="170"/>
        <v>63236.743251996377</v>
      </c>
      <c r="U369" s="40">
        <f t="shared" si="148"/>
        <v>6.8000000000000005E-2</v>
      </c>
      <c r="V369" s="41">
        <f t="shared" si="154"/>
        <v>2108.0428807694607</v>
      </c>
      <c r="W369" s="41">
        <f t="shared" si="155"/>
        <v>61128.700371226914</v>
      </c>
      <c r="X369" s="53">
        <f t="shared" si="156"/>
        <v>310878.86682338372</v>
      </c>
      <c r="Y369" s="68">
        <f t="shared" si="157"/>
        <v>13059922.72128211</v>
      </c>
      <c r="Z369" s="68">
        <f t="shared" si="158"/>
        <v>9389121.133176608</v>
      </c>
      <c r="AA369" s="39">
        <f t="shared" si="159"/>
        <v>31.000630599550888</v>
      </c>
      <c r="AB369" s="53">
        <f t="shared" si="160"/>
        <v>7.750157649887722</v>
      </c>
      <c r="AC369" s="41" t="str">
        <f t="shared" si="161"/>
        <v>-</v>
      </c>
      <c r="AD369" s="43" t="str">
        <f t="shared" si="162"/>
        <v>-</v>
      </c>
      <c r="AF369" s="38">
        <f>IF('[29]Proforma-Input'!$C$108="Yes",MONTH(O369)&amp;YEAR(O369)=MONTH($C$9)&amp;YEAR($C$9),0)</f>
        <v>0</v>
      </c>
      <c r="AG369" s="52">
        <v>30</v>
      </c>
    </row>
    <row r="370" spans="2:33" x14ac:dyDescent="0.3">
      <c r="B370" s="44" t="str">
        <f t="shared" si="163"/>
        <v>-</v>
      </c>
      <c r="C370" s="38"/>
      <c r="D370" s="1">
        <v>356</v>
      </c>
      <c r="E370" s="1">
        <f t="shared" si="171"/>
        <v>8</v>
      </c>
      <c r="F370" s="39">
        <f>IFERROR(IF(B370&lt;$C$9,IF('[29]Proforma-Input'!$C$108="Yes",K369,K369),0),)</f>
        <v>0</v>
      </c>
      <c r="G370" s="39">
        <f t="shared" si="164"/>
        <v>0</v>
      </c>
      <c r="H370" s="40">
        <f>IFERROR(IF(B370&lt;$C$9,IF('[29]Proforma-Input'!$C$108="Yes",H369,),0),)</f>
        <v>0</v>
      </c>
      <c r="I370" s="41">
        <f t="shared" si="149"/>
        <v>0</v>
      </c>
      <c r="J370" s="41">
        <f t="shared" si="150"/>
        <v>0</v>
      </c>
      <c r="K370" s="42">
        <f t="shared" si="151"/>
        <v>0</v>
      </c>
      <c r="L370" s="41" t="str">
        <f t="shared" si="152"/>
        <v>-</v>
      </c>
      <c r="M370" s="43" t="str">
        <f t="shared" si="153"/>
        <v>-</v>
      </c>
      <c r="O370" s="44">
        <f t="shared" ca="1" si="165"/>
        <v>56737</v>
      </c>
      <c r="P370" s="38"/>
      <c r="Q370" s="1">
        <f t="shared" si="146"/>
        <v>356</v>
      </c>
      <c r="R370" s="1">
        <f t="shared" si="172"/>
        <v>8</v>
      </c>
      <c r="S370" s="39">
        <f>IF('[29]Proforma-Input'!$C$108="No",X369,IF(AF370=TRUE,$P$3,X369))</f>
        <v>310878.86682338372</v>
      </c>
      <c r="T370" s="39">
        <f t="shared" si="170"/>
        <v>63236.743251996377</v>
      </c>
      <c r="U370" s="40">
        <f t="shared" si="148"/>
        <v>6.8000000000000005E-2</v>
      </c>
      <c r="V370" s="41">
        <f t="shared" si="154"/>
        <v>1761.6469119991746</v>
      </c>
      <c r="W370" s="41">
        <f t="shared" si="155"/>
        <v>61475.096339997202</v>
      </c>
      <c r="X370" s="53">
        <f t="shared" si="156"/>
        <v>249403.77048338653</v>
      </c>
      <c r="Y370" s="68">
        <f t="shared" si="157"/>
        <v>13061684.368194109</v>
      </c>
      <c r="Z370" s="68">
        <f t="shared" si="158"/>
        <v>9450596.2295166049</v>
      </c>
      <c r="AA370" s="39">
        <f t="shared" si="159"/>
        <v>25.906572235281974</v>
      </c>
      <c r="AB370" s="53">
        <f t="shared" si="160"/>
        <v>6.4766430588204935</v>
      </c>
      <c r="AC370" s="41" t="str">
        <f t="shared" si="161"/>
        <v>-</v>
      </c>
      <c r="AD370" s="43" t="str">
        <f t="shared" si="162"/>
        <v>-</v>
      </c>
      <c r="AF370" s="38">
        <f>IF('[29]Proforma-Input'!$C$108="Yes",MONTH(O370)&amp;YEAR(O370)=MONTH($C$9)&amp;YEAR($C$9),0)</f>
        <v>0</v>
      </c>
      <c r="AG370" s="52">
        <v>30</v>
      </c>
    </row>
    <row r="371" spans="2:33" x14ac:dyDescent="0.3">
      <c r="B371" s="44" t="str">
        <f t="shared" si="163"/>
        <v>-</v>
      </c>
      <c r="C371" s="38"/>
      <c r="D371" s="1">
        <v>357</v>
      </c>
      <c r="E371" s="1">
        <f t="shared" si="171"/>
        <v>9</v>
      </c>
      <c r="F371" s="39">
        <f>IFERROR(IF(B371&lt;$C$9,IF('[29]Proforma-Input'!$C$108="Yes",K370,K370),0),)</f>
        <v>0</v>
      </c>
      <c r="G371" s="39">
        <f t="shared" si="164"/>
        <v>0</v>
      </c>
      <c r="H371" s="40">
        <f>IFERROR(IF(B371&lt;$C$9,IF('[29]Proforma-Input'!$C$108="Yes",H370,),0),)</f>
        <v>0</v>
      </c>
      <c r="I371" s="41">
        <f t="shared" si="149"/>
        <v>0</v>
      </c>
      <c r="J371" s="41">
        <f t="shared" si="150"/>
        <v>0</v>
      </c>
      <c r="K371" s="42">
        <f t="shared" si="151"/>
        <v>0</v>
      </c>
      <c r="L371" s="41" t="str">
        <f t="shared" si="152"/>
        <v>-</v>
      </c>
      <c r="M371" s="43" t="str">
        <f t="shared" si="153"/>
        <v>-</v>
      </c>
      <c r="O371" s="44">
        <f t="shared" ca="1" si="165"/>
        <v>56768</v>
      </c>
      <c r="P371" s="38"/>
      <c r="Q371" s="1">
        <f t="shared" si="146"/>
        <v>357</v>
      </c>
      <c r="R371" s="1">
        <f t="shared" si="172"/>
        <v>9</v>
      </c>
      <c r="S371" s="39">
        <f>IF('[29]Proforma-Input'!$C$108="No",X370,IF(AF371=TRUE,$P$3,X370))</f>
        <v>249403.77048338653</v>
      </c>
      <c r="T371" s="39">
        <f t="shared" si="170"/>
        <v>63236.743251996377</v>
      </c>
      <c r="U371" s="40">
        <f t="shared" si="148"/>
        <v>6.8000000000000005E-2</v>
      </c>
      <c r="V371" s="41">
        <f t="shared" si="154"/>
        <v>1413.2880327391904</v>
      </c>
      <c r="W371" s="41">
        <f t="shared" si="155"/>
        <v>61823.455219257186</v>
      </c>
      <c r="X371" s="53">
        <f t="shared" si="156"/>
        <v>187580.31526412934</v>
      </c>
      <c r="Y371" s="68">
        <f t="shared" si="157"/>
        <v>13063097.656226847</v>
      </c>
      <c r="Z371" s="68">
        <f t="shared" si="158"/>
        <v>9512419.6847358625</v>
      </c>
      <c r="AA371" s="39">
        <f t="shared" si="159"/>
        <v>20.78364754028221</v>
      </c>
      <c r="AB371" s="53">
        <f t="shared" si="160"/>
        <v>5.1959118850705526</v>
      </c>
      <c r="AC371" s="41" t="str">
        <f t="shared" si="161"/>
        <v>-</v>
      </c>
      <c r="AD371" s="43" t="str">
        <f t="shared" si="162"/>
        <v>-</v>
      </c>
      <c r="AF371" s="38">
        <f>IF('[29]Proforma-Input'!$C$108="Yes",MONTH(O371)&amp;YEAR(O371)=MONTH($C$9)&amp;YEAR($C$9),0)</f>
        <v>0</v>
      </c>
      <c r="AG371" s="52">
        <v>30</v>
      </c>
    </row>
    <row r="372" spans="2:33" x14ac:dyDescent="0.3">
      <c r="B372" s="44" t="str">
        <f t="shared" si="163"/>
        <v>-</v>
      </c>
      <c r="C372" s="38"/>
      <c r="D372" s="1">
        <v>358</v>
      </c>
      <c r="E372" s="1">
        <f t="shared" si="171"/>
        <v>10</v>
      </c>
      <c r="F372" s="39">
        <f>IFERROR(IF(B372&lt;$C$9,IF('[29]Proforma-Input'!$C$108="Yes",K371,K371),0),)</f>
        <v>0</v>
      </c>
      <c r="G372" s="39">
        <f t="shared" si="164"/>
        <v>0</v>
      </c>
      <c r="H372" s="40">
        <f>IFERROR(IF(B372&lt;$C$9,IF('[29]Proforma-Input'!$C$108="Yes",H371,),0),)</f>
        <v>0</v>
      </c>
      <c r="I372" s="41">
        <f t="shared" si="149"/>
        <v>0</v>
      </c>
      <c r="J372" s="41">
        <f t="shared" si="150"/>
        <v>0</v>
      </c>
      <c r="K372" s="42">
        <f t="shared" si="151"/>
        <v>0</v>
      </c>
      <c r="L372" s="41" t="str">
        <f t="shared" si="152"/>
        <v>-</v>
      </c>
      <c r="M372" s="43" t="str">
        <f t="shared" si="153"/>
        <v>-</v>
      </c>
      <c r="O372" s="44">
        <f t="shared" ca="1" si="165"/>
        <v>56798</v>
      </c>
      <c r="P372" s="38"/>
      <c r="Q372" s="1">
        <f t="shared" si="146"/>
        <v>358</v>
      </c>
      <c r="R372" s="1">
        <f t="shared" si="172"/>
        <v>10</v>
      </c>
      <c r="S372" s="39">
        <f>IF('[29]Proforma-Input'!$C$108="No",X371,IF(AF372=TRUE,$P$3,X371))</f>
        <v>187580.31526412934</v>
      </c>
      <c r="T372" s="39">
        <f t="shared" si="170"/>
        <v>63236.743251996377</v>
      </c>
      <c r="U372" s="40">
        <f t="shared" si="148"/>
        <v>6.8000000000000005E-2</v>
      </c>
      <c r="V372" s="41">
        <f t="shared" si="154"/>
        <v>1062.9551198300665</v>
      </c>
      <c r="W372" s="41">
        <f t="shared" si="155"/>
        <v>62173.788132166308</v>
      </c>
      <c r="X372" s="53">
        <f t="shared" si="156"/>
        <v>125406.52713196303</v>
      </c>
      <c r="Y372" s="68">
        <f t="shared" si="157"/>
        <v>13064160.611346677</v>
      </c>
      <c r="Z372" s="68">
        <f t="shared" si="158"/>
        <v>9574593.472868029</v>
      </c>
      <c r="AA372" s="39">
        <f t="shared" si="159"/>
        <v>15.631692938677446</v>
      </c>
      <c r="AB372" s="53">
        <f t="shared" si="160"/>
        <v>3.9079232346693615</v>
      </c>
      <c r="AC372" s="41" t="str">
        <f t="shared" si="161"/>
        <v>-</v>
      </c>
      <c r="AD372" s="43" t="str">
        <f t="shared" si="162"/>
        <v>-</v>
      </c>
      <c r="AF372" s="38">
        <f>IF('[29]Proforma-Input'!$C$108="Yes",MONTH(O372)&amp;YEAR(O372)=MONTH($C$9)&amp;YEAR($C$9),0)</f>
        <v>0</v>
      </c>
      <c r="AG372" s="52">
        <v>30</v>
      </c>
    </row>
    <row r="373" spans="2:33" x14ac:dyDescent="0.3">
      <c r="B373" s="44" t="str">
        <f t="shared" si="163"/>
        <v>-</v>
      </c>
      <c r="C373" s="38"/>
      <c r="D373" s="1">
        <v>359</v>
      </c>
      <c r="E373" s="1">
        <f t="shared" si="171"/>
        <v>11</v>
      </c>
      <c r="F373" s="39">
        <f>IFERROR(IF(B373&lt;$C$9,IF('[29]Proforma-Input'!$C$108="Yes",K372,K372),0),)</f>
        <v>0</v>
      </c>
      <c r="G373" s="39">
        <f t="shared" si="164"/>
        <v>0</v>
      </c>
      <c r="H373" s="40">
        <f>IFERROR(IF(B373&lt;$C$9,IF('[29]Proforma-Input'!$C$108="Yes",H372,),0),)</f>
        <v>0</v>
      </c>
      <c r="I373" s="41">
        <f t="shared" si="149"/>
        <v>0</v>
      </c>
      <c r="J373" s="41">
        <f t="shared" si="150"/>
        <v>0</v>
      </c>
      <c r="K373" s="42">
        <f t="shared" si="151"/>
        <v>0</v>
      </c>
      <c r="L373" s="41" t="str">
        <f t="shared" si="152"/>
        <v>-</v>
      </c>
      <c r="M373" s="43" t="str">
        <f t="shared" si="153"/>
        <v>-</v>
      </c>
      <c r="O373" s="44">
        <f t="shared" ca="1" si="165"/>
        <v>56829</v>
      </c>
      <c r="P373" s="38"/>
      <c r="Q373" s="1">
        <f t="shared" si="146"/>
        <v>359</v>
      </c>
      <c r="R373" s="1">
        <f t="shared" si="172"/>
        <v>11</v>
      </c>
      <c r="S373" s="39">
        <f>IF('[29]Proforma-Input'!$C$108="No",X372,IF(AF373=TRUE,$P$3,X372))</f>
        <v>125406.52713196303</v>
      </c>
      <c r="T373" s="39">
        <f t="shared" si="170"/>
        <v>63236.743251996377</v>
      </c>
      <c r="U373" s="40">
        <f t="shared" si="148"/>
        <v>6.8000000000000005E-2</v>
      </c>
      <c r="V373" s="41">
        <f t="shared" si="154"/>
        <v>710.63698708112383</v>
      </c>
      <c r="W373" s="41">
        <f t="shared" si="155"/>
        <v>62526.106264915252</v>
      </c>
      <c r="X373" s="53">
        <f t="shared" si="156"/>
        <v>62880.420867047775</v>
      </c>
      <c r="Y373" s="68">
        <f t="shared" si="157"/>
        <v>13064871.248333758</v>
      </c>
      <c r="Z373" s="68">
        <f t="shared" si="158"/>
        <v>9637119.5791329443</v>
      </c>
      <c r="AA373" s="39">
        <f t="shared" si="159"/>
        <v>10.450543927663587</v>
      </c>
      <c r="AB373" s="53">
        <f t="shared" si="160"/>
        <v>2.6126359819158966</v>
      </c>
      <c r="AC373" s="41" t="str">
        <f t="shared" si="161"/>
        <v>-</v>
      </c>
      <c r="AD373" s="43" t="str">
        <f t="shared" si="162"/>
        <v>-</v>
      </c>
      <c r="AF373" s="38">
        <f>IF('[29]Proforma-Input'!$C$108="Yes",MONTH(O373)&amp;YEAR(O373)=MONTH($C$9)&amp;YEAR($C$9),0)</f>
        <v>0</v>
      </c>
      <c r="AG373" s="52">
        <v>30</v>
      </c>
    </row>
    <row r="374" spans="2:33" ht="15" thickBot="1" x14ac:dyDescent="0.35">
      <c r="B374" s="44" t="str">
        <f t="shared" si="163"/>
        <v>-</v>
      </c>
      <c r="C374" s="54"/>
      <c r="D374" s="55">
        <v>360</v>
      </c>
      <c r="E374" s="55">
        <f t="shared" si="171"/>
        <v>12</v>
      </c>
      <c r="F374" s="56">
        <f>IFERROR(IF(B374&lt;$C$9,IF('[29]Proforma-Input'!$C$108="Yes",K373,K373),0),)</f>
        <v>0</v>
      </c>
      <c r="G374" s="56">
        <f t="shared" si="164"/>
        <v>0</v>
      </c>
      <c r="H374" s="57">
        <f>IFERROR(IF(B374&lt;$C$9,IF('[29]Proforma-Input'!$C$108="Yes",H373,),0),)</f>
        <v>0</v>
      </c>
      <c r="I374" s="58">
        <f>(H374/12)*F374</f>
        <v>0</v>
      </c>
      <c r="J374" s="58">
        <f t="shared" si="150"/>
        <v>0</v>
      </c>
      <c r="K374" s="59">
        <f t="shared" si="151"/>
        <v>0</v>
      </c>
      <c r="L374" s="60" t="str">
        <f t="shared" si="152"/>
        <v>-</v>
      </c>
      <c r="M374" s="60" t="str">
        <f t="shared" si="153"/>
        <v>-</v>
      </c>
      <c r="O374" s="44">
        <f t="shared" ca="1" si="165"/>
        <v>56860</v>
      </c>
      <c r="P374" s="54"/>
      <c r="Q374" s="55">
        <f t="shared" si="146"/>
        <v>360</v>
      </c>
      <c r="R374" s="55">
        <f t="shared" si="172"/>
        <v>12</v>
      </c>
      <c r="S374" s="56">
        <f>IF('[29]Proforma-Input'!$C$108="No",X373,IF(AF374=TRUE,$P$3,X373))</f>
        <v>62880.420867047775</v>
      </c>
      <c r="T374" s="56">
        <f t="shared" si="170"/>
        <v>63236.743251996377</v>
      </c>
      <c r="U374" s="57">
        <f t="shared" si="148"/>
        <v>6.8000000000000005E-2</v>
      </c>
      <c r="V374" s="58">
        <f t="shared" si="154"/>
        <v>356.32238491327075</v>
      </c>
      <c r="W374" s="58">
        <f t="shared" si="155"/>
        <v>62880.420867083107</v>
      </c>
      <c r="X374" s="61">
        <f t="shared" si="156"/>
        <v>-3.5332050174474716E-8</v>
      </c>
      <c r="Y374" s="71">
        <f t="shared" si="157"/>
        <v>13065227.57071867</v>
      </c>
      <c r="Z374" s="72">
        <f t="shared" si="158"/>
        <v>9700000.0000000279</v>
      </c>
      <c r="AA374" s="39">
        <f t="shared" si="159"/>
        <v>5.2400350722539812</v>
      </c>
      <c r="AB374" s="61">
        <f t="shared" si="160"/>
        <v>1.3100087680634953</v>
      </c>
      <c r="AC374" s="58" t="str">
        <f t="shared" si="161"/>
        <v>-</v>
      </c>
      <c r="AD374" s="60" t="str">
        <f t="shared" si="162"/>
        <v>-</v>
      </c>
      <c r="AF374" s="54">
        <f>IF('[29]Proforma-Input'!$C$108="Yes",MONTH(O374)&amp;YEAR(O374)=MONTH($C$9)&amp;YEAR($C$9),0)</f>
        <v>0</v>
      </c>
      <c r="AG374" s="62">
        <v>30</v>
      </c>
    </row>
    <row r="375" spans="2:33" x14ac:dyDescent="0.3">
      <c r="I375" s="63"/>
      <c r="J375" s="63"/>
    </row>
  </sheetData>
  <dataValidations count="1">
    <dataValidation type="list" allowBlank="1" showInputMessage="1" showErrorMessage="1" sqref="N8" xr:uid="{5EFF34E0-6572-4293-B892-DA78160FF4A0}">
      <formula1>"Yes, No"</formula1>
    </dataValidation>
  </dataValidation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1BF39-244A-4BD7-AD41-8FB1B5EE0D26}">
  <dimension ref="B1:AG376"/>
  <sheetViews>
    <sheetView workbookViewId="0">
      <selection activeCell="AB17" sqref="AB17"/>
    </sheetView>
  </sheetViews>
  <sheetFormatPr defaultRowHeight="14.4" outlineLevelCol="1" x14ac:dyDescent="0.3"/>
  <cols>
    <col min="1" max="1" width="1.6640625" customWidth="1"/>
    <col min="2" max="2" width="26" hidden="1" customWidth="1" outlineLevel="1"/>
    <col min="3" max="5" width="16.6640625" style="1" hidden="1" customWidth="1" outlineLevel="1"/>
    <col min="6" max="6" width="20.33203125" style="1" hidden="1" customWidth="1" outlineLevel="1"/>
    <col min="7" max="8" width="16.6640625" style="1" hidden="1" customWidth="1" outlineLevel="1"/>
    <col min="9" max="10" width="16.6640625" style="2" hidden="1" customWidth="1" outlineLevel="1"/>
    <col min="11" max="11" width="13.6640625" hidden="1" customWidth="1" outlineLevel="1"/>
    <col min="12" max="13" width="15.6640625" hidden="1" customWidth="1" outlineLevel="1"/>
    <col min="14" max="14" width="10.88671875" customWidth="1" collapsed="1"/>
    <col min="15" max="15" width="21.33203125" bestFit="1" customWidth="1"/>
    <col min="16" max="16" width="14.88671875" customWidth="1"/>
    <col min="17" max="17" width="15.33203125" customWidth="1"/>
    <col min="18" max="18" width="11" bestFit="1" customWidth="1"/>
    <col min="19" max="19" width="16.109375" bestFit="1" customWidth="1"/>
    <col min="20" max="20" width="19.44140625" customWidth="1"/>
    <col min="21" max="21" width="15.44140625" customWidth="1"/>
    <col min="22" max="28" width="14" customWidth="1"/>
    <col min="29" max="30" width="15.6640625" customWidth="1"/>
    <col min="32" max="33" width="0" hidden="1" customWidth="1"/>
  </cols>
  <sheetData>
    <row r="1" spans="2:33" ht="15" thickBot="1" x14ac:dyDescent="0.35"/>
    <row r="2" spans="2:33" ht="15" thickBot="1" x14ac:dyDescent="0.35">
      <c r="B2" s="3" t="s">
        <v>0</v>
      </c>
      <c r="C2" s="4"/>
      <c r="O2" s="3" t="s">
        <v>1</v>
      </c>
      <c r="P2" s="4"/>
      <c r="S2" s="84"/>
      <c r="T2" s="82" t="s">
        <v>34</v>
      </c>
      <c r="U2" s="82" t="s">
        <v>30</v>
      </c>
      <c r="V2" s="83" t="s">
        <v>44</v>
      </c>
    </row>
    <row r="3" spans="2:33" x14ac:dyDescent="0.3">
      <c r="B3" s="5" t="s">
        <v>2</v>
      </c>
      <c r="C3" s="6" t="e">
        <f>'[29]Proforma-Input'!E113</f>
        <v>#REF!</v>
      </c>
      <c r="D3" s="7"/>
      <c r="O3" s="8" t="s">
        <v>3</v>
      </c>
      <c r="P3" s="67">
        <v>5000000</v>
      </c>
      <c r="Q3" s="7"/>
      <c r="S3" s="9" t="s">
        <v>35</v>
      </c>
      <c r="T3" s="77">
        <f>SUM(AA16:AA27)</f>
        <v>4974.6852407350616</v>
      </c>
      <c r="U3" s="77">
        <f>SUM(AB16:AB27)</f>
        <v>497.46852407350616</v>
      </c>
      <c r="V3" s="78">
        <f>U3*10</f>
        <v>4974.6852407350616</v>
      </c>
    </row>
    <row r="4" spans="2:33" x14ac:dyDescent="0.3">
      <c r="B4" s="9" t="s">
        <v>4</v>
      </c>
      <c r="C4" s="10">
        <f>'[29]Proforma-Input'!E114</f>
        <v>0</v>
      </c>
      <c r="D4" s="7"/>
      <c r="O4" s="11" t="s">
        <v>5</v>
      </c>
      <c r="P4" s="66">
        <v>6.5000000000000002E-2</v>
      </c>
      <c r="Q4" s="12"/>
      <c r="S4" s="9" t="s">
        <v>36</v>
      </c>
      <c r="T4" s="77">
        <f>SUM(AA28:AA39)</f>
        <v>4917.1035909760903</v>
      </c>
      <c r="U4" s="77">
        <f>SUM(AB28:AB39)</f>
        <v>491.71035909760911</v>
      </c>
      <c r="V4" s="78">
        <f t="shared" ref="V4:V7" si="0">U4*10</f>
        <v>4917.1035909760913</v>
      </c>
    </row>
    <row r="5" spans="2:33" x14ac:dyDescent="0.3">
      <c r="B5" s="9" t="s">
        <v>5</v>
      </c>
      <c r="C5" s="13" t="e">
        <f>'[29]Proforma-Input'!K113</f>
        <v>#REF!</v>
      </c>
      <c r="D5" s="14"/>
      <c r="O5" s="11" t="s">
        <v>6</v>
      </c>
      <c r="P5" s="65">
        <v>30</v>
      </c>
      <c r="Q5" s="16"/>
      <c r="S5" s="9" t="s">
        <v>37</v>
      </c>
      <c r="T5" s="77">
        <f>SUM(AA40:AA51)</f>
        <v>4855.6655914913999</v>
      </c>
      <c r="U5" s="77">
        <f>SUM(AB40:AB51)</f>
        <v>485.56655914914006</v>
      </c>
      <c r="V5" s="78">
        <f t="shared" si="0"/>
        <v>4855.6655914914008</v>
      </c>
    </row>
    <row r="6" spans="2:33" x14ac:dyDescent="0.3">
      <c r="B6" s="9" t="s">
        <v>6</v>
      </c>
      <c r="C6" s="15" t="e">
        <f>'[29]Proforma-Input'!K110</f>
        <v>#REF!</v>
      </c>
      <c r="D6" s="16"/>
      <c r="O6" s="11" t="s">
        <v>25</v>
      </c>
      <c r="P6" s="65">
        <v>5</v>
      </c>
      <c r="Q6" s="16"/>
      <c r="S6" s="9" t="s">
        <v>38</v>
      </c>
      <c r="T6" s="77">
        <f>SUM(AA52:AA63)</f>
        <v>4790.1129753978876</v>
      </c>
      <c r="U6" s="77">
        <f>SUM(AB52:AB63)</f>
        <v>479.01129753978876</v>
      </c>
      <c r="V6" s="78">
        <f t="shared" si="0"/>
        <v>4790.1129753978876</v>
      </c>
    </row>
    <row r="7" spans="2:33" ht="15" thickBot="1" x14ac:dyDescent="0.35">
      <c r="B7" s="9" t="s">
        <v>7</v>
      </c>
      <c r="C7" s="17">
        <f>'[29]Optimistic Return Calculation'!E54</f>
        <v>0</v>
      </c>
      <c r="D7" s="16"/>
      <c r="H7"/>
      <c r="O7" s="11" t="s">
        <v>8</v>
      </c>
      <c r="P7" s="10">
        <f>PMT(P4/12,P5*12,-P3,0)</f>
        <v>31603.401174648188</v>
      </c>
      <c r="Q7" s="18"/>
      <c r="S7" s="25" t="s">
        <v>39</v>
      </c>
      <c r="T7" s="80">
        <f>SUM(AA64:AA75)</f>
        <v>4720.1701792009808</v>
      </c>
      <c r="U7" s="80">
        <f>SUM(AB64:AB75)</f>
        <v>472.01701792009817</v>
      </c>
      <c r="V7" s="81">
        <f t="shared" si="0"/>
        <v>4720.1701792009817</v>
      </c>
    </row>
    <row r="8" spans="2:33" ht="15" thickBot="1" x14ac:dyDescent="0.35">
      <c r="B8" s="9" t="s">
        <v>8</v>
      </c>
      <c r="C8" s="19">
        <f>'[29]Proforma-Input'!K114</f>
        <v>0</v>
      </c>
      <c r="D8" s="20"/>
      <c r="H8"/>
      <c r="N8" s="73" t="s">
        <v>26</v>
      </c>
      <c r="O8" s="21" t="s">
        <v>27</v>
      </c>
      <c r="P8" s="64">
        <v>0</v>
      </c>
      <c r="Q8" s="23" t="s">
        <v>32</v>
      </c>
      <c r="S8" s="79"/>
      <c r="T8" s="77"/>
    </row>
    <row r="9" spans="2:33" ht="15" thickBot="1" x14ac:dyDescent="0.35">
      <c r="B9" s="9" t="s">
        <v>9</v>
      </c>
      <c r="C9" s="15" t="str">
        <f>IFERROR('[29]Proforma-Input'!E111+(C7*30),"-")</f>
        <v>-</v>
      </c>
      <c r="D9" s="24"/>
      <c r="H9"/>
      <c r="O9" s="21" t="s">
        <v>29</v>
      </c>
      <c r="P9" s="69">
        <v>1E-3</v>
      </c>
      <c r="Q9" s="74">
        <f>SUMIFS($AA$16:$AA$375, $Q$16:$Q$375, "&lt;=" &amp; 12 * $P$6)</f>
        <v>24257.737577801421</v>
      </c>
      <c r="S9" s="79"/>
      <c r="T9" s="77"/>
    </row>
    <row r="10" spans="2:33" ht="15" thickBot="1" x14ac:dyDescent="0.35">
      <c r="B10" s="25" t="s">
        <v>10</v>
      </c>
      <c r="C10" s="22" t="str">
        <f>IFERROR('[29]Proforma-Input'!K116*12,"-")</f>
        <v>-</v>
      </c>
      <c r="D10" s="23" t="str">
        <f>IF(C10&gt;0,"Yes","No")</f>
        <v>Yes</v>
      </c>
      <c r="O10" s="21" t="s">
        <v>30</v>
      </c>
      <c r="P10" s="69">
        <v>0.1</v>
      </c>
      <c r="Q10" s="74">
        <f>SUMIFS($AB$16:$AB$375, $Q$16:$Q$375, "&lt;=" &amp; 12 * $P$6)</f>
        <v>2425.7737577801422</v>
      </c>
      <c r="S10" s="79"/>
      <c r="T10" s="77"/>
    </row>
    <row r="11" spans="2:33" x14ac:dyDescent="0.3">
      <c r="S11" s="79"/>
    </row>
    <row r="12" spans="2:33" x14ac:dyDescent="0.3">
      <c r="S12" s="79"/>
    </row>
    <row r="13" spans="2:33" ht="15" thickBot="1" x14ac:dyDescent="0.35">
      <c r="M13" s="26"/>
    </row>
    <row r="14" spans="2:33" ht="24" thickBot="1" x14ac:dyDescent="0.5">
      <c r="C14" s="27" t="s">
        <v>11</v>
      </c>
      <c r="D14" s="28"/>
      <c r="E14" s="28"/>
      <c r="F14" s="28"/>
      <c r="G14" s="28"/>
      <c r="H14" s="28"/>
      <c r="I14" s="28"/>
      <c r="J14" s="28"/>
      <c r="K14" s="28"/>
      <c r="L14" s="28"/>
      <c r="M14" s="29"/>
      <c r="P14" s="27" t="s">
        <v>31</v>
      </c>
      <c r="Q14" s="28"/>
      <c r="R14" s="28"/>
      <c r="S14" s="28"/>
      <c r="T14" s="28"/>
      <c r="U14" s="28"/>
      <c r="V14" s="28"/>
      <c r="W14" s="28"/>
      <c r="X14" s="28"/>
      <c r="Y14" s="28"/>
      <c r="Z14" s="28"/>
      <c r="AA14" s="28"/>
      <c r="AB14" s="28"/>
      <c r="AC14" s="28"/>
      <c r="AD14" s="29"/>
    </row>
    <row r="15" spans="2:33" ht="31.5" customHeight="1" thickBot="1" x14ac:dyDescent="0.35">
      <c r="B15" s="30" t="s">
        <v>12</v>
      </c>
      <c r="C15" s="31" t="s">
        <v>13</v>
      </c>
      <c r="D15" s="32" t="s">
        <v>14</v>
      </c>
      <c r="E15" s="32" t="s">
        <v>15</v>
      </c>
      <c r="F15" s="32" t="s">
        <v>16</v>
      </c>
      <c r="G15" s="32" t="s">
        <v>17</v>
      </c>
      <c r="H15" s="32" t="s">
        <v>18</v>
      </c>
      <c r="I15" s="33" t="s">
        <v>19</v>
      </c>
      <c r="J15" s="33" t="s">
        <v>20</v>
      </c>
      <c r="K15" s="32" t="s">
        <v>21</v>
      </c>
      <c r="L15" s="32" t="s">
        <v>22</v>
      </c>
      <c r="M15" s="34" t="s">
        <v>23</v>
      </c>
      <c r="O15" s="30" t="s">
        <v>12</v>
      </c>
      <c r="P15" s="31" t="s">
        <v>13</v>
      </c>
      <c r="Q15" s="32" t="s">
        <v>14</v>
      </c>
      <c r="R15" s="32" t="s">
        <v>15</v>
      </c>
      <c r="S15" s="32" t="s">
        <v>16</v>
      </c>
      <c r="T15" s="32" t="s">
        <v>17</v>
      </c>
      <c r="U15" s="32" t="s">
        <v>18</v>
      </c>
      <c r="V15" s="33" t="s">
        <v>19</v>
      </c>
      <c r="W15" s="33" t="s">
        <v>20</v>
      </c>
      <c r="X15" s="32" t="s">
        <v>21</v>
      </c>
      <c r="Y15" s="32" t="s">
        <v>28</v>
      </c>
      <c r="Z15" s="32" t="s">
        <v>33</v>
      </c>
      <c r="AA15" s="70" t="s">
        <v>29</v>
      </c>
      <c r="AB15" s="32" t="s">
        <v>30</v>
      </c>
      <c r="AC15" s="32" t="s">
        <v>22</v>
      </c>
      <c r="AD15" s="34" t="s">
        <v>23</v>
      </c>
      <c r="AF15" s="35" t="s">
        <v>24</v>
      </c>
      <c r="AG15" s="36"/>
    </row>
    <row r="16" spans="2:33" x14ac:dyDescent="0.3">
      <c r="B16" s="37" t="str">
        <f>'[29]Proforma-Input'!$E$111</f>
        <v>-</v>
      </c>
      <c r="C16" s="38">
        <v>1</v>
      </c>
      <c r="D16" s="1">
        <v>1</v>
      </c>
      <c r="E16" s="1">
        <v>1</v>
      </c>
      <c r="F16" s="39">
        <f>IF('[29]Proforma-Input'!$C$108="Yes",$C$4,)</f>
        <v>0</v>
      </c>
      <c r="G16" s="39">
        <f>IF(AND($D$10="Yes",D16&lt;=$C$10),I16,IF(F16&gt;0,$C$8,))</f>
        <v>0</v>
      </c>
      <c r="H16" s="40">
        <f>IF('[29]Proforma-Input'!$C$108="Yes",C5,)</f>
        <v>0</v>
      </c>
      <c r="I16" s="41">
        <f>(H16/12)*F16</f>
        <v>0</v>
      </c>
      <c r="J16" s="41">
        <f>IF(D16=$C$7,0,G16-I16)</f>
        <v>0</v>
      </c>
      <c r="K16" s="42">
        <f>IFERROR(F16-J16,)</f>
        <v>0</v>
      </c>
      <c r="L16" s="41">
        <f>IF(C16&gt;0,SUM(I16:I27),"-")</f>
        <v>0</v>
      </c>
      <c r="M16" s="43">
        <f>IF(C16&gt;0,SUM(J16:J27),"-")</f>
        <v>0</v>
      </c>
      <c r="O16" s="44">
        <f ca="1">NOW()</f>
        <v>45933.485065277775</v>
      </c>
      <c r="P16" s="45">
        <v>1</v>
      </c>
      <c r="Q16" s="46">
        <f>IF(S16&gt;0,1,)</f>
        <v>1</v>
      </c>
      <c r="R16" s="46">
        <v>1</v>
      </c>
      <c r="S16" s="47">
        <f>IF('[29]Proforma-Input'!$C$108="No",$P$3,IF(AF16="True",$P$3,))</f>
        <v>5000000</v>
      </c>
      <c r="T16" s="47">
        <f t="shared" ref="T16:T79" si="1">IF(AND($N$8="Yes",Q16&lt;=$P$8),V16,IF(S16&gt;0,$P$7,))</f>
        <v>31603.401174648188</v>
      </c>
      <c r="U16" s="48">
        <f t="shared" ref="U16:U79" si="2">$P$4</f>
        <v>6.5000000000000002E-2</v>
      </c>
      <c r="V16" s="49">
        <f>IF(S16&gt;0,U16/12*S16,0)</f>
        <v>27083.333333333336</v>
      </c>
      <c r="W16" s="49">
        <f>T16-V16</f>
        <v>4520.0678413148526</v>
      </c>
      <c r="X16" s="50">
        <f>S16-W16</f>
        <v>4995479.9321586853</v>
      </c>
      <c r="Y16" s="68">
        <f>IF(Q16=1,V16,Y15+V16)</f>
        <v>27083.333333333336</v>
      </c>
      <c r="Z16" s="68">
        <f>IF(Q16=1,W16,Z15+W16)</f>
        <v>4520.0678413148526</v>
      </c>
      <c r="AA16" s="39">
        <f>$P$9*S16/12</f>
        <v>416.66666666666669</v>
      </c>
      <c r="AB16" s="50">
        <f>$P$10*AA16</f>
        <v>41.666666666666671</v>
      </c>
      <c r="AC16" s="49">
        <f>IF(P16&gt;0,SUM(V16:V27),"-")</f>
        <v>323354.54064777901</v>
      </c>
      <c r="AD16" s="51">
        <f>IF(P16&gt;0,SUM(W16:W27),"-")</f>
        <v>55886.273447999236</v>
      </c>
      <c r="AF16" s="38">
        <f>IF('[29]Proforma-Input'!$C$108="Yes",MONTH(O16)&amp;YEAR(O16)=MONTH($C$9)&amp;YEAR($C$9),0)</f>
        <v>0</v>
      </c>
      <c r="AG16" s="52">
        <v>1</v>
      </c>
    </row>
    <row r="17" spans="2:33" x14ac:dyDescent="0.3">
      <c r="B17" s="44" t="str">
        <f>IFERROR(DATE(YEAR(B16),MONTH(B16)+1,DAY(B16)),"-")</f>
        <v>-</v>
      </c>
      <c r="C17" s="38"/>
      <c r="D17" s="1">
        <v>2</v>
      </c>
      <c r="E17" s="1">
        <f t="shared" ref="E17:E27" si="3">1+E16</f>
        <v>2</v>
      </c>
      <c r="F17" s="39">
        <f>IFERROR(IF(B17&lt;$C$9,IF('[29]Proforma-Input'!$C$108="Yes",K16,K16),0),)</f>
        <v>0</v>
      </c>
      <c r="G17" s="39">
        <f>IFERROR(IF(D17=$C$7,K16,IF(AND($D$10="Yes",D17&lt;=$C$10),I17,IF(F17&gt;0,$C$8,))),)</f>
        <v>0</v>
      </c>
      <c r="H17" s="40">
        <f>IFERROR(IF(B17&lt;$C$9,IF('[29]Proforma-Input'!$C$108="Yes",H16,),0),)</f>
        <v>0</v>
      </c>
      <c r="I17" s="41">
        <f t="shared" ref="I17:I80" si="4">(H17/12)*F17</f>
        <v>0</v>
      </c>
      <c r="J17" s="41">
        <f t="shared" ref="J17:J80" si="5">IF(D17=$C$7,0,G17-I17)</f>
        <v>0</v>
      </c>
      <c r="K17" s="42">
        <f t="shared" ref="K17:K80" si="6">IFERROR(F17-J17,)</f>
        <v>0</v>
      </c>
      <c r="L17" s="41" t="str">
        <f t="shared" ref="L17:L80" si="7">IF(C17&gt;0,SUM(I17:I28),"-")</f>
        <v>-</v>
      </c>
      <c r="M17" s="43" t="str">
        <f t="shared" ref="M17:M80" si="8">IF(C17&gt;0,SUM(J17:J28),"-")</f>
        <v>-</v>
      </c>
      <c r="O17" s="44">
        <f ca="1">IFERROR(DATE(YEAR(O16),MONTH(O16)+1,DAY(O16)),"-")</f>
        <v>45964</v>
      </c>
      <c r="P17" s="38"/>
      <c r="Q17" s="1">
        <f t="shared" ref="Q17:Q69" si="9">IF(S17&gt;0,1+Q16,)</f>
        <v>2</v>
      </c>
      <c r="R17" s="1">
        <f t="shared" ref="R17:R27" si="10">1+R16</f>
        <v>2</v>
      </c>
      <c r="S17" s="39">
        <f>IF('[29]Proforma-Input'!$C$108="No",X16,IF(AF17=TRUE,$P$3,X16))</f>
        <v>4995479.9321586853</v>
      </c>
      <c r="T17" s="39">
        <f t="shared" si="1"/>
        <v>31603.401174648188</v>
      </c>
      <c r="U17" s="40">
        <f t="shared" si="2"/>
        <v>6.5000000000000002E-2</v>
      </c>
      <c r="V17" s="41">
        <f t="shared" ref="V17:V80" si="11">IF(S17&gt;0,U17/12*S17,0)</f>
        <v>27058.849632526213</v>
      </c>
      <c r="W17" s="41">
        <f t="shared" ref="W17:W80" si="12">T17-V17</f>
        <v>4544.5515421219752</v>
      </c>
      <c r="X17" s="53">
        <f t="shared" ref="X17:X80" si="13">S17-W17</f>
        <v>4990935.3806165634</v>
      </c>
      <c r="Y17" s="68">
        <f t="shared" ref="Y17:Y80" si="14">IF(Q17=1,V17,Y16+V17)</f>
        <v>54142.182965859552</v>
      </c>
      <c r="Z17" s="68">
        <f t="shared" ref="Z17:Z80" si="15">IF(Q17=1,W17,Z16+W17)</f>
        <v>9064.6193834368278</v>
      </c>
      <c r="AA17" s="39">
        <f t="shared" ref="AA17:AA80" si="16">$P$9*S17/12</f>
        <v>416.28999434655708</v>
      </c>
      <c r="AB17" s="53">
        <f t="shared" ref="AB17:AB80" si="17">$P$10*AA17</f>
        <v>41.628999434655711</v>
      </c>
      <c r="AC17" s="41" t="str">
        <f t="shared" ref="AC17:AC80" si="18">IF(P17&gt;0,SUM(V17:V28),"-")</f>
        <v>-</v>
      </c>
      <c r="AD17" s="43" t="str">
        <f t="shared" ref="AD17:AD80" si="19">IF(P17&gt;0,SUM(W17:W28),"-")</f>
        <v>-</v>
      </c>
      <c r="AF17" s="38">
        <f>IF('[29]Proforma-Input'!$C$108="Yes",MONTH(O17)&amp;YEAR(O17)=MONTH($C$9)&amp;YEAR($C$9),0)</f>
        <v>0</v>
      </c>
      <c r="AG17" s="52">
        <v>1</v>
      </c>
    </row>
    <row r="18" spans="2:33" x14ac:dyDescent="0.3">
      <c r="B18" s="44" t="str">
        <f t="shared" ref="B18:B81" si="20">IFERROR(DATE(YEAR(B17),MONTH(B17)+1,DAY(B17)),"-")</f>
        <v>-</v>
      </c>
      <c r="C18" s="38"/>
      <c r="D18" s="1">
        <v>3</v>
      </c>
      <c r="E18" s="1">
        <f t="shared" si="3"/>
        <v>3</v>
      </c>
      <c r="F18" s="39">
        <f>IFERROR(IF(B18&lt;$C$9,IF('[29]Proforma-Input'!$C$108="Yes",K17,K17),0),)</f>
        <v>0</v>
      </c>
      <c r="G18" s="39">
        <f t="shared" ref="G18:G81" si="21">IFERROR(IF(D18=$C$7,K17,IF(AND($D$10="Yes",D18&lt;=$C$10),I18,IF(F18&gt;0,$C$8,))),)</f>
        <v>0</v>
      </c>
      <c r="H18" s="40">
        <f>IFERROR(IF(B18&lt;$C$9,IF('[29]Proforma-Input'!$C$108="Yes",H17,),0),)</f>
        <v>0</v>
      </c>
      <c r="I18" s="41">
        <f t="shared" si="4"/>
        <v>0</v>
      </c>
      <c r="J18" s="41">
        <f t="shared" si="5"/>
        <v>0</v>
      </c>
      <c r="K18" s="42">
        <f t="shared" si="6"/>
        <v>0</v>
      </c>
      <c r="L18" s="41" t="str">
        <f t="shared" si="7"/>
        <v>-</v>
      </c>
      <c r="M18" s="43" t="str">
        <f t="shared" si="8"/>
        <v>-</v>
      </c>
      <c r="O18" s="44">
        <f t="shared" ref="O18:O81" ca="1" si="22">IFERROR(DATE(YEAR(O17),MONTH(O17)+1,DAY(O17)),"-")</f>
        <v>45994</v>
      </c>
      <c r="P18" s="38"/>
      <c r="Q18" s="1">
        <f t="shared" si="9"/>
        <v>3</v>
      </c>
      <c r="R18" s="1">
        <f t="shared" si="10"/>
        <v>3</v>
      </c>
      <c r="S18" s="39">
        <f>IF('[29]Proforma-Input'!$C$108="No",X17,IF(AF18=TRUE,$P$3,X17))</f>
        <v>4990935.3806165634</v>
      </c>
      <c r="T18" s="39">
        <f t="shared" si="1"/>
        <v>31603.401174648188</v>
      </c>
      <c r="U18" s="40">
        <f t="shared" si="2"/>
        <v>6.5000000000000002E-2</v>
      </c>
      <c r="V18" s="41">
        <f t="shared" si="11"/>
        <v>27034.233311673052</v>
      </c>
      <c r="W18" s="41">
        <f t="shared" si="12"/>
        <v>4569.1678629751368</v>
      </c>
      <c r="X18" s="53">
        <f t="shared" si="13"/>
        <v>4986366.2127535883</v>
      </c>
      <c r="Y18" s="68">
        <f t="shared" si="14"/>
        <v>81176.416277532611</v>
      </c>
      <c r="Z18" s="68">
        <f t="shared" si="15"/>
        <v>13633.787246411965</v>
      </c>
      <c r="AA18" s="39">
        <f t="shared" si="16"/>
        <v>415.91128171804695</v>
      </c>
      <c r="AB18" s="53">
        <f t="shared" si="17"/>
        <v>41.591128171804698</v>
      </c>
      <c r="AC18" s="41" t="str">
        <f t="shared" si="18"/>
        <v>-</v>
      </c>
      <c r="AD18" s="43" t="str">
        <f t="shared" si="19"/>
        <v>-</v>
      </c>
      <c r="AF18" s="38">
        <f>IF('[29]Proforma-Input'!$C$108="Yes",MONTH(O18)&amp;YEAR(O18)=MONTH($C$9)&amp;YEAR($C$9),0)</f>
        <v>0</v>
      </c>
      <c r="AG18" s="52">
        <v>1</v>
      </c>
    </row>
    <row r="19" spans="2:33" x14ac:dyDescent="0.3">
      <c r="B19" s="44" t="str">
        <f t="shared" si="20"/>
        <v>-</v>
      </c>
      <c r="C19" s="38"/>
      <c r="D19" s="1">
        <v>4</v>
      </c>
      <c r="E19" s="1">
        <f t="shared" si="3"/>
        <v>4</v>
      </c>
      <c r="F19" s="39">
        <f>IFERROR(IF(B19&lt;$C$9,IF('[29]Proforma-Input'!$C$108="Yes",K18,K18),0),)</f>
        <v>0</v>
      </c>
      <c r="G19" s="39">
        <f t="shared" si="21"/>
        <v>0</v>
      </c>
      <c r="H19" s="40">
        <f>IFERROR(IF(B19&lt;$C$9,IF('[29]Proforma-Input'!$C$108="Yes",H18,),0),)</f>
        <v>0</v>
      </c>
      <c r="I19" s="41">
        <f t="shared" si="4"/>
        <v>0</v>
      </c>
      <c r="J19" s="41">
        <f t="shared" si="5"/>
        <v>0</v>
      </c>
      <c r="K19" s="42">
        <f t="shared" si="6"/>
        <v>0</v>
      </c>
      <c r="L19" s="41" t="str">
        <f t="shared" si="7"/>
        <v>-</v>
      </c>
      <c r="M19" s="43" t="str">
        <f t="shared" si="8"/>
        <v>-</v>
      </c>
      <c r="O19" s="44">
        <f t="shared" ca="1" si="22"/>
        <v>46025</v>
      </c>
      <c r="P19" s="38"/>
      <c r="Q19" s="1">
        <f t="shared" si="9"/>
        <v>4</v>
      </c>
      <c r="R19" s="1">
        <f t="shared" si="10"/>
        <v>4</v>
      </c>
      <c r="S19" s="39">
        <f>IF('[29]Proforma-Input'!$C$108="No",X18,IF(AF19=TRUE,$P$3,X18))</f>
        <v>4986366.2127535883</v>
      </c>
      <c r="T19" s="39">
        <f t="shared" si="1"/>
        <v>31603.401174648188</v>
      </c>
      <c r="U19" s="40">
        <f t="shared" si="2"/>
        <v>6.5000000000000002E-2</v>
      </c>
      <c r="V19" s="41">
        <f t="shared" si="11"/>
        <v>27009.483652415271</v>
      </c>
      <c r="W19" s="41">
        <f t="shared" si="12"/>
        <v>4593.9175222329177</v>
      </c>
      <c r="X19" s="53">
        <f t="shared" si="13"/>
        <v>4981772.2952313554</v>
      </c>
      <c r="Y19" s="68">
        <f t="shared" si="14"/>
        <v>108185.89992994789</v>
      </c>
      <c r="Z19" s="68">
        <f t="shared" si="15"/>
        <v>18227.704768644882</v>
      </c>
      <c r="AA19" s="39">
        <f t="shared" si="16"/>
        <v>415.53051772946566</v>
      </c>
      <c r="AB19" s="53">
        <f t="shared" si="17"/>
        <v>41.553051772946567</v>
      </c>
      <c r="AC19" s="41" t="str">
        <f t="shared" si="18"/>
        <v>-</v>
      </c>
      <c r="AD19" s="43" t="str">
        <f t="shared" si="19"/>
        <v>-</v>
      </c>
      <c r="AF19" s="38">
        <f>IF('[29]Proforma-Input'!$C$108="Yes",MONTH(O19)&amp;YEAR(O19)=MONTH($C$9)&amp;YEAR($C$9),0)</f>
        <v>0</v>
      </c>
      <c r="AG19" s="52">
        <v>1</v>
      </c>
    </row>
    <row r="20" spans="2:33" x14ac:dyDescent="0.3">
      <c r="B20" s="44" t="str">
        <f t="shared" si="20"/>
        <v>-</v>
      </c>
      <c r="C20" s="38"/>
      <c r="D20" s="1">
        <v>5</v>
      </c>
      <c r="E20" s="1">
        <f t="shared" si="3"/>
        <v>5</v>
      </c>
      <c r="F20" s="39">
        <f>IFERROR(IF(B20&lt;$C$9,IF('[29]Proforma-Input'!$C$108="Yes",K19,K19),0),)</f>
        <v>0</v>
      </c>
      <c r="G20" s="39">
        <f t="shared" si="21"/>
        <v>0</v>
      </c>
      <c r="H20" s="40">
        <f>IFERROR(IF(B20&lt;$C$9,IF('[29]Proforma-Input'!$C$108="Yes",H19,),0),)</f>
        <v>0</v>
      </c>
      <c r="I20" s="41">
        <f t="shared" si="4"/>
        <v>0</v>
      </c>
      <c r="J20" s="41">
        <f t="shared" si="5"/>
        <v>0</v>
      </c>
      <c r="K20" s="42">
        <f t="shared" si="6"/>
        <v>0</v>
      </c>
      <c r="L20" s="41" t="str">
        <f t="shared" si="7"/>
        <v>-</v>
      </c>
      <c r="M20" s="43" t="str">
        <f t="shared" si="8"/>
        <v>-</v>
      </c>
      <c r="O20" s="44">
        <f t="shared" ca="1" si="22"/>
        <v>46056</v>
      </c>
      <c r="P20" s="38"/>
      <c r="Q20" s="1">
        <f t="shared" si="9"/>
        <v>5</v>
      </c>
      <c r="R20" s="1">
        <f t="shared" si="10"/>
        <v>5</v>
      </c>
      <c r="S20" s="39">
        <f>IF('[29]Proforma-Input'!$C$108="No",X19,IF(AF20=TRUE,$P$3,X19))</f>
        <v>4981772.2952313554</v>
      </c>
      <c r="T20" s="39">
        <f t="shared" si="1"/>
        <v>31603.401174648188</v>
      </c>
      <c r="U20" s="40">
        <f t="shared" si="2"/>
        <v>6.5000000000000002E-2</v>
      </c>
      <c r="V20" s="41">
        <f t="shared" si="11"/>
        <v>26984.599932503177</v>
      </c>
      <c r="W20" s="41">
        <f t="shared" si="12"/>
        <v>4618.8012421450112</v>
      </c>
      <c r="X20" s="53">
        <f t="shared" si="13"/>
        <v>4977153.4939892106</v>
      </c>
      <c r="Y20" s="68">
        <f t="shared" si="14"/>
        <v>135170.49986245108</v>
      </c>
      <c r="Z20" s="68">
        <f t="shared" si="15"/>
        <v>22846.506010789893</v>
      </c>
      <c r="AA20" s="39">
        <f t="shared" si="16"/>
        <v>415.14769126927962</v>
      </c>
      <c r="AB20" s="53">
        <f t="shared" si="17"/>
        <v>41.514769126927966</v>
      </c>
      <c r="AC20" s="41" t="str">
        <f t="shared" si="18"/>
        <v>-</v>
      </c>
      <c r="AD20" s="43" t="str">
        <f t="shared" si="19"/>
        <v>-</v>
      </c>
      <c r="AF20" s="38">
        <f>IF('[29]Proforma-Input'!$C$108="Yes",MONTH(O20)&amp;YEAR(O20)=MONTH($C$9)&amp;YEAR($C$9),0)</f>
        <v>0</v>
      </c>
      <c r="AG20" s="52">
        <v>1</v>
      </c>
    </row>
    <row r="21" spans="2:33" x14ac:dyDescent="0.3">
      <c r="B21" s="44" t="str">
        <f t="shared" si="20"/>
        <v>-</v>
      </c>
      <c r="C21" s="38"/>
      <c r="D21" s="1">
        <v>6</v>
      </c>
      <c r="E21" s="1">
        <f t="shared" si="3"/>
        <v>6</v>
      </c>
      <c r="F21" s="39">
        <f>IFERROR(IF(B21&lt;$C$9,IF('[29]Proforma-Input'!$C$108="Yes",K20,K20),0),)</f>
        <v>0</v>
      </c>
      <c r="G21" s="39">
        <f t="shared" si="21"/>
        <v>0</v>
      </c>
      <c r="H21" s="40">
        <f>IFERROR(IF(B21&lt;$C$9,IF('[29]Proforma-Input'!$C$108="Yes",H20,),0),)</f>
        <v>0</v>
      </c>
      <c r="I21" s="41">
        <f t="shared" si="4"/>
        <v>0</v>
      </c>
      <c r="J21" s="41">
        <f t="shared" si="5"/>
        <v>0</v>
      </c>
      <c r="K21" s="42">
        <f t="shared" si="6"/>
        <v>0</v>
      </c>
      <c r="L21" s="41" t="str">
        <f t="shared" si="7"/>
        <v>-</v>
      </c>
      <c r="M21" s="43" t="str">
        <f t="shared" si="8"/>
        <v>-</v>
      </c>
      <c r="O21" s="44">
        <f t="shared" ca="1" si="22"/>
        <v>46084</v>
      </c>
      <c r="P21" s="38"/>
      <c r="Q21" s="1">
        <f t="shared" si="9"/>
        <v>6</v>
      </c>
      <c r="R21" s="1">
        <f t="shared" si="10"/>
        <v>6</v>
      </c>
      <c r="S21" s="39">
        <f>IF('[29]Proforma-Input'!$C$108="No",X20,IF(AF21=TRUE,$P$3,X20))</f>
        <v>4977153.4939892106</v>
      </c>
      <c r="T21" s="39">
        <f t="shared" si="1"/>
        <v>31603.401174648188</v>
      </c>
      <c r="U21" s="40">
        <f t="shared" si="2"/>
        <v>6.5000000000000002E-2</v>
      </c>
      <c r="V21" s="41">
        <f t="shared" si="11"/>
        <v>26959.58142577489</v>
      </c>
      <c r="W21" s="41">
        <f t="shared" si="12"/>
        <v>4643.8197488732985</v>
      </c>
      <c r="X21" s="53">
        <f t="shared" si="13"/>
        <v>4972509.6742403377</v>
      </c>
      <c r="Y21" s="68">
        <f t="shared" si="14"/>
        <v>162130.08128822598</v>
      </c>
      <c r="Z21" s="68">
        <f t="shared" si="15"/>
        <v>27490.325759663192</v>
      </c>
      <c r="AA21" s="39">
        <f t="shared" si="16"/>
        <v>414.76279116576757</v>
      </c>
      <c r="AB21" s="53">
        <f t="shared" si="17"/>
        <v>41.476279116576762</v>
      </c>
      <c r="AC21" s="41" t="str">
        <f t="shared" si="18"/>
        <v>-</v>
      </c>
      <c r="AD21" s="43" t="str">
        <f t="shared" si="19"/>
        <v>-</v>
      </c>
      <c r="AF21" s="38">
        <f>IF('[29]Proforma-Input'!$C$108="Yes",MONTH(O21)&amp;YEAR(O21)=MONTH($C$9)&amp;YEAR($C$9),0)</f>
        <v>0</v>
      </c>
      <c r="AG21" s="52">
        <v>1</v>
      </c>
    </row>
    <row r="22" spans="2:33" x14ac:dyDescent="0.3">
      <c r="B22" s="44" t="str">
        <f t="shared" si="20"/>
        <v>-</v>
      </c>
      <c r="C22" s="38"/>
      <c r="D22" s="1">
        <v>7</v>
      </c>
      <c r="E22" s="1">
        <f t="shared" si="3"/>
        <v>7</v>
      </c>
      <c r="F22" s="39">
        <f>IFERROR(IF(B22&lt;$C$9,IF('[29]Proforma-Input'!$C$108="Yes",K21,K21),0),)</f>
        <v>0</v>
      </c>
      <c r="G22" s="39">
        <f t="shared" si="21"/>
        <v>0</v>
      </c>
      <c r="H22" s="40">
        <f>IFERROR(IF(B22&lt;$C$9,IF('[29]Proforma-Input'!$C$108="Yes",H21,),0),)</f>
        <v>0</v>
      </c>
      <c r="I22" s="41">
        <f t="shared" si="4"/>
        <v>0</v>
      </c>
      <c r="J22" s="41">
        <f t="shared" si="5"/>
        <v>0</v>
      </c>
      <c r="K22" s="42">
        <f t="shared" si="6"/>
        <v>0</v>
      </c>
      <c r="L22" s="41" t="str">
        <f t="shared" si="7"/>
        <v>-</v>
      </c>
      <c r="M22" s="43" t="str">
        <f t="shared" si="8"/>
        <v>-</v>
      </c>
      <c r="O22" s="44">
        <f t="shared" ca="1" si="22"/>
        <v>46115</v>
      </c>
      <c r="P22" s="38"/>
      <c r="Q22" s="1">
        <f t="shared" si="9"/>
        <v>7</v>
      </c>
      <c r="R22" s="1">
        <f t="shared" si="10"/>
        <v>7</v>
      </c>
      <c r="S22" s="39">
        <f>IF('[29]Proforma-Input'!$C$108="No",X21,IF(AF22=TRUE,$P$3,X21))</f>
        <v>4972509.6742403377</v>
      </c>
      <c r="T22" s="39">
        <f t="shared" si="1"/>
        <v>31603.401174648188</v>
      </c>
      <c r="U22" s="40">
        <f t="shared" si="2"/>
        <v>6.5000000000000002E-2</v>
      </c>
      <c r="V22" s="41">
        <f t="shared" si="11"/>
        <v>26934.427402135163</v>
      </c>
      <c r="W22" s="41">
        <f t="shared" si="12"/>
        <v>4668.9737725130253</v>
      </c>
      <c r="X22" s="53">
        <f t="shared" si="13"/>
        <v>4967840.7004678249</v>
      </c>
      <c r="Y22" s="68">
        <f t="shared" si="14"/>
        <v>189064.50869036114</v>
      </c>
      <c r="Z22" s="68">
        <f t="shared" si="15"/>
        <v>32159.299532176217</v>
      </c>
      <c r="AA22" s="39">
        <f t="shared" si="16"/>
        <v>414.37580618669477</v>
      </c>
      <c r="AB22" s="53">
        <f t="shared" si="17"/>
        <v>41.437580618669479</v>
      </c>
      <c r="AC22" s="41" t="str">
        <f t="shared" si="18"/>
        <v>-</v>
      </c>
      <c r="AD22" s="43" t="str">
        <f t="shared" si="19"/>
        <v>-</v>
      </c>
      <c r="AF22" s="38">
        <f>IF('[29]Proforma-Input'!$C$108="Yes",MONTH(O22)&amp;YEAR(O22)=MONTH($C$9)&amp;YEAR($C$9),0)</f>
        <v>0</v>
      </c>
      <c r="AG22" s="52">
        <v>1</v>
      </c>
    </row>
    <row r="23" spans="2:33" x14ac:dyDescent="0.3">
      <c r="B23" s="44" t="str">
        <f t="shared" si="20"/>
        <v>-</v>
      </c>
      <c r="C23" s="38"/>
      <c r="D23" s="1">
        <v>8</v>
      </c>
      <c r="E23" s="1">
        <f t="shared" si="3"/>
        <v>8</v>
      </c>
      <c r="F23" s="39">
        <f>IFERROR(IF(B23&lt;$C$9,IF('[29]Proforma-Input'!$C$108="Yes",K22,K22),0),)</f>
        <v>0</v>
      </c>
      <c r="G23" s="39">
        <f t="shared" si="21"/>
        <v>0</v>
      </c>
      <c r="H23" s="40">
        <f>IFERROR(IF(B23&lt;$C$9,IF('[29]Proforma-Input'!$C$108="Yes",H22,),0),)</f>
        <v>0</v>
      </c>
      <c r="I23" s="41">
        <f t="shared" si="4"/>
        <v>0</v>
      </c>
      <c r="J23" s="41">
        <f t="shared" si="5"/>
        <v>0</v>
      </c>
      <c r="K23" s="42">
        <f t="shared" si="6"/>
        <v>0</v>
      </c>
      <c r="L23" s="41" t="str">
        <f t="shared" si="7"/>
        <v>-</v>
      </c>
      <c r="M23" s="43" t="str">
        <f t="shared" si="8"/>
        <v>-</v>
      </c>
      <c r="O23" s="44">
        <f t="shared" ca="1" si="22"/>
        <v>46145</v>
      </c>
      <c r="P23" s="38"/>
      <c r="Q23" s="1">
        <f t="shared" si="9"/>
        <v>8</v>
      </c>
      <c r="R23" s="1">
        <f t="shared" si="10"/>
        <v>8</v>
      </c>
      <c r="S23" s="39">
        <f>IF('[29]Proforma-Input'!$C$108="No",X22,IF(AF23=TRUE,$P$3,X22))</f>
        <v>4967840.7004678249</v>
      </c>
      <c r="T23" s="39">
        <f t="shared" si="1"/>
        <v>31603.401174648188</v>
      </c>
      <c r="U23" s="40">
        <f t="shared" si="2"/>
        <v>6.5000000000000002E-2</v>
      </c>
      <c r="V23" s="41">
        <f t="shared" si="11"/>
        <v>26909.137127534053</v>
      </c>
      <c r="W23" s="41">
        <f t="shared" si="12"/>
        <v>4694.2640471141349</v>
      </c>
      <c r="X23" s="53">
        <f t="shared" si="13"/>
        <v>4963146.4364207108</v>
      </c>
      <c r="Y23" s="68">
        <f t="shared" si="14"/>
        <v>215973.64581789519</v>
      </c>
      <c r="Z23" s="68">
        <f t="shared" si="15"/>
        <v>36853.563579290349</v>
      </c>
      <c r="AA23" s="39">
        <f t="shared" si="16"/>
        <v>413.98672503898541</v>
      </c>
      <c r="AB23" s="53">
        <f t="shared" si="17"/>
        <v>41.398672503898545</v>
      </c>
      <c r="AC23" s="41" t="str">
        <f t="shared" si="18"/>
        <v>-</v>
      </c>
      <c r="AD23" s="43" t="str">
        <f t="shared" si="19"/>
        <v>-</v>
      </c>
      <c r="AF23" s="38">
        <f>IF('[29]Proforma-Input'!$C$108="Yes",MONTH(O23)&amp;YEAR(O23)=MONTH($C$9)&amp;YEAR($C$9),0)</f>
        <v>0</v>
      </c>
      <c r="AG23" s="52">
        <v>1</v>
      </c>
    </row>
    <row r="24" spans="2:33" x14ac:dyDescent="0.3">
      <c r="B24" s="44" t="str">
        <f t="shared" si="20"/>
        <v>-</v>
      </c>
      <c r="C24" s="38"/>
      <c r="D24" s="1">
        <v>9</v>
      </c>
      <c r="E24" s="1">
        <f t="shared" si="3"/>
        <v>9</v>
      </c>
      <c r="F24" s="39">
        <f>IFERROR(IF(B24&lt;$C$9,IF('[29]Proforma-Input'!$C$108="Yes",K23,K23),0),)</f>
        <v>0</v>
      </c>
      <c r="G24" s="39">
        <f t="shared" si="21"/>
        <v>0</v>
      </c>
      <c r="H24" s="40">
        <f>IFERROR(IF(B24&lt;$C$9,IF('[29]Proforma-Input'!$C$108="Yes",H23,),0),)</f>
        <v>0</v>
      </c>
      <c r="I24" s="41">
        <f t="shared" si="4"/>
        <v>0</v>
      </c>
      <c r="J24" s="41">
        <f t="shared" si="5"/>
        <v>0</v>
      </c>
      <c r="K24" s="42">
        <f t="shared" si="6"/>
        <v>0</v>
      </c>
      <c r="L24" s="41" t="str">
        <f t="shared" si="7"/>
        <v>-</v>
      </c>
      <c r="M24" s="43" t="str">
        <f t="shared" si="8"/>
        <v>-</v>
      </c>
      <c r="O24" s="44">
        <f t="shared" ca="1" si="22"/>
        <v>46176</v>
      </c>
      <c r="P24" s="38"/>
      <c r="Q24" s="1">
        <f t="shared" si="9"/>
        <v>9</v>
      </c>
      <c r="R24" s="1">
        <f t="shared" si="10"/>
        <v>9</v>
      </c>
      <c r="S24" s="39">
        <f>IF('[29]Proforma-Input'!$C$108="No",X23,IF(AF24=TRUE,$P$3,X23))</f>
        <v>4963146.4364207108</v>
      </c>
      <c r="T24" s="39">
        <f t="shared" si="1"/>
        <v>31603.401174648188</v>
      </c>
      <c r="U24" s="40">
        <f t="shared" si="2"/>
        <v>6.5000000000000002E-2</v>
      </c>
      <c r="V24" s="41">
        <f t="shared" si="11"/>
        <v>26883.709863945518</v>
      </c>
      <c r="W24" s="41">
        <f t="shared" si="12"/>
        <v>4719.6913107026703</v>
      </c>
      <c r="X24" s="53">
        <f t="shared" si="13"/>
        <v>4958426.7451100079</v>
      </c>
      <c r="Y24" s="68">
        <f t="shared" si="14"/>
        <v>242857.35568184071</v>
      </c>
      <c r="Z24" s="68">
        <f t="shared" si="15"/>
        <v>41573.254889993019</v>
      </c>
      <c r="AA24" s="39">
        <f t="shared" si="16"/>
        <v>413.59553636839252</v>
      </c>
      <c r="AB24" s="53">
        <f t="shared" si="17"/>
        <v>41.359553636839252</v>
      </c>
      <c r="AC24" s="41" t="str">
        <f t="shared" si="18"/>
        <v>-</v>
      </c>
      <c r="AD24" s="43" t="str">
        <f t="shared" si="19"/>
        <v>-</v>
      </c>
      <c r="AF24" s="38">
        <f>IF('[29]Proforma-Input'!$C$108="Yes",MONTH(O24)&amp;YEAR(O24)=MONTH($C$9)&amp;YEAR($C$9),0)</f>
        <v>0</v>
      </c>
      <c r="AG24" s="52">
        <v>1</v>
      </c>
    </row>
    <row r="25" spans="2:33" x14ac:dyDescent="0.3">
      <c r="B25" s="44" t="str">
        <f t="shared" si="20"/>
        <v>-</v>
      </c>
      <c r="C25" s="38"/>
      <c r="D25" s="1">
        <v>10</v>
      </c>
      <c r="E25" s="1">
        <f t="shared" si="3"/>
        <v>10</v>
      </c>
      <c r="F25" s="39">
        <f>IFERROR(IF(B25&lt;$C$9,IF('[29]Proforma-Input'!$C$108="Yes",K24,K24),0),)</f>
        <v>0</v>
      </c>
      <c r="G25" s="39">
        <f t="shared" si="21"/>
        <v>0</v>
      </c>
      <c r="H25" s="40">
        <f>IFERROR(IF(B25&lt;$C$9,IF('[29]Proforma-Input'!$C$108="Yes",H24,),0),)</f>
        <v>0</v>
      </c>
      <c r="I25" s="41">
        <f t="shared" si="4"/>
        <v>0</v>
      </c>
      <c r="J25" s="41">
        <f t="shared" si="5"/>
        <v>0</v>
      </c>
      <c r="K25" s="42">
        <f t="shared" si="6"/>
        <v>0</v>
      </c>
      <c r="L25" s="41" t="str">
        <f t="shared" si="7"/>
        <v>-</v>
      </c>
      <c r="M25" s="43" t="str">
        <f t="shared" si="8"/>
        <v>-</v>
      </c>
      <c r="O25" s="44">
        <f t="shared" ca="1" si="22"/>
        <v>46206</v>
      </c>
      <c r="P25" s="38"/>
      <c r="Q25" s="1">
        <f t="shared" si="9"/>
        <v>10</v>
      </c>
      <c r="R25" s="1">
        <f t="shared" si="10"/>
        <v>10</v>
      </c>
      <c r="S25" s="39">
        <f>IF('[29]Proforma-Input'!$C$108="No",X24,IF(AF25=TRUE,$P$3,X24))</f>
        <v>4958426.7451100079</v>
      </c>
      <c r="T25" s="39">
        <f t="shared" si="1"/>
        <v>31603.401174648188</v>
      </c>
      <c r="U25" s="40">
        <f t="shared" si="2"/>
        <v>6.5000000000000002E-2</v>
      </c>
      <c r="V25" s="41">
        <f t="shared" si="11"/>
        <v>26858.144869345877</v>
      </c>
      <c r="W25" s="41">
        <f t="shared" si="12"/>
        <v>4745.2563053023114</v>
      </c>
      <c r="X25" s="53">
        <f t="shared" si="13"/>
        <v>4953681.4888047054</v>
      </c>
      <c r="Y25" s="68">
        <f t="shared" si="14"/>
        <v>269715.50055118656</v>
      </c>
      <c r="Z25" s="68">
        <f t="shared" si="15"/>
        <v>46318.51119529533</v>
      </c>
      <c r="AA25" s="39">
        <f t="shared" si="16"/>
        <v>413.20222875916733</v>
      </c>
      <c r="AB25" s="53">
        <f t="shared" si="17"/>
        <v>41.320222875916734</v>
      </c>
      <c r="AC25" s="41" t="str">
        <f t="shared" si="18"/>
        <v>-</v>
      </c>
      <c r="AD25" s="43" t="str">
        <f t="shared" si="19"/>
        <v>-</v>
      </c>
      <c r="AF25" s="38">
        <f>IF('[29]Proforma-Input'!$C$108="Yes",MONTH(O25)&amp;YEAR(O25)=MONTH($C$9)&amp;YEAR($C$9),0)</f>
        <v>0</v>
      </c>
      <c r="AG25" s="52">
        <v>1</v>
      </c>
    </row>
    <row r="26" spans="2:33" x14ac:dyDescent="0.3">
      <c r="B26" s="44" t="str">
        <f t="shared" si="20"/>
        <v>-</v>
      </c>
      <c r="C26" s="38"/>
      <c r="D26" s="1">
        <v>11</v>
      </c>
      <c r="E26" s="1">
        <f t="shared" si="3"/>
        <v>11</v>
      </c>
      <c r="F26" s="39">
        <f>IFERROR(IF(B26&lt;$C$9,IF('[29]Proforma-Input'!$C$108="Yes",K25,K25),0),)</f>
        <v>0</v>
      </c>
      <c r="G26" s="39">
        <f t="shared" si="21"/>
        <v>0</v>
      </c>
      <c r="H26" s="40">
        <f>IFERROR(IF(B26&lt;$C$9,IF('[29]Proforma-Input'!$C$108="Yes",H25,),0),)</f>
        <v>0</v>
      </c>
      <c r="I26" s="41">
        <f t="shared" si="4"/>
        <v>0</v>
      </c>
      <c r="J26" s="41">
        <f t="shared" si="5"/>
        <v>0</v>
      </c>
      <c r="K26" s="42">
        <f t="shared" si="6"/>
        <v>0</v>
      </c>
      <c r="L26" s="41" t="str">
        <f t="shared" si="7"/>
        <v>-</v>
      </c>
      <c r="M26" s="43" t="str">
        <f t="shared" si="8"/>
        <v>-</v>
      </c>
      <c r="O26" s="44">
        <f t="shared" ca="1" si="22"/>
        <v>46237</v>
      </c>
      <c r="P26" s="38"/>
      <c r="Q26" s="1">
        <f t="shared" si="9"/>
        <v>11</v>
      </c>
      <c r="R26" s="1">
        <f t="shared" si="10"/>
        <v>11</v>
      </c>
      <c r="S26" s="39">
        <f>IF('[29]Proforma-Input'!$C$108="No",X25,IF(AF26=TRUE,$P$3,X25))</f>
        <v>4953681.4888047054</v>
      </c>
      <c r="T26" s="39">
        <f t="shared" si="1"/>
        <v>31603.401174648188</v>
      </c>
      <c r="U26" s="40">
        <f t="shared" si="2"/>
        <v>6.5000000000000002E-2</v>
      </c>
      <c r="V26" s="41">
        <f t="shared" si="11"/>
        <v>26832.441397692157</v>
      </c>
      <c r="W26" s="41">
        <f t="shared" si="12"/>
        <v>4770.9597769560314</v>
      </c>
      <c r="X26" s="53">
        <f t="shared" si="13"/>
        <v>4948910.5290277498</v>
      </c>
      <c r="Y26" s="68">
        <f t="shared" si="14"/>
        <v>296547.9419488787</v>
      </c>
      <c r="Z26" s="68">
        <f t="shared" si="15"/>
        <v>51089.470972251365</v>
      </c>
      <c r="AA26" s="39">
        <f t="shared" si="16"/>
        <v>412.80679073372545</v>
      </c>
      <c r="AB26" s="53">
        <f t="shared" si="17"/>
        <v>41.280679073372546</v>
      </c>
      <c r="AC26" s="41" t="str">
        <f t="shared" si="18"/>
        <v>-</v>
      </c>
      <c r="AD26" s="43" t="str">
        <f t="shared" si="19"/>
        <v>-</v>
      </c>
      <c r="AF26" s="38">
        <f>IF('[29]Proforma-Input'!$C$108="Yes",MONTH(O26)&amp;YEAR(O26)=MONTH($C$9)&amp;YEAR($C$9),0)</f>
        <v>0</v>
      </c>
      <c r="AG26" s="52">
        <v>1</v>
      </c>
    </row>
    <row r="27" spans="2:33" x14ac:dyDescent="0.3">
      <c r="B27" s="44" t="str">
        <f t="shared" si="20"/>
        <v>-</v>
      </c>
      <c r="C27" s="38"/>
      <c r="D27" s="1">
        <v>12</v>
      </c>
      <c r="E27" s="1">
        <f t="shared" si="3"/>
        <v>12</v>
      </c>
      <c r="F27" s="39">
        <f>IFERROR(IF(B27&lt;$C$9,IF('[29]Proforma-Input'!$C$108="Yes",K26,K26),0),)</f>
        <v>0</v>
      </c>
      <c r="G27" s="39">
        <f t="shared" si="21"/>
        <v>0</v>
      </c>
      <c r="H27" s="40">
        <f>IFERROR(IF(B27&lt;$C$9,IF('[29]Proforma-Input'!$C$108="Yes",H26,),0),)</f>
        <v>0</v>
      </c>
      <c r="I27" s="41">
        <f t="shared" si="4"/>
        <v>0</v>
      </c>
      <c r="J27" s="41">
        <f t="shared" si="5"/>
        <v>0</v>
      </c>
      <c r="K27" s="42">
        <f t="shared" si="6"/>
        <v>0</v>
      </c>
      <c r="L27" s="41" t="str">
        <f t="shared" si="7"/>
        <v>-</v>
      </c>
      <c r="M27" s="43" t="str">
        <f t="shared" si="8"/>
        <v>-</v>
      </c>
      <c r="O27" s="44">
        <f t="shared" ca="1" si="22"/>
        <v>46268</v>
      </c>
      <c r="P27" s="38"/>
      <c r="Q27" s="1">
        <f t="shared" si="9"/>
        <v>12</v>
      </c>
      <c r="R27" s="1">
        <f t="shared" si="10"/>
        <v>12</v>
      </c>
      <c r="S27" s="39">
        <f>IF('[29]Proforma-Input'!$C$108="No",X26,IF(AF27=TRUE,$P$3,X26))</f>
        <v>4948910.5290277498</v>
      </c>
      <c r="T27" s="39">
        <f t="shared" si="1"/>
        <v>31603.401174648188</v>
      </c>
      <c r="U27" s="40">
        <f t="shared" si="2"/>
        <v>6.5000000000000002E-2</v>
      </c>
      <c r="V27" s="41">
        <f t="shared" si="11"/>
        <v>26806.598698900314</v>
      </c>
      <c r="W27" s="41">
        <f t="shared" si="12"/>
        <v>4796.8024757478743</v>
      </c>
      <c r="X27" s="53">
        <f t="shared" si="13"/>
        <v>4944113.7265520021</v>
      </c>
      <c r="Y27" s="68">
        <f t="shared" si="14"/>
        <v>323354.54064777901</v>
      </c>
      <c r="Z27" s="68">
        <f t="shared" si="15"/>
        <v>55886.273447999236</v>
      </c>
      <c r="AA27" s="39">
        <f t="shared" si="16"/>
        <v>412.4092107523125</v>
      </c>
      <c r="AB27" s="53">
        <f t="shared" si="17"/>
        <v>41.240921075231256</v>
      </c>
      <c r="AC27" s="41" t="str">
        <f t="shared" si="18"/>
        <v>-</v>
      </c>
      <c r="AD27" s="43" t="str">
        <f t="shared" si="19"/>
        <v>-</v>
      </c>
      <c r="AF27" s="38">
        <f>IF('[29]Proforma-Input'!$C$108="Yes",MONTH(O27)&amp;YEAR(O27)=MONTH($C$9)&amp;YEAR($C$9),0)</f>
        <v>0</v>
      </c>
      <c r="AG27" s="52">
        <v>1</v>
      </c>
    </row>
    <row r="28" spans="2:33" x14ac:dyDescent="0.3">
      <c r="B28" s="44" t="str">
        <f t="shared" si="20"/>
        <v>-</v>
      </c>
      <c r="C28" s="38">
        <v>2</v>
      </c>
      <c r="D28" s="1">
        <v>13</v>
      </c>
      <c r="E28" s="1">
        <v>1</v>
      </c>
      <c r="F28" s="39">
        <f>IFERROR(IF(B28&lt;$C$9,IF('[29]Proforma-Input'!$C$108="Yes",K27,K27),0),)</f>
        <v>0</v>
      </c>
      <c r="G28" s="39">
        <f t="shared" si="21"/>
        <v>0</v>
      </c>
      <c r="H28" s="40">
        <f>IFERROR(IF(B28&lt;$C$9,IF('[29]Proforma-Input'!$C$108="Yes",H27,),0),)</f>
        <v>0</v>
      </c>
      <c r="I28" s="41">
        <f t="shared" si="4"/>
        <v>0</v>
      </c>
      <c r="J28" s="41">
        <f t="shared" si="5"/>
        <v>0</v>
      </c>
      <c r="K28" s="42">
        <f t="shared" si="6"/>
        <v>0</v>
      </c>
      <c r="L28" s="41">
        <f t="shared" si="7"/>
        <v>0</v>
      </c>
      <c r="M28" s="43">
        <f t="shared" si="8"/>
        <v>0</v>
      </c>
      <c r="O28" s="44">
        <f t="shared" ca="1" si="22"/>
        <v>46298</v>
      </c>
      <c r="P28" s="38">
        <v>2</v>
      </c>
      <c r="Q28" s="1">
        <f t="shared" si="9"/>
        <v>13</v>
      </c>
      <c r="R28" s="1">
        <v>1</v>
      </c>
      <c r="S28" s="39">
        <f>IF('[29]Proforma-Input'!$C$108="No",X27,IF(AF28=TRUE,$P$3,X27))</f>
        <v>4944113.7265520021</v>
      </c>
      <c r="T28" s="39">
        <f t="shared" si="1"/>
        <v>31603.401174648188</v>
      </c>
      <c r="U28" s="40">
        <f t="shared" si="2"/>
        <v>6.5000000000000002E-2</v>
      </c>
      <c r="V28" s="41">
        <f t="shared" si="11"/>
        <v>26780.616018823344</v>
      </c>
      <c r="W28" s="41">
        <f t="shared" si="12"/>
        <v>4822.785155824844</v>
      </c>
      <c r="X28" s="53">
        <f t="shared" si="13"/>
        <v>4939290.9413961777</v>
      </c>
      <c r="Y28" s="68">
        <f t="shared" si="14"/>
        <v>350135.15666660236</v>
      </c>
      <c r="Z28" s="68">
        <f t="shared" si="15"/>
        <v>60709.05860382408</v>
      </c>
      <c r="AA28" s="39">
        <f t="shared" si="16"/>
        <v>412.00947721266681</v>
      </c>
      <c r="AB28" s="53">
        <f t="shared" si="17"/>
        <v>41.200947721266687</v>
      </c>
      <c r="AC28" s="41">
        <f t="shared" si="18"/>
        <v>319611.73341344588</v>
      </c>
      <c r="AD28" s="43">
        <f t="shared" si="19"/>
        <v>59629.080682332322</v>
      </c>
      <c r="AF28" s="38">
        <f>IF('[29]Proforma-Input'!$C$108="Yes",MONTH(O28)&amp;YEAR(O28)=MONTH($C$9)&amp;YEAR($C$9),0)</f>
        <v>0</v>
      </c>
      <c r="AG28" s="52">
        <v>2</v>
      </c>
    </row>
    <row r="29" spans="2:33" x14ac:dyDescent="0.3">
      <c r="B29" s="44" t="str">
        <f t="shared" si="20"/>
        <v>-</v>
      </c>
      <c r="C29" s="38"/>
      <c r="D29" s="1">
        <v>14</v>
      </c>
      <c r="E29" s="1">
        <f t="shared" ref="E29:E39" si="23">1+E28</f>
        <v>2</v>
      </c>
      <c r="F29" s="39">
        <f>IFERROR(IF(B29&lt;$C$9,IF('[29]Proforma-Input'!$C$108="Yes",K28,K28),0),)</f>
        <v>0</v>
      </c>
      <c r="G29" s="39">
        <f t="shared" si="21"/>
        <v>0</v>
      </c>
      <c r="H29" s="40">
        <f>IFERROR(IF(B29&lt;$C$9,IF('[29]Proforma-Input'!$C$108="Yes",H28,),0),)</f>
        <v>0</v>
      </c>
      <c r="I29" s="41">
        <f t="shared" si="4"/>
        <v>0</v>
      </c>
      <c r="J29" s="41">
        <f t="shared" si="5"/>
        <v>0</v>
      </c>
      <c r="K29" s="42">
        <f t="shared" si="6"/>
        <v>0</v>
      </c>
      <c r="L29" s="41" t="str">
        <f t="shared" si="7"/>
        <v>-</v>
      </c>
      <c r="M29" s="43" t="str">
        <f t="shared" si="8"/>
        <v>-</v>
      </c>
      <c r="O29" s="44">
        <f t="shared" ca="1" si="22"/>
        <v>46329</v>
      </c>
      <c r="P29" s="38"/>
      <c r="Q29" s="1">
        <f t="shared" si="9"/>
        <v>14</v>
      </c>
      <c r="R29" s="1">
        <f t="shared" ref="R29:R39" si="24">1+R28</f>
        <v>2</v>
      </c>
      <c r="S29" s="39">
        <f>IF('[29]Proforma-Input'!$C$108="No",X28,IF(AF29=TRUE,$P$3,X28))</f>
        <v>4939290.9413961777</v>
      </c>
      <c r="T29" s="39">
        <f t="shared" si="1"/>
        <v>31603.401174648188</v>
      </c>
      <c r="U29" s="40">
        <f t="shared" si="2"/>
        <v>6.5000000000000002E-2</v>
      </c>
      <c r="V29" s="41">
        <f t="shared" si="11"/>
        <v>26754.492599229296</v>
      </c>
      <c r="W29" s="41">
        <f t="shared" si="12"/>
        <v>4848.9085754188927</v>
      </c>
      <c r="X29" s="53">
        <f t="shared" si="13"/>
        <v>4934442.0328207584</v>
      </c>
      <c r="Y29" s="68">
        <f t="shared" si="14"/>
        <v>376889.64926583163</v>
      </c>
      <c r="Z29" s="68">
        <f t="shared" si="15"/>
        <v>65557.967179242973</v>
      </c>
      <c r="AA29" s="39">
        <f t="shared" si="16"/>
        <v>411.60757844968151</v>
      </c>
      <c r="AB29" s="53">
        <f t="shared" si="17"/>
        <v>41.160757844968153</v>
      </c>
      <c r="AC29" s="41" t="str">
        <f t="shared" si="18"/>
        <v>-</v>
      </c>
      <c r="AD29" s="43" t="str">
        <f t="shared" si="19"/>
        <v>-</v>
      </c>
      <c r="AF29" s="38">
        <f>IF('[29]Proforma-Input'!$C$108="Yes",MONTH(O29)&amp;YEAR(O29)=MONTH($C$9)&amp;YEAR($C$9),0)</f>
        <v>0</v>
      </c>
      <c r="AG29" s="52">
        <v>2</v>
      </c>
    </row>
    <row r="30" spans="2:33" x14ac:dyDescent="0.3">
      <c r="B30" s="44" t="str">
        <f t="shared" si="20"/>
        <v>-</v>
      </c>
      <c r="C30" s="38"/>
      <c r="D30" s="1">
        <v>15</v>
      </c>
      <c r="E30" s="1">
        <f t="shared" si="23"/>
        <v>3</v>
      </c>
      <c r="F30" s="39">
        <f>IFERROR(IF(B30&lt;$C$9,IF('[29]Proforma-Input'!$C$108="Yes",K29,K29),0),)</f>
        <v>0</v>
      </c>
      <c r="G30" s="39">
        <f t="shared" si="21"/>
        <v>0</v>
      </c>
      <c r="H30" s="40">
        <f>IFERROR(IF(B30&lt;$C$9,IF('[29]Proforma-Input'!$C$108="Yes",H29,),0),)</f>
        <v>0</v>
      </c>
      <c r="I30" s="41">
        <f t="shared" si="4"/>
        <v>0</v>
      </c>
      <c r="J30" s="41">
        <f t="shared" si="5"/>
        <v>0</v>
      </c>
      <c r="K30" s="42">
        <f t="shared" si="6"/>
        <v>0</v>
      </c>
      <c r="L30" s="41" t="str">
        <f t="shared" si="7"/>
        <v>-</v>
      </c>
      <c r="M30" s="43" t="str">
        <f t="shared" si="8"/>
        <v>-</v>
      </c>
      <c r="O30" s="44">
        <f t="shared" ca="1" si="22"/>
        <v>46359</v>
      </c>
      <c r="P30" s="38"/>
      <c r="Q30" s="1">
        <f t="shared" si="9"/>
        <v>15</v>
      </c>
      <c r="R30" s="1">
        <f t="shared" si="24"/>
        <v>3</v>
      </c>
      <c r="S30" s="39">
        <f>IF('[29]Proforma-Input'!$C$108="No",X29,IF(AF30=TRUE,$P$3,X29))</f>
        <v>4934442.0328207584</v>
      </c>
      <c r="T30" s="39">
        <f t="shared" si="1"/>
        <v>31603.401174648188</v>
      </c>
      <c r="U30" s="40">
        <f t="shared" si="2"/>
        <v>6.5000000000000002E-2</v>
      </c>
      <c r="V30" s="41">
        <f t="shared" si="11"/>
        <v>26728.227677779108</v>
      </c>
      <c r="W30" s="41">
        <f t="shared" si="12"/>
        <v>4875.1734968690798</v>
      </c>
      <c r="X30" s="53">
        <f t="shared" si="13"/>
        <v>4929566.859323889</v>
      </c>
      <c r="Y30" s="68">
        <f t="shared" si="14"/>
        <v>403617.87694361072</v>
      </c>
      <c r="Z30" s="68">
        <f t="shared" si="15"/>
        <v>70433.14067611206</v>
      </c>
      <c r="AA30" s="39">
        <f t="shared" si="16"/>
        <v>411.20350273506324</v>
      </c>
      <c r="AB30" s="53">
        <f t="shared" si="17"/>
        <v>41.120350273506325</v>
      </c>
      <c r="AC30" s="41" t="str">
        <f t="shared" si="18"/>
        <v>-</v>
      </c>
      <c r="AD30" s="43" t="str">
        <f t="shared" si="19"/>
        <v>-</v>
      </c>
      <c r="AF30" s="38">
        <f>IF('[29]Proforma-Input'!$C$108="Yes",MONTH(O30)&amp;YEAR(O30)=MONTH($C$9)&amp;YEAR($C$9),0)</f>
        <v>0</v>
      </c>
      <c r="AG30" s="52">
        <v>2</v>
      </c>
    </row>
    <row r="31" spans="2:33" x14ac:dyDescent="0.3">
      <c r="B31" s="44" t="str">
        <f t="shared" si="20"/>
        <v>-</v>
      </c>
      <c r="C31" s="38"/>
      <c r="D31" s="1">
        <v>16</v>
      </c>
      <c r="E31" s="1">
        <f t="shared" si="23"/>
        <v>4</v>
      </c>
      <c r="F31" s="39">
        <f>IFERROR(IF(B31&lt;$C$9,IF('[29]Proforma-Input'!$C$108="Yes",K30,K30),0),)</f>
        <v>0</v>
      </c>
      <c r="G31" s="39">
        <f t="shared" si="21"/>
        <v>0</v>
      </c>
      <c r="H31" s="40">
        <f>IFERROR(IF(B31&lt;$C$9,IF('[29]Proforma-Input'!$C$108="Yes",H30,),0),)</f>
        <v>0</v>
      </c>
      <c r="I31" s="41">
        <f t="shared" si="4"/>
        <v>0</v>
      </c>
      <c r="J31" s="41">
        <f t="shared" si="5"/>
        <v>0</v>
      </c>
      <c r="K31" s="42">
        <f t="shared" si="6"/>
        <v>0</v>
      </c>
      <c r="L31" s="41" t="str">
        <f t="shared" si="7"/>
        <v>-</v>
      </c>
      <c r="M31" s="43" t="str">
        <f t="shared" si="8"/>
        <v>-</v>
      </c>
      <c r="O31" s="44">
        <f t="shared" ca="1" si="22"/>
        <v>46390</v>
      </c>
      <c r="P31" s="38"/>
      <c r="Q31" s="1">
        <f t="shared" si="9"/>
        <v>16</v>
      </c>
      <c r="R31" s="1">
        <f t="shared" si="24"/>
        <v>4</v>
      </c>
      <c r="S31" s="39">
        <f>IF('[29]Proforma-Input'!$C$108="No",X30,IF(AF31=TRUE,$P$3,X30))</f>
        <v>4929566.859323889</v>
      </c>
      <c r="T31" s="39">
        <f t="shared" si="1"/>
        <v>31603.401174648188</v>
      </c>
      <c r="U31" s="40">
        <f t="shared" si="2"/>
        <v>6.5000000000000002E-2</v>
      </c>
      <c r="V31" s="41">
        <f t="shared" si="11"/>
        <v>26701.8204880044</v>
      </c>
      <c r="W31" s="41">
        <f t="shared" si="12"/>
        <v>4901.5806866437888</v>
      </c>
      <c r="X31" s="53">
        <f t="shared" si="13"/>
        <v>4924665.2786372453</v>
      </c>
      <c r="Y31" s="68">
        <f t="shared" si="14"/>
        <v>430319.69743161515</v>
      </c>
      <c r="Z31" s="68">
        <f t="shared" si="15"/>
        <v>75334.721362755852</v>
      </c>
      <c r="AA31" s="39">
        <f t="shared" si="16"/>
        <v>410.79723827699075</v>
      </c>
      <c r="AB31" s="53">
        <f t="shared" si="17"/>
        <v>41.079723827699077</v>
      </c>
      <c r="AC31" s="41" t="str">
        <f t="shared" si="18"/>
        <v>-</v>
      </c>
      <c r="AD31" s="43" t="str">
        <f t="shared" si="19"/>
        <v>-</v>
      </c>
      <c r="AF31" s="38">
        <f>IF('[29]Proforma-Input'!$C$108="Yes",MONTH(O31)&amp;YEAR(O31)=MONTH($C$9)&amp;YEAR($C$9),0)</f>
        <v>0</v>
      </c>
      <c r="AG31" s="52">
        <v>2</v>
      </c>
    </row>
    <row r="32" spans="2:33" x14ac:dyDescent="0.3">
      <c r="B32" s="44" t="str">
        <f t="shared" si="20"/>
        <v>-</v>
      </c>
      <c r="C32" s="38"/>
      <c r="D32" s="1">
        <v>17</v>
      </c>
      <c r="E32" s="1">
        <f t="shared" si="23"/>
        <v>5</v>
      </c>
      <c r="F32" s="39">
        <f>IFERROR(IF(B32&lt;$C$9,IF('[29]Proforma-Input'!$C$108="Yes",K31,K31),0),)</f>
        <v>0</v>
      </c>
      <c r="G32" s="39">
        <f t="shared" si="21"/>
        <v>0</v>
      </c>
      <c r="H32" s="40">
        <f>IFERROR(IF(B32&lt;$C$9,IF('[29]Proforma-Input'!$C$108="Yes",H31,),0),)</f>
        <v>0</v>
      </c>
      <c r="I32" s="41">
        <f t="shared" si="4"/>
        <v>0</v>
      </c>
      <c r="J32" s="41">
        <f t="shared" si="5"/>
        <v>0</v>
      </c>
      <c r="K32" s="42">
        <f t="shared" si="6"/>
        <v>0</v>
      </c>
      <c r="L32" s="41" t="str">
        <f t="shared" si="7"/>
        <v>-</v>
      </c>
      <c r="M32" s="43" t="str">
        <f t="shared" si="8"/>
        <v>-</v>
      </c>
      <c r="O32" s="44">
        <f t="shared" ca="1" si="22"/>
        <v>46421</v>
      </c>
      <c r="P32" s="38"/>
      <c r="Q32" s="1">
        <f t="shared" si="9"/>
        <v>17</v>
      </c>
      <c r="R32" s="1">
        <f t="shared" si="24"/>
        <v>5</v>
      </c>
      <c r="S32" s="39">
        <f>IF('[29]Proforma-Input'!$C$108="No",X31,IF(AF32=TRUE,$P$3,X31))</f>
        <v>4924665.2786372453</v>
      </c>
      <c r="T32" s="39">
        <f t="shared" si="1"/>
        <v>31603.401174648188</v>
      </c>
      <c r="U32" s="40">
        <f t="shared" si="2"/>
        <v>6.5000000000000002E-2</v>
      </c>
      <c r="V32" s="41">
        <f t="shared" si="11"/>
        <v>26675.27025928508</v>
      </c>
      <c r="W32" s="41">
        <f t="shared" si="12"/>
        <v>4928.1309153631082</v>
      </c>
      <c r="X32" s="53">
        <f t="shared" si="13"/>
        <v>4919737.147721882</v>
      </c>
      <c r="Y32" s="68">
        <f t="shared" si="14"/>
        <v>456994.9676909002</v>
      </c>
      <c r="Z32" s="68">
        <f t="shared" si="15"/>
        <v>80262.852278118953</v>
      </c>
      <c r="AA32" s="39">
        <f t="shared" si="16"/>
        <v>410.38877321977043</v>
      </c>
      <c r="AB32" s="53">
        <f t="shared" si="17"/>
        <v>41.038877321977047</v>
      </c>
      <c r="AC32" s="41" t="str">
        <f t="shared" si="18"/>
        <v>-</v>
      </c>
      <c r="AD32" s="43" t="str">
        <f t="shared" si="19"/>
        <v>-</v>
      </c>
      <c r="AF32" s="38">
        <f>IF('[29]Proforma-Input'!$C$108="Yes",MONTH(O32)&amp;YEAR(O32)=MONTH($C$9)&amp;YEAR($C$9),0)</f>
        <v>0</v>
      </c>
      <c r="AG32" s="52">
        <v>2</v>
      </c>
    </row>
    <row r="33" spans="2:33" x14ac:dyDescent="0.3">
      <c r="B33" s="44" t="str">
        <f t="shared" si="20"/>
        <v>-</v>
      </c>
      <c r="C33" s="38"/>
      <c r="D33" s="1">
        <v>18</v>
      </c>
      <c r="E33" s="1">
        <f t="shared" si="23"/>
        <v>6</v>
      </c>
      <c r="F33" s="39">
        <f>IFERROR(IF(B33&lt;$C$9,IF('[29]Proforma-Input'!$C$108="Yes",K32,K32),0),)</f>
        <v>0</v>
      </c>
      <c r="G33" s="39">
        <f t="shared" si="21"/>
        <v>0</v>
      </c>
      <c r="H33" s="40">
        <f>IFERROR(IF(B33&lt;$C$9,IF('[29]Proforma-Input'!$C$108="Yes",H32,),0),)</f>
        <v>0</v>
      </c>
      <c r="I33" s="41">
        <f t="shared" si="4"/>
        <v>0</v>
      </c>
      <c r="J33" s="41">
        <f t="shared" si="5"/>
        <v>0</v>
      </c>
      <c r="K33" s="42">
        <f t="shared" si="6"/>
        <v>0</v>
      </c>
      <c r="L33" s="41" t="str">
        <f t="shared" si="7"/>
        <v>-</v>
      </c>
      <c r="M33" s="43" t="str">
        <f t="shared" si="8"/>
        <v>-</v>
      </c>
      <c r="O33" s="44">
        <f t="shared" ca="1" si="22"/>
        <v>46449</v>
      </c>
      <c r="P33" s="38"/>
      <c r="Q33" s="1">
        <f t="shared" si="9"/>
        <v>18</v>
      </c>
      <c r="R33" s="1">
        <f t="shared" si="24"/>
        <v>6</v>
      </c>
      <c r="S33" s="39">
        <f>IF('[29]Proforma-Input'!$C$108="No",X32,IF(AF33=TRUE,$P$3,X32))</f>
        <v>4919737.147721882</v>
      </c>
      <c r="T33" s="39">
        <f t="shared" si="1"/>
        <v>31603.401174648188</v>
      </c>
      <c r="U33" s="40">
        <f t="shared" si="2"/>
        <v>6.5000000000000002E-2</v>
      </c>
      <c r="V33" s="41">
        <f t="shared" si="11"/>
        <v>26648.576216826863</v>
      </c>
      <c r="W33" s="41">
        <f t="shared" si="12"/>
        <v>4954.8249578213254</v>
      </c>
      <c r="X33" s="53">
        <f t="shared" si="13"/>
        <v>4914782.3227640605</v>
      </c>
      <c r="Y33" s="68">
        <f t="shared" si="14"/>
        <v>483643.54390772706</v>
      </c>
      <c r="Z33" s="68">
        <f t="shared" si="15"/>
        <v>85217.677235940282</v>
      </c>
      <c r="AA33" s="39">
        <f t="shared" si="16"/>
        <v>409.97809564349018</v>
      </c>
      <c r="AB33" s="53">
        <f t="shared" si="17"/>
        <v>40.997809564349019</v>
      </c>
      <c r="AC33" s="41" t="str">
        <f t="shared" si="18"/>
        <v>-</v>
      </c>
      <c r="AD33" s="43" t="str">
        <f t="shared" si="19"/>
        <v>-</v>
      </c>
      <c r="AF33" s="38">
        <f>IF('[29]Proforma-Input'!$C$108="Yes",MONTH(O33)&amp;YEAR(O33)=MONTH($C$9)&amp;YEAR($C$9),0)</f>
        <v>0</v>
      </c>
      <c r="AG33" s="52">
        <v>2</v>
      </c>
    </row>
    <row r="34" spans="2:33" x14ac:dyDescent="0.3">
      <c r="B34" s="44" t="str">
        <f t="shared" si="20"/>
        <v>-</v>
      </c>
      <c r="C34" s="38"/>
      <c r="D34" s="1">
        <v>19</v>
      </c>
      <c r="E34" s="1">
        <f t="shared" si="23"/>
        <v>7</v>
      </c>
      <c r="F34" s="39">
        <f>IFERROR(IF(B34&lt;$C$9,IF('[29]Proforma-Input'!$C$108="Yes",K33,K33),0),)</f>
        <v>0</v>
      </c>
      <c r="G34" s="39">
        <f t="shared" si="21"/>
        <v>0</v>
      </c>
      <c r="H34" s="40">
        <f>IFERROR(IF(B34&lt;$C$9,IF('[29]Proforma-Input'!$C$108="Yes",H33,),0),)</f>
        <v>0</v>
      </c>
      <c r="I34" s="41">
        <f t="shared" si="4"/>
        <v>0</v>
      </c>
      <c r="J34" s="41">
        <f t="shared" si="5"/>
        <v>0</v>
      </c>
      <c r="K34" s="42">
        <f t="shared" si="6"/>
        <v>0</v>
      </c>
      <c r="L34" s="41" t="str">
        <f t="shared" si="7"/>
        <v>-</v>
      </c>
      <c r="M34" s="43" t="str">
        <f t="shared" si="8"/>
        <v>-</v>
      </c>
      <c r="O34" s="44">
        <f t="shared" ca="1" si="22"/>
        <v>46480</v>
      </c>
      <c r="P34" s="38"/>
      <c r="Q34" s="1">
        <f t="shared" si="9"/>
        <v>19</v>
      </c>
      <c r="R34" s="1">
        <f t="shared" si="24"/>
        <v>7</v>
      </c>
      <c r="S34" s="39">
        <f>IF('[29]Proforma-Input'!$C$108="No",X33,IF(AF34=TRUE,$P$3,X33))</f>
        <v>4914782.3227640605</v>
      </c>
      <c r="T34" s="39">
        <f t="shared" si="1"/>
        <v>31603.401174648188</v>
      </c>
      <c r="U34" s="40">
        <f t="shared" si="2"/>
        <v>6.5000000000000002E-2</v>
      </c>
      <c r="V34" s="41">
        <f t="shared" si="11"/>
        <v>26621.737581638663</v>
      </c>
      <c r="W34" s="41">
        <f t="shared" si="12"/>
        <v>4981.6635930095254</v>
      </c>
      <c r="X34" s="53">
        <f t="shared" si="13"/>
        <v>4909800.6591710513</v>
      </c>
      <c r="Y34" s="68">
        <f t="shared" si="14"/>
        <v>510265.28148936573</v>
      </c>
      <c r="Z34" s="68">
        <f t="shared" si="15"/>
        <v>90199.340828949804</v>
      </c>
      <c r="AA34" s="39">
        <f t="shared" si="16"/>
        <v>409.5651935636717</v>
      </c>
      <c r="AB34" s="53">
        <f t="shared" si="17"/>
        <v>40.956519356367174</v>
      </c>
      <c r="AC34" s="41" t="str">
        <f t="shared" si="18"/>
        <v>-</v>
      </c>
      <c r="AD34" s="43" t="str">
        <f t="shared" si="19"/>
        <v>-</v>
      </c>
      <c r="AF34" s="38">
        <f>IF('[29]Proforma-Input'!$C$108="Yes",MONTH(O34)&amp;YEAR(O34)=MONTH($C$9)&amp;YEAR($C$9),0)</f>
        <v>0</v>
      </c>
      <c r="AG34" s="52">
        <v>2</v>
      </c>
    </row>
    <row r="35" spans="2:33" x14ac:dyDescent="0.3">
      <c r="B35" s="44" t="str">
        <f t="shared" si="20"/>
        <v>-</v>
      </c>
      <c r="C35" s="38"/>
      <c r="D35" s="1">
        <v>20</v>
      </c>
      <c r="E35" s="1">
        <f t="shared" si="23"/>
        <v>8</v>
      </c>
      <c r="F35" s="39">
        <f>IFERROR(IF(B35&lt;$C$9,IF('[29]Proforma-Input'!$C$108="Yes",K34,K34),0),)</f>
        <v>0</v>
      </c>
      <c r="G35" s="39">
        <f t="shared" si="21"/>
        <v>0</v>
      </c>
      <c r="H35" s="40">
        <f>IFERROR(IF(B35&lt;$C$9,IF('[29]Proforma-Input'!$C$108="Yes",H34,),0),)</f>
        <v>0</v>
      </c>
      <c r="I35" s="41">
        <f t="shared" si="4"/>
        <v>0</v>
      </c>
      <c r="J35" s="41">
        <f t="shared" si="5"/>
        <v>0</v>
      </c>
      <c r="K35" s="42">
        <f t="shared" si="6"/>
        <v>0</v>
      </c>
      <c r="L35" s="41" t="str">
        <f t="shared" si="7"/>
        <v>-</v>
      </c>
      <c r="M35" s="43" t="str">
        <f t="shared" si="8"/>
        <v>-</v>
      </c>
      <c r="O35" s="44">
        <f t="shared" ca="1" si="22"/>
        <v>46510</v>
      </c>
      <c r="P35" s="38"/>
      <c r="Q35" s="1">
        <f t="shared" si="9"/>
        <v>20</v>
      </c>
      <c r="R35" s="1">
        <f t="shared" si="24"/>
        <v>8</v>
      </c>
      <c r="S35" s="39">
        <f>IF('[29]Proforma-Input'!$C$108="No",X34,IF(AF35=TRUE,$P$3,X34))</f>
        <v>4909800.6591710513</v>
      </c>
      <c r="T35" s="39">
        <f t="shared" si="1"/>
        <v>31603.401174648188</v>
      </c>
      <c r="U35" s="40">
        <f t="shared" si="2"/>
        <v>6.5000000000000002E-2</v>
      </c>
      <c r="V35" s="41">
        <f t="shared" si="11"/>
        <v>26594.753570509863</v>
      </c>
      <c r="W35" s="41">
        <f t="shared" si="12"/>
        <v>5008.6476041383248</v>
      </c>
      <c r="X35" s="53">
        <f t="shared" si="13"/>
        <v>4904792.0115669128</v>
      </c>
      <c r="Y35" s="68">
        <f t="shared" si="14"/>
        <v>536860.03505987558</v>
      </c>
      <c r="Z35" s="68">
        <f t="shared" si="15"/>
        <v>95207.988433088132</v>
      </c>
      <c r="AA35" s="39">
        <f t="shared" si="16"/>
        <v>409.15005493092099</v>
      </c>
      <c r="AB35" s="53">
        <f t="shared" si="17"/>
        <v>40.915005493092103</v>
      </c>
      <c r="AC35" s="41" t="str">
        <f t="shared" si="18"/>
        <v>-</v>
      </c>
      <c r="AD35" s="43" t="str">
        <f t="shared" si="19"/>
        <v>-</v>
      </c>
      <c r="AF35" s="38">
        <f>IF('[29]Proforma-Input'!$C$108="Yes",MONTH(O35)&amp;YEAR(O35)=MONTH($C$9)&amp;YEAR($C$9),0)</f>
        <v>0</v>
      </c>
      <c r="AG35" s="52">
        <v>2</v>
      </c>
    </row>
    <row r="36" spans="2:33" x14ac:dyDescent="0.3">
      <c r="B36" s="44" t="str">
        <f t="shared" si="20"/>
        <v>-</v>
      </c>
      <c r="C36" s="38"/>
      <c r="D36" s="1">
        <v>21</v>
      </c>
      <c r="E36" s="1">
        <f t="shared" si="23"/>
        <v>9</v>
      </c>
      <c r="F36" s="39">
        <f>IFERROR(IF(B36&lt;$C$9,IF('[29]Proforma-Input'!$C$108="Yes",K35,K35),0),)</f>
        <v>0</v>
      </c>
      <c r="G36" s="39">
        <f t="shared" si="21"/>
        <v>0</v>
      </c>
      <c r="H36" s="40">
        <f>IFERROR(IF(B36&lt;$C$9,IF('[29]Proforma-Input'!$C$108="Yes",H35,),0),)</f>
        <v>0</v>
      </c>
      <c r="I36" s="41">
        <f t="shared" si="4"/>
        <v>0</v>
      </c>
      <c r="J36" s="41">
        <f t="shared" si="5"/>
        <v>0</v>
      </c>
      <c r="K36" s="42">
        <f t="shared" si="6"/>
        <v>0</v>
      </c>
      <c r="L36" s="41" t="str">
        <f t="shared" si="7"/>
        <v>-</v>
      </c>
      <c r="M36" s="43" t="str">
        <f t="shared" si="8"/>
        <v>-</v>
      </c>
      <c r="O36" s="44">
        <f t="shared" ca="1" si="22"/>
        <v>46541</v>
      </c>
      <c r="P36" s="38"/>
      <c r="Q36" s="1">
        <f t="shared" si="9"/>
        <v>21</v>
      </c>
      <c r="R36" s="1">
        <f t="shared" si="24"/>
        <v>9</v>
      </c>
      <c r="S36" s="39">
        <f>IF('[29]Proforma-Input'!$C$108="No",X35,IF(AF36=TRUE,$P$3,X35))</f>
        <v>4904792.0115669128</v>
      </c>
      <c r="T36" s="39">
        <f t="shared" si="1"/>
        <v>31603.401174648188</v>
      </c>
      <c r="U36" s="40">
        <f t="shared" si="2"/>
        <v>6.5000000000000002E-2</v>
      </c>
      <c r="V36" s="41">
        <f t="shared" si="11"/>
        <v>26567.623395987444</v>
      </c>
      <c r="W36" s="41">
        <f t="shared" si="12"/>
        <v>5035.7777786607439</v>
      </c>
      <c r="X36" s="53">
        <f t="shared" si="13"/>
        <v>4899756.2337882519</v>
      </c>
      <c r="Y36" s="68">
        <f t="shared" si="14"/>
        <v>563427.65845586301</v>
      </c>
      <c r="Z36" s="68">
        <f t="shared" si="15"/>
        <v>100243.76621174888</v>
      </c>
      <c r="AA36" s="39">
        <f t="shared" si="16"/>
        <v>408.73266763057609</v>
      </c>
      <c r="AB36" s="53">
        <f t="shared" si="17"/>
        <v>40.873266763057615</v>
      </c>
      <c r="AC36" s="41" t="str">
        <f t="shared" si="18"/>
        <v>-</v>
      </c>
      <c r="AD36" s="43" t="str">
        <f t="shared" si="19"/>
        <v>-</v>
      </c>
      <c r="AF36" s="38">
        <f>IF('[29]Proforma-Input'!$C$108="Yes",MONTH(O36)&amp;YEAR(O36)=MONTH($C$9)&amp;YEAR($C$9),0)</f>
        <v>0</v>
      </c>
      <c r="AG36" s="52">
        <v>2</v>
      </c>
    </row>
    <row r="37" spans="2:33" x14ac:dyDescent="0.3">
      <c r="B37" s="44" t="str">
        <f t="shared" si="20"/>
        <v>-</v>
      </c>
      <c r="C37" s="38"/>
      <c r="D37" s="1">
        <v>22</v>
      </c>
      <c r="E37" s="1">
        <f t="shared" si="23"/>
        <v>10</v>
      </c>
      <c r="F37" s="39">
        <f>IFERROR(IF(B37&lt;$C$9,IF('[29]Proforma-Input'!$C$108="Yes",K36,K36),0),)</f>
        <v>0</v>
      </c>
      <c r="G37" s="39">
        <f t="shared" si="21"/>
        <v>0</v>
      </c>
      <c r="H37" s="40">
        <f>IFERROR(IF(B37&lt;$C$9,IF('[29]Proforma-Input'!$C$108="Yes",H36,),0),)</f>
        <v>0</v>
      </c>
      <c r="I37" s="41">
        <f t="shared" si="4"/>
        <v>0</v>
      </c>
      <c r="J37" s="41">
        <f t="shared" si="5"/>
        <v>0</v>
      </c>
      <c r="K37" s="42">
        <f t="shared" si="6"/>
        <v>0</v>
      </c>
      <c r="L37" s="41" t="str">
        <f t="shared" si="7"/>
        <v>-</v>
      </c>
      <c r="M37" s="43" t="str">
        <f t="shared" si="8"/>
        <v>-</v>
      </c>
      <c r="O37" s="44">
        <f t="shared" ca="1" si="22"/>
        <v>46571</v>
      </c>
      <c r="P37" s="38"/>
      <c r="Q37" s="1">
        <f t="shared" si="9"/>
        <v>22</v>
      </c>
      <c r="R37" s="1">
        <f t="shared" si="24"/>
        <v>10</v>
      </c>
      <c r="S37" s="39">
        <f>IF('[29]Proforma-Input'!$C$108="No",X36,IF(AF37=TRUE,$P$3,X36))</f>
        <v>4899756.2337882519</v>
      </c>
      <c r="T37" s="39">
        <f t="shared" si="1"/>
        <v>31603.401174648188</v>
      </c>
      <c r="U37" s="40">
        <f t="shared" si="2"/>
        <v>6.5000000000000002E-2</v>
      </c>
      <c r="V37" s="41">
        <f t="shared" si="11"/>
        <v>26540.346266353034</v>
      </c>
      <c r="W37" s="41">
        <f t="shared" si="12"/>
        <v>5063.0549082951547</v>
      </c>
      <c r="X37" s="53">
        <f t="shared" si="13"/>
        <v>4894693.1788799567</v>
      </c>
      <c r="Y37" s="68">
        <f t="shared" si="14"/>
        <v>589968.00472221605</v>
      </c>
      <c r="Z37" s="68">
        <f t="shared" si="15"/>
        <v>105306.82112004404</v>
      </c>
      <c r="AA37" s="39">
        <f t="shared" si="16"/>
        <v>408.31301948235432</v>
      </c>
      <c r="AB37" s="53">
        <f t="shared" si="17"/>
        <v>40.831301948235435</v>
      </c>
      <c r="AC37" s="41" t="str">
        <f t="shared" si="18"/>
        <v>-</v>
      </c>
      <c r="AD37" s="43" t="str">
        <f t="shared" si="19"/>
        <v>-</v>
      </c>
      <c r="AF37" s="38">
        <f>IF('[29]Proforma-Input'!$C$108="Yes",MONTH(O37)&amp;YEAR(O37)=MONTH($C$9)&amp;YEAR($C$9),0)</f>
        <v>0</v>
      </c>
      <c r="AG37" s="52">
        <v>2</v>
      </c>
    </row>
    <row r="38" spans="2:33" x14ac:dyDescent="0.3">
      <c r="B38" s="44" t="str">
        <f t="shared" si="20"/>
        <v>-</v>
      </c>
      <c r="C38" s="38"/>
      <c r="D38" s="1">
        <v>23</v>
      </c>
      <c r="E38" s="1">
        <f t="shared" si="23"/>
        <v>11</v>
      </c>
      <c r="F38" s="39">
        <f>IFERROR(IF(B38&lt;$C$9,IF('[29]Proforma-Input'!$C$108="Yes",K37,K37),0),)</f>
        <v>0</v>
      </c>
      <c r="G38" s="39">
        <f t="shared" si="21"/>
        <v>0</v>
      </c>
      <c r="H38" s="40">
        <f>IFERROR(IF(B38&lt;$C$9,IF('[29]Proforma-Input'!$C$108="Yes",H37,),0),)</f>
        <v>0</v>
      </c>
      <c r="I38" s="41">
        <f t="shared" si="4"/>
        <v>0</v>
      </c>
      <c r="J38" s="41">
        <f t="shared" si="5"/>
        <v>0</v>
      </c>
      <c r="K38" s="42">
        <f t="shared" si="6"/>
        <v>0</v>
      </c>
      <c r="L38" s="41" t="str">
        <f t="shared" si="7"/>
        <v>-</v>
      </c>
      <c r="M38" s="43" t="str">
        <f t="shared" si="8"/>
        <v>-</v>
      </c>
      <c r="O38" s="44">
        <f t="shared" ca="1" si="22"/>
        <v>46602</v>
      </c>
      <c r="P38" s="38"/>
      <c r="Q38" s="1">
        <f t="shared" si="9"/>
        <v>23</v>
      </c>
      <c r="R38" s="1">
        <f t="shared" si="24"/>
        <v>11</v>
      </c>
      <c r="S38" s="39">
        <f>IF('[29]Proforma-Input'!$C$108="No",X37,IF(AF38=TRUE,$P$3,X37))</f>
        <v>4894693.1788799567</v>
      </c>
      <c r="T38" s="39">
        <f t="shared" si="1"/>
        <v>31603.401174648188</v>
      </c>
      <c r="U38" s="40">
        <f t="shared" si="2"/>
        <v>6.5000000000000002E-2</v>
      </c>
      <c r="V38" s="41">
        <f t="shared" si="11"/>
        <v>26512.921385599766</v>
      </c>
      <c r="W38" s="41">
        <f t="shared" si="12"/>
        <v>5090.4797890484224</v>
      </c>
      <c r="X38" s="53">
        <f t="shared" si="13"/>
        <v>4889602.6990909083</v>
      </c>
      <c r="Y38" s="68">
        <f t="shared" si="14"/>
        <v>616480.92610781582</v>
      </c>
      <c r="Z38" s="68">
        <f t="shared" si="15"/>
        <v>110397.30090909246</v>
      </c>
      <c r="AA38" s="39">
        <f t="shared" si="16"/>
        <v>407.89109823999638</v>
      </c>
      <c r="AB38" s="53">
        <f t="shared" si="17"/>
        <v>40.789109823999638</v>
      </c>
      <c r="AC38" s="41" t="str">
        <f t="shared" si="18"/>
        <v>-</v>
      </c>
      <c r="AD38" s="43" t="str">
        <f t="shared" si="19"/>
        <v>-</v>
      </c>
      <c r="AF38" s="38">
        <f>IF('[29]Proforma-Input'!$C$108="Yes",MONTH(O38)&amp;YEAR(O38)=MONTH($C$9)&amp;YEAR($C$9),0)</f>
        <v>0</v>
      </c>
      <c r="AG38" s="52">
        <v>2</v>
      </c>
    </row>
    <row r="39" spans="2:33" x14ac:dyDescent="0.3">
      <c r="B39" s="44" t="str">
        <f t="shared" si="20"/>
        <v>-</v>
      </c>
      <c r="C39" s="38"/>
      <c r="D39" s="1">
        <v>24</v>
      </c>
      <c r="E39" s="1">
        <f t="shared" si="23"/>
        <v>12</v>
      </c>
      <c r="F39" s="39">
        <f>IFERROR(IF(B39&lt;$C$9,IF('[29]Proforma-Input'!$C$108="Yes",K38,K38),0),)</f>
        <v>0</v>
      </c>
      <c r="G39" s="39">
        <f t="shared" si="21"/>
        <v>0</v>
      </c>
      <c r="H39" s="40">
        <f>IFERROR(IF(B39&lt;$C$9,IF('[29]Proforma-Input'!$C$108="Yes",H38,),0),)</f>
        <v>0</v>
      </c>
      <c r="I39" s="41">
        <f t="shared" si="4"/>
        <v>0</v>
      </c>
      <c r="J39" s="41">
        <f t="shared" si="5"/>
        <v>0</v>
      </c>
      <c r="K39" s="42">
        <f t="shared" si="6"/>
        <v>0</v>
      </c>
      <c r="L39" s="41" t="str">
        <f t="shared" si="7"/>
        <v>-</v>
      </c>
      <c r="M39" s="43" t="str">
        <f t="shared" si="8"/>
        <v>-</v>
      </c>
      <c r="O39" s="44">
        <f t="shared" ca="1" si="22"/>
        <v>46633</v>
      </c>
      <c r="P39" s="38"/>
      <c r="Q39" s="1">
        <f t="shared" si="9"/>
        <v>24</v>
      </c>
      <c r="R39" s="1">
        <f t="shared" si="24"/>
        <v>12</v>
      </c>
      <c r="S39" s="39">
        <f>IF('[29]Proforma-Input'!$C$108="No",X38,IF(AF39=TRUE,$P$3,X38))</f>
        <v>4889602.6990909083</v>
      </c>
      <c r="T39" s="39">
        <f t="shared" si="1"/>
        <v>31603.401174648188</v>
      </c>
      <c r="U39" s="40">
        <f t="shared" si="2"/>
        <v>6.5000000000000002E-2</v>
      </c>
      <c r="V39" s="41">
        <f t="shared" si="11"/>
        <v>26485.347953409087</v>
      </c>
      <c r="W39" s="41">
        <f t="shared" si="12"/>
        <v>5118.0532212391008</v>
      </c>
      <c r="X39" s="53">
        <f t="shared" si="13"/>
        <v>4884484.6458696695</v>
      </c>
      <c r="Y39" s="68">
        <f t="shared" si="14"/>
        <v>642966.27406122489</v>
      </c>
      <c r="Z39" s="68">
        <f t="shared" si="15"/>
        <v>115515.35413033156</v>
      </c>
      <c r="AA39" s="39">
        <f t="shared" si="16"/>
        <v>407.46689159090903</v>
      </c>
      <c r="AB39" s="53">
        <f t="shared" si="17"/>
        <v>40.746689159090906</v>
      </c>
      <c r="AC39" s="41" t="str">
        <f t="shared" si="18"/>
        <v>-</v>
      </c>
      <c r="AD39" s="43" t="str">
        <f t="shared" si="19"/>
        <v>-</v>
      </c>
      <c r="AF39" s="38">
        <f>IF('[29]Proforma-Input'!$C$108="Yes",MONTH(O39)&amp;YEAR(O39)=MONTH($C$9)&amp;YEAR($C$9),0)</f>
        <v>0</v>
      </c>
      <c r="AG39" s="52">
        <v>2</v>
      </c>
    </row>
    <row r="40" spans="2:33" x14ac:dyDescent="0.3">
      <c r="B40" s="44" t="str">
        <f t="shared" si="20"/>
        <v>-</v>
      </c>
      <c r="C40" s="38">
        <v>3</v>
      </c>
      <c r="D40" s="1">
        <v>25</v>
      </c>
      <c r="E40" s="1">
        <v>1</v>
      </c>
      <c r="F40" s="39">
        <f>IFERROR(IF(B40&lt;$C$9,IF('[29]Proforma-Input'!$C$108="Yes",K39,K39),0),)</f>
        <v>0</v>
      </c>
      <c r="G40" s="39">
        <f t="shared" si="21"/>
        <v>0</v>
      </c>
      <c r="H40" s="40">
        <f>IFERROR(IF(B40&lt;$C$9,IF('[29]Proforma-Input'!$C$108="Yes",H39,),0),)</f>
        <v>0</v>
      </c>
      <c r="I40" s="41">
        <f t="shared" si="4"/>
        <v>0</v>
      </c>
      <c r="J40" s="41">
        <f t="shared" si="5"/>
        <v>0</v>
      </c>
      <c r="K40" s="42">
        <f t="shared" si="6"/>
        <v>0</v>
      </c>
      <c r="L40" s="41">
        <f t="shared" si="7"/>
        <v>0</v>
      </c>
      <c r="M40" s="43">
        <f t="shared" si="8"/>
        <v>0</v>
      </c>
      <c r="O40" s="44">
        <f t="shared" ca="1" si="22"/>
        <v>46663</v>
      </c>
      <c r="P40" s="38">
        <v>3</v>
      </c>
      <c r="Q40" s="1">
        <f t="shared" si="9"/>
        <v>25</v>
      </c>
      <c r="R40" s="1">
        <v>1</v>
      </c>
      <c r="S40" s="39">
        <f>IF('[29]Proforma-Input'!$C$108="No",X39,IF(AF40=TRUE,$P$3,X39))</f>
        <v>4884484.6458696695</v>
      </c>
      <c r="T40" s="39">
        <f t="shared" si="1"/>
        <v>31603.401174648188</v>
      </c>
      <c r="U40" s="40">
        <f t="shared" si="2"/>
        <v>6.5000000000000002E-2</v>
      </c>
      <c r="V40" s="41">
        <f t="shared" si="11"/>
        <v>26457.625165127378</v>
      </c>
      <c r="W40" s="41">
        <f t="shared" si="12"/>
        <v>5145.7760095208105</v>
      </c>
      <c r="X40" s="53">
        <f t="shared" si="13"/>
        <v>4879338.869860149</v>
      </c>
      <c r="Y40" s="68">
        <f t="shared" si="14"/>
        <v>669423.89922635222</v>
      </c>
      <c r="Z40" s="68">
        <f t="shared" si="15"/>
        <v>120661.13013985236</v>
      </c>
      <c r="AA40" s="39">
        <f t="shared" si="16"/>
        <v>407.04038715580577</v>
      </c>
      <c r="AB40" s="53">
        <f t="shared" si="17"/>
        <v>40.70403871558058</v>
      </c>
      <c r="AC40" s="41">
        <f t="shared" si="18"/>
        <v>315618.26344694104</v>
      </c>
      <c r="AD40" s="43">
        <f t="shared" si="19"/>
        <v>63622.550648837219</v>
      </c>
      <c r="AF40" s="38">
        <f>IF('[29]Proforma-Input'!$C$108="Yes",MONTH(O40)&amp;YEAR(O40)=MONTH($C$9)&amp;YEAR($C$9),0)</f>
        <v>0</v>
      </c>
      <c r="AG40" s="52">
        <v>3</v>
      </c>
    </row>
    <row r="41" spans="2:33" x14ac:dyDescent="0.3">
      <c r="B41" s="44" t="str">
        <f t="shared" si="20"/>
        <v>-</v>
      </c>
      <c r="C41" s="38"/>
      <c r="D41" s="1">
        <v>26</v>
      </c>
      <c r="E41" s="1">
        <f t="shared" ref="E41:E51" si="25">1+E40</f>
        <v>2</v>
      </c>
      <c r="F41" s="39">
        <f>IFERROR(IF(B41&lt;$C$9,IF('[29]Proforma-Input'!$C$108="Yes",K40,K40),0),)</f>
        <v>0</v>
      </c>
      <c r="G41" s="39">
        <f t="shared" si="21"/>
        <v>0</v>
      </c>
      <c r="H41" s="40">
        <f>IFERROR(IF(B41&lt;$C$9,IF('[29]Proforma-Input'!$C$108="Yes",H40,),0),)</f>
        <v>0</v>
      </c>
      <c r="I41" s="41">
        <f t="shared" si="4"/>
        <v>0</v>
      </c>
      <c r="J41" s="41">
        <f t="shared" si="5"/>
        <v>0</v>
      </c>
      <c r="K41" s="42">
        <f t="shared" si="6"/>
        <v>0</v>
      </c>
      <c r="L41" s="41" t="str">
        <f t="shared" si="7"/>
        <v>-</v>
      </c>
      <c r="M41" s="43" t="str">
        <f t="shared" si="8"/>
        <v>-</v>
      </c>
      <c r="O41" s="44">
        <f t="shared" ca="1" si="22"/>
        <v>46694</v>
      </c>
      <c r="P41" s="38"/>
      <c r="Q41" s="1">
        <f t="shared" si="9"/>
        <v>26</v>
      </c>
      <c r="R41" s="1">
        <f t="shared" ref="R41:R51" si="26">1+R40</f>
        <v>2</v>
      </c>
      <c r="S41" s="39">
        <f>IF('[29]Proforma-Input'!$C$108="No",X40,IF(AF41=TRUE,$P$3,X40))</f>
        <v>4879338.869860149</v>
      </c>
      <c r="T41" s="39">
        <f t="shared" si="1"/>
        <v>31603.401174648188</v>
      </c>
      <c r="U41" s="40">
        <f t="shared" si="2"/>
        <v>6.5000000000000002E-2</v>
      </c>
      <c r="V41" s="41">
        <f t="shared" si="11"/>
        <v>26429.752211742474</v>
      </c>
      <c r="W41" s="41">
        <f t="shared" si="12"/>
        <v>5173.6489629057141</v>
      </c>
      <c r="X41" s="53">
        <f t="shared" si="13"/>
        <v>4874165.2208972434</v>
      </c>
      <c r="Y41" s="68">
        <f t="shared" si="14"/>
        <v>695853.65143809468</v>
      </c>
      <c r="Z41" s="68">
        <f t="shared" si="15"/>
        <v>125834.77910275808</v>
      </c>
      <c r="AA41" s="39">
        <f t="shared" si="16"/>
        <v>406.61157248834576</v>
      </c>
      <c r="AB41" s="53">
        <f t="shared" si="17"/>
        <v>40.661157248834577</v>
      </c>
      <c r="AC41" s="41" t="str">
        <f t="shared" si="18"/>
        <v>-</v>
      </c>
      <c r="AD41" s="43" t="str">
        <f t="shared" si="19"/>
        <v>-</v>
      </c>
      <c r="AF41" s="38">
        <f>IF('[29]Proforma-Input'!$C$108="Yes",MONTH(O41)&amp;YEAR(O41)=MONTH($C$9)&amp;YEAR($C$9),0)</f>
        <v>0</v>
      </c>
      <c r="AG41" s="52">
        <v>3</v>
      </c>
    </row>
    <row r="42" spans="2:33" x14ac:dyDescent="0.3">
      <c r="B42" s="44" t="str">
        <f t="shared" si="20"/>
        <v>-</v>
      </c>
      <c r="C42" s="38"/>
      <c r="D42" s="1">
        <v>27</v>
      </c>
      <c r="E42" s="1">
        <f t="shared" si="25"/>
        <v>3</v>
      </c>
      <c r="F42" s="39">
        <f>IFERROR(IF(B42&lt;$C$9,IF('[29]Proforma-Input'!$C$108="Yes",K41,K41),0),)</f>
        <v>0</v>
      </c>
      <c r="G42" s="39">
        <f t="shared" si="21"/>
        <v>0</v>
      </c>
      <c r="H42" s="40">
        <f>IFERROR(IF(B42&lt;$C$9,IF('[29]Proforma-Input'!$C$108="Yes",H41,),0),)</f>
        <v>0</v>
      </c>
      <c r="I42" s="41">
        <f t="shared" si="4"/>
        <v>0</v>
      </c>
      <c r="J42" s="41">
        <f t="shared" si="5"/>
        <v>0</v>
      </c>
      <c r="K42" s="42">
        <f t="shared" si="6"/>
        <v>0</v>
      </c>
      <c r="L42" s="41" t="str">
        <f t="shared" si="7"/>
        <v>-</v>
      </c>
      <c r="M42" s="43" t="str">
        <f t="shared" si="8"/>
        <v>-</v>
      </c>
      <c r="O42" s="44">
        <f t="shared" ca="1" si="22"/>
        <v>46724</v>
      </c>
      <c r="P42" s="38"/>
      <c r="Q42" s="1">
        <f t="shared" si="9"/>
        <v>27</v>
      </c>
      <c r="R42" s="1">
        <f t="shared" si="26"/>
        <v>3</v>
      </c>
      <c r="S42" s="39">
        <f>IF('[29]Proforma-Input'!$C$108="No",X41,IF(AF42=TRUE,$P$3,X41))</f>
        <v>4874165.2208972434</v>
      </c>
      <c r="T42" s="39">
        <f t="shared" si="1"/>
        <v>31603.401174648188</v>
      </c>
      <c r="U42" s="40">
        <f t="shared" si="2"/>
        <v>6.5000000000000002E-2</v>
      </c>
      <c r="V42" s="41">
        <f t="shared" si="11"/>
        <v>26401.728279860068</v>
      </c>
      <c r="W42" s="41">
        <f t="shared" si="12"/>
        <v>5201.6728947881202</v>
      </c>
      <c r="X42" s="53">
        <f t="shared" si="13"/>
        <v>4868963.5480024554</v>
      </c>
      <c r="Y42" s="68">
        <f t="shared" si="14"/>
        <v>722255.37971795478</v>
      </c>
      <c r="Z42" s="68">
        <f t="shared" si="15"/>
        <v>131036.4519975462</v>
      </c>
      <c r="AA42" s="39">
        <f t="shared" si="16"/>
        <v>406.18043507477029</v>
      </c>
      <c r="AB42" s="53">
        <f t="shared" si="17"/>
        <v>40.618043507477033</v>
      </c>
      <c r="AC42" s="41" t="str">
        <f t="shared" si="18"/>
        <v>-</v>
      </c>
      <c r="AD42" s="43" t="str">
        <f t="shared" si="19"/>
        <v>-</v>
      </c>
      <c r="AF42" s="38">
        <f>IF('[29]Proforma-Input'!$C$108="Yes",MONTH(O42)&amp;YEAR(O42)=MONTH($C$9)&amp;YEAR($C$9),0)</f>
        <v>0</v>
      </c>
      <c r="AG42" s="52">
        <v>3</v>
      </c>
    </row>
    <row r="43" spans="2:33" x14ac:dyDescent="0.3">
      <c r="B43" s="44" t="str">
        <f t="shared" si="20"/>
        <v>-</v>
      </c>
      <c r="C43" s="38"/>
      <c r="D43" s="1">
        <v>28</v>
      </c>
      <c r="E43" s="1">
        <f t="shared" si="25"/>
        <v>4</v>
      </c>
      <c r="F43" s="39">
        <f>IFERROR(IF(B43&lt;$C$9,IF('[29]Proforma-Input'!$C$108="Yes",K42,K42),0),)</f>
        <v>0</v>
      </c>
      <c r="G43" s="39">
        <f t="shared" si="21"/>
        <v>0</v>
      </c>
      <c r="H43" s="40">
        <f>IFERROR(IF(B43&lt;$C$9,IF('[29]Proforma-Input'!$C$108="Yes",H42,),0),)</f>
        <v>0</v>
      </c>
      <c r="I43" s="41">
        <f t="shared" si="4"/>
        <v>0</v>
      </c>
      <c r="J43" s="41">
        <f t="shared" si="5"/>
        <v>0</v>
      </c>
      <c r="K43" s="42">
        <f t="shared" si="6"/>
        <v>0</v>
      </c>
      <c r="L43" s="41" t="str">
        <f t="shared" si="7"/>
        <v>-</v>
      </c>
      <c r="M43" s="43" t="str">
        <f t="shared" si="8"/>
        <v>-</v>
      </c>
      <c r="O43" s="44">
        <f t="shared" ca="1" si="22"/>
        <v>46755</v>
      </c>
      <c r="P43" s="38"/>
      <c r="Q43" s="1">
        <f t="shared" si="9"/>
        <v>28</v>
      </c>
      <c r="R43" s="1">
        <f t="shared" si="26"/>
        <v>4</v>
      </c>
      <c r="S43" s="39">
        <f>IF('[29]Proforma-Input'!$C$108="No",X42,IF(AF43=TRUE,$P$3,X42))</f>
        <v>4868963.5480024554</v>
      </c>
      <c r="T43" s="39">
        <f t="shared" si="1"/>
        <v>31603.401174648188</v>
      </c>
      <c r="U43" s="40">
        <f t="shared" si="2"/>
        <v>6.5000000000000002E-2</v>
      </c>
      <c r="V43" s="41">
        <f t="shared" si="11"/>
        <v>26373.552551679968</v>
      </c>
      <c r="W43" s="41">
        <f t="shared" si="12"/>
        <v>5229.8486229682203</v>
      </c>
      <c r="X43" s="53">
        <f t="shared" si="13"/>
        <v>4863733.699379487</v>
      </c>
      <c r="Y43" s="68">
        <f t="shared" si="14"/>
        <v>748628.9322696348</v>
      </c>
      <c r="Z43" s="68">
        <f t="shared" si="15"/>
        <v>136266.30062051443</v>
      </c>
      <c r="AA43" s="39">
        <f t="shared" si="16"/>
        <v>405.74696233353797</v>
      </c>
      <c r="AB43" s="53">
        <f t="shared" si="17"/>
        <v>40.574696233353798</v>
      </c>
      <c r="AC43" s="41" t="str">
        <f t="shared" si="18"/>
        <v>-</v>
      </c>
      <c r="AD43" s="43" t="str">
        <f t="shared" si="19"/>
        <v>-</v>
      </c>
      <c r="AF43" s="38">
        <f>IF('[29]Proforma-Input'!$C$108="Yes",MONTH(O43)&amp;YEAR(O43)=MONTH($C$9)&amp;YEAR($C$9),0)</f>
        <v>0</v>
      </c>
      <c r="AG43" s="52">
        <v>3</v>
      </c>
    </row>
    <row r="44" spans="2:33" x14ac:dyDescent="0.3">
      <c r="B44" s="44" t="str">
        <f t="shared" si="20"/>
        <v>-</v>
      </c>
      <c r="C44" s="38"/>
      <c r="D44" s="1">
        <v>29</v>
      </c>
      <c r="E44" s="1">
        <f t="shared" si="25"/>
        <v>5</v>
      </c>
      <c r="F44" s="39">
        <f>IFERROR(IF(B44&lt;$C$9,IF('[29]Proforma-Input'!$C$108="Yes",K43,K43),0),)</f>
        <v>0</v>
      </c>
      <c r="G44" s="39">
        <f t="shared" si="21"/>
        <v>0</v>
      </c>
      <c r="H44" s="40">
        <f>IFERROR(IF(B44&lt;$C$9,IF('[29]Proforma-Input'!$C$108="Yes",H43,),0),)</f>
        <v>0</v>
      </c>
      <c r="I44" s="41">
        <f t="shared" si="4"/>
        <v>0</v>
      </c>
      <c r="J44" s="41">
        <f t="shared" si="5"/>
        <v>0</v>
      </c>
      <c r="K44" s="42">
        <f t="shared" si="6"/>
        <v>0</v>
      </c>
      <c r="L44" s="41" t="str">
        <f t="shared" si="7"/>
        <v>-</v>
      </c>
      <c r="M44" s="43" t="str">
        <f t="shared" si="8"/>
        <v>-</v>
      </c>
      <c r="O44" s="44">
        <f t="shared" ca="1" si="22"/>
        <v>46786</v>
      </c>
      <c r="P44" s="38"/>
      <c r="Q44" s="1">
        <f t="shared" si="9"/>
        <v>29</v>
      </c>
      <c r="R44" s="1">
        <f t="shared" si="26"/>
        <v>5</v>
      </c>
      <c r="S44" s="39">
        <f>IF('[29]Proforma-Input'!$C$108="No",X43,IF(AF44=TRUE,$P$3,X43))</f>
        <v>4863733.699379487</v>
      </c>
      <c r="T44" s="39">
        <f t="shared" si="1"/>
        <v>31603.401174648188</v>
      </c>
      <c r="U44" s="40">
        <f t="shared" si="2"/>
        <v>6.5000000000000002E-2</v>
      </c>
      <c r="V44" s="41">
        <f t="shared" si="11"/>
        <v>26345.224204972223</v>
      </c>
      <c r="W44" s="41">
        <f t="shared" si="12"/>
        <v>5258.1769696759657</v>
      </c>
      <c r="X44" s="53">
        <f t="shared" si="13"/>
        <v>4858475.5224098107</v>
      </c>
      <c r="Y44" s="68">
        <f t="shared" si="14"/>
        <v>774974.15647460707</v>
      </c>
      <c r="Z44" s="68">
        <f t="shared" si="15"/>
        <v>141524.47759019039</v>
      </c>
      <c r="AA44" s="39">
        <f t="shared" si="16"/>
        <v>405.31114161495725</v>
      </c>
      <c r="AB44" s="53">
        <f t="shared" si="17"/>
        <v>40.531114161495729</v>
      </c>
      <c r="AC44" s="41" t="str">
        <f t="shared" si="18"/>
        <v>-</v>
      </c>
      <c r="AD44" s="43" t="str">
        <f t="shared" si="19"/>
        <v>-</v>
      </c>
      <c r="AF44" s="38">
        <f>IF('[29]Proforma-Input'!$C$108="Yes",MONTH(O44)&amp;YEAR(O44)=MONTH($C$9)&amp;YEAR($C$9),0)</f>
        <v>0</v>
      </c>
      <c r="AG44" s="52">
        <v>3</v>
      </c>
    </row>
    <row r="45" spans="2:33" x14ac:dyDescent="0.3">
      <c r="B45" s="44" t="str">
        <f t="shared" si="20"/>
        <v>-</v>
      </c>
      <c r="C45" s="38"/>
      <c r="D45" s="1">
        <v>30</v>
      </c>
      <c r="E45" s="1">
        <f t="shared" si="25"/>
        <v>6</v>
      </c>
      <c r="F45" s="39">
        <f>IFERROR(IF(B45&lt;$C$9,IF('[29]Proforma-Input'!$C$108="Yes",K44,K44),0),)</f>
        <v>0</v>
      </c>
      <c r="G45" s="39">
        <f t="shared" si="21"/>
        <v>0</v>
      </c>
      <c r="H45" s="40">
        <f>IFERROR(IF(B45&lt;$C$9,IF('[29]Proforma-Input'!$C$108="Yes",H44,),0),)</f>
        <v>0</v>
      </c>
      <c r="I45" s="41">
        <f t="shared" si="4"/>
        <v>0</v>
      </c>
      <c r="J45" s="41">
        <f t="shared" si="5"/>
        <v>0</v>
      </c>
      <c r="K45" s="42">
        <f t="shared" si="6"/>
        <v>0</v>
      </c>
      <c r="L45" s="41" t="str">
        <f t="shared" si="7"/>
        <v>-</v>
      </c>
      <c r="M45" s="43" t="str">
        <f t="shared" si="8"/>
        <v>-</v>
      </c>
      <c r="O45" s="44">
        <f t="shared" ca="1" si="22"/>
        <v>46815</v>
      </c>
      <c r="P45" s="38"/>
      <c r="Q45" s="1">
        <f t="shared" si="9"/>
        <v>30</v>
      </c>
      <c r="R45" s="1">
        <f t="shared" si="26"/>
        <v>6</v>
      </c>
      <c r="S45" s="39">
        <f>IF('[29]Proforma-Input'!$C$108="No",X44,IF(AF45=TRUE,$P$3,X44))</f>
        <v>4858475.5224098107</v>
      </c>
      <c r="T45" s="39">
        <f t="shared" si="1"/>
        <v>31603.401174648188</v>
      </c>
      <c r="U45" s="40">
        <f t="shared" si="2"/>
        <v>6.5000000000000002E-2</v>
      </c>
      <c r="V45" s="41">
        <f t="shared" si="11"/>
        <v>26316.742413053144</v>
      </c>
      <c r="W45" s="41">
        <f t="shared" si="12"/>
        <v>5286.6587615950448</v>
      </c>
      <c r="X45" s="53">
        <f t="shared" si="13"/>
        <v>4853188.8636482153</v>
      </c>
      <c r="Y45" s="68">
        <f t="shared" si="14"/>
        <v>801290.89888766024</v>
      </c>
      <c r="Z45" s="68">
        <f t="shared" si="15"/>
        <v>146811.13635178545</v>
      </c>
      <c r="AA45" s="39">
        <f t="shared" si="16"/>
        <v>404.87296020081754</v>
      </c>
      <c r="AB45" s="53">
        <f t="shared" si="17"/>
        <v>40.487296020081757</v>
      </c>
      <c r="AC45" s="41" t="str">
        <f t="shared" si="18"/>
        <v>-</v>
      </c>
      <c r="AD45" s="43" t="str">
        <f t="shared" si="19"/>
        <v>-</v>
      </c>
      <c r="AF45" s="38">
        <f>IF('[29]Proforma-Input'!$C$108="Yes",MONTH(O45)&amp;YEAR(O45)=MONTH($C$9)&amp;YEAR($C$9),0)</f>
        <v>0</v>
      </c>
      <c r="AG45" s="52">
        <v>3</v>
      </c>
    </row>
    <row r="46" spans="2:33" x14ac:dyDescent="0.3">
      <c r="B46" s="44" t="str">
        <f t="shared" si="20"/>
        <v>-</v>
      </c>
      <c r="C46" s="38"/>
      <c r="D46" s="1">
        <v>31</v>
      </c>
      <c r="E46" s="1">
        <f t="shared" si="25"/>
        <v>7</v>
      </c>
      <c r="F46" s="39">
        <f>IFERROR(IF(B46&lt;$C$9,IF('[29]Proforma-Input'!$C$108="Yes",K45,K45),0),)</f>
        <v>0</v>
      </c>
      <c r="G46" s="39">
        <f t="shared" si="21"/>
        <v>0</v>
      </c>
      <c r="H46" s="40">
        <f>IFERROR(IF(B46&lt;$C$9,IF('[29]Proforma-Input'!$C$108="Yes",H45,),0),)</f>
        <v>0</v>
      </c>
      <c r="I46" s="41">
        <f t="shared" si="4"/>
        <v>0</v>
      </c>
      <c r="J46" s="41">
        <f t="shared" si="5"/>
        <v>0</v>
      </c>
      <c r="K46" s="42">
        <f t="shared" si="6"/>
        <v>0</v>
      </c>
      <c r="L46" s="41" t="str">
        <f t="shared" si="7"/>
        <v>-</v>
      </c>
      <c r="M46" s="43" t="str">
        <f t="shared" si="8"/>
        <v>-</v>
      </c>
      <c r="O46" s="44">
        <f t="shared" ca="1" si="22"/>
        <v>46846</v>
      </c>
      <c r="P46" s="38"/>
      <c r="Q46" s="1">
        <f t="shared" si="9"/>
        <v>31</v>
      </c>
      <c r="R46" s="1">
        <f t="shared" si="26"/>
        <v>7</v>
      </c>
      <c r="S46" s="39">
        <f>IF('[29]Proforma-Input'!$C$108="No",X45,IF(AF46=TRUE,$P$3,X45))</f>
        <v>4853188.8636482153</v>
      </c>
      <c r="T46" s="39">
        <f t="shared" si="1"/>
        <v>31603.401174648188</v>
      </c>
      <c r="U46" s="40">
        <f t="shared" si="2"/>
        <v>6.5000000000000002E-2</v>
      </c>
      <c r="V46" s="41">
        <f t="shared" si="11"/>
        <v>26288.106344761167</v>
      </c>
      <c r="W46" s="41">
        <f t="shared" si="12"/>
        <v>5315.2948298870215</v>
      </c>
      <c r="X46" s="53">
        <f t="shared" si="13"/>
        <v>4847873.568818328</v>
      </c>
      <c r="Y46" s="68">
        <f t="shared" si="14"/>
        <v>827579.00523242145</v>
      </c>
      <c r="Z46" s="68">
        <f t="shared" si="15"/>
        <v>152126.43118167247</v>
      </c>
      <c r="AA46" s="39">
        <f t="shared" si="16"/>
        <v>404.43240530401795</v>
      </c>
      <c r="AB46" s="53">
        <f t="shared" si="17"/>
        <v>40.443240530401795</v>
      </c>
      <c r="AC46" s="41" t="str">
        <f t="shared" si="18"/>
        <v>-</v>
      </c>
      <c r="AD46" s="43" t="str">
        <f t="shared" si="19"/>
        <v>-</v>
      </c>
      <c r="AF46" s="38">
        <f>IF('[29]Proforma-Input'!$C$108="Yes",MONTH(O46)&amp;YEAR(O46)=MONTH($C$9)&amp;YEAR($C$9),0)</f>
        <v>0</v>
      </c>
      <c r="AG46" s="52">
        <v>3</v>
      </c>
    </row>
    <row r="47" spans="2:33" x14ac:dyDescent="0.3">
      <c r="B47" s="44" t="str">
        <f t="shared" si="20"/>
        <v>-</v>
      </c>
      <c r="C47" s="38"/>
      <c r="D47" s="1">
        <v>32</v>
      </c>
      <c r="E47" s="1">
        <f t="shared" si="25"/>
        <v>8</v>
      </c>
      <c r="F47" s="39">
        <f>IFERROR(IF(B47&lt;$C$9,IF('[29]Proforma-Input'!$C$108="Yes",K46,K46),0),)</f>
        <v>0</v>
      </c>
      <c r="G47" s="39">
        <f t="shared" si="21"/>
        <v>0</v>
      </c>
      <c r="H47" s="40">
        <f>IFERROR(IF(B47&lt;$C$9,IF('[29]Proforma-Input'!$C$108="Yes",H46,),0),)</f>
        <v>0</v>
      </c>
      <c r="I47" s="41">
        <f t="shared" si="4"/>
        <v>0</v>
      </c>
      <c r="J47" s="41">
        <f t="shared" si="5"/>
        <v>0</v>
      </c>
      <c r="K47" s="42">
        <f t="shared" si="6"/>
        <v>0</v>
      </c>
      <c r="L47" s="41" t="str">
        <f t="shared" si="7"/>
        <v>-</v>
      </c>
      <c r="M47" s="43" t="str">
        <f t="shared" si="8"/>
        <v>-</v>
      </c>
      <c r="O47" s="44">
        <f t="shared" ca="1" si="22"/>
        <v>46876</v>
      </c>
      <c r="P47" s="38"/>
      <c r="Q47" s="1">
        <f t="shared" si="9"/>
        <v>32</v>
      </c>
      <c r="R47" s="1">
        <f t="shared" si="26"/>
        <v>8</v>
      </c>
      <c r="S47" s="39">
        <f>IF('[29]Proforma-Input'!$C$108="No",X46,IF(AF47=TRUE,$P$3,X46))</f>
        <v>4847873.568818328</v>
      </c>
      <c r="T47" s="39">
        <f t="shared" si="1"/>
        <v>31603.401174648188</v>
      </c>
      <c r="U47" s="40">
        <f t="shared" si="2"/>
        <v>6.5000000000000002E-2</v>
      </c>
      <c r="V47" s="41">
        <f t="shared" si="11"/>
        <v>26259.31516443261</v>
      </c>
      <c r="W47" s="41">
        <f t="shared" si="12"/>
        <v>5344.0860102155784</v>
      </c>
      <c r="X47" s="53">
        <f t="shared" si="13"/>
        <v>4842529.4828081122</v>
      </c>
      <c r="Y47" s="68">
        <f t="shared" si="14"/>
        <v>853838.32039685408</v>
      </c>
      <c r="Z47" s="68">
        <f t="shared" si="15"/>
        <v>157470.51719188804</v>
      </c>
      <c r="AA47" s="39">
        <f t="shared" si="16"/>
        <v>403.98946406819397</v>
      </c>
      <c r="AB47" s="53">
        <f t="shared" si="17"/>
        <v>40.398946406819398</v>
      </c>
      <c r="AC47" s="41" t="str">
        <f t="shared" si="18"/>
        <v>-</v>
      </c>
      <c r="AD47" s="43" t="str">
        <f t="shared" si="19"/>
        <v>-</v>
      </c>
      <c r="AF47" s="38">
        <f>IF('[29]Proforma-Input'!$C$108="Yes",MONTH(O47)&amp;YEAR(O47)=MONTH($C$9)&amp;YEAR($C$9),0)</f>
        <v>0</v>
      </c>
      <c r="AG47" s="52">
        <v>3</v>
      </c>
    </row>
    <row r="48" spans="2:33" x14ac:dyDescent="0.3">
      <c r="B48" s="44" t="str">
        <f t="shared" si="20"/>
        <v>-</v>
      </c>
      <c r="C48" s="38"/>
      <c r="D48" s="1">
        <v>33</v>
      </c>
      <c r="E48" s="1">
        <f t="shared" si="25"/>
        <v>9</v>
      </c>
      <c r="F48" s="39">
        <f>IFERROR(IF(B48&lt;$C$9,IF('[29]Proforma-Input'!$C$108="Yes",K47,K47),0),)</f>
        <v>0</v>
      </c>
      <c r="G48" s="39">
        <f t="shared" si="21"/>
        <v>0</v>
      </c>
      <c r="H48" s="40">
        <f>IFERROR(IF(B48&lt;$C$9,IF('[29]Proforma-Input'!$C$108="Yes",H47,),0),)</f>
        <v>0</v>
      </c>
      <c r="I48" s="41">
        <f t="shared" si="4"/>
        <v>0</v>
      </c>
      <c r="J48" s="41">
        <f t="shared" si="5"/>
        <v>0</v>
      </c>
      <c r="K48" s="42">
        <f t="shared" si="6"/>
        <v>0</v>
      </c>
      <c r="L48" s="41" t="str">
        <f t="shared" si="7"/>
        <v>-</v>
      </c>
      <c r="M48" s="43" t="str">
        <f t="shared" si="8"/>
        <v>-</v>
      </c>
      <c r="O48" s="44">
        <f t="shared" ca="1" si="22"/>
        <v>46907</v>
      </c>
      <c r="P48" s="38"/>
      <c r="Q48" s="1">
        <f t="shared" si="9"/>
        <v>33</v>
      </c>
      <c r="R48" s="1">
        <f t="shared" si="26"/>
        <v>9</v>
      </c>
      <c r="S48" s="39">
        <f>IF('[29]Proforma-Input'!$C$108="No",X47,IF(AF48=TRUE,$P$3,X47))</f>
        <v>4842529.4828081122</v>
      </c>
      <c r="T48" s="39">
        <f t="shared" si="1"/>
        <v>31603.401174648188</v>
      </c>
      <c r="U48" s="40">
        <f t="shared" si="2"/>
        <v>6.5000000000000002E-2</v>
      </c>
      <c r="V48" s="41">
        <f t="shared" si="11"/>
        <v>26230.368031877275</v>
      </c>
      <c r="W48" s="41">
        <f t="shared" si="12"/>
        <v>5373.0331427709134</v>
      </c>
      <c r="X48" s="53">
        <f t="shared" si="13"/>
        <v>4837156.4496653415</v>
      </c>
      <c r="Y48" s="68">
        <f t="shared" si="14"/>
        <v>880068.6884287314</v>
      </c>
      <c r="Z48" s="68">
        <f t="shared" si="15"/>
        <v>162843.55033465894</v>
      </c>
      <c r="AA48" s="39">
        <f t="shared" si="16"/>
        <v>403.54412356734269</v>
      </c>
      <c r="AB48" s="53">
        <f t="shared" si="17"/>
        <v>40.354412356734272</v>
      </c>
      <c r="AC48" s="41" t="str">
        <f t="shared" si="18"/>
        <v>-</v>
      </c>
      <c r="AD48" s="43" t="str">
        <f t="shared" si="19"/>
        <v>-</v>
      </c>
      <c r="AF48" s="38">
        <f>IF('[29]Proforma-Input'!$C$108="Yes",MONTH(O48)&amp;YEAR(O48)=MONTH($C$9)&amp;YEAR($C$9),0)</f>
        <v>0</v>
      </c>
      <c r="AG48" s="52">
        <v>3</v>
      </c>
    </row>
    <row r="49" spans="2:33" x14ac:dyDescent="0.3">
      <c r="B49" s="44" t="str">
        <f t="shared" si="20"/>
        <v>-</v>
      </c>
      <c r="C49" s="38"/>
      <c r="D49" s="1">
        <v>34</v>
      </c>
      <c r="E49" s="1">
        <f t="shared" si="25"/>
        <v>10</v>
      </c>
      <c r="F49" s="39">
        <f>IFERROR(IF(B49&lt;$C$9,IF('[29]Proforma-Input'!$C$108="Yes",K48,K48),0),)</f>
        <v>0</v>
      </c>
      <c r="G49" s="39">
        <f t="shared" si="21"/>
        <v>0</v>
      </c>
      <c r="H49" s="40">
        <f>IFERROR(IF(B49&lt;$C$9,IF('[29]Proforma-Input'!$C$108="Yes",H48,),0),)</f>
        <v>0</v>
      </c>
      <c r="I49" s="41">
        <f t="shared" si="4"/>
        <v>0</v>
      </c>
      <c r="J49" s="41">
        <f t="shared" si="5"/>
        <v>0</v>
      </c>
      <c r="K49" s="42">
        <f t="shared" si="6"/>
        <v>0</v>
      </c>
      <c r="L49" s="41" t="str">
        <f t="shared" si="7"/>
        <v>-</v>
      </c>
      <c r="M49" s="43" t="str">
        <f t="shared" si="8"/>
        <v>-</v>
      </c>
      <c r="O49" s="44">
        <f t="shared" ca="1" si="22"/>
        <v>46937</v>
      </c>
      <c r="P49" s="38"/>
      <c r="Q49" s="1">
        <f t="shared" si="9"/>
        <v>34</v>
      </c>
      <c r="R49" s="1">
        <f t="shared" si="26"/>
        <v>10</v>
      </c>
      <c r="S49" s="39">
        <f>IF('[29]Proforma-Input'!$C$108="No",X48,IF(AF49=TRUE,$P$3,X48))</f>
        <v>4837156.4496653415</v>
      </c>
      <c r="T49" s="39">
        <f t="shared" si="1"/>
        <v>31603.401174648188</v>
      </c>
      <c r="U49" s="40">
        <f t="shared" si="2"/>
        <v>6.5000000000000002E-2</v>
      </c>
      <c r="V49" s="41">
        <f t="shared" si="11"/>
        <v>26201.264102353933</v>
      </c>
      <c r="W49" s="41">
        <f t="shared" si="12"/>
        <v>5402.1370722942556</v>
      </c>
      <c r="X49" s="53">
        <f t="shared" si="13"/>
        <v>4831754.3125930475</v>
      </c>
      <c r="Y49" s="68">
        <f t="shared" si="14"/>
        <v>906269.95253108535</v>
      </c>
      <c r="Z49" s="68">
        <f t="shared" si="15"/>
        <v>168245.68740695319</v>
      </c>
      <c r="AA49" s="39">
        <f t="shared" si="16"/>
        <v>403.09637080544513</v>
      </c>
      <c r="AB49" s="53">
        <f t="shared" si="17"/>
        <v>40.309637080544519</v>
      </c>
      <c r="AC49" s="41" t="str">
        <f t="shared" si="18"/>
        <v>-</v>
      </c>
      <c r="AD49" s="43" t="str">
        <f t="shared" si="19"/>
        <v>-</v>
      </c>
      <c r="AF49" s="38">
        <f>IF('[29]Proforma-Input'!$C$108="Yes",MONTH(O49)&amp;YEAR(O49)=MONTH($C$9)&amp;YEAR($C$9),0)</f>
        <v>0</v>
      </c>
      <c r="AG49" s="52">
        <v>3</v>
      </c>
    </row>
    <row r="50" spans="2:33" x14ac:dyDescent="0.3">
      <c r="B50" s="44" t="str">
        <f t="shared" si="20"/>
        <v>-</v>
      </c>
      <c r="C50" s="38"/>
      <c r="D50" s="1">
        <v>35</v>
      </c>
      <c r="E50" s="1">
        <f t="shared" si="25"/>
        <v>11</v>
      </c>
      <c r="F50" s="39">
        <f>IFERROR(IF(B50&lt;$C$9,IF('[29]Proforma-Input'!$C$108="Yes",K49,K49),0),)</f>
        <v>0</v>
      </c>
      <c r="G50" s="39">
        <f t="shared" si="21"/>
        <v>0</v>
      </c>
      <c r="H50" s="40">
        <f>IFERROR(IF(B50&lt;$C$9,IF('[29]Proforma-Input'!$C$108="Yes",H49,),0),)</f>
        <v>0</v>
      </c>
      <c r="I50" s="41">
        <f t="shared" si="4"/>
        <v>0</v>
      </c>
      <c r="J50" s="41">
        <f t="shared" si="5"/>
        <v>0</v>
      </c>
      <c r="K50" s="42">
        <f t="shared" si="6"/>
        <v>0</v>
      </c>
      <c r="L50" s="41" t="str">
        <f t="shared" si="7"/>
        <v>-</v>
      </c>
      <c r="M50" s="43" t="str">
        <f t="shared" si="8"/>
        <v>-</v>
      </c>
      <c r="O50" s="44">
        <f t="shared" ca="1" si="22"/>
        <v>46968</v>
      </c>
      <c r="P50" s="38"/>
      <c r="Q50" s="1">
        <f t="shared" si="9"/>
        <v>35</v>
      </c>
      <c r="R50" s="1">
        <f t="shared" si="26"/>
        <v>11</v>
      </c>
      <c r="S50" s="39">
        <f>IF('[29]Proforma-Input'!$C$108="No",X49,IF(AF50=TRUE,$P$3,X49))</f>
        <v>4831754.3125930475</v>
      </c>
      <c r="T50" s="39">
        <f t="shared" si="1"/>
        <v>31603.401174648188</v>
      </c>
      <c r="U50" s="40">
        <f t="shared" si="2"/>
        <v>6.5000000000000002E-2</v>
      </c>
      <c r="V50" s="41">
        <f t="shared" si="11"/>
        <v>26172.002526545675</v>
      </c>
      <c r="W50" s="41">
        <f t="shared" si="12"/>
        <v>5431.3986481025131</v>
      </c>
      <c r="X50" s="53">
        <f t="shared" si="13"/>
        <v>4826322.9139449447</v>
      </c>
      <c r="Y50" s="68">
        <f t="shared" si="14"/>
        <v>932441.95505763101</v>
      </c>
      <c r="Z50" s="68">
        <f t="shared" si="15"/>
        <v>173677.0860550557</v>
      </c>
      <c r="AA50" s="39">
        <f t="shared" si="16"/>
        <v>402.64619271608734</v>
      </c>
      <c r="AB50" s="53">
        <f t="shared" si="17"/>
        <v>40.264619271608737</v>
      </c>
      <c r="AC50" s="41" t="str">
        <f t="shared" si="18"/>
        <v>-</v>
      </c>
      <c r="AD50" s="43" t="str">
        <f t="shared" si="19"/>
        <v>-</v>
      </c>
      <c r="AF50" s="38">
        <f>IF('[29]Proforma-Input'!$C$108="Yes",MONTH(O50)&amp;YEAR(O50)=MONTH($C$9)&amp;YEAR($C$9),0)</f>
        <v>0</v>
      </c>
      <c r="AG50" s="52">
        <v>3</v>
      </c>
    </row>
    <row r="51" spans="2:33" x14ac:dyDescent="0.3">
      <c r="B51" s="44" t="str">
        <f t="shared" si="20"/>
        <v>-</v>
      </c>
      <c r="C51" s="38"/>
      <c r="D51" s="1">
        <v>36</v>
      </c>
      <c r="E51" s="1">
        <f t="shared" si="25"/>
        <v>12</v>
      </c>
      <c r="F51" s="39">
        <f>IFERROR(IF(B51&lt;$C$9,IF('[29]Proforma-Input'!$C$108="Yes",K50,K50),0),)</f>
        <v>0</v>
      </c>
      <c r="G51" s="39">
        <f t="shared" si="21"/>
        <v>0</v>
      </c>
      <c r="H51" s="40">
        <f>IFERROR(IF(B51&lt;$C$9,IF('[29]Proforma-Input'!$C$108="Yes",H50,),0),)</f>
        <v>0</v>
      </c>
      <c r="I51" s="41">
        <f>(H51/12)*F51</f>
        <v>0</v>
      </c>
      <c r="J51" s="41">
        <f t="shared" si="5"/>
        <v>0</v>
      </c>
      <c r="K51" s="42">
        <f>IFERROR(F51-J51,)</f>
        <v>0</v>
      </c>
      <c r="L51" s="41" t="str">
        <f t="shared" si="7"/>
        <v>-</v>
      </c>
      <c r="M51" s="43" t="str">
        <f t="shared" si="8"/>
        <v>-</v>
      </c>
      <c r="O51" s="44">
        <f t="shared" ca="1" si="22"/>
        <v>46999</v>
      </c>
      <c r="P51" s="38"/>
      <c r="Q51" s="1">
        <f t="shared" si="9"/>
        <v>36</v>
      </c>
      <c r="R51" s="1">
        <f t="shared" si="26"/>
        <v>12</v>
      </c>
      <c r="S51" s="39">
        <f>IF('[29]Proforma-Input'!$C$108="No",X50,IF(AF51=TRUE,$P$3,X50))</f>
        <v>4826322.9139449447</v>
      </c>
      <c r="T51" s="39">
        <f t="shared" si="1"/>
        <v>31603.401174648188</v>
      </c>
      <c r="U51" s="40">
        <f t="shared" si="2"/>
        <v>6.5000000000000002E-2</v>
      </c>
      <c r="V51" s="41">
        <f t="shared" si="11"/>
        <v>26142.582450535119</v>
      </c>
      <c r="W51" s="41">
        <f t="shared" si="12"/>
        <v>5460.818724113069</v>
      </c>
      <c r="X51" s="53">
        <f t="shared" si="13"/>
        <v>4820862.0952208312</v>
      </c>
      <c r="Y51" s="68">
        <f t="shared" si="14"/>
        <v>958584.53750816616</v>
      </c>
      <c r="Z51" s="68">
        <f t="shared" si="15"/>
        <v>179137.90477916878</v>
      </c>
      <c r="AA51" s="39">
        <f t="shared" si="16"/>
        <v>402.19357616207873</v>
      </c>
      <c r="AB51" s="53">
        <f t="shared" si="17"/>
        <v>40.219357616207873</v>
      </c>
      <c r="AC51" s="41" t="str">
        <f t="shared" si="18"/>
        <v>-</v>
      </c>
      <c r="AD51" s="43" t="str">
        <f t="shared" si="19"/>
        <v>-</v>
      </c>
      <c r="AF51" s="38">
        <f>IF('[29]Proforma-Input'!$C$108="Yes",MONTH(O51)&amp;YEAR(O51)=MONTH($C$9)&amp;YEAR($C$9),0)</f>
        <v>0</v>
      </c>
      <c r="AG51" s="52">
        <v>3</v>
      </c>
    </row>
    <row r="52" spans="2:33" x14ac:dyDescent="0.3">
      <c r="B52" s="44" t="str">
        <f t="shared" si="20"/>
        <v>-</v>
      </c>
      <c r="C52" s="38">
        <v>4</v>
      </c>
      <c r="D52" s="1">
        <v>37</v>
      </c>
      <c r="E52" s="1">
        <v>1</v>
      </c>
      <c r="F52" s="39">
        <f>IFERROR(IF(B52&lt;$C$9,IF('[29]Proforma-Input'!$C$108="Yes",K51,K51),0),)</f>
        <v>0</v>
      </c>
      <c r="G52" s="39">
        <f t="shared" si="21"/>
        <v>0</v>
      </c>
      <c r="H52" s="40">
        <f>IFERROR(IF(B52&lt;$C$9,IF('[29]Proforma-Input'!$C$108="Yes",H51,),0),)</f>
        <v>0</v>
      </c>
      <c r="I52" s="41">
        <f t="shared" si="4"/>
        <v>0</v>
      </c>
      <c r="J52" s="41">
        <f t="shared" si="5"/>
        <v>0</v>
      </c>
      <c r="K52" s="42">
        <f t="shared" si="6"/>
        <v>0</v>
      </c>
      <c r="L52" s="41">
        <f t="shared" si="7"/>
        <v>0</v>
      </c>
      <c r="M52" s="43">
        <f t="shared" si="8"/>
        <v>0</v>
      </c>
      <c r="O52" s="44">
        <f t="shared" ca="1" si="22"/>
        <v>47029</v>
      </c>
      <c r="P52" s="38">
        <v>4</v>
      </c>
      <c r="Q52" s="1">
        <f t="shared" si="9"/>
        <v>37</v>
      </c>
      <c r="R52" s="1">
        <v>1</v>
      </c>
      <c r="S52" s="39">
        <f>IF('[29]Proforma-Input'!$C$108="No",X51,IF(AF52=TRUE,$P$3,X51))</f>
        <v>4820862.0952208312</v>
      </c>
      <c r="T52" s="39">
        <f t="shared" si="1"/>
        <v>31603.401174648188</v>
      </c>
      <c r="U52" s="40">
        <f t="shared" si="2"/>
        <v>6.5000000000000002E-2</v>
      </c>
      <c r="V52" s="41">
        <f t="shared" si="11"/>
        <v>26113.003015779504</v>
      </c>
      <c r="W52" s="41">
        <f t="shared" si="12"/>
        <v>5490.3981588686838</v>
      </c>
      <c r="X52" s="53">
        <f t="shared" si="13"/>
        <v>4815371.6970619624</v>
      </c>
      <c r="Y52" s="68">
        <f t="shared" si="14"/>
        <v>984697.5405239457</v>
      </c>
      <c r="Z52" s="68">
        <f t="shared" si="15"/>
        <v>184628.30293803746</v>
      </c>
      <c r="AA52" s="39">
        <f t="shared" si="16"/>
        <v>401.73850793506926</v>
      </c>
      <c r="AB52" s="53">
        <f t="shared" si="17"/>
        <v>40.173850793506929</v>
      </c>
      <c r="AC52" s="41">
        <f t="shared" si="18"/>
        <v>311357.34340086271</v>
      </c>
      <c r="AD52" s="43">
        <f t="shared" si="19"/>
        <v>67883.470694915566</v>
      </c>
      <c r="AF52" s="38">
        <f>IF('[29]Proforma-Input'!$C$108="Yes",MONTH(O52)&amp;YEAR(O52)=MONTH($C$9)&amp;YEAR($C$9),0)</f>
        <v>0</v>
      </c>
      <c r="AG52" s="52">
        <v>4</v>
      </c>
    </row>
    <row r="53" spans="2:33" x14ac:dyDescent="0.3">
      <c r="B53" s="44" t="str">
        <f t="shared" si="20"/>
        <v>-</v>
      </c>
      <c r="C53" s="38"/>
      <c r="D53" s="1">
        <v>38</v>
      </c>
      <c r="E53" s="1">
        <f t="shared" ref="E53:E63" si="27">1+E52</f>
        <v>2</v>
      </c>
      <c r="F53" s="39">
        <f>IFERROR(IF(B53&lt;$C$9,IF('[29]Proforma-Input'!$C$108="Yes",K52,K52),0),)</f>
        <v>0</v>
      </c>
      <c r="G53" s="39">
        <f t="shared" si="21"/>
        <v>0</v>
      </c>
      <c r="H53" s="40">
        <f>IFERROR(IF(B53&lt;$C$9,IF('[29]Proforma-Input'!$C$108="Yes",H52,),0),)</f>
        <v>0</v>
      </c>
      <c r="I53" s="41">
        <f t="shared" si="4"/>
        <v>0</v>
      </c>
      <c r="J53" s="41">
        <f t="shared" si="5"/>
        <v>0</v>
      </c>
      <c r="K53" s="42">
        <f t="shared" si="6"/>
        <v>0</v>
      </c>
      <c r="L53" s="41" t="str">
        <f t="shared" si="7"/>
        <v>-</v>
      </c>
      <c r="M53" s="43" t="str">
        <f t="shared" si="8"/>
        <v>-</v>
      </c>
      <c r="O53" s="44">
        <f t="shared" ca="1" si="22"/>
        <v>47060</v>
      </c>
      <c r="P53" s="38"/>
      <c r="Q53" s="1">
        <f t="shared" si="9"/>
        <v>38</v>
      </c>
      <c r="R53" s="1">
        <f t="shared" ref="R53:R63" si="28">1+R52</f>
        <v>2</v>
      </c>
      <c r="S53" s="39">
        <f>IF('[29]Proforma-Input'!$C$108="No",X52,IF(AF53=TRUE,$P$3,X52))</f>
        <v>4815371.6970619624</v>
      </c>
      <c r="T53" s="39">
        <f t="shared" si="1"/>
        <v>31603.401174648188</v>
      </c>
      <c r="U53" s="40">
        <f t="shared" si="2"/>
        <v>6.5000000000000002E-2</v>
      </c>
      <c r="V53" s="41">
        <f t="shared" si="11"/>
        <v>26083.263359085631</v>
      </c>
      <c r="W53" s="41">
        <f t="shared" si="12"/>
        <v>5520.1378155625571</v>
      </c>
      <c r="X53" s="53">
        <f t="shared" si="13"/>
        <v>4809851.5592463994</v>
      </c>
      <c r="Y53" s="68">
        <f t="shared" si="14"/>
        <v>1010780.8038830314</v>
      </c>
      <c r="Z53" s="68">
        <f t="shared" si="15"/>
        <v>190148.44075360004</v>
      </c>
      <c r="AA53" s="39">
        <f t="shared" si="16"/>
        <v>401.28097475516353</v>
      </c>
      <c r="AB53" s="53">
        <f t="shared" si="17"/>
        <v>40.128097475516356</v>
      </c>
      <c r="AC53" s="41" t="str">
        <f t="shared" si="18"/>
        <v>-</v>
      </c>
      <c r="AD53" s="43" t="str">
        <f t="shared" si="19"/>
        <v>-</v>
      </c>
      <c r="AF53" s="38">
        <f>IF('[29]Proforma-Input'!$C$108="Yes",MONTH(O53)&amp;YEAR(O53)=MONTH($C$9)&amp;YEAR($C$9),0)</f>
        <v>0</v>
      </c>
      <c r="AG53" s="52">
        <v>4</v>
      </c>
    </row>
    <row r="54" spans="2:33" x14ac:dyDescent="0.3">
      <c r="B54" s="44" t="str">
        <f t="shared" si="20"/>
        <v>-</v>
      </c>
      <c r="C54" s="38"/>
      <c r="D54" s="1">
        <v>39</v>
      </c>
      <c r="E54" s="1">
        <f t="shared" si="27"/>
        <v>3</v>
      </c>
      <c r="F54" s="39">
        <f>IFERROR(IF(B54&lt;$C$9,IF('[29]Proforma-Input'!$C$108="Yes",K53,K53),0),)</f>
        <v>0</v>
      </c>
      <c r="G54" s="39">
        <f t="shared" si="21"/>
        <v>0</v>
      </c>
      <c r="H54" s="40">
        <f>IFERROR(IF(B54&lt;$C$9,IF('[29]Proforma-Input'!$C$108="Yes",H53,),0),)</f>
        <v>0</v>
      </c>
      <c r="I54" s="41">
        <f t="shared" si="4"/>
        <v>0</v>
      </c>
      <c r="J54" s="41">
        <f t="shared" si="5"/>
        <v>0</v>
      </c>
      <c r="K54" s="42">
        <f t="shared" si="6"/>
        <v>0</v>
      </c>
      <c r="L54" s="41" t="str">
        <f t="shared" si="7"/>
        <v>-</v>
      </c>
      <c r="M54" s="43" t="str">
        <f t="shared" si="8"/>
        <v>-</v>
      </c>
      <c r="O54" s="44">
        <f t="shared" ca="1" si="22"/>
        <v>47090</v>
      </c>
      <c r="P54" s="38"/>
      <c r="Q54" s="1">
        <f t="shared" si="9"/>
        <v>39</v>
      </c>
      <c r="R54" s="1">
        <f t="shared" si="28"/>
        <v>3</v>
      </c>
      <c r="S54" s="39">
        <f>IF('[29]Proforma-Input'!$C$108="No",X53,IF(AF54=TRUE,$P$3,X53))</f>
        <v>4809851.5592463994</v>
      </c>
      <c r="T54" s="39">
        <f t="shared" si="1"/>
        <v>31603.401174648188</v>
      </c>
      <c r="U54" s="40">
        <f t="shared" si="2"/>
        <v>6.5000000000000002E-2</v>
      </c>
      <c r="V54" s="41">
        <f t="shared" si="11"/>
        <v>26053.362612584664</v>
      </c>
      <c r="W54" s="41">
        <f t="shared" si="12"/>
        <v>5550.0385620635243</v>
      </c>
      <c r="X54" s="53">
        <f t="shared" si="13"/>
        <v>4804301.5206843363</v>
      </c>
      <c r="Y54" s="68">
        <f t="shared" si="14"/>
        <v>1036834.1664956161</v>
      </c>
      <c r="Z54" s="68">
        <f t="shared" si="15"/>
        <v>195698.47931566357</v>
      </c>
      <c r="AA54" s="39">
        <f t="shared" si="16"/>
        <v>400.82096327053324</v>
      </c>
      <c r="AB54" s="53">
        <f t="shared" si="17"/>
        <v>40.082096327053328</v>
      </c>
      <c r="AC54" s="41" t="str">
        <f t="shared" si="18"/>
        <v>-</v>
      </c>
      <c r="AD54" s="43" t="str">
        <f t="shared" si="19"/>
        <v>-</v>
      </c>
      <c r="AF54" s="38">
        <f>IF('[29]Proforma-Input'!$C$108="Yes",MONTH(O54)&amp;YEAR(O54)=MONTH($C$9)&amp;YEAR($C$9),0)</f>
        <v>0</v>
      </c>
      <c r="AG54" s="52">
        <v>4</v>
      </c>
    </row>
    <row r="55" spans="2:33" x14ac:dyDescent="0.3">
      <c r="B55" s="44" t="str">
        <f t="shared" si="20"/>
        <v>-</v>
      </c>
      <c r="C55" s="38"/>
      <c r="D55" s="1">
        <v>40</v>
      </c>
      <c r="E55" s="1">
        <f t="shared" si="27"/>
        <v>4</v>
      </c>
      <c r="F55" s="39">
        <f>IFERROR(IF(B55&lt;$C$9,IF('[29]Proforma-Input'!$C$108="Yes",K54,K54),0),)</f>
        <v>0</v>
      </c>
      <c r="G55" s="39">
        <f t="shared" si="21"/>
        <v>0</v>
      </c>
      <c r="H55" s="40">
        <f>IFERROR(IF(B55&lt;$C$9,IF('[29]Proforma-Input'!$C$108="Yes",H54,),0),)</f>
        <v>0</v>
      </c>
      <c r="I55" s="41">
        <f t="shared" si="4"/>
        <v>0</v>
      </c>
      <c r="J55" s="41">
        <f t="shared" si="5"/>
        <v>0</v>
      </c>
      <c r="K55" s="42">
        <f t="shared" si="6"/>
        <v>0</v>
      </c>
      <c r="L55" s="41" t="str">
        <f t="shared" si="7"/>
        <v>-</v>
      </c>
      <c r="M55" s="43" t="str">
        <f t="shared" si="8"/>
        <v>-</v>
      </c>
      <c r="O55" s="44">
        <f t="shared" ca="1" si="22"/>
        <v>47121</v>
      </c>
      <c r="P55" s="38"/>
      <c r="Q55" s="1">
        <f t="shared" si="9"/>
        <v>40</v>
      </c>
      <c r="R55" s="1">
        <f t="shared" si="28"/>
        <v>4</v>
      </c>
      <c r="S55" s="39">
        <f>IF('[29]Proforma-Input'!$C$108="No",X54,IF(AF55=TRUE,$P$3,X54))</f>
        <v>4804301.5206843363</v>
      </c>
      <c r="T55" s="39">
        <f t="shared" si="1"/>
        <v>31603.401174648188</v>
      </c>
      <c r="U55" s="40">
        <f t="shared" si="2"/>
        <v>6.5000000000000002E-2</v>
      </c>
      <c r="V55" s="41">
        <f t="shared" si="11"/>
        <v>26023.299903706822</v>
      </c>
      <c r="W55" s="41">
        <f t="shared" si="12"/>
        <v>5580.1012709413662</v>
      </c>
      <c r="X55" s="53">
        <f t="shared" si="13"/>
        <v>4798721.4194133952</v>
      </c>
      <c r="Y55" s="68">
        <f t="shared" si="14"/>
        <v>1062857.466399323</v>
      </c>
      <c r="Z55" s="68">
        <f t="shared" si="15"/>
        <v>201278.58058660495</v>
      </c>
      <c r="AA55" s="39">
        <f t="shared" si="16"/>
        <v>400.35846005702803</v>
      </c>
      <c r="AB55" s="53">
        <f t="shared" si="17"/>
        <v>40.035846005702808</v>
      </c>
      <c r="AC55" s="41" t="str">
        <f t="shared" si="18"/>
        <v>-</v>
      </c>
      <c r="AD55" s="43" t="str">
        <f t="shared" si="19"/>
        <v>-</v>
      </c>
      <c r="AF55" s="38">
        <f>IF('[29]Proforma-Input'!$C$108="Yes",MONTH(O55)&amp;YEAR(O55)=MONTH($C$9)&amp;YEAR($C$9),0)</f>
        <v>0</v>
      </c>
      <c r="AG55" s="52">
        <v>4</v>
      </c>
    </row>
    <row r="56" spans="2:33" x14ac:dyDescent="0.3">
      <c r="B56" s="44" t="str">
        <f t="shared" si="20"/>
        <v>-</v>
      </c>
      <c r="C56" s="38"/>
      <c r="D56" s="1">
        <v>41</v>
      </c>
      <c r="E56" s="1">
        <f t="shared" si="27"/>
        <v>5</v>
      </c>
      <c r="F56" s="39">
        <f>IFERROR(IF(B56&lt;$C$9,IF('[29]Proforma-Input'!$C$108="Yes",K55,K55),0),)</f>
        <v>0</v>
      </c>
      <c r="G56" s="39">
        <f t="shared" si="21"/>
        <v>0</v>
      </c>
      <c r="H56" s="40">
        <f>IFERROR(IF(B56&lt;$C$9,IF('[29]Proforma-Input'!$C$108="Yes",H55,),0),)</f>
        <v>0</v>
      </c>
      <c r="I56" s="41">
        <f t="shared" si="4"/>
        <v>0</v>
      </c>
      <c r="J56" s="41">
        <f t="shared" si="5"/>
        <v>0</v>
      </c>
      <c r="K56" s="42">
        <f t="shared" si="6"/>
        <v>0</v>
      </c>
      <c r="L56" s="41" t="str">
        <f t="shared" si="7"/>
        <v>-</v>
      </c>
      <c r="M56" s="43" t="str">
        <f t="shared" si="8"/>
        <v>-</v>
      </c>
      <c r="O56" s="44">
        <f t="shared" ca="1" si="22"/>
        <v>47152</v>
      </c>
      <c r="P56" s="38"/>
      <c r="Q56" s="1">
        <f t="shared" si="9"/>
        <v>41</v>
      </c>
      <c r="R56" s="1">
        <f t="shared" si="28"/>
        <v>5</v>
      </c>
      <c r="S56" s="39">
        <f>IF('[29]Proforma-Input'!$C$108="No",X55,IF(AF56=TRUE,$P$3,X55))</f>
        <v>4798721.4194133952</v>
      </c>
      <c r="T56" s="39">
        <f t="shared" si="1"/>
        <v>31603.401174648188</v>
      </c>
      <c r="U56" s="40">
        <f t="shared" si="2"/>
        <v>6.5000000000000002E-2</v>
      </c>
      <c r="V56" s="41">
        <f t="shared" si="11"/>
        <v>25993.074355155892</v>
      </c>
      <c r="W56" s="41">
        <f t="shared" si="12"/>
        <v>5610.3268194922966</v>
      </c>
      <c r="X56" s="53">
        <f t="shared" si="13"/>
        <v>4793111.0925939027</v>
      </c>
      <c r="Y56" s="68">
        <f t="shared" si="14"/>
        <v>1088850.5407544789</v>
      </c>
      <c r="Z56" s="68">
        <f t="shared" si="15"/>
        <v>206888.90740609725</v>
      </c>
      <c r="AA56" s="39">
        <f t="shared" si="16"/>
        <v>399.893451617783</v>
      </c>
      <c r="AB56" s="53">
        <f t="shared" si="17"/>
        <v>39.989345161778303</v>
      </c>
      <c r="AC56" s="41" t="str">
        <f t="shared" si="18"/>
        <v>-</v>
      </c>
      <c r="AD56" s="43" t="str">
        <f t="shared" si="19"/>
        <v>-</v>
      </c>
      <c r="AF56" s="38">
        <f>IF('[29]Proforma-Input'!$C$108="Yes",MONTH(O56)&amp;YEAR(O56)=MONTH($C$9)&amp;YEAR($C$9),0)</f>
        <v>0</v>
      </c>
      <c r="AG56" s="52">
        <v>4</v>
      </c>
    </row>
    <row r="57" spans="2:33" x14ac:dyDescent="0.3">
      <c r="B57" s="44" t="str">
        <f t="shared" si="20"/>
        <v>-</v>
      </c>
      <c r="C57" s="38"/>
      <c r="D57" s="1">
        <v>42</v>
      </c>
      <c r="E57" s="1">
        <f t="shared" si="27"/>
        <v>6</v>
      </c>
      <c r="F57" s="39">
        <f>IFERROR(IF(B57&lt;$C$9,IF('[29]Proforma-Input'!$C$108="Yes",K56,K56),0),)</f>
        <v>0</v>
      </c>
      <c r="G57" s="39">
        <f t="shared" si="21"/>
        <v>0</v>
      </c>
      <c r="H57" s="40">
        <f>IFERROR(IF(B57&lt;$C$9,IF('[29]Proforma-Input'!$C$108="Yes",H56,),0),)</f>
        <v>0</v>
      </c>
      <c r="I57" s="41">
        <f t="shared" si="4"/>
        <v>0</v>
      </c>
      <c r="J57" s="41">
        <f t="shared" si="5"/>
        <v>0</v>
      </c>
      <c r="K57" s="42">
        <f t="shared" si="6"/>
        <v>0</v>
      </c>
      <c r="L57" s="41" t="str">
        <f t="shared" si="7"/>
        <v>-</v>
      </c>
      <c r="M57" s="43" t="str">
        <f t="shared" si="8"/>
        <v>-</v>
      </c>
      <c r="O57" s="44">
        <f t="shared" ca="1" si="22"/>
        <v>47180</v>
      </c>
      <c r="P57" s="38"/>
      <c r="Q57" s="1">
        <f t="shared" si="9"/>
        <v>42</v>
      </c>
      <c r="R57" s="1">
        <f t="shared" si="28"/>
        <v>6</v>
      </c>
      <c r="S57" s="39">
        <f>IF('[29]Proforma-Input'!$C$108="No",X56,IF(AF57=TRUE,$P$3,X56))</f>
        <v>4793111.0925939027</v>
      </c>
      <c r="T57" s="39">
        <f t="shared" si="1"/>
        <v>31603.401174648188</v>
      </c>
      <c r="U57" s="40">
        <f t="shared" si="2"/>
        <v>6.5000000000000002E-2</v>
      </c>
      <c r="V57" s="41">
        <f t="shared" si="11"/>
        <v>25962.68508488364</v>
      </c>
      <c r="W57" s="41">
        <f t="shared" si="12"/>
        <v>5640.7160897645481</v>
      </c>
      <c r="X57" s="53">
        <f t="shared" si="13"/>
        <v>4787470.3765041381</v>
      </c>
      <c r="Y57" s="68">
        <f t="shared" si="14"/>
        <v>1114813.2258393625</v>
      </c>
      <c r="Z57" s="68">
        <f t="shared" si="15"/>
        <v>212529.6234958618</v>
      </c>
      <c r="AA57" s="39">
        <f t="shared" si="16"/>
        <v>399.42592438282526</v>
      </c>
      <c r="AB57" s="53">
        <f t="shared" si="17"/>
        <v>39.942592438282531</v>
      </c>
      <c r="AC57" s="41" t="str">
        <f t="shared" si="18"/>
        <v>-</v>
      </c>
      <c r="AD57" s="43" t="str">
        <f t="shared" si="19"/>
        <v>-</v>
      </c>
      <c r="AF57" s="38">
        <f>IF('[29]Proforma-Input'!$C$108="Yes",MONTH(O57)&amp;YEAR(O57)=MONTH($C$9)&amp;YEAR($C$9),0)</f>
        <v>0</v>
      </c>
      <c r="AG57" s="52">
        <v>4</v>
      </c>
    </row>
    <row r="58" spans="2:33" x14ac:dyDescent="0.3">
      <c r="B58" s="44" t="str">
        <f t="shared" si="20"/>
        <v>-</v>
      </c>
      <c r="C58" s="38"/>
      <c r="D58" s="1">
        <v>43</v>
      </c>
      <c r="E58" s="1">
        <f t="shared" si="27"/>
        <v>7</v>
      </c>
      <c r="F58" s="39">
        <f>IFERROR(IF(B58&lt;$C$9,IF('[29]Proforma-Input'!$C$108="Yes",K57,K57),0),)</f>
        <v>0</v>
      </c>
      <c r="G58" s="39">
        <f t="shared" si="21"/>
        <v>0</v>
      </c>
      <c r="H58" s="40">
        <f>IFERROR(IF(B58&lt;$C$9,IF('[29]Proforma-Input'!$C$108="Yes",H57,),0),)</f>
        <v>0</v>
      </c>
      <c r="I58" s="41">
        <f t="shared" si="4"/>
        <v>0</v>
      </c>
      <c r="J58" s="41">
        <f t="shared" si="5"/>
        <v>0</v>
      </c>
      <c r="K58" s="42">
        <f t="shared" si="6"/>
        <v>0</v>
      </c>
      <c r="L58" s="41" t="str">
        <f t="shared" si="7"/>
        <v>-</v>
      </c>
      <c r="M58" s="43" t="str">
        <f t="shared" si="8"/>
        <v>-</v>
      </c>
      <c r="O58" s="44">
        <f t="shared" ca="1" si="22"/>
        <v>47211</v>
      </c>
      <c r="P58" s="38"/>
      <c r="Q58" s="1">
        <f t="shared" si="9"/>
        <v>43</v>
      </c>
      <c r="R58" s="1">
        <f t="shared" si="28"/>
        <v>7</v>
      </c>
      <c r="S58" s="39">
        <f>IF('[29]Proforma-Input'!$C$108="No",X57,IF(AF58=TRUE,$P$3,X57))</f>
        <v>4787470.3765041381</v>
      </c>
      <c r="T58" s="39">
        <f t="shared" si="1"/>
        <v>31603.401174648188</v>
      </c>
      <c r="U58" s="40">
        <f t="shared" si="2"/>
        <v>6.5000000000000002E-2</v>
      </c>
      <c r="V58" s="41">
        <f t="shared" si="11"/>
        <v>25932.131206064081</v>
      </c>
      <c r="W58" s="41">
        <f t="shared" si="12"/>
        <v>5671.2699685841071</v>
      </c>
      <c r="X58" s="53">
        <f t="shared" si="13"/>
        <v>4781799.1065355539</v>
      </c>
      <c r="Y58" s="68">
        <f t="shared" si="14"/>
        <v>1140745.3570454265</v>
      </c>
      <c r="Z58" s="68">
        <f t="shared" si="15"/>
        <v>218200.89346444589</v>
      </c>
      <c r="AA58" s="39">
        <f t="shared" si="16"/>
        <v>398.95586470867823</v>
      </c>
      <c r="AB58" s="53">
        <f t="shared" si="17"/>
        <v>39.895586470867826</v>
      </c>
      <c r="AC58" s="41" t="str">
        <f t="shared" si="18"/>
        <v>-</v>
      </c>
      <c r="AD58" s="43" t="str">
        <f t="shared" si="19"/>
        <v>-</v>
      </c>
      <c r="AF58" s="38">
        <f>IF('[29]Proforma-Input'!$C$108="Yes",MONTH(O58)&amp;YEAR(O58)=MONTH($C$9)&amp;YEAR($C$9),0)</f>
        <v>0</v>
      </c>
      <c r="AG58" s="52">
        <v>4</v>
      </c>
    </row>
    <row r="59" spans="2:33" x14ac:dyDescent="0.3">
      <c r="B59" s="44" t="str">
        <f t="shared" si="20"/>
        <v>-</v>
      </c>
      <c r="C59" s="38"/>
      <c r="D59" s="1">
        <v>44</v>
      </c>
      <c r="E59" s="1">
        <f t="shared" si="27"/>
        <v>8</v>
      </c>
      <c r="F59" s="39">
        <f>IFERROR(IF(B59&lt;$C$9,IF('[29]Proforma-Input'!$C$108="Yes",K58,K58),0),)</f>
        <v>0</v>
      </c>
      <c r="G59" s="39">
        <f t="shared" si="21"/>
        <v>0</v>
      </c>
      <c r="H59" s="40">
        <f>IFERROR(IF(B59&lt;$C$9,IF('[29]Proforma-Input'!$C$108="Yes",H58,),0),)</f>
        <v>0</v>
      </c>
      <c r="I59" s="41">
        <f t="shared" si="4"/>
        <v>0</v>
      </c>
      <c r="J59" s="41">
        <f t="shared" si="5"/>
        <v>0</v>
      </c>
      <c r="K59" s="42">
        <f t="shared" si="6"/>
        <v>0</v>
      </c>
      <c r="L59" s="41" t="str">
        <f t="shared" si="7"/>
        <v>-</v>
      </c>
      <c r="M59" s="43" t="str">
        <f t="shared" si="8"/>
        <v>-</v>
      </c>
      <c r="O59" s="44">
        <f t="shared" ca="1" si="22"/>
        <v>47241</v>
      </c>
      <c r="P59" s="38"/>
      <c r="Q59" s="1">
        <f t="shared" si="9"/>
        <v>44</v>
      </c>
      <c r="R59" s="1">
        <f t="shared" si="28"/>
        <v>8</v>
      </c>
      <c r="S59" s="39">
        <f>IF('[29]Proforma-Input'!$C$108="No",X58,IF(AF59=TRUE,$P$3,X58))</f>
        <v>4781799.1065355539</v>
      </c>
      <c r="T59" s="39">
        <f t="shared" si="1"/>
        <v>31603.401174648188</v>
      </c>
      <c r="U59" s="40">
        <f t="shared" si="2"/>
        <v>6.5000000000000002E-2</v>
      </c>
      <c r="V59" s="41">
        <f t="shared" si="11"/>
        <v>25901.411827067586</v>
      </c>
      <c r="W59" s="41">
        <f t="shared" si="12"/>
        <v>5701.989347580602</v>
      </c>
      <c r="X59" s="53">
        <f t="shared" si="13"/>
        <v>4776097.1171879731</v>
      </c>
      <c r="Y59" s="68">
        <f t="shared" si="14"/>
        <v>1166646.7688724941</v>
      </c>
      <c r="Z59" s="68">
        <f t="shared" si="15"/>
        <v>223902.88281202648</v>
      </c>
      <c r="AA59" s="39">
        <f t="shared" si="16"/>
        <v>398.48325887796278</v>
      </c>
      <c r="AB59" s="53">
        <f t="shared" si="17"/>
        <v>39.848325887796278</v>
      </c>
      <c r="AC59" s="41" t="str">
        <f t="shared" si="18"/>
        <v>-</v>
      </c>
      <c r="AD59" s="43" t="str">
        <f t="shared" si="19"/>
        <v>-</v>
      </c>
      <c r="AF59" s="38">
        <f>IF('[29]Proforma-Input'!$C$108="Yes",MONTH(O59)&amp;YEAR(O59)=MONTH($C$9)&amp;YEAR($C$9),0)</f>
        <v>0</v>
      </c>
      <c r="AG59" s="52">
        <v>4</v>
      </c>
    </row>
    <row r="60" spans="2:33" x14ac:dyDescent="0.3">
      <c r="B60" s="44" t="str">
        <f t="shared" si="20"/>
        <v>-</v>
      </c>
      <c r="C60" s="38"/>
      <c r="D60" s="1">
        <v>45</v>
      </c>
      <c r="E60" s="1">
        <f t="shared" si="27"/>
        <v>9</v>
      </c>
      <c r="F60" s="39">
        <f>IFERROR(IF(B60&lt;$C$9,IF('[29]Proforma-Input'!$C$108="Yes",K59,K59),0),)</f>
        <v>0</v>
      </c>
      <c r="G60" s="39">
        <f t="shared" si="21"/>
        <v>0</v>
      </c>
      <c r="H60" s="40">
        <f>IFERROR(IF(B60&lt;$C$9,IF('[29]Proforma-Input'!$C$108="Yes",H59,),0),)</f>
        <v>0</v>
      </c>
      <c r="I60" s="41">
        <f t="shared" si="4"/>
        <v>0</v>
      </c>
      <c r="J60" s="41">
        <f t="shared" si="5"/>
        <v>0</v>
      </c>
      <c r="K60" s="42">
        <f t="shared" si="6"/>
        <v>0</v>
      </c>
      <c r="L60" s="41" t="str">
        <f t="shared" si="7"/>
        <v>-</v>
      </c>
      <c r="M60" s="43" t="str">
        <f t="shared" si="8"/>
        <v>-</v>
      </c>
      <c r="O60" s="44">
        <f t="shared" ca="1" si="22"/>
        <v>47272</v>
      </c>
      <c r="P60" s="38"/>
      <c r="Q60" s="1">
        <f t="shared" si="9"/>
        <v>45</v>
      </c>
      <c r="R60" s="1">
        <f t="shared" si="28"/>
        <v>9</v>
      </c>
      <c r="S60" s="39">
        <f>IF('[29]Proforma-Input'!$C$108="No",X59,IF(AF60=TRUE,$P$3,X59))</f>
        <v>4776097.1171879731</v>
      </c>
      <c r="T60" s="39">
        <f t="shared" si="1"/>
        <v>31603.401174648188</v>
      </c>
      <c r="U60" s="40">
        <f t="shared" si="2"/>
        <v>6.5000000000000002E-2</v>
      </c>
      <c r="V60" s="41">
        <f t="shared" si="11"/>
        <v>25870.526051434856</v>
      </c>
      <c r="W60" s="41">
        <f t="shared" si="12"/>
        <v>5732.8751232133327</v>
      </c>
      <c r="X60" s="53">
        <f t="shared" si="13"/>
        <v>4770364.2420647601</v>
      </c>
      <c r="Y60" s="68">
        <f t="shared" si="14"/>
        <v>1192517.294923929</v>
      </c>
      <c r="Z60" s="68">
        <f t="shared" si="15"/>
        <v>229635.75793523982</v>
      </c>
      <c r="AA60" s="39">
        <f t="shared" si="16"/>
        <v>398.00809309899773</v>
      </c>
      <c r="AB60" s="53">
        <f t="shared" si="17"/>
        <v>39.800809309899776</v>
      </c>
      <c r="AC60" s="41" t="str">
        <f t="shared" si="18"/>
        <v>-</v>
      </c>
      <c r="AD60" s="43" t="str">
        <f t="shared" si="19"/>
        <v>-</v>
      </c>
      <c r="AF60" s="38">
        <f>IF('[29]Proforma-Input'!$C$108="Yes",MONTH(O60)&amp;YEAR(O60)=MONTH($C$9)&amp;YEAR($C$9),0)</f>
        <v>0</v>
      </c>
      <c r="AG60" s="52">
        <v>4</v>
      </c>
    </row>
    <row r="61" spans="2:33" x14ac:dyDescent="0.3">
      <c r="B61" s="44" t="str">
        <f t="shared" si="20"/>
        <v>-</v>
      </c>
      <c r="C61" s="38"/>
      <c r="D61" s="1">
        <v>46</v>
      </c>
      <c r="E61" s="1">
        <f t="shared" si="27"/>
        <v>10</v>
      </c>
      <c r="F61" s="39">
        <f>IFERROR(IF(B61&lt;$C$9,IF('[29]Proforma-Input'!$C$108="Yes",K60,K60),0),)</f>
        <v>0</v>
      </c>
      <c r="G61" s="39">
        <f t="shared" si="21"/>
        <v>0</v>
      </c>
      <c r="H61" s="40">
        <f>IFERROR(IF(B61&lt;$C$9,IF('[29]Proforma-Input'!$C$108="Yes",H60,),0),)</f>
        <v>0</v>
      </c>
      <c r="I61" s="41">
        <f t="shared" si="4"/>
        <v>0</v>
      </c>
      <c r="J61" s="41">
        <f t="shared" si="5"/>
        <v>0</v>
      </c>
      <c r="K61" s="42">
        <f t="shared" si="6"/>
        <v>0</v>
      </c>
      <c r="L61" s="41" t="str">
        <f t="shared" si="7"/>
        <v>-</v>
      </c>
      <c r="M61" s="43" t="str">
        <f t="shared" si="8"/>
        <v>-</v>
      </c>
      <c r="O61" s="44">
        <f t="shared" ca="1" si="22"/>
        <v>47302</v>
      </c>
      <c r="P61" s="38"/>
      <c r="Q61" s="1">
        <f t="shared" si="9"/>
        <v>46</v>
      </c>
      <c r="R61" s="1">
        <f t="shared" si="28"/>
        <v>10</v>
      </c>
      <c r="S61" s="39">
        <f>IF('[29]Proforma-Input'!$C$108="No",X60,IF(AF61=TRUE,$P$3,X60))</f>
        <v>4770364.2420647601</v>
      </c>
      <c r="T61" s="39">
        <f t="shared" si="1"/>
        <v>31603.401174648188</v>
      </c>
      <c r="U61" s="40">
        <f t="shared" si="2"/>
        <v>6.5000000000000002E-2</v>
      </c>
      <c r="V61" s="41">
        <f t="shared" si="11"/>
        <v>25839.472977850786</v>
      </c>
      <c r="W61" s="41">
        <f t="shared" si="12"/>
        <v>5763.9281967974021</v>
      </c>
      <c r="X61" s="53">
        <f t="shared" si="13"/>
        <v>4764600.3138679629</v>
      </c>
      <c r="Y61" s="68">
        <f t="shared" si="14"/>
        <v>1218356.7679017799</v>
      </c>
      <c r="Z61" s="68">
        <f t="shared" si="15"/>
        <v>235399.68613203723</v>
      </c>
      <c r="AA61" s="39">
        <f t="shared" si="16"/>
        <v>397.5303535053967</v>
      </c>
      <c r="AB61" s="53">
        <f t="shared" si="17"/>
        <v>39.753035350539676</v>
      </c>
      <c r="AC61" s="41" t="str">
        <f t="shared" si="18"/>
        <v>-</v>
      </c>
      <c r="AD61" s="43" t="str">
        <f t="shared" si="19"/>
        <v>-</v>
      </c>
      <c r="AF61" s="38">
        <f>IF('[29]Proforma-Input'!$C$108="Yes",MONTH(O61)&amp;YEAR(O61)=MONTH($C$9)&amp;YEAR($C$9),0)</f>
        <v>0</v>
      </c>
      <c r="AG61" s="52">
        <v>4</v>
      </c>
    </row>
    <row r="62" spans="2:33" x14ac:dyDescent="0.3">
      <c r="B62" s="44" t="str">
        <f t="shared" si="20"/>
        <v>-</v>
      </c>
      <c r="C62" s="38"/>
      <c r="D62" s="1">
        <v>47</v>
      </c>
      <c r="E62" s="1">
        <f t="shared" si="27"/>
        <v>11</v>
      </c>
      <c r="F62" s="39">
        <f>IFERROR(IF(B62&lt;$C$9,IF('[29]Proforma-Input'!$C$108="Yes",K61,K61),0),)</f>
        <v>0</v>
      </c>
      <c r="G62" s="39">
        <f t="shared" si="21"/>
        <v>0</v>
      </c>
      <c r="H62" s="40">
        <f>IFERROR(IF(B62&lt;$C$9,IF('[29]Proforma-Input'!$C$108="Yes",H61,),0),)</f>
        <v>0</v>
      </c>
      <c r="I62" s="41">
        <f t="shared" si="4"/>
        <v>0</v>
      </c>
      <c r="J62" s="41">
        <f t="shared" si="5"/>
        <v>0</v>
      </c>
      <c r="K62" s="42">
        <f t="shared" si="6"/>
        <v>0</v>
      </c>
      <c r="L62" s="41" t="str">
        <f t="shared" si="7"/>
        <v>-</v>
      </c>
      <c r="M62" s="43" t="str">
        <f t="shared" si="8"/>
        <v>-</v>
      </c>
      <c r="O62" s="44">
        <f t="shared" ca="1" si="22"/>
        <v>47333</v>
      </c>
      <c r="P62" s="38"/>
      <c r="Q62" s="1">
        <f t="shared" si="9"/>
        <v>47</v>
      </c>
      <c r="R62" s="1">
        <f t="shared" si="28"/>
        <v>11</v>
      </c>
      <c r="S62" s="39">
        <f>IF('[29]Proforma-Input'!$C$108="No",X61,IF(AF62=TRUE,$P$3,X61))</f>
        <v>4764600.3138679629</v>
      </c>
      <c r="T62" s="39">
        <f t="shared" si="1"/>
        <v>31603.401174648188</v>
      </c>
      <c r="U62" s="40">
        <f t="shared" si="2"/>
        <v>6.5000000000000002E-2</v>
      </c>
      <c r="V62" s="41">
        <f t="shared" si="11"/>
        <v>25808.251700118133</v>
      </c>
      <c r="W62" s="41">
        <f t="shared" si="12"/>
        <v>5795.1494745300552</v>
      </c>
      <c r="X62" s="53">
        <f t="shared" si="13"/>
        <v>4758805.1643934324</v>
      </c>
      <c r="Y62" s="68">
        <f t="shared" si="14"/>
        <v>1244165.019601898</v>
      </c>
      <c r="Z62" s="68">
        <f t="shared" si="15"/>
        <v>241194.83560656727</v>
      </c>
      <c r="AA62" s="39">
        <f t="shared" si="16"/>
        <v>397.0500261556636</v>
      </c>
      <c r="AB62" s="53">
        <f t="shared" si="17"/>
        <v>39.705002615566364</v>
      </c>
      <c r="AC62" s="41" t="str">
        <f t="shared" si="18"/>
        <v>-</v>
      </c>
      <c r="AD62" s="43" t="str">
        <f t="shared" si="19"/>
        <v>-</v>
      </c>
      <c r="AF62" s="38">
        <f>IF('[29]Proforma-Input'!$C$108="Yes",MONTH(O62)&amp;YEAR(O62)=MONTH($C$9)&amp;YEAR($C$9),0)</f>
        <v>0</v>
      </c>
      <c r="AG62" s="52">
        <v>4</v>
      </c>
    </row>
    <row r="63" spans="2:33" x14ac:dyDescent="0.3">
      <c r="B63" s="44" t="str">
        <f t="shared" si="20"/>
        <v>-</v>
      </c>
      <c r="C63" s="38"/>
      <c r="D63" s="1">
        <v>48</v>
      </c>
      <c r="E63" s="1">
        <f t="shared" si="27"/>
        <v>12</v>
      </c>
      <c r="F63" s="39">
        <f>IFERROR(IF(B63&lt;$C$9,IF('[29]Proforma-Input'!$C$108="Yes",K62,K62),0),)</f>
        <v>0</v>
      </c>
      <c r="G63" s="39">
        <f t="shared" si="21"/>
        <v>0</v>
      </c>
      <c r="H63" s="40">
        <f>IFERROR(IF(B63&lt;$C$9,IF('[29]Proforma-Input'!$C$108="Yes",H62,),0),)</f>
        <v>0</v>
      </c>
      <c r="I63" s="41">
        <f t="shared" si="4"/>
        <v>0</v>
      </c>
      <c r="J63" s="41">
        <f t="shared" si="5"/>
        <v>0</v>
      </c>
      <c r="K63" s="42">
        <f t="shared" si="6"/>
        <v>0</v>
      </c>
      <c r="L63" s="41" t="str">
        <f t="shared" si="7"/>
        <v>-</v>
      </c>
      <c r="M63" s="43" t="str">
        <f t="shared" si="8"/>
        <v>-</v>
      </c>
      <c r="O63" s="44">
        <f t="shared" ca="1" si="22"/>
        <v>47364</v>
      </c>
      <c r="P63" s="38"/>
      <c r="Q63" s="1">
        <f t="shared" si="9"/>
        <v>48</v>
      </c>
      <c r="R63" s="1">
        <f t="shared" si="28"/>
        <v>12</v>
      </c>
      <c r="S63" s="39">
        <f>IF('[29]Proforma-Input'!$C$108="No",X62,IF(AF63=TRUE,$P$3,X62))</f>
        <v>4758805.1643934324</v>
      </c>
      <c r="T63" s="39">
        <f t="shared" si="1"/>
        <v>31603.401174648188</v>
      </c>
      <c r="U63" s="40">
        <f t="shared" si="2"/>
        <v>6.5000000000000002E-2</v>
      </c>
      <c r="V63" s="41">
        <f t="shared" si="11"/>
        <v>25776.861307131094</v>
      </c>
      <c r="W63" s="41">
        <f t="shared" si="12"/>
        <v>5826.5398675170945</v>
      </c>
      <c r="X63" s="53">
        <f t="shared" si="13"/>
        <v>4752978.6245259149</v>
      </c>
      <c r="Y63" s="68">
        <f t="shared" si="14"/>
        <v>1269941.8809090292</v>
      </c>
      <c r="Z63" s="68">
        <f t="shared" si="15"/>
        <v>247021.37547408437</v>
      </c>
      <c r="AA63" s="39">
        <f t="shared" si="16"/>
        <v>396.56709703278602</v>
      </c>
      <c r="AB63" s="53">
        <f t="shared" si="17"/>
        <v>39.656709703278608</v>
      </c>
      <c r="AC63" s="41" t="str">
        <f t="shared" si="18"/>
        <v>-</v>
      </c>
      <c r="AD63" s="43" t="str">
        <f t="shared" si="19"/>
        <v>-</v>
      </c>
      <c r="AF63" s="38">
        <f>IF('[29]Proforma-Input'!$C$108="Yes",MONTH(O63)&amp;YEAR(O63)=MONTH($C$9)&amp;YEAR($C$9),0)</f>
        <v>0</v>
      </c>
      <c r="AG63" s="52">
        <v>4</v>
      </c>
    </row>
    <row r="64" spans="2:33" x14ac:dyDescent="0.3">
      <c r="B64" s="44" t="str">
        <f t="shared" si="20"/>
        <v>-</v>
      </c>
      <c r="C64" s="38">
        <v>5</v>
      </c>
      <c r="D64" s="1">
        <v>49</v>
      </c>
      <c r="E64" s="1">
        <v>1</v>
      </c>
      <c r="F64" s="39">
        <f>IFERROR(IF(B64&lt;$C$9,IF('[29]Proforma-Input'!$C$108="Yes",K63,K63),0),)</f>
        <v>0</v>
      </c>
      <c r="G64" s="39">
        <f t="shared" si="21"/>
        <v>0</v>
      </c>
      <c r="H64" s="40">
        <f>IFERROR(IF(B64&lt;$C$9,IF('[29]Proforma-Input'!$C$108="Yes",H63,),0),)</f>
        <v>0</v>
      </c>
      <c r="I64" s="41">
        <f t="shared" si="4"/>
        <v>0</v>
      </c>
      <c r="J64" s="41">
        <f t="shared" si="5"/>
        <v>0</v>
      </c>
      <c r="K64" s="42">
        <f t="shared" si="6"/>
        <v>0</v>
      </c>
      <c r="L64" s="41">
        <f t="shared" si="7"/>
        <v>0</v>
      </c>
      <c r="M64" s="43">
        <f t="shared" si="8"/>
        <v>0</v>
      </c>
      <c r="O64" s="44">
        <f t="shared" ca="1" si="22"/>
        <v>47394</v>
      </c>
      <c r="P64" s="38">
        <v>5</v>
      </c>
      <c r="Q64" s="1">
        <f t="shared" si="9"/>
        <v>49</v>
      </c>
      <c r="R64" s="1">
        <v>1</v>
      </c>
      <c r="S64" s="39">
        <f>IF('[29]Proforma-Input'!$C$108="No",X63,IF(AF64=TRUE,$P$3,X63))</f>
        <v>4752978.6245259149</v>
      </c>
      <c r="T64" s="39">
        <f t="shared" si="1"/>
        <v>31603.401174648188</v>
      </c>
      <c r="U64" s="40">
        <f t="shared" si="2"/>
        <v>6.5000000000000002E-2</v>
      </c>
      <c r="V64" s="41">
        <f t="shared" si="11"/>
        <v>25745.300882848707</v>
      </c>
      <c r="W64" s="41">
        <f t="shared" si="12"/>
        <v>5858.1002917994811</v>
      </c>
      <c r="X64" s="53">
        <f t="shared" si="13"/>
        <v>4747120.5242341151</v>
      </c>
      <c r="Y64" s="68">
        <f t="shared" si="14"/>
        <v>1295687.1817918778</v>
      </c>
      <c r="Z64" s="68">
        <f t="shared" si="15"/>
        <v>252879.47576588386</v>
      </c>
      <c r="AA64" s="39">
        <f t="shared" si="16"/>
        <v>396.08155204382621</v>
      </c>
      <c r="AB64" s="53">
        <f t="shared" si="17"/>
        <v>39.608155204382626</v>
      </c>
      <c r="AC64" s="41">
        <f t="shared" si="18"/>
        <v>306811.06164806371</v>
      </c>
      <c r="AD64" s="43">
        <f t="shared" si="19"/>
        <v>72429.75244771452</v>
      </c>
      <c r="AF64" s="38">
        <f>IF('[29]Proforma-Input'!$C$108="Yes",MONTH(O64)&amp;YEAR(O64)=MONTH($C$9)&amp;YEAR($C$9),0)</f>
        <v>0</v>
      </c>
      <c r="AG64" s="52">
        <v>5</v>
      </c>
    </row>
    <row r="65" spans="2:33" x14ac:dyDescent="0.3">
      <c r="B65" s="44" t="str">
        <f t="shared" si="20"/>
        <v>-</v>
      </c>
      <c r="C65" s="38"/>
      <c r="D65" s="1">
        <v>50</v>
      </c>
      <c r="E65" s="1">
        <f t="shared" ref="E65:E128" si="29">1+E64</f>
        <v>2</v>
      </c>
      <c r="F65" s="39">
        <f>IFERROR(IF(B65&lt;$C$9,IF('[29]Proforma-Input'!$C$108="Yes",K64,K64),0),)</f>
        <v>0</v>
      </c>
      <c r="G65" s="39">
        <f t="shared" si="21"/>
        <v>0</v>
      </c>
      <c r="H65" s="40">
        <f>IFERROR(IF(B65&lt;$C$9,IF('[29]Proforma-Input'!$C$108="Yes",H64,),0),)</f>
        <v>0</v>
      </c>
      <c r="I65" s="41">
        <f t="shared" si="4"/>
        <v>0</v>
      </c>
      <c r="J65" s="41">
        <f t="shared" si="5"/>
        <v>0</v>
      </c>
      <c r="K65" s="42">
        <f t="shared" si="6"/>
        <v>0</v>
      </c>
      <c r="L65" s="41" t="str">
        <f t="shared" si="7"/>
        <v>-</v>
      </c>
      <c r="M65" s="43" t="str">
        <f t="shared" si="8"/>
        <v>-</v>
      </c>
      <c r="O65" s="44">
        <f t="shared" ca="1" si="22"/>
        <v>47425</v>
      </c>
      <c r="P65" s="38"/>
      <c r="Q65" s="1">
        <f t="shared" si="9"/>
        <v>50</v>
      </c>
      <c r="R65" s="1">
        <f t="shared" ref="R65:R128" si="30">1+R64</f>
        <v>2</v>
      </c>
      <c r="S65" s="39">
        <f>IF('[29]Proforma-Input'!$C$108="No",X64,IF(AF65=TRUE,$P$3,X64))</f>
        <v>4747120.5242341151</v>
      </c>
      <c r="T65" s="39">
        <f t="shared" si="1"/>
        <v>31603.401174648188</v>
      </c>
      <c r="U65" s="40">
        <f t="shared" si="2"/>
        <v>6.5000000000000002E-2</v>
      </c>
      <c r="V65" s="41">
        <f t="shared" si="11"/>
        <v>25713.569506268126</v>
      </c>
      <c r="W65" s="41">
        <f t="shared" si="12"/>
        <v>5889.8316683800622</v>
      </c>
      <c r="X65" s="53">
        <f t="shared" si="13"/>
        <v>4741230.6925657354</v>
      </c>
      <c r="Y65" s="68">
        <f t="shared" si="14"/>
        <v>1321400.7512981459</v>
      </c>
      <c r="Z65" s="68">
        <f t="shared" si="15"/>
        <v>258769.30743426393</v>
      </c>
      <c r="AA65" s="39">
        <f t="shared" si="16"/>
        <v>395.59337701950966</v>
      </c>
      <c r="AB65" s="53">
        <f t="shared" si="17"/>
        <v>39.559337701950966</v>
      </c>
      <c r="AC65" s="41" t="str">
        <f t="shared" si="18"/>
        <v>-</v>
      </c>
      <c r="AD65" s="43" t="str">
        <f t="shared" si="19"/>
        <v>-</v>
      </c>
      <c r="AF65" s="38">
        <f>IF('[29]Proforma-Input'!$C$108="Yes",MONTH(O65)&amp;YEAR(O65)=MONTH($C$9)&amp;YEAR($C$9),0)</f>
        <v>0</v>
      </c>
      <c r="AG65" s="52">
        <v>5</v>
      </c>
    </row>
    <row r="66" spans="2:33" x14ac:dyDescent="0.3">
      <c r="B66" s="44" t="str">
        <f t="shared" si="20"/>
        <v>-</v>
      </c>
      <c r="C66" s="38"/>
      <c r="D66" s="1">
        <v>51</v>
      </c>
      <c r="E66" s="1">
        <f t="shared" si="29"/>
        <v>3</v>
      </c>
      <c r="F66" s="39">
        <f>IFERROR(IF(B66&lt;$C$9,IF('[29]Proforma-Input'!$C$108="Yes",K65,K65),0),)</f>
        <v>0</v>
      </c>
      <c r="G66" s="39">
        <f t="shared" si="21"/>
        <v>0</v>
      </c>
      <c r="H66" s="40">
        <f>IFERROR(IF(B66&lt;$C$9,IF('[29]Proforma-Input'!$C$108="Yes",H65,),0),)</f>
        <v>0</v>
      </c>
      <c r="I66" s="41">
        <f t="shared" si="4"/>
        <v>0</v>
      </c>
      <c r="J66" s="41">
        <f t="shared" si="5"/>
        <v>0</v>
      </c>
      <c r="K66" s="42">
        <f t="shared" si="6"/>
        <v>0</v>
      </c>
      <c r="L66" s="41" t="str">
        <f t="shared" si="7"/>
        <v>-</v>
      </c>
      <c r="M66" s="43" t="str">
        <f t="shared" si="8"/>
        <v>-</v>
      </c>
      <c r="O66" s="44">
        <f t="shared" ca="1" si="22"/>
        <v>47455</v>
      </c>
      <c r="P66" s="38"/>
      <c r="Q66" s="1">
        <f t="shared" si="9"/>
        <v>51</v>
      </c>
      <c r="R66" s="1">
        <f t="shared" si="30"/>
        <v>3</v>
      </c>
      <c r="S66" s="39">
        <f>IF('[29]Proforma-Input'!$C$108="No",X65,IF(AF66=TRUE,$P$3,X65))</f>
        <v>4741230.6925657354</v>
      </c>
      <c r="T66" s="39">
        <f t="shared" si="1"/>
        <v>31603.401174648188</v>
      </c>
      <c r="U66" s="40">
        <f t="shared" si="2"/>
        <v>6.5000000000000002E-2</v>
      </c>
      <c r="V66" s="41">
        <f t="shared" si="11"/>
        <v>25681.666251397735</v>
      </c>
      <c r="W66" s="41">
        <f t="shared" si="12"/>
        <v>5921.734923250453</v>
      </c>
      <c r="X66" s="53">
        <f t="shared" si="13"/>
        <v>4735308.9576424854</v>
      </c>
      <c r="Y66" s="68">
        <f t="shared" si="14"/>
        <v>1347082.4175495435</v>
      </c>
      <c r="Z66" s="68">
        <f t="shared" si="15"/>
        <v>264691.04235751438</v>
      </c>
      <c r="AA66" s="39">
        <f t="shared" si="16"/>
        <v>395.10255771381134</v>
      </c>
      <c r="AB66" s="53">
        <f t="shared" si="17"/>
        <v>39.510255771381139</v>
      </c>
      <c r="AC66" s="41" t="str">
        <f t="shared" si="18"/>
        <v>-</v>
      </c>
      <c r="AD66" s="43" t="str">
        <f t="shared" si="19"/>
        <v>-</v>
      </c>
      <c r="AF66" s="38">
        <f>IF('[29]Proforma-Input'!$C$108="Yes",MONTH(O66)&amp;YEAR(O66)=MONTH($C$9)&amp;YEAR($C$9),0)</f>
        <v>0</v>
      </c>
      <c r="AG66" s="52">
        <v>5</v>
      </c>
    </row>
    <row r="67" spans="2:33" x14ac:dyDescent="0.3">
      <c r="B67" s="44" t="str">
        <f t="shared" si="20"/>
        <v>-</v>
      </c>
      <c r="C67" s="38"/>
      <c r="D67" s="1">
        <v>52</v>
      </c>
      <c r="E67" s="1">
        <f t="shared" si="29"/>
        <v>4</v>
      </c>
      <c r="F67" s="39">
        <f>IFERROR(IF(B67&lt;$C$9,IF('[29]Proforma-Input'!$C$108="Yes",K66,K66),0),)</f>
        <v>0</v>
      </c>
      <c r="G67" s="39">
        <f t="shared" si="21"/>
        <v>0</v>
      </c>
      <c r="H67" s="40">
        <f>IFERROR(IF(B67&lt;$C$9,IF('[29]Proforma-Input'!$C$108="Yes",H66,),0),)</f>
        <v>0</v>
      </c>
      <c r="I67" s="41">
        <f t="shared" si="4"/>
        <v>0</v>
      </c>
      <c r="J67" s="41">
        <f t="shared" si="5"/>
        <v>0</v>
      </c>
      <c r="K67" s="42">
        <f t="shared" si="6"/>
        <v>0</v>
      </c>
      <c r="L67" s="41" t="str">
        <f t="shared" si="7"/>
        <v>-</v>
      </c>
      <c r="M67" s="43" t="str">
        <f t="shared" si="8"/>
        <v>-</v>
      </c>
      <c r="O67" s="44">
        <f t="shared" ca="1" si="22"/>
        <v>47486</v>
      </c>
      <c r="P67" s="38"/>
      <c r="Q67" s="1">
        <f t="shared" si="9"/>
        <v>52</v>
      </c>
      <c r="R67" s="1">
        <f t="shared" si="30"/>
        <v>4</v>
      </c>
      <c r="S67" s="39">
        <f>IF('[29]Proforma-Input'!$C$108="No",X66,IF(AF67=TRUE,$P$3,X66))</f>
        <v>4735308.9576424854</v>
      </c>
      <c r="T67" s="39">
        <f t="shared" si="1"/>
        <v>31603.401174648188</v>
      </c>
      <c r="U67" s="40">
        <f t="shared" si="2"/>
        <v>6.5000000000000002E-2</v>
      </c>
      <c r="V67" s="41">
        <f t="shared" si="11"/>
        <v>25649.590187230129</v>
      </c>
      <c r="W67" s="41">
        <f t="shared" si="12"/>
        <v>5953.8109874180591</v>
      </c>
      <c r="X67" s="53">
        <f t="shared" si="13"/>
        <v>4729355.1466550669</v>
      </c>
      <c r="Y67" s="68">
        <f t="shared" si="14"/>
        <v>1372732.0077367737</v>
      </c>
      <c r="Z67" s="68">
        <f t="shared" si="15"/>
        <v>270644.85334493243</v>
      </c>
      <c r="AA67" s="39">
        <f t="shared" si="16"/>
        <v>394.60907980354045</v>
      </c>
      <c r="AB67" s="53">
        <f t="shared" si="17"/>
        <v>39.460907980354051</v>
      </c>
      <c r="AC67" s="41" t="str">
        <f t="shared" si="18"/>
        <v>-</v>
      </c>
      <c r="AD67" s="43" t="str">
        <f t="shared" si="19"/>
        <v>-</v>
      </c>
      <c r="AF67" s="38">
        <f>IF('[29]Proforma-Input'!$C$108="Yes",MONTH(O67)&amp;YEAR(O67)=MONTH($C$9)&amp;YEAR($C$9),0)</f>
        <v>0</v>
      </c>
      <c r="AG67" s="52">
        <v>5</v>
      </c>
    </row>
    <row r="68" spans="2:33" x14ac:dyDescent="0.3">
      <c r="B68" s="44" t="str">
        <f t="shared" si="20"/>
        <v>-</v>
      </c>
      <c r="C68" s="38"/>
      <c r="D68" s="1">
        <v>53</v>
      </c>
      <c r="E68" s="1">
        <f t="shared" si="29"/>
        <v>5</v>
      </c>
      <c r="F68" s="39">
        <f>IFERROR(IF(B68&lt;$C$9,IF('[29]Proforma-Input'!$C$108="Yes",K67,K67),0),)</f>
        <v>0</v>
      </c>
      <c r="G68" s="39">
        <f t="shared" si="21"/>
        <v>0</v>
      </c>
      <c r="H68" s="40">
        <f>IFERROR(IF(B68&lt;$C$9,IF('[29]Proforma-Input'!$C$108="Yes",H67,),0),)</f>
        <v>0</v>
      </c>
      <c r="I68" s="41">
        <f t="shared" si="4"/>
        <v>0</v>
      </c>
      <c r="J68" s="41">
        <f t="shared" si="5"/>
        <v>0</v>
      </c>
      <c r="K68" s="42">
        <f t="shared" si="6"/>
        <v>0</v>
      </c>
      <c r="L68" s="41" t="str">
        <f t="shared" si="7"/>
        <v>-</v>
      </c>
      <c r="M68" s="43" t="str">
        <f t="shared" si="8"/>
        <v>-</v>
      </c>
      <c r="O68" s="44">
        <f t="shared" ca="1" si="22"/>
        <v>47517</v>
      </c>
      <c r="P68" s="38"/>
      <c r="Q68" s="1">
        <f t="shared" si="9"/>
        <v>53</v>
      </c>
      <c r="R68" s="1">
        <f t="shared" si="30"/>
        <v>5</v>
      </c>
      <c r="S68" s="39">
        <f>IF('[29]Proforma-Input'!$C$108="No",X67,IF(AF68=TRUE,$P$3,X67))</f>
        <v>4729355.1466550669</v>
      </c>
      <c r="T68" s="39">
        <f t="shared" si="1"/>
        <v>31603.401174648188</v>
      </c>
      <c r="U68" s="40">
        <f t="shared" si="2"/>
        <v>6.5000000000000002E-2</v>
      </c>
      <c r="V68" s="41">
        <f t="shared" si="11"/>
        <v>25617.340377714947</v>
      </c>
      <c r="W68" s="41">
        <f t="shared" si="12"/>
        <v>5986.0607969332414</v>
      </c>
      <c r="X68" s="53">
        <f t="shared" si="13"/>
        <v>4723369.0858581336</v>
      </c>
      <c r="Y68" s="68">
        <f t="shared" si="14"/>
        <v>1398349.3481144886</v>
      </c>
      <c r="Z68" s="68">
        <f t="shared" si="15"/>
        <v>276630.91414186568</v>
      </c>
      <c r="AA68" s="39">
        <f t="shared" si="16"/>
        <v>394.11292888792224</v>
      </c>
      <c r="AB68" s="53">
        <f t="shared" si="17"/>
        <v>39.411292888792225</v>
      </c>
      <c r="AC68" s="41" t="str">
        <f t="shared" si="18"/>
        <v>-</v>
      </c>
      <c r="AD68" s="43" t="str">
        <f t="shared" si="19"/>
        <v>-</v>
      </c>
      <c r="AF68" s="38">
        <f>IF('[29]Proforma-Input'!$C$108="Yes",MONTH(O68)&amp;YEAR(O68)=MONTH($C$9)&amp;YEAR($C$9),0)</f>
        <v>0</v>
      </c>
      <c r="AG68" s="52">
        <v>5</v>
      </c>
    </row>
    <row r="69" spans="2:33" x14ac:dyDescent="0.3">
      <c r="B69" s="44" t="str">
        <f t="shared" si="20"/>
        <v>-</v>
      </c>
      <c r="C69" s="38"/>
      <c r="D69" s="1">
        <v>54</v>
      </c>
      <c r="E69" s="1">
        <f t="shared" si="29"/>
        <v>6</v>
      </c>
      <c r="F69" s="39">
        <f>IFERROR(IF(B69&lt;$C$9,IF('[29]Proforma-Input'!$C$108="Yes",K68,K68),0),)</f>
        <v>0</v>
      </c>
      <c r="G69" s="39">
        <f t="shared" si="21"/>
        <v>0</v>
      </c>
      <c r="H69" s="40">
        <f>IFERROR(IF(B69&lt;$C$9,IF('[29]Proforma-Input'!$C$108="Yes",H68,),0),)</f>
        <v>0</v>
      </c>
      <c r="I69" s="41">
        <f t="shared" si="4"/>
        <v>0</v>
      </c>
      <c r="J69" s="41">
        <f t="shared" si="5"/>
        <v>0</v>
      </c>
      <c r="K69" s="42">
        <f t="shared" si="6"/>
        <v>0</v>
      </c>
      <c r="L69" s="41" t="str">
        <f t="shared" si="7"/>
        <v>-</v>
      </c>
      <c r="M69" s="43" t="str">
        <f t="shared" si="8"/>
        <v>-</v>
      </c>
      <c r="O69" s="44">
        <f t="shared" ca="1" si="22"/>
        <v>47545</v>
      </c>
      <c r="P69" s="38"/>
      <c r="Q69" s="1">
        <f t="shared" si="9"/>
        <v>54</v>
      </c>
      <c r="R69" s="1">
        <f t="shared" si="30"/>
        <v>6</v>
      </c>
      <c r="S69" s="39">
        <f>IF('[29]Proforma-Input'!$C$108="No",X68,IF(AF69=TRUE,$P$3,X68))</f>
        <v>4723369.0858581336</v>
      </c>
      <c r="T69" s="39">
        <f t="shared" si="1"/>
        <v>31603.401174648188</v>
      </c>
      <c r="U69" s="40">
        <f t="shared" si="2"/>
        <v>6.5000000000000002E-2</v>
      </c>
      <c r="V69" s="41">
        <f t="shared" si="11"/>
        <v>25584.915881731558</v>
      </c>
      <c r="W69" s="41">
        <f t="shared" si="12"/>
        <v>6018.48529291663</v>
      </c>
      <c r="X69" s="53">
        <f t="shared" si="13"/>
        <v>4717350.6005652174</v>
      </c>
      <c r="Y69" s="68">
        <f t="shared" si="14"/>
        <v>1423934.2639962202</v>
      </c>
      <c r="Z69" s="68">
        <f t="shared" si="15"/>
        <v>282649.39943478233</v>
      </c>
      <c r="AA69" s="39">
        <f t="shared" si="16"/>
        <v>393.61409048817785</v>
      </c>
      <c r="AB69" s="53">
        <f t="shared" si="17"/>
        <v>39.361409048817791</v>
      </c>
      <c r="AC69" s="41" t="str">
        <f t="shared" si="18"/>
        <v>-</v>
      </c>
      <c r="AD69" s="43" t="str">
        <f t="shared" si="19"/>
        <v>-</v>
      </c>
      <c r="AF69" s="38">
        <f>IF('[29]Proforma-Input'!$C$108="Yes",MONTH(O69)&amp;YEAR(O69)=MONTH($C$9)&amp;YEAR($C$9),0)</f>
        <v>0</v>
      </c>
      <c r="AG69" s="52">
        <v>5</v>
      </c>
    </row>
    <row r="70" spans="2:33" x14ac:dyDescent="0.3">
      <c r="B70" s="44" t="str">
        <f t="shared" si="20"/>
        <v>-</v>
      </c>
      <c r="C70" s="38"/>
      <c r="D70" s="1">
        <v>55</v>
      </c>
      <c r="E70" s="1">
        <f t="shared" si="29"/>
        <v>7</v>
      </c>
      <c r="F70" s="39">
        <f>IFERROR(IF(B70&lt;$C$9,IF('[29]Proforma-Input'!$C$108="Yes",K69,K69),0),)</f>
        <v>0</v>
      </c>
      <c r="G70" s="39">
        <f t="shared" si="21"/>
        <v>0</v>
      </c>
      <c r="H70" s="40">
        <f>IFERROR(IF(B70&lt;$C$9,IF('[29]Proforma-Input'!$C$108="Yes",H69,),0),)</f>
        <v>0</v>
      </c>
      <c r="I70" s="41">
        <f t="shared" si="4"/>
        <v>0</v>
      </c>
      <c r="J70" s="41">
        <f t="shared" si="5"/>
        <v>0</v>
      </c>
      <c r="K70" s="42">
        <f t="shared" si="6"/>
        <v>0</v>
      </c>
      <c r="L70" s="41" t="str">
        <f t="shared" si="7"/>
        <v>-</v>
      </c>
      <c r="M70" s="43" t="str">
        <f t="shared" si="8"/>
        <v>-</v>
      </c>
      <c r="O70" s="44">
        <f t="shared" ca="1" si="22"/>
        <v>47576</v>
      </c>
      <c r="P70" s="38"/>
      <c r="Q70" s="1">
        <f>IF(S70&gt;0,1+Q69,)</f>
        <v>55</v>
      </c>
      <c r="R70" s="1">
        <f t="shared" si="30"/>
        <v>7</v>
      </c>
      <c r="S70" s="39">
        <f>IF('[29]Proforma-Input'!$C$108="No",X69,IF(AF70=TRUE,$P$3,X69))</f>
        <v>4717350.6005652174</v>
      </c>
      <c r="T70" s="39">
        <f t="shared" si="1"/>
        <v>31603.401174648188</v>
      </c>
      <c r="U70" s="40">
        <f t="shared" si="2"/>
        <v>6.5000000000000002E-2</v>
      </c>
      <c r="V70" s="41">
        <f t="shared" si="11"/>
        <v>25552.315753061594</v>
      </c>
      <c r="W70" s="41">
        <f t="shared" si="12"/>
        <v>6051.0854215865947</v>
      </c>
      <c r="X70" s="53">
        <f t="shared" si="13"/>
        <v>4711299.515143631</v>
      </c>
      <c r="Y70" s="68">
        <f t="shared" si="14"/>
        <v>1449486.5797492818</v>
      </c>
      <c r="Z70" s="68">
        <f t="shared" si="15"/>
        <v>288700.48485636892</v>
      </c>
      <c r="AA70" s="39">
        <f t="shared" si="16"/>
        <v>393.11255004710148</v>
      </c>
      <c r="AB70" s="53">
        <f t="shared" si="17"/>
        <v>39.311255004710148</v>
      </c>
      <c r="AC70" s="41" t="str">
        <f t="shared" si="18"/>
        <v>-</v>
      </c>
      <c r="AD70" s="43" t="str">
        <f t="shared" si="19"/>
        <v>-</v>
      </c>
      <c r="AF70" s="38">
        <f>IF('[29]Proforma-Input'!$C$108="Yes",MONTH(O70)&amp;YEAR(O70)=MONTH($C$9)&amp;YEAR($C$9),0)</f>
        <v>0</v>
      </c>
      <c r="AG70" s="52">
        <v>5</v>
      </c>
    </row>
    <row r="71" spans="2:33" x14ac:dyDescent="0.3">
      <c r="B71" s="44" t="str">
        <f t="shared" si="20"/>
        <v>-</v>
      </c>
      <c r="C71" s="38"/>
      <c r="D71" s="1">
        <v>56</v>
      </c>
      <c r="E71" s="1">
        <f t="shared" si="29"/>
        <v>8</v>
      </c>
      <c r="F71" s="39">
        <f>IFERROR(IF(B71&lt;$C$9,IF('[29]Proforma-Input'!$C$108="Yes",K70,K70),0),)</f>
        <v>0</v>
      </c>
      <c r="G71" s="39">
        <f t="shared" si="21"/>
        <v>0</v>
      </c>
      <c r="H71" s="40">
        <f>IFERROR(IF(B71&lt;$C$9,IF('[29]Proforma-Input'!$C$108="Yes",H70,),0),)</f>
        <v>0</v>
      </c>
      <c r="I71" s="41">
        <f t="shared" si="4"/>
        <v>0</v>
      </c>
      <c r="J71" s="41">
        <f t="shared" si="5"/>
        <v>0</v>
      </c>
      <c r="K71" s="42">
        <f t="shared" si="6"/>
        <v>0</v>
      </c>
      <c r="L71" s="41" t="str">
        <f t="shared" si="7"/>
        <v>-</v>
      </c>
      <c r="M71" s="43" t="str">
        <f t="shared" si="8"/>
        <v>-</v>
      </c>
      <c r="O71" s="44">
        <f t="shared" ca="1" si="22"/>
        <v>47606</v>
      </c>
      <c r="P71" s="38"/>
      <c r="Q71" s="1">
        <f t="shared" ref="Q71:Q134" si="31">IF(S71&gt;0,1+Q70,)</f>
        <v>56</v>
      </c>
      <c r="R71" s="1">
        <f t="shared" si="30"/>
        <v>8</v>
      </c>
      <c r="S71" s="39">
        <f>IF('[29]Proforma-Input'!$C$108="No",X70,IF(AF71=TRUE,$P$3,X70))</f>
        <v>4711299.515143631</v>
      </c>
      <c r="T71" s="39">
        <f t="shared" si="1"/>
        <v>31603.401174648188</v>
      </c>
      <c r="U71" s="40">
        <f t="shared" si="2"/>
        <v>6.5000000000000002E-2</v>
      </c>
      <c r="V71" s="41">
        <f t="shared" si="11"/>
        <v>25519.539040361335</v>
      </c>
      <c r="W71" s="41">
        <f t="shared" si="12"/>
        <v>6083.8621342868537</v>
      </c>
      <c r="X71" s="53">
        <f t="shared" si="13"/>
        <v>4705215.6530093439</v>
      </c>
      <c r="Y71" s="68">
        <f t="shared" si="14"/>
        <v>1475006.118789643</v>
      </c>
      <c r="Z71" s="68">
        <f t="shared" si="15"/>
        <v>294784.34699065576</v>
      </c>
      <c r="AA71" s="39">
        <f t="shared" si="16"/>
        <v>392.60829292863588</v>
      </c>
      <c r="AB71" s="53">
        <f t="shared" si="17"/>
        <v>39.26082929286359</v>
      </c>
      <c r="AC71" s="41" t="str">
        <f t="shared" si="18"/>
        <v>-</v>
      </c>
      <c r="AD71" s="43" t="str">
        <f t="shared" si="19"/>
        <v>-</v>
      </c>
      <c r="AF71" s="38">
        <f>IF('[29]Proforma-Input'!$C$108="Yes",MONTH(O71)&amp;YEAR(O71)=MONTH($C$9)&amp;YEAR($C$9),0)</f>
        <v>0</v>
      </c>
      <c r="AG71" s="52">
        <v>5</v>
      </c>
    </row>
    <row r="72" spans="2:33" x14ac:dyDescent="0.3">
      <c r="B72" s="44" t="str">
        <f t="shared" si="20"/>
        <v>-</v>
      </c>
      <c r="C72" s="38"/>
      <c r="D72" s="1">
        <v>57</v>
      </c>
      <c r="E72" s="1">
        <f t="shared" si="29"/>
        <v>9</v>
      </c>
      <c r="F72" s="39">
        <f>IFERROR(IF(B72&lt;$C$9,IF('[29]Proforma-Input'!$C$108="Yes",K71,K71),0),)</f>
        <v>0</v>
      </c>
      <c r="G72" s="39">
        <f t="shared" si="21"/>
        <v>0</v>
      </c>
      <c r="H72" s="40">
        <f>IFERROR(IF(B72&lt;$C$9,IF('[29]Proforma-Input'!$C$108="Yes",H71,),0),)</f>
        <v>0</v>
      </c>
      <c r="I72" s="41">
        <f t="shared" si="4"/>
        <v>0</v>
      </c>
      <c r="J72" s="41">
        <f t="shared" si="5"/>
        <v>0</v>
      </c>
      <c r="K72" s="42">
        <f t="shared" si="6"/>
        <v>0</v>
      </c>
      <c r="L72" s="41" t="str">
        <f t="shared" si="7"/>
        <v>-</v>
      </c>
      <c r="M72" s="43" t="str">
        <f t="shared" si="8"/>
        <v>-</v>
      </c>
      <c r="O72" s="44">
        <f t="shared" ca="1" si="22"/>
        <v>47637</v>
      </c>
      <c r="P72" s="38"/>
      <c r="Q72" s="1">
        <f t="shared" si="31"/>
        <v>57</v>
      </c>
      <c r="R72" s="1">
        <f t="shared" si="30"/>
        <v>9</v>
      </c>
      <c r="S72" s="39">
        <f>IF('[29]Proforma-Input'!$C$108="No",X71,IF(AF72=TRUE,$P$3,X71))</f>
        <v>4705215.6530093439</v>
      </c>
      <c r="T72" s="39">
        <f t="shared" si="1"/>
        <v>31603.401174648188</v>
      </c>
      <c r="U72" s="40">
        <f t="shared" si="2"/>
        <v>6.5000000000000002E-2</v>
      </c>
      <c r="V72" s="41">
        <f t="shared" si="11"/>
        <v>25486.584787133947</v>
      </c>
      <c r="W72" s="41">
        <f t="shared" si="12"/>
        <v>6116.8163875142418</v>
      </c>
      <c r="X72" s="53">
        <f t="shared" si="13"/>
        <v>4699098.8366218293</v>
      </c>
      <c r="Y72" s="68">
        <f t="shared" si="14"/>
        <v>1500492.7035767769</v>
      </c>
      <c r="Z72" s="68">
        <f t="shared" si="15"/>
        <v>300901.16337816999</v>
      </c>
      <c r="AA72" s="39">
        <f t="shared" si="16"/>
        <v>392.10130441744536</v>
      </c>
      <c r="AB72" s="53">
        <f t="shared" si="17"/>
        <v>39.210130441744539</v>
      </c>
      <c r="AC72" s="41" t="str">
        <f t="shared" si="18"/>
        <v>-</v>
      </c>
      <c r="AD72" s="43" t="str">
        <f t="shared" si="19"/>
        <v>-</v>
      </c>
      <c r="AF72" s="38">
        <f>IF('[29]Proforma-Input'!$C$108="Yes",MONTH(O72)&amp;YEAR(O72)=MONTH($C$9)&amp;YEAR($C$9),0)</f>
        <v>0</v>
      </c>
      <c r="AG72" s="52">
        <v>5</v>
      </c>
    </row>
    <row r="73" spans="2:33" x14ac:dyDescent="0.3">
      <c r="B73" s="44" t="str">
        <f t="shared" si="20"/>
        <v>-</v>
      </c>
      <c r="C73" s="38"/>
      <c r="D73" s="1">
        <v>58</v>
      </c>
      <c r="E73" s="1">
        <f t="shared" si="29"/>
        <v>10</v>
      </c>
      <c r="F73" s="39">
        <f>IFERROR(IF(B73&lt;$C$9,IF('[29]Proforma-Input'!$C$108="Yes",K72,K72),0),)</f>
        <v>0</v>
      </c>
      <c r="G73" s="39">
        <f t="shared" si="21"/>
        <v>0</v>
      </c>
      <c r="H73" s="40">
        <f>IFERROR(IF(B73&lt;$C$9,IF('[29]Proforma-Input'!$C$108="Yes",H72,),0),)</f>
        <v>0</v>
      </c>
      <c r="I73" s="41">
        <f t="shared" si="4"/>
        <v>0</v>
      </c>
      <c r="J73" s="41">
        <f t="shared" si="5"/>
        <v>0</v>
      </c>
      <c r="K73" s="42">
        <f t="shared" si="6"/>
        <v>0</v>
      </c>
      <c r="L73" s="41" t="str">
        <f t="shared" si="7"/>
        <v>-</v>
      </c>
      <c r="M73" s="43" t="str">
        <f t="shared" si="8"/>
        <v>-</v>
      </c>
      <c r="O73" s="44">
        <f t="shared" ca="1" si="22"/>
        <v>47667</v>
      </c>
      <c r="P73" s="38"/>
      <c r="Q73" s="1">
        <f t="shared" si="31"/>
        <v>58</v>
      </c>
      <c r="R73" s="1">
        <f t="shared" si="30"/>
        <v>10</v>
      </c>
      <c r="S73" s="39">
        <f>IF('[29]Proforma-Input'!$C$108="No",X72,IF(AF73=TRUE,$P$3,X72))</f>
        <v>4699098.8366218293</v>
      </c>
      <c r="T73" s="39">
        <f t="shared" si="1"/>
        <v>31603.401174648188</v>
      </c>
      <c r="U73" s="40">
        <f t="shared" si="2"/>
        <v>6.5000000000000002E-2</v>
      </c>
      <c r="V73" s="41">
        <f t="shared" si="11"/>
        <v>25453.452031701578</v>
      </c>
      <c r="W73" s="41">
        <f t="shared" si="12"/>
        <v>6149.9491429466107</v>
      </c>
      <c r="X73" s="53">
        <f t="shared" si="13"/>
        <v>4692948.8874788824</v>
      </c>
      <c r="Y73" s="68">
        <f t="shared" si="14"/>
        <v>1525946.1556084785</v>
      </c>
      <c r="Z73" s="68">
        <f t="shared" si="15"/>
        <v>307051.11252111662</v>
      </c>
      <c r="AA73" s="39">
        <f t="shared" si="16"/>
        <v>391.5915697184858</v>
      </c>
      <c r="AB73" s="53">
        <f t="shared" si="17"/>
        <v>39.159156971848581</v>
      </c>
      <c r="AC73" s="41" t="str">
        <f t="shared" si="18"/>
        <v>-</v>
      </c>
      <c r="AD73" s="43" t="str">
        <f t="shared" si="19"/>
        <v>-</v>
      </c>
      <c r="AF73" s="38">
        <f>IF('[29]Proforma-Input'!$C$108="Yes",MONTH(O73)&amp;YEAR(O73)=MONTH($C$9)&amp;YEAR($C$9),0)</f>
        <v>0</v>
      </c>
      <c r="AG73" s="52">
        <v>5</v>
      </c>
    </row>
    <row r="74" spans="2:33" x14ac:dyDescent="0.3">
      <c r="B74" s="44" t="str">
        <f t="shared" si="20"/>
        <v>-</v>
      </c>
      <c r="C74" s="38"/>
      <c r="D74" s="1">
        <v>59</v>
      </c>
      <c r="E74" s="1">
        <f t="shared" si="29"/>
        <v>11</v>
      </c>
      <c r="F74" s="39">
        <f>IFERROR(IF(B74&lt;$C$9,IF('[29]Proforma-Input'!$C$108="Yes",K73,K73),0),)</f>
        <v>0</v>
      </c>
      <c r="G74" s="39">
        <f t="shared" si="21"/>
        <v>0</v>
      </c>
      <c r="H74" s="40">
        <f>IFERROR(IF(B74&lt;$C$9,IF('[29]Proforma-Input'!$C$108="Yes",H73,),0),)</f>
        <v>0</v>
      </c>
      <c r="I74" s="41">
        <f t="shared" si="4"/>
        <v>0</v>
      </c>
      <c r="J74" s="41">
        <f t="shared" si="5"/>
        <v>0</v>
      </c>
      <c r="K74" s="42">
        <f t="shared" si="6"/>
        <v>0</v>
      </c>
      <c r="L74" s="41" t="str">
        <f t="shared" si="7"/>
        <v>-</v>
      </c>
      <c r="M74" s="43" t="str">
        <f t="shared" si="8"/>
        <v>-</v>
      </c>
      <c r="O74" s="44">
        <f t="shared" ca="1" si="22"/>
        <v>47698</v>
      </c>
      <c r="P74" s="38"/>
      <c r="Q74" s="1">
        <f t="shared" si="31"/>
        <v>59</v>
      </c>
      <c r="R74" s="1">
        <f t="shared" si="30"/>
        <v>11</v>
      </c>
      <c r="S74" s="39">
        <f>IF('[29]Proforma-Input'!$C$108="No",X73,IF(AF74=TRUE,$P$3,X73))</f>
        <v>4692948.8874788824</v>
      </c>
      <c r="T74" s="39">
        <f t="shared" si="1"/>
        <v>31603.401174648188</v>
      </c>
      <c r="U74" s="40">
        <f t="shared" si="2"/>
        <v>6.5000000000000002E-2</v>
      </c>
      <c r="V74" s="41">
        <f t="shared" si="11"/>
        <v>25420.139807177282</v>
      </c>
      <c r="W74" s="41">
        <f t="shared" si="12"/>
        <v>6183.2613674709064</v>
      </c>
      <c r="X74" s="53">
        <f t="shared" si="13"/>
        <v>4686765.6261114115</v>
      </c>
      <c r="Y74" s="68">
        <f t="shared" si="14"/>
        <v>1551366.2954156557</v>
      </c>
      <c r="Z74" s="68">
        <f t="shared" si="15"/>
        <v>313234.37388858752</v>
      </c>
      <c r="AA74" s="39">
        <f t="shared" si="16"/>
        <v>391.0790739565735</v>
      </c>
      <c r="AB74" s="53">
        <f t="shared" si="17"/>
        <v>39.10790739565735</v>
      </c>
      <c r="AC74" s="41" t="str">
        <f t="shared" si="18"/>
        <v>-</v>
      </c>
      <c r="AD74" s="43" t="str">
        <f t="shared" si="19"/>
        <v>-</v>
      </c>
      <c r="AF74" s="38">
        <f>IF('[29]Proforma-Input'!$C$108="Yes",MONTH(O74)&amp;YEAR(O74)=MONTH($C$9)&amp;YEAR($C$9),0)</f>
        <v>0</v>
      </c>
      <c r="AG74" s="52">
        <v>5</v>
      </c>
    </row>
    <row r="75" spans="2:33" x14ac:dyDescent="0.3">
      <c r="B75" s="44" t="str">
        <f t="shared" si="20"/>
        <v>-</v>
      </c>
      <c r="C75" s="38"/>
      <c r="D75" s="1">
        <v>60</v>
      </c>
      <c r="E75" s="1">
        <f t="shared" si="29"/>
        <v>12</v>
      </c>
      <c r="F75" s="39">
        <f>IFERROR(IF(B75&lt;$C$9,IF('[29]Proforma-Input'!$C$108="Yes",K74,K74),0),)</f>
        <v>0</v>
      </c>
      <c r="G75" s="39">
        <f t="shared" si="21"/>
        <v>0</v>
      </c>
      <c r="H75" s="40">
        <f>IFERROR(IF(B75&lt;$C$9,IF('[29]Proforma-Input'!$C$108="Yes",H74,),0),)</f>
        <v>0</v>
      </c>
      <c r="I75" s="41">
        <f t="shared" si="4"/>
        <v>0</v>
      </c>
      <c r="J75" s="41">
        <f t="shared" si="5"/>
        <v>0</v>
      </c>
      <c r="K75" s="42">
        <f t="shared" si="6"/>
        <v>0</v>
      </c>
      <c r="L75" s="41" t="str">
        <f t="shared" si="7"/>
        <v>-</v>
      </c>
      <c r="M75" s="43" t="str">
        <f t="shared" si="8"/>
        <v>-</v>
      </c>
      <c r="O75" s="44">
        <f t="shared" ca="1" si="22"/>
        <v>47729</v>
      </c>
      <c r="P75" s="38"/>
      <c r="Q75" s="1">
        <f t="shared" si="31"/>
        <v>60</v>
      </c>
      <c r="R75" s="1">
        <f t="shared" si="30"/>
        <v>12</v>
      </c>
      <c r="S75" s="39">
        <f>IF('[29]Proforma-Input'!$C$108="No",X74,IF(AF75=TRUE,$P$3,X74))</f>
        <v>4686765.6261114115</v>
      </c>
      <c r="T75" s="39">
        <f t="shared" si="1"/>
        <v>31603.401174648188</v>
      </c>
      <c r="U75" s="40">
        <f t="shared" si="2"/>
        <v>6.5000000000000002E-2</v>
      </c>
      <c r="V75" s="41">
        <f t="shared" si="11"/>
        <v>25386.647141436813</v>
      </c>
      <c r="W75" s="41">
        <f t="shared" si="12"/>
        <v>6216.7540332113749</v>
      </c>
      <c r="X75" s="53">
        <f t="shared" si="13"/>
        <v>4680548.8720781999</v>
      </c>
      <c r="Y75" s="68">
        <f t="shared" si="14"/>
        <v>1576752.9425570925</v>
      </c>
      <c r="Z75" s="68">
        <f t="shared" si="15"/>
        <v>319451.12792179891</v>
      </c>
      <c r="AA75" s="39">
        <f t="shared" si="16"/>
        <v>390.56380217595097</v>
      </c>
      <c r="AB75" s="53">
        <f t="shared" si="17"/>
        <v>39.056380217595098</v>
      </c>
      <c r="AC75" s="41" t="str">
        <f t="shared" si="18"/>
        <v>-</v>
      </c>
      <c r="AD75" s="43" t="str">
        <f t="shared" si="19"/>
        <v>-</v>
      </c>
      <c r="AF75" s="38">
        <f>IF('[29]Proforma-Input'!$C$108="Yes",MONTH(O75)&amp;YEAR(O75)=MONTH($C$9)&amp;YEAR($C$9),0)</f>
        <v>0</v>
      </c>
      <c r="AG75" s="52">
        <v>5</v>
      </c>
    </row>
    <row r="76" spans="2:33" x14ac:dyDescent="0.3">
      <c r="B76" s="44" t="str">
        <f t="shared" si="20"/>
        <v>-</v>
      </c>
      <c r="C76" s="38">
        <v>6</v>
      </c>
      <c r="D76" s="1">
        <v>61</v>
      </c>
      <c r="E76" s="1">
        <v>1</v>
      </c>
      <c r="F76" s="39">
        <f>IFERROR(IF(B76&lt;$C$9,IF('[29]Proforma-Input'!$C$108="Yes",K75,K75),0),)</f>
        <v>0</v>
      </c>
      <c r="G76" s="39">
        <f t="shared" si="21"/>
        <v>0</v>
      </c>
      <c r="H76" s="40">
        <f>IFERROR(IF(B76&lt;$C$9,IF('[29]Proforma-Input'!$C$108="Yes",H75,),0),)</f>
        <v>0</v>
      </c>
      <c r="I76" s="41">
        <f t="shared" si="4"/>
        <v>0</v>
      </c>
      <c r="J76" s="41">
        <f t="shared" si="5"/>
        <v>0</v>
      </c>
      <c r="K76" s="42">
        <f t="shared" si="6"/>
        <v>0</v>
      </c>
      <c r="L76" s="41">
        <f t="shared" si="7"/>
        <v>0</v>
      </c>
      <c r="M76" s="43">
        <f t="shared" si="8"/>
        <v>0</v>
      </c>
      <c r="O76" s="44">
        <f t="shared" ca="1" si="22"/>
        <v>47759</v>
      </c>
      <c r="P76" s="38">
        <v>6</v>
      </c>
      <c r="Q76" s="1">
        <f t="shared" si="31"/>
        <v>61</v>
      </c>
      <c r="R76" s="1">
        <v>1</v>
      </c>
      <c r="S76" s="39">
        <f>IF('[29]Proforma-Input'!$C$108="No",X75,IF(AF76=TRUE,$P$3,X75))</f>
        <v>4680548.8720781999</v>
      </c>
      <c r="T76" s="39">
        <f t="shared" si="1"/>
        <v>31603.401174648188</v>
      </c>
      <c r="U76" s="40">
        <f t="shared" si="2"/>
        <v>6.5000000000000002E-2</v>
      </c>
      <c r="V76" s="41">
        <f t="shared" si="11"/>
        <v>25352.97305709025</v>
      </c>
      <c r="W76" s="41">
        <f t="shared" si="12"/>
        <v>6250.4281175579381</v>
      </c>
      <c r="X76" s="53">
        <f t="shared" si="13"/>
        <v>4674298.4439606415</v>
      </c>
      <c r="Y76" s="68">
        <f t="shared" si="14"/>
        <v>1602105.9156141828</v>
      </c>
      <c r="Z76" s="68">
        <f t="shared" si="15"/>
        <v>325701.55603935686</v>
      </c>
      <c r="AA76" s="39">
        <f t="shared" si="16"/>
        <v>390.04573933984994</v>
      </c>
      <c r="AB76" s="53">
        <f t="shared" si="17"/>
        <v>39.004573933985</v>
      </c>
      <c r="AC76" s="41">
        <f t="shared" si="18"/>
        <v>301960.30698655453</v>
      </c>
      <c r="AD76" s="43">
        <f t="shared" si="19"/>
        <v>77280.507109223778</v>
      </c>
      <c r="AF76" s="38">
        <f>IF('[29]Proforma-Input'!$C$108="Yes",MONTH(O76)&amp;YEAR(O76)=MONTH($C$9)&amp;YEAR($C$9),0)</f>
        <v>0</v>
      </c>
      <c r="AG76" s="52">
        <v>6</v>
      </c>
    </row>
    <row r="77" spans="2:33" x14ac:dyDescent="0.3">
      <c r="B77" s="44" t="str">
        <f t="shared" si="20"/>
        <v>-</v>
      </c>
      <c r="C77" s="38"/>
      <c r="D77" s="1">
        <v>62</v>
      </c>
      <c r="E77" s="1">
        <f t="shared" si="29"/>
        <v>2</v>
      </c>
      <c r="F77" s="39">
        <f>IFERROR(IF(B77&lt;$C$9,IF('[29]Proforma-Input'!$C$108="Yes",K76,K76),0),)</f>
        <v>0</v>
      </c>
      <c r="G77" s="39">
        <f t="shared" si="21"/>
        <v>0</v>
      </c>
      <c r="H77" s="40">
        <f>IFERROR(IF(B77&lt;$C$9,IF('[29]Proforma-Input'!$C$108="Yes",H76,),0),)</f>
        <v>0</v>
      </c>
      <c r="I77" s="41">
        <f t="shared" si="4"/>
        <v>0</v>
      </c>
      <c r="J77" s="41">
        <f t="shared" si="5"/>
        <v>0</v>
      </c>
      <c r="K77" s="42">
        <f t="shared" si="6"/>
        <v>0</v>
      </c>
      <c r="L77" s="41" t="str">
        <f t="shared" si="7"/>
        <v>-</v>
      </c>
      <c r="M77" s="43" t="str">
        <f t="shared" si="8"/>
        <v>-</v>
      </c>
      <c r="O77" s="44">
        <f t="shared" ca="1" si="22"/>
        <v>47790</v>
      </c>
      <c r="P77" s="38"/>
      <c r="Q77" s="1">
        <f t="shared" si="31"/>
        <v>62</v>
      </c>
      <c r="R77" s="1">
        <f t="shared" si="30"/>
        <v>2</v>
      </c>
      <c r="S77" s="39">
        <f>IF('[29]Proforma-Input'!$C$108="No",X76,IF(AF77=TRUE,$P$3,X76))</f>
        <v>4674298.4439606415</v>
      </c>
      <c r="T77" s="39">
        <f t="shared" si="1"/>
        <v>31603.401174648188</v>
      </c>
      <c r="U77" s="40">
        <f t="shared" si="2"/>
        <v>6.5000000000000002E-2</v>
      </c>
      <c r="V77" s="41">
        <f t="shared" si="11"/>
        <v>25319.116571453476</v>
      </c>
      <c r="W77" s="41">
        <f t="shared" si="12"/>
        <v>6284.284603194712</v>
      </c>
      <c r="X77" s="53">
        <f t="shared" si="13"/>
        <v>4668014.1593574472</v>
      </c>
      <c r="Y77" s="68">
        <f t="shared" si="14"/>
        <v>1627425.0321856362</v>
      </c>
      <c r="Z77" s="68">
        <f t="shared" si="15"/>
        <v>331985.84064255154</v>
      </c>
      <c r="AA77" s="39">
        <f t="shared" si="16"/>
        <v>389.52487033005349</v>
      </c>
      <c r="AB77" s="53">
        <f t="shared" si="17"/>
        <v>38.952487033005355</v>
      </c>
      <c r="AC77" s="41" t="str">
        <f t="shared" si="18"/>
        <v>-</v>
      </c>
      <c r="AD77" s="43" t="str">
        <f t="shared" si="19"/>
        <v>-</v>
      </c>
      <c r="AF77" s="38">
        <f>IF('[29]Proforma-Input'!$C$108="Yes",MONTH(O77)&amp;YEAR(O77)=MONTH($C$9)&amp;YEAR($C$9),0)</f>
        <v>0</v>
      </c>
      <c r="AG77" s="52">
        <v>6</v>
      </c>
    </row>
    <row r="78" spans="2:33" x14ac:dyDescent="0.3">
      <c r="B78" s="44" t="str">
        <f t="shared" si="20"/>
        <v>-</v>
      </c>
      <c r="C78" s="38"/>
      <c r="D78" s="1">
        <v>63</v>
      </c>
      <c r="E78" s="1">
        <f t="shared" si="29"/>
        <v>3</v>
      </c>
      <c r="F78" s="39">
        <f>IFERROR(IF(B78&lt;$C$9,IF('[29]Proforma-Input'!$C$108="Yes",K77,K77),0),)</f>
        <v>0</v>
      </c>
      <c r="G78" s="39">
        <f t="shared" si="21"/>
        <v>0</v>
      </c>
      <c r="H78" s="40">
        <f>IFERROR(IF(B78&lt;$C$9,IF('[29]Proforma-Input'!$C$108="Yes",H77,),0),)</f>
        <v>0</v>
      </c>
      <c r="I78" s="41">
        <f t="shared" si="4"/>
        <v>0</v>
      </c>
      <c r="J78" s="41">
        <f t="shared" si="5"/>
        <v>0</v>
      </c>
      <c r="K78" s="42">
        <f t="shared" si="6"/>
        <v>0</v>
      </c>
      <c r="L78" s="41" t="str">
        <f t="shared" si="7"/>
        <v>-</v>
      </c>
      <c r="M78" s="43" t="str">
        <f t="shared" si="8"/>
        <v>-</v>
      </c>
      <c r="O78" s="44">
        <f t="shared" ca="1" si="22"/>
        <v>47820</v>
      </c>
      <c r="P78" s="38"/>
      <c r="Q78" s="1">
        <f t="shared" si="31"/>
        <v>63</v>
      </c>
      <c r="R78" s="1">
        <f t="shared" si="30"/>
        <v>3</v>
      </c>
      <c r="S78" s="39">
        <f>IF('[29]Proforma-Input'!$C$108="No",X77,IF(AF78=TRUE,$P$3,X77))</f>
        <v>4668014.1593574472</v>
      </c>
      <c r="T78" s="39">
        <f t="shared" si="1"/>
        <v>31603.401174648188</v>
      </c>
      <c r="U78" s="40">
        <f t="shared" si="2"/>
        <v>6.5000000000000002E-2</v>
      </c>
      <c r="V78" s="41">
        <f t="shared" si="11"/>
        <v>25285.076696519507</v>
      </c>
      <c r="W78" s="41">
        <f t="shared" si="12"/>
        <v>6318.3244781286812</v>
      </c>
      <c r="X78" s="53">
        <f t="shared" si="13"/>
        <v>4661695.8348793183</v>
      </c>
      <c r="Y78" s="68">
        <f t="shared" si="14"/>
        <v>1652710.1088821557</v>
      </c>
      <c r="Z78" s="68">
        <f t="shared" si="15"/>
        <v>338304.16512068023</v>
      </c>
      <c r="AA78" s="39">
        <f t="shared" si="16"/>
        <v>389.00117994645393</v>
      </c>
      <c r="AB78" s="53">
        <f t="shared" si="17"/>
        <v>38.900117994645399</v>
      </c>
      <c r="AC78" s="41" t="str">
        <f t="shared" si="18"/>
        <v>-</v>
      </c>
      <c r="AD78" s="43" t="str">
        <f t="shared" si="19"/>
        <v>-</v>
      </c>
      <c r="AF78" s="38">
        <f>IF('[29]Proforma-Input'!$C$108="Yes",MONTH(O78)&amp;YEAR(O78)=MONTH($C$9)&amp;YEAR($C$9),0)</f>
        <v>0</v>
      </c>
      <c r="AG78" s="52">
        <v>6</v>
      </c>
    </row>
    <row r="79" spans="2:33" x14ac:dyDescent="0.3">
      <c r="B79" s="44" t="str">
        <f t="shared" si="20"/>
        <v>-</v>
      </c>
      <c r="C79" s="38"/>
      <c r="D79" s="1">
        <v>64</v>
      </c>
      <c r="E79" s="1">
        <f t="shared" si="29"/>
        <v>4</v>
      </c>
      <c r="F79" s="39">
        <f>IFERROR(IF(B79&lt;$C$9,IF('[29]Proforma-Input'!$C$108="Yes",K78,K78),0),)</f>
        <v>0</v>
      </c>
      <c r="G79" s="39">
        <f t="shared" si="21"/>
        <v>0</v>
      </c>
      <c r="H79" s="40">
        <f>IFERROR(IF(B79&lt;$C$9,IF('[29]Proforma-Input'!$C$108="Yes",H78,),0),)</f>
        <v>0</v>
      </c>
      <c r="I79" s="41">
        <f t="shared" si="4"/>
        <v>0</v>
      </c>
      <c r="J79" s="41">
        <f t="shared" si="5"/>
        <v>0</v>
      </c>
      <c r="K79" s="42">
        <f t="shared" si="6"/>
        <v>0</v>
      </c>
      <c r="L79" s="41" t="str">
        <f t="shared" si="7"/>
        <v>-</v>
      </c>
      <c r="M79" s="43" t="str">
        <f t="shared" si="8"/>
        <v>-</v>
      </c>
      <c r="O79" s="44">
        <f t="shared" ca="1" si="22"/>
        <v>47851</v>
      </c>
      <c r="P79" s="38"/>
      <c r="Q79" s="1">
        <f t="shared" si="31"/>
        <v>64</v>
      </c>
      <c r="R79" s="1">
        <f t="shared" si="30"/>
        <v>4</v>
      </c>
      <c r="S79" s="39">
        <f>IF('[29]Proforma-Input'!$C$108="No",X78,IF(AF79=TRUE,$P$3,X78))</f>
        <v>4661695.8348793183</v>
      </c>
      <c r="T79" s="39">
        <f t="shared" si="1"/>
        <v>31603.401174648188</v>
      </c>
      <c r="U79" s="40">
        <f t="shared" si="2"/>
        <v>6.5000000000000002E-2</v>
      </c>
      <c r="V79" s="41">
        <f t="shared" si="11"/>
        <v>25250.85243892964</v>
      </c>
      <c r="W79" s="41">
        <f t="shared" si="12"/>
        <v>6352.5487357185484</v>
      </c>
      <c r="X79" s="53">
        <f t="shared" si="13"/>
        <v>4655343.2861436</v>
      </c>
      <c r="Y79" s="68">
        <f t="shared" si="14"/>
        <v>1677960.9613210855</v>
      </c>
      <c r="Z79" s="68">
        <f t="shared" si="15"/>
        <v>344656.71385639877</v>
      </c>
      <c r="AA79" s="39">
        <f t="shared" si="16"/>
        <v>388.47465290660989</v>
      </c>
      <c r="AB79" s="53">
        <f t="shared" si="17"/>
        <v>38.847465290660992</v>
      </c>
      <c r="AC79" s="41" t="str">
        <f t="shared" si="18"/>
        <v>-</v>
      </c>
      <c r="AD79" s="43" t="str">
        <f t="shared" si="19"/>
        <v>-</v>
      </c>
      <c r="AF79" s="38">
        <f>IF('[29]Proforma-Input'!$C$108="Yes",MONTH(O79)&amp;YEAR(O79)=MONTH($C$9)&amp;YEAR($C$9),0)</f>
        <v>0</v>
      </c>
      <c r="AG79" s="52">
        <v>6</v>
      </c>
    </row>
    <row r="80" spans="2:33" x14ac:dyDescent="0.3">
      <c r="B80" s="44" t="str">
        <f t="shared" si="20"/>
        <v>-</v>
      </c>
      <c r="C80" s="38"/>
      <c r="D80" s="1">
        <v>65</v>
      </c>
      <c r="E80" s="1">
        <f t="shared" si="29"/>
        <v>5</v>
      </c>
      <c r="F80" s="39">
        <f>IFERROR(IF(B80&lt;$C$9,IF('[29]Proforma-Input'!$C$108="Yes",K79,K79),0),)</f>
        <v>0</v>
      </c>
      <c r="G80" s="39">
        <f t="shared" si="21"/>
        <v>0</v>
      </c>
      <c r="H80" s="40">
        <f>IFERROR(IF(B80&lt;$C$9,IF('[29]Proforma-Input'!$C$108="Yes",H79,),0),)</f>
        <v>0</v>
      </c>
      <c r="I80" s="41">
        <f t="shared" si="4"/>
        <v>0</v>
      </c>
      <c r="J80" s="41">
        <f t="shared" si="5"/>
        <v>0</v>
      </c>
      <c r="K80" s="42">
        <f t="shared" si="6"/>
        <v>0</v>
      </c>
      <c r="L80" s="41" t="str">
        <f t="shared" si="7"/>
        <v>-</v>
      </c>
      <c r="M80" s="43" t="str">
        <f t="shared" si="8"/>
        <v>-</v>
      </c>
      <c r="O80" s="44">
        <f t="shared" ca="1" si="22"/>
        <v>47882</v>
      </c>
      <c r="P80" s="38"/>
      <c r="Q80" s="1">
        <f t="shared" si="31"/>
        <v>65</v>
      </c>
      <c r="R80" s="1">
        <f t="shared" si="30"/>
        <v>5</v>
      </c>
      <c r="S80" s="39">
        <f>IF('[29]Proforma-Input'!$C$108="No",X79,IF(AF80=TRUE,$P$3,X79))</f>
        <v>4655343.2861436</v>
      </c>
      <c r="T80" s="39">
        <f t="shared" ref="T80:T143" si="32">IF(AND($N$8="Yes",Q80&lt;=$P$8),V80,IF(S80&gt;0,$P$7,))</f>
        <v>31603.401174648188</v>
      </c>
      <c r="U80" s="40">
        <f t="shared" ref="U80:U143" si="33">$P$4</f>
        <v>6.5000000000000002E-2</v>
      </c>
      <c r="V80" s="41">
        <f t="shared" si="11"/>
        <v>25216.4427999445</v>
      </c>
      <c r="W80" s="41">
        <f t="shared" si="12"/>
        <v>6386.9583747036886</v>
      </c>
      <c r="X80" s="53">
        <f t="shared" si="13"/>
        <v>4648956.3277688967</v>
      </c>
      <c r="Y80" s="68">
        <f t="shared" si="14"/>
        <v>1703177.4041210299</v>
      </c>
      <c r="Z80" s="68">
        <f t="shared" si="15"/>
        <v>351043.67223110248</v>
      </c>
      <c r="AA80" s="39">
        <f t="shared" si="16"/>
        <v>387.94527384530005</v>
      </c>
      <c r="AB80" s="53">
        <f t="shared" si="17"/>
        <v>38.794527384530006</v>
      </c>
      <c r="AC80" s="41" t="str">
        <f t="shared" si="18"/>
        <v>-</v>
      </c>
      <c r="AD80" s="43" t="str">
        <f t="shared" si="19"/>
        <v>-</v>
      </c>
      <c r="AF80" s="38">
        <f>IF('[29]Proforma-Input'!$C$108="Yes",MONTH(O80)&amp;YEAR(O80)=MONTH($C$9)&amp;YEAR($C$9),0)</f>
        <v>0</v>
      </c>
      <c r="AG80" s="52">
        <v>6</v>
      </c>
    </row>
    <row r="81" spans="2:33" x14ac:dyDescent="0.3">
      <c r="B81" s="44" t="str">
        <f t="shared" si="20"/>
        <v>-</v>
      </c>
      <c r="C81" s="38"/>
      <c r="D81" s="1">
        <v>66</v>
      </c>
      <c r="E81" s="1">
        <f t="shared" si="29"/>
        <v>6</v>
      </c>
      <c r="F81" s="39">
        <f>IFERROR(IF(B81&lt;$C$9,IF('[29]Proforma-Input'!$C$108="Yes",K80,K80),0),)</f>
        <v>0</v>
      </c>
      <c r="G81" s="39">
        <f t="shared" si="21"/>
        <v>0</v>
      </c>
      <c r="H81" s="40">
        <f>IFERROR(IF(B81&lt;$C$9,IF('[29]Proforma-Input'!$C$108="Yes",H80,),0),)</f>
        <v>0</v>
      </c>
      <c r="I81" s="41">
        <f t="shared" ref="I81:I144" si="34">(H81/12)*F81</f>
        <v>0</v>
      </c>
      <c r="J81" s="41">
        <f t="shared" ref="J81:J144" si="35">IF(D81=$C$7,0,G81-I81)</f>
        <v>0</v>
      </c>
      <c r="K81" s="42">
        <f t="shared" ref="K81:K144" si="36">IFERROR(F81-J81,)</f>
        <v>0</v>
      </c>
      <c r="L81" s="41" t="str">
        <f t="shared" ref="L81:L144" si="37">IF(C81&gt;0,SUM(I81:I92),"-")</f>
        <v>-</v>
      </c>
      <c r="M81" s="43" t="str">
        <f t="shared" ref="M81:M144" si="38">IF(C81&gt;0,SUM(J81:J92),"-")</f>
        <v>-</v>
      </c>
      <c r="O81" s="44">
        <f t="shared" ca="1" si="22"/>
        <v>47910</v>
      </c>
      <c r="P81" s="38"/>
      <c r="Q81" s="1">
        <f t="shared" si="31"/>
        <v>66</v>
      </c>
      <c r="R81" s="1">
        <f t="shared" si="30"/>
        <v>6</v>
      </c>
      <c r="S81" s="39">
        <f>IF('[29]Proforma-Input'!$C$108="No",X80,IF(AF81=TRUE,$P$3,X80))</f>
        <v>4648956.3277688967</v>
      </c>
      <c r="T81" s="39">
        <f t="shared" si="32"/>
        <v>31603.401174648188</v>
      </c>
      <c r="U81" s="40">
        <f t="shared" si="33"/>
        <v>6.5000000000000002E-2</v>
      </c>
      <c r="V81" s="41">
        <f t="shared" ref="V81:V144" si="39">IF(S81&gt;0,U81/12*S81,0)</f>
        <v>25181.846775414859</v>
      </c>
      <c r="W81" s="41">
        <f t="shared" ref="W81:W144" si="40">T81-V81</f>
        <v>6421.5543992333296</v>
      </c>
      <c r="X81" s="53">
        <f t="shared" ref="X81:X144" si="41">S81-W81</f>
        <v>4642534.7733696634</v>
      </c>
      <c r="Y81" s="68">
        <f t="shared" ref="Y81:Y144" si="42">IF(Q81=1,V81,Y80+V81)</f>
        <v>1728359.2508964448</v>
      </c>
      <c r="Z81" s="68">
        <f t="shared" ref="Z81:Z144" si="43">IF(Q81=1,W81,Z80+W81)</f>
        <v>357465.22663033579</v>
      </c>
      <c r="AA81" s="39">
        <f t="shared" ref="AA81:AA144" si="44">$P$9*S81/12</f>
        <v>387.41302731407472</v>
      </c>
      <c r="AB81" s="53">
        <f t="shared" ref="AB81:AB144" si="45">$P$10*AA81</f>
        <v>38.741302731407472</v>
      </c>
      <c r="AC81" s="41" t="str">
        <f t="shared" ref="AC81:AC144" si="46">IF(P81&gt;0,SUM(V81:V92),"-")</f>
        <v>-</v>
      </c>
      <c r="AD81" s="43" t="str">
        <f t="shared" ref="AD81:AD144" si="47">IF(P81&gt;0,SUM(W81:W92),"-")</f>
        <v>-</v>
      </c>
      <c r="AF81" s="38">
        <f>IF('[29]Proforma-Input'!$C$108="Yes",MONTH(O81)&amp;YEAR(O81)=MONTH($C$9)&amp;YEAR($C$9),0)</f>
        <v>0</v>
      </c>
      <c r="AG81" s="52">
        <v>6</v>
      </c>
    </row>
    <row r="82" spans="2:33" x14ac:dyDescent="0.3">
      <c r="B82" s="44" t="str">
        <f t="shared" ref="B82:B145" si="48">IFERROR(DATE(YEAR(B81),MONTH(B81)+1,DAY(B81)),"-")</f>
        <v>-</v>
      </c>
      <c r="C82" s="38"/>
      <c r="D82" s="1">
        <v>67</v>
      </c>
      <c r="E82" s="1">
        <f t="shared" si="29"/>
        <v>7</v>
      </c>
      <c r="F82" s="39">
        <f>IFERROR(IF(B82&lt;$C$9,IF('[29]Proforma-Input'!$C$108="Yes",K81,K81),0),)</f>
        <v>0</v>
      </c>
      <c r="G82" s="39">
        <f t="shared" ref="G82:G145" si="49">IFERROR(IF(D82=$C$7,K81,IF(AND($D$10="Yes",D82&lt;=$C$10),I82,IF(F82&gt;0,$C$8,))),)</f>
        <v>0</v>
      </c>
      <c r="H82" s="40">
        <f>IFERROR(IF(B82&lt;$C$9,IF('[29]Proforma-Input'!$C$108="Yes",H81,),0),)</f>
        <v>0</v>
      </c>
      <c r="I82" s="41">
        <f t="shared" si="34"/>
        <v>0</v>
      </c>
      <c r="J82" s="41">
        <f t="shared" si="35"/>
        <v>0</v>
      </c>
      <c r="K82" s="42">
        <f t="shared" si="36"/>
        <v>0</v>
      </c>
      <c r="L82" s="41" t="str">
        <f t="shared" si="37"/>
        <v>-</v>
      </c>
      <c r="M82" s="43" t="str">
        <f t="shared" si="38"/>
        <v>-</v>
      </c>
      <c r="O82" s="44">
        <f t="shared" ref="O82:O145" ca="1" si="50">IFERROR(DATE(YEAR(O81),MONTH(O81)+1,DAY(O81)),"-")</f>
        <v>47941</v>
      </c>
      <c r="P82" s="38"/>
      <c r="Q82" s="1">
        <f t="shared" si="31"/>
        <v>67</v>
      </c>
      <c r="R82" s="1">
        <f t="shared" si="30"/>
        <v>7</v>
      </c>
      <c r="S82" s="39">
        <f>IF('[29]Proforma-Input'!$C$108="No",X81,IF(AF82=TRUE,$P$3,X81))</f>
        <v>4642534.7733696634</v>
      </c>
      <c r="T82" s="39">
        <f t="shared" si="32"/>
        <v>31603.401174648188</v>
      </c>
      <c r="U82" s="40">
        <f t="shared" si="33"/>
        <v>6.5000000000000002E-2</v>
      </c>
      <c r="V82" s="41">
        <f t="shared" si="39"/>
        <v>25147.063355752343</v>
      </c>
      <c r="W82" s="41">
        <f t="shared" si="40"/>
        <v>6456.337818895845</v>
      </c>
      <c r="X82" s="53">
        <f t="shared" si="41"/>
        <v>4636078.4355507679</v>
      </c>
      <c r="Y82" s="68">
        <f t="shared" si="42"/>
        <v>1753506.314252197</v>
      </c>
      <c r="Z82" s="68">
        <f t="shared" si="43"/>
        <v>363921.56444923161</v>
      </c>
      <c r="AA82" s="39">
        <f t="shared" si="44"/>
        <v>386.87789778080531</v>
      </c>
      <c r="AB82" s="53">
        <f t="shared" si="45"/>
        <v>38.687789778080536</v>
      </c>
      <c r="AC82" s="41" t="str">
        <f t="shared" si="46"/>
        <v>-</v>
      </c>
      <c r="AD82" s="43" t="str">
        <f t="shared" si="47"/>
        <v>-</v>
      </c>
      <c r="AF82" s="38">
        <f>IF('[29]Proforma-Input'!$C$108="Yes",MONTH(O82)&amp;YEAR(O82)=MONTH($C$9)&amp;YEAR($C$9),0)</f>
        <v>0</v>
      </c>
      <c r="AG82" s="52">
        <v>6</v>
      </c>
    </row>
    <row r="83" spans="2:33" x14ac:dyDescent="0.3">
      <c r="B83" s="44" t="str">
        <f t="shared" si="48"/>
        <v>-</v>
      </c>
      <c r="C83" s="38"/>
      <c r="D83" s="1">
        <v>68</v>
      </c>
      <c r="E83" s="1">
        <f t="shared" si="29"/>
        <v>8</v>
      </c>
      <c r="F83" s="39">
        <f>IFERROR(IF(B83&lt;$C$9,IF('[29]Proforma-Input'!$C$108="Yes",K82,K82),0),)</f>
        <v>0</v>
      </c>
      <c r="G83" s="39">
        <f t="shared" si="49"/>
        <v>0</v>
      </c>
      <c r="H83" s="40">
        <f>IFERROR(IF(B83&lt;$C$9,IF('[29]Proforma-Input'!$C$108="Yes",H82,),0),)</f>
        <v>0</v>
      </c>
      <c r="I83" s="41">
        <f t="shared" si="34"/>
        <v>0</v>
      </c>
      <c r="J83" s="41">
        <f t="shared" si="35"/>
        <v>0</v>
      </c>
      <c r="K83" s="42">
        <f t="shared" si="36"/>
        <v>0</v>
      </c>
      <c r="L83" s="41" t="str">
        <f t="shared" si="37"/>
        <v>-</v>
      </c>
      <c r="M83" s="43" t="str">
        <f t="shared" si="38"/>
        <v>-</v>
      </c>
      <c r="O83" s="44">
        <f t="shared" ca="1" si="50"/>
        <v>47971</v>
      </c>
      <c r="P83" s="38"/>
      <c r="Q83" s="1">
        <f t="shared" si="31"/>
        <v>68</v>
      </c>
      <c r="R83" s="1">
        <f t="shared" si="30"/>
        <v>8</v>
      </c>
      <c r="S83" s="39">
        <f>IF('[29]Proforma-Input'!$C$108="No",X82,IF(AF83=TRUE,$P$3,X82))</f>
        <v>4636078.4355507679</v>
      </c>
      <c r="T83" s="39">
        <f t="shared" si="32"/>
        <v>31603.401174648188</v>
      </c>
      <c r="U83" s="40">
        <f t="shared" si="33"/>
        <v>6.5000000000000002E-2</v>
      </c>
      <c r="V83" s="41">
        <f t="shared" si="39"/>
        <v>25112.091525899992</v>
      </c>
      <c r="W83" s="41">
        <f t="shared" si="40"/>
        <v>6491.3096487481962</v>
      </c>
      <c r="X83" s="53">
        <f t="shared" si="41"/>
        <v>4629587.1259020194</v>
      </c>
      <c r="Y83" s="68">
        <f t="shared" si="42"/>
        <v>1778618.405778097</v>
      </c>
      <c r="Z83" s="68">
        <f t="shared" si="43"/>
        <v>370412.8740979798</v>
      </c>
      <c r="AA83" s="39">
        <f t="shared" si="44"/>
        <v>386.33986962923063</v>
      </c>
      <c r="AB83" s="53">
        <f t="shared" si="45"/>
        <v>38.633986962923068</v>
      </c>
      <c r="AC83" s="41" t="str">
        <f t="shared" si="46"/>
        <v>-</v>
      </c>
      <c r="AD83" s="43" t="str">
        <f t="shared" si="47"/>
        <v>-</v>
      </c>
      <c r="AF83" s="38">
        <f>IF('[29]Proforma-Input'!$C$108="Yes",MONTH(O83)&amp;YEAR(O83)=MONTH($C$9)&amp;YEAR($C$9),0)</f>
        <v>0</v>
      </c>
      <c r="AG83" s="52">
        <v>6</v>
      </c>
    </row>
    <row r="84" spans="2:33" x14ac:dyDescent="0.3">
      <c r="B84" s="44" t="str">
        <f t="shared" si="48"/>
        <v>-</v>
      </c>
      <c r="C84" s="38"/>
      <c r="D84" s="1">
        <v>69</v>
      </c>
      <c r="E84" s="1">
        <f t="shared" si="29"/>
        <v>9</v>
      </c>
      <c r="F84" s="39">
        <f>IFERROR(IF(B84&lt;$C$9,IF('[29]Proforma-Input'!$C$108="Yes",K83,K83),0),)</f>
        <v>0</v>
      </c>
      <c r="G84" s="39">
        <f t="shared" si="49"/>
        <v>0</v>
      </c>
      <c r="H84" s="40">
        <f>IFERROR(IF(B84&lt;$C$9,IF('[29]Proforma-Input'!$C$108="Yes",H83,),0),)</f>
        <v>0</v>
      </c>
      <c r="I84" s="41">
        <f t="shared" si="34"/>
        <v>0</v>
      </c>
      <c r="J84" s="41">
        <f t="shared" si="35"/>
        <v>0</v>
      </c>
      <c r="K84" s="42">
        <f t="shared" si="36"/>
        <v>0</v>
      </c>
      <c r="L84" s="41" t="str">
        <f t="shared" si="37"/>
        <v>-</v>
      </c>
      <c r="M84" s="43" t="str">
        <f t="shared" si="38"/>
        <v>-</v>
      </c>
      <c r="O84" s="44">
        <f t="shared" ca="1" si="50"/>
        <v>48002</v>
      </c>
      <c r="P84" s="38"/>
      <c r="Q84" s="1">
        <f t="shared" si="31"/>
        <v>69</v>
      </c>
      <c r="R84" s="1">
        <f t="shared" si="30"/>
        <v>9</v>
      </c>
      <c r="S84" s="39">
        <f>IF('[29]Proforma-Input'!$C$108="No",X83,IF(AF84=TRUE,$P$3,X83))</f>
        <v>4629587.1259020194</v>
      </c>
      <c r="T84" s="39">
        <f t="shared" si="32"/>
        <v>31603.401174648188</v>
      </c>
      <c r="U84" s="40">
        <f t="shared" si="33"/>
        <v>6.5000000000000002E-2</v>
      </c>
      <c r="V84" s="41">
        <f t="shared" si="39"/>
        <v>25076.930265302606</v>
      </c>
      <c r="W84" s="41">
        <f t="shared" si="40"/>
        <v>6526.4709093455822</v>
      </c>
      <c r="X84" s="53">
        <f t="shared" si="41"/>
        <v>4623060.6549926735</v>
      </c>
      <c r="Y84" s="68">
        <f t="shared" si="42"/>
        <v>1803695.3360433995</v>
      </c>
      <c r="Z84" s="68">
        <f t="shared" si="43"/>
        <v>376939.34500732541</v>
      </c>
      <c r="AA84" s="39">
        <f t="shared" si="44"/>
        <v>385.79892715850161</v>
      </c>
      <c r="AB84" s="53">
        <f t="shared" si="45"/>
        <v>38.579892715850164</v>
      </c>
      <c r="AC84" s="41" t="str">
        <f t="shared" si="46"/>
        <v>-</v>
      </c>
      <c r="AD84" s="43" t="str">
        <f t="shared" si="47"/>
        <v>-</v>
      </c>
      <c r="AF84" s="38">
        <f>IF('[29]Proforma-Input'!$C$108="Yes",MONTH(O84)&amp;YEAR(O84)=MONTH($C$9)&amp;YEAR($C$9),0)</f>
        <v>0</v>
      </c>
      <c r="AG84" s="52">
        <v>6</v>
      </c>
    </row>
    <row r="85" spans="2:33" x14ac:dyDescent="0.3">
      <c r="B85" s="44" t="str">
        <f t="shared" si="48"/>
        <v>-</v>
      </c>
      <c r="C85" s="38"/>
      <c r="D85" s="1">
        <v>70</v>
      </c>
      <c r="E85" s="1">
        <f t="shared" si="29"/>
        <v>10</v>
      </c>
      <c r="F85" s="39">
        <f>IFERROR(IF(B85&lt;$C$9,IF('[29]Proforma-Input'!$C$108="Yes",K84,K84),0),)</f>
        <v>0</v>
      </c>
      <c r="G85" s="39">
        <f t="shared" si="49"/>
        <v>0</v>
      </c>
      <c r="H85" s="40">
        <f>IFERROR(IF(B85&lt;$C$9,IF('[29]Proforma-Input'!$C$108="Yes",H84,),0),)</f>
        <v>0</v>
      </c>
      <c r="I85" s="41">
        <f t="shared" si="34"/>
        <v>0</v>
      </c>
      <c r="J85" s="41">
        <f t="shared" si="35"/>
        <v>0</v>
      </c>
      <c r="K85" s="42">
        <f t="shared" si="36"/>
        <v>0</v>
      </c>
      <c r="L85" s="41" t="str">
        <f t="shared" si="37"/>
        <v>-</v>
      </c>
      <c r="M85" s="43" t="str">
        <f t="shared" si="38"/>
        <v>-</v>
      </c>
      <c r="O85" s="44">
        <f t="shared" ca="1" si="50"/>
        <v>48032</v>
      </c>
      <c r="P85" s="38"/>
      <c r="Q85" s="1">
        <f t="shared" si="31"/>
        <v>70</v>
      </c>
      <c r="R85" s="1">
        <f t="shared" si="30"/>
        <v>10</v>
      </c>
      <c r="S85" s="39">
        <f>IF('[29]Proforma-Input'!$C$108="No",X84,IF(AF85=TRUE,$P$3,X84))</f>
        <v>4623060.6549926735</v>
      </c>
      <c r="T85" s="39">
        <f t="shared" si="32"/>
        <v>31603.401174648188</v>
      </c>
      <c r="U85" s="40">
        <f t="shared" si="33"/>
        <v>6.5000000000000002E-2</v>
      </c>
      <c r="V85" s="41">
        <f t="shared" si="39"/>
        <v>25041.578547876983</v>
      </c>
      <c r="W85" s="41">
        <f t="shared" si="40"/>
        <v>6561.8226267712053</v>
      </c>
      <c r="X85" s="53">
        <f t="shared" si="41"/>
        <v>4616498.8323659021</v>
      </c>
      <c r="Y85" s="68">
        <f t="shared" si="42"/>
        <v>1828736.9145912766</v>
      </c>
      <c r="Z85" s="68">
        <f t="shared" si="43"/>
        <v>383501.16763409664</v>
      </c>
      <c r="AA85" s="39">
        <f t="shared" si="44"/>
        <v>385.25505458272278</v>
      </c>
      <c r="AB85" s="53">
        <f t="shared" si="45"/>
        <v>38.525505458272278</v>
      </c>
      <c r="AC85" s="41" t="str">
        <f t="shared" si="46"/>
        <v>-</v>
      </c>
      <c r="AD85" s="43" t="str">
        <f t="shared" si="47"/>
        <v>-</v>
      </c>
      <c r="AF85" s="38">
        <f>IF('[29]Proforma-Input'!$C$108="Yes",MONTH(O85)&amp;YEAR(O85)=MONTH($C$9)&amp;YEAR($C$9),0)</f>
        <v>0</v>
      </c>
      <c r="AG85" s="52">
        <v>6</v>
      </c>
    </row>
    <row r="86" spans="2:33" x14ac:dyDescent="0.3">
      <c r="B86" s="44" t="str">
        <f t="shared" si="48"/>
        <v>-</v>
      </c>
      <c r="C86" s="38"/>
      <c r="D86" s="1">
        <v>71</v>
      </c>
      <c r="E86" s="1">
        <f t="shared" si="29"/>
        <v>11</v>
      </c>
      <c r="F86" s="39">
        <f>IFERROR(IF(B86&lt;$C$9,IF('[29]Proforma-Input'!$C$108="Yes",K85,K85),0),)</f>
        <v>0</v>
      </c>
      <c r="G86" s="39">
        <f t="shared" si="49"/>
        <v>0</v>
      </c>
      <c r="H86" s="40">
        <f>IFERROR(IF(B86&lt;$C$9,IF('[29]Proforma-Input'!$C$108="Yes",H85,),0),)</f>
        <v>0</v>
      </c>
      <c r="I86" s="41">
        <f t="shared" si="34"/>
        <v>0</v>
      </c>
      <c r="J86" s="41">
        <f t="shared" si="35"/>
        <v>0</v>
      </c>
      <c r="K86" s="42">
        <f t="shared" si="36"/>
        <v>0</v>
      </c>
      <c r="L86" s="41" t="str">
        <f t="shared" si="37"/>
        <v>-</v>
      </c>
      <c r="M86" s="43" t="str">
        <f t="shared" si="38"/>
        <v>-</v>
      </c>
      <c r="O86" s="44">
        <f t="shared" ca="1" si="50"/>
        <v>48063</v>
      </c>
      <c r="P86" s="38"/>
      <c r="Q86" s="1">
        <f t="shared" si="31"/>
        <v>71</v>
      </c>
      <c r="R86" s="1">
        <f t="shared" si="30"/>
        <v>11</v>
      </c>
      <c r="S86" s="39">
        <f>IF('[29]Proforma-Input'!$C$108="No",X85,IF(AF86=TRUE,$P$3,X85))</f>
        <v>4616498.8323659021</v>
      </c>
      <c r="T86" s="39">
        <f t="shared" si="32"/>
        <v>31603.401174648188</v>
      </c>
      <c r="U86" s="40">
        <f t="shared" si="33"/>
        <v>6.5000000000000002E-2</v>
      </c>
      <c r="V86" s="41">
        <f t="shared" si="39"/>
        <v>25006.035341981969</v>
      </c>
      <c r="W86" s="41">
        <f t="shared" si="40"/>
        <v>6597.3658326662189</v>
      </c>
      <c r="X86" s="53">
        <f t="shared" si="41"/>
        <v>4609901.4665332362</v>
      </c>
      <c r="Y86" s="68">
        <f t="shared" si="42"/>
        <v>1853742.9499332586</v>
      </c>
      <c r="Z86" s="68">
        <f t="shared" si="43"/>
        <v>390098.53346676286</v>
      </c>
      <c r="AA86" s="39">
        <f t="shared" si="44"/>
        <v>384.70823603049189</v>
      </c>
      <c r="AB86" s="53">
        <f t="shared" si="45"/>
        <v>38.47082360304919</v>
      </c>
      <c r="AC86" s="41" t="str">
        <f t="shared" si="46"/>
        <v>-</v>
      </c>
      <c r="AD86" s="43" t="str">
        <f t="shared" si="47"/>
        <v>-</v>
      </c>
      <c r="AF86" s="38">
        <f>IF('[29]Proforma-Input'!$C$108="Yes",MONTH(O86)&amp;YEAR(O86)=MONTH($C$9)&amp;YEAR($C$9),0)</f>
        <v>0</v>
      </c>
      <c r="AG86" s="52">
        <v>6</v>
      </c>
    </row>
    <row r="87" spans="2:33" x14ac:dyDescent="0.3">
      <c r="B87" s="44" t="str">
        <f t="shared" si="48"/>
        <v>-</v>
      </c>
      <c r="C87" s="38"/>
      <c r="D87" s="1">
        <v>72</v>
      </c>
      <c r="E87" s="1">
        <f t="shared" si="29"/>
        <v>12</v>
      </c>
      <c r="F87" s="39">
        <f>IFERROR(IF(B87&lt;$C$9,IF('[29]Proforma-Input'!$C$108="Yes",K86,K86),0),)</f>
        <v>0</v>
      </c>
      <c r="G87" s="39">
        <f t="shared" si="49"/>
        <v>0</v>
      </c>
      <c r="H87" s="40">
        <f>IFERROR(IF(B87&lt;$C$9,IF('[29]Proforma-Input'!$C$108="Yes",H86,),0),)</f>
        <v>0</v>
      </c>
      <c r="I87" s="41">
        <f t="shared" si="34"/>
        <v>0</v>
      </c>
      <c r="J87" s="41">
        <f t="shared" si="35"/>
        <v>0</v>
      </c>
      <c r="K87" s="42">
        <f t="shared" si="36"/>
        <v>0</v>
      </c>
      <c r="L87" s="41" t="str">
        <f t="shared" si="37"/>
        <v>-</v>
      </c>
      <c r="M87" s="43" t="str">
        <f t="shared" si="38"/>
        <v>-</v>
      </c>
      <c r="O87" s="44">
        <f t="shared" ca="1" si="50"/>
        <v>48094</v>
      </c>
      <c r="P87" s="38"/>
      <c r="Q87" s="1">
        <f t="shared" si="31"/>
        <v>72</v>
      </c>
      <c r="R87" s="1">
        <f t="shared" si="30"/>
        <v>12</v>
      </c>
      <c r="S87" s="39">
        <f>IF('[29]Proforma-Input'!$C$108="No",X86,IF(AF87=TRUE,$P$3,X86))</f>
        <v>4609901.4665332362</v>
      </c>
      <c r="T87" s="39">
        <f t="shared" si="32"/>
        <v>31603.401174648188</v>
      </c>
      <c r="U87" s="40">
        <f t="shared" si="33"/>
        <v>6.5000000000000002E-2</v>
      </c>
      <c r="V87" s="41">
        <f t="shared" si="39"/>
        <v>24970.299610388363</v>
      </c>
      <c r="W87" s="41">
        <f t="shared" si="40"/>
        <v>6633.101564259825</v>
      </c>
      <c r="X87" s="53">
        <f t="shared" si="41"/>
        <v>4603268.364968976</v>
      </c>
      <c r="Y87" s="68">
        <f t="shared" si="42"/>
        <v>1878713.249543647</v>
      </c>
      <c r="Z87" s="68">
        <f t="shared" si="43"/>
        <v>396731.63503102271</v>
      </c>
      <c r="AA87" s="39">
        <f t="shared" si="44"/>
        <v>384.15845554443632</v>
      </c>
      <c r="AB87" s="53">
        <f t="shared" si="45"/>
        <v>38.415845554443635</v>
      </c>
      <c r="AC87" s="41" t="str">
        <f t="shared" si="46"/>
        <v>-</v>
      </c>
      <c r="AD87" s="43" t="str">
        <f t="shared" si="47"/>
        <v>-</v>
      </c>
      <c r="AF87" s="38">
        <f>IF('[29]Proforma-Input'!$C$108="Yes",MONTH(O87)&amp;YEAR(O87)=MONTH($C$9)&amp;YEAR($C$9),0)</f>
        <v>0</v>
      </c>
      <c r="AG87" s="52">
        <v>6</v>
      </c>
    </row>
    <row r="88" spans="2:33" x14ac:dyDescent="0.3">
      <c r="B88" s="44" t="str">
        <f t="shared" si="48"/>
        <v>-</v>
      </c>
      <c r="C88" s="38">
        <v>7</v>
      </c>
      <c r="D88" s="1">
        <v>73</v>
      </c>
      <c r="E88" s="1">
        <v>1</v>
      </c>
      <c r="F88" s="39">
        <f>IFERROR(IF(B88&lt;$C$9,IF('[29]Proforma-Input'!$C$108="Yes",K87,K87),0),)</f>
        <v>0</v>
      </c>
      <c r="G88" s="39">
        <f t="shared" si="49"/>
        <v>0</v>
      </c>
      <c r="H88" s="40">
        <f>IFERROR(IF(B88&lt;$C$9,IF('[29]Proforma-Input'!$C$108="Yes",H87,),0),)</f>
        <v>0</v>
      </c>
      <c r="I88" s="41">
        <f t="shared" si="34"/>
        <v>0</v>
      </c>
      <c r="J88" s="41">
        <f t="shared" si="35"/>
        <v>0</v>
      </c>
      <c r="K88" s="42">
        <f t="shared" si="36"/>
        <v>0</v>
      </c>
      <c r="L88" s="41">
        <f t="shared" si="37"/>
        <v>0</v>
      </c>
      <c r="M88" s="43">
        <f t="shared" si="38"/>
        <v>0</v>
      </c>
      <c r="O88" s="44">
        <f t="shared" ca="1" si="50"/>
        <v>48124</v>
      </c>
      <c r="P88" s="38">
        <v>7</v>
      </c>
      <c r="Q88" s="1">
        <f t="shared" si="31"/>
        <v>73</v>
      </c>
      <c r="R88" s="1">
        <v>1</v>
      </c>
      <c r="S88" s="39">
        <f>IF('[29]Proforma-Input'!$C$108="No",X87,IF(AF88=TRUE,$P$3,X87))</f>
        <v>4603268.364968976</v>
      </c>
      <c r="T88" s="39">
        <f t="shared" si="32"/>
        <v>31603.401174648188</v>
      </c>
      <c r="U88" s="40">
        <f t="shared" si="33"/>
        <v>6.5000000000000002E-2</v>
      </c>
      <c r="V88" s="41">
        <f t="shared" si="39"/>
        <v>24934.370310248622</v>
      </c>
      <c r="W88" s="41">
        <f t="shared" si="40"/>
        <v>6669.0308643995668</v>
      </c>
      <c r="X88" s="53">
        <f t="shared" si="41"/>
        <v>4596599.3341045761</v>
      </c>
      <c r="Y88" s="68">
        <f t="shared" si="42"/>
        <v>1903647.6198538956</v>
      </c>
      <c r="Z88" s="68">
        <f t="shared" si="43"/>
        <v>403400.66589542228</v>
      </c>
      <c r="AA88" s="39">
        <f t="shared" si="44"/>
        <v>383.60569708074803</v>
      </c>
      <c r="AB88" s="53">
        <f t="shared" si="45"/>
        <v>38.360569708074806</v>
      </c>
      <c r="AC88" s="41">
        <f t="shared" si="46"/>
        <v>296784.68830175389</v>
      </c>
      <c r="AD88" s="43">
        <f t="shared" si="47"/>
        <v>82456.125794024323</v>
      </c>
      <c r="AF88" s="38">
        <f>IF('[29]Proforma-Input'!$C$108="Yes",MONTH(O88)&amp;YEAR(O88)=MONTH($C$9)&amp;YEAR($C$9),0)</f>
        <v>0</v>
      </c>
      <c r="AG88" s="52">
        <v>7</v>
      </c>
    </row>
    <row r="89" spans="2:33" x14ac:dyDescent="0.3">
      <c r="B89" s="44" t="str">
        <f t="shared" si="48"/>
        <v>-</v>
      </c>
      <c r="C89" s="38"/>
      <c r="D89" s="1">
        <v>74</v>
      </c>
      <c r="E89" s="1">
        <f t="shared" si="29"/>
        <v>2</v>
      </c>
      <c r="F89" s="39">
        <f>IFERROR(IF(B89&lt;$C$9,IF('[29]Proforma-Input'!$C$108="Yes",K88,K88),0),)</f>
        <v>0</v>
      </c>
      <c r="G89" s="39">
        <f t="shared" si="49"/>
        <v>0</v>
      </c>
      <c r="H89" s="40">
        <f>IFERROR(IF(B89&lt;$C$9,IF('[29]Proforma-Input'!$C$108="Yes",H88,),0),)</f>
        <v>0</v>
      </c>
      <c r="I89" s="41">
        <f t="shared" si="34"/>
        <v>0</v>
      </c>
      <c r="J89" s="41">
        <f t="shared" si="35"/>
        <v>0</v>
      </c>
      <c r="K89" s="42">
        <f t="shared" si="36"/>
        <v>0</v>
      </c>
      <c r="L89" s="41" t="str">
        <f t="shared" si="37"/>
        <v>-</v>
      </c>
      <c r="M89" s="43" t="str">
        <f t="shared" si="38"/>
        <v>-</v>
      </c>
      <c r="O89" s="44">
        <f t="shared" ca="1" si="50"/>
        <v>48155</v>
      </c>
      <c r="P89" s="38"/>
      <c r="Q89" s="1">
        <f t="shared" si="31"/>
        <v>74</v>
      </c>
      <c r="R89" s="1">
        <f t="shared" si="30"/>
        <v>2</v>
      </c>
      <c r="S89" s="39">
        <f>IF('[29]Proforma-Input'!$C$108="No",X88,IF(AF89=TRUE,$P$3,X88))</f>
        <v>4596599.3341045761</v>
      </c>
      <c r="T89" s="39">
        <f t="shared" si="32"/>
        <v>31603.401174648188</v>
      </c>
      <c r="U89" s="40">
        <f t="shared" si="33"/>
        <v>6.5000000000000002E-2</v>
      </c>
      <c r="V89" s="41">
        <f t="shared" si="39"/>
        <v>24898.246393066456</v>
      </c>
      <c r="W89" s="41">
        <f t="shared" si="40"/>
        <v>6705.1547815817321</v>
      </c>
      <c r="X89" s="53">
        <f t="shared" si="41"/>
        <v>4589894.1793229943</v>
      </c>
      <c r="Y89" s="68">
        <f t="shared" si="42"/>
        <v>1928545.866246962</v>
      </c>
      <c r="Z89" s="68">
        <f t="shared" si="43"/>
        <v>410105.820677004</v>
      </c>
      <c r="AA89" s="39">
        <f t="shared" si="44"/>
        <v>383.04994450871465</v>
      </c>
      <c r="AB89" s="53">
        <f t="shared" si="45"/>
        <v>38.304994450871469</v>
      </c>
      <c r="AC89" s="41" t="str">
        <f t="shared" si="46"/>
        <v>-</v>
      </c>
      <c r="AD89" s="43" t="str">
        <f t="shared" si="47"/>
        <v>-</v>
      </c>
      <c r="AF89" s="38">
        <f>IF('[29]Proforma-Input'!$C$108="Yes",MONTH(O89)&amp;YEAR(O89)=MONTH($C$9)&amp;YEAR($C$9),0)</f>
        <v>0</v>
      </c>
      <c r="AG89" s="52">
        <v>7</v>
      </c>
    </row>
    <row r="90" spans="2:33" x14ac:dyDescent="0.3">
      <c r="B90" s="44" t="str">
        <f t="shared" si="48"/>
        <v>-</v>
      </c>
      <c r="C90" s="38"/>
      <c r="D90" s="1">
        <v>75</v>
      </c>
      <c r="E90" s="1">
        <f t="shared" si="29"/>
        <v>3</v>
      </c>
      <c r="F90" s="39">
        <f>IFERROR(IF(B90&lt;$C$9,IF('[29]Proforma-Input'!$C$108="Yes",K89,K89),0),)</f>
        <v>0</v>
      </c>
      <c r="G90" s="39">
        <f t="shared" si="49"/>
        <v>0</v>
      </c>
      <c r="H90" s="40">
        <f>IFERROR(IF(B90&lt;$C$9,IF('[29]Proforma-Input'!$C$108="Yes",H89,),0),)</f>
        <v>0</v>
      </c>
      <c r="I90" s="41">
        <f t="shared" si="34"/>
        <v>0</v>
      </c>
      <c r="J90" s="41">
        <f t="shared" si="35"/>
        <v>0</v>
      </c>
      <c r="K90" s="42">
        <f t="shared" si="36"/>
        <v>0</v>
      </c>
      <c r="L90" s="41" t="str">
        <f t="shared" si="37"/>
        <v>-</v>
      </c>
      <c r="M90" s="43" t="str">
        <f t="shared" si="38"/>
        <v>-</v>
      </c>
      <c r="O90" s="44">
        <f t="shared" ca="1" si="50"/>
        <v>48185</v>
      </c>
      <c r="P90" s="38"/>
      <c r="Q90" s="1">
        <f t="shared" si="31"/>
        <v>75</v>
      </c>
      <c r="R90" s="1">
        <f t="shared" si="30"/>
        <v>3</v>
      </c>
      <c r="S90" s="39">
        <f>IF('[29]Proforma-Input'!$C$108="No",X89,IF(AF90=TRUE,$P$3,X89))</f>
        <v>4589894.1793229943</v>
      </c>
      <c r="T90" s="39">
        <f t="shared" si="32"/>
        <v>31603.401174648188</v>
      </c>
      <c r="U90" s="40">
        <f t="shared" si="33"/>
        <v>6.5000000000000002E-2</v>
      </c>
      <c r="V90" s="41">
        <f t="shared" si="39"/>
        <v>24861.926804666218</v>
      </c>
      <c r="W90" s="41">
        <f t="shared" si="40"/>
        <v>6741.4743699819701</v>
      </c>
      <c r="X90" s="53">
        <f t="shared" si="41"/>
        <v>4583152.7049530121</v>
      </c>
      <c r="Y90" s="68">
        <f t="shared" si="42"/>
        <v>1953407.7930516282</v>
      </c>
      <c r="Z90" s="68">
        <f t="shared" si="43"/>
        <v>416847.29504698596</v>
      </c>
      <c r="AA90" s="39">
        <f t="shared" si="44"/>
        <v>382.4911816102495</v>
      </c>
      <c r="AB90" s="53">
        <f t="shared" si="45"/>
        <v>38.249118161024953</v>
      </c>
      <c r="AC90" s="41" t="str">
        <f t="shared" si="46"/>
        <v>-</v>
      </c>
      <c r="AD90" s="43" t="str">
        <f t="shared" si="47"/>
        <v>-</v>
      </c>
      <c r="AF90" s="38">
        <f>IF('[29]Proforma-Input'!$C$108="Yes",MONTH(O90)&amp;YEAR(O90)=MONTH($C$9)&amp;YEAR($C$9),0)</f>
        <v>0</v>
      </c>
      <c r="AG90" s="52">
        <v>7</v>
      </c>
    </row>
    <row r="91" spans="2:33" x14ac:dyDescent="0.3">
      <c r="B91" s="44" t="str">
        <f t="shared" si="48"/>
        <v>-</v>
      </c>
      <c r="C91" s="38"/>
      <c r="D91" s="1">
        <v>76</v>
      </c>
      <c r="E91" s="1">
        <f t="shared" si="29"/>
        <v>4</v>
      </c>
      <c r="F91" s="39">
        <f>IFERROR(IF(B91&lt;$C$9,IF('[29]Proforma-Input'!$C$108="Yes",K90,K90),0),)</f>
        <v>0</v>
      </c>
      <c r="G91" s="39">
        <f t="shared" si="49"/>
        <v>0</v>
      </c>
      <c r="H91" s="40">
        <f>IFERROR(IF(B91&lt;$C$9,IF('[29]Proforma-Input'!$C$108="Yes",H90,),0),)</f>
        <v>0</v>
      </c>
      <c r="I91" s="41">
        <f t="shared" si="34"/>
        <v>0</v>
      </c>
      <c r="J91" s="41">
        <f t="shared" si="35"/>
        <v>0</v>
      </c>
      <c r="K91" s="42">
        <f t="shared" si="36"/>
        <v>0</v>
      </c>
      <c r="L91" s="41" t="str">
        <f t="shared" si="37"/>
        <v>-</v>
      </c>
      <c r="M91" s="43" t="str">
        <f t="shared" si="38"/>
        <v>-</v>
      </c>
      <c r="O91" s="44">
        <f t="shared" ca="1" si="50"/>
        <v>48216</v>
      </c>
      <c r="P91" s="38"/>
      <c r="Q91" s="1">
        <f t="shared" si="31"/>
        <v>76</v>
      </c>
      <c r="R91" s="1">
        <f t="shared" si="30"/>
        <v>4</v>
      </c>
      <c r="S91" s="39">
        <f>IF('[29]Proforma-Input'!$C$108="No",X90,IF(AF91=TRUE,$P$3,X90))</f>
        <v>4583152.7049530121</v>
      </c>
      <c r="T91" s="39">
        <f t="shared" si="32"/>
        <v>31603.401174648188</v>
      </c>
      <c r="U91" s="40">
        <f t="shared" si="33"/>
        <v>6.5000000000000002E-2</v>
      </c>
      <c r="V91" s="41">
        <f t="shared" si="39"/>
        <v>24825.410485162149</v>
      </c>
      <c r="W91" s="41">
        <f t="shared" si="40"/>
        <v>6777.9906894860396</v>
      </c>
      <c r="X91" s="53">
        <f t="shared" si="41"/>
        <v>4576374.7142635258</v>
      </c>
      <c r="Y91" s="68">
        <f t="shared" si="42"/>
        <v>1978233.2035367903</v>
      </c>
      <c r="Z91" s="68">
        <f t="shared" si="43"/>
        <v>423625.285736472</v>
      </c>
      <c r="AA91" s="39">
        <f t="shared" si="44"/>
        <v>381.92939207941771</v>
      </c>
      <c r="AB91" s="53">
        <f t="shared" si="45"/>
        <v>38.19293920794177</v>
      </c>
      <c r="AC91" s="41" t="str">
        <f t="shared" si="46"/>
        <v>-</v>
      </c>
      <c r="AD91" s="43" t="str">
        <f t="shared" si="47"/>
        <v>-</v>
      </c>
      <c r="AF91" s="38">
        <f>IF('[29]Proforma-Input'!$C$108="Yes",MONTH(O91)&amp;YEAR(O91)=MONTH($C$9)&amp;YEAR($C$9),0)</f>
        <v>0</v>
      </c>
      <c r="AG91" s="52">
        <v>7</v>
      </c>
    </row>
    <row r="92" spans="2:33" x14ac:dyDescent="0.3">
      <c r="B92" s="44" t="str">
        <f t="shared" si="48"/>
        <v>-</v>
      </c>
      <c r="C92" s="38"/>
      <c r="D92" s="1">
        <v>77</v>
      </c>
      <c r="E92" s="1">
        <f t="shared" si="29"/>
        <v>5</v>
      </c>
      <c r="F92" s="39">
        <f>IFERROR(IF(B92&lt;$C$9,IF('[29]Proforma-Input'!$C$108="Yes",K91,K91),0),)</f>
        <v>0</v>
      </c>
      <c r="G92" s="39">
        <f t="shared" si="49"/>
        <v>0</v>
      </c>
      <c r="H92" s="40">
        <f>IFERROR(IF(B92&lt;$C$9,IF('[29]Proforma-Input'!$C$108="Yes",H91,),0),)</f>
        <v>0</v>
      </c>
      <c r="I92" s="41">
        <f t="shared" si="34"/>
        <v>0</v>
      </c>
      <c r="J92" s="41">
        <f t="shared" si="35"/>
        <v>0</v>
      </c>
      <c r="K92" s="42">
        <f t="shared" si="36"/>
        <v>0</v>
      </c>
      <c r="L92" s="41" t="str">
        <f t="shared" si="37"/>
        <v>-</v>
      </c>
      <c r="M92" s="43" t="str">
        <f t="shared" si="38"/>
        <v>-</v>
      </c>
      <c r="O92" s="44">
        <f t="shared" ca="1" si="50"/>
        <v>48247</v>
      </c>
      <c r="P92" s="38"/>
      <c r="Q92" s="1">
        <f t="shared" si="31"/>
        <v>77</v>
      </c>
      <c r="R92" s="1">
        <f t="shared" si="30"/>
        <v>5</v>
      </c>
      <c r="S92" s="39">
        <f>IF('[29]Proforma-Input'!$C$108="No",X91,IF(AF92=TRUE,$P$3,X91))</f>
        <v>4576374.7142635258</v>
      </c>
      <c r="T92" s="39">
        <f t="shared" si="32"/>
        <v>31603.401174648188</v>
      </c>
      <c r="U92" s="40">
        <f t="shared" si="33"/>
        <v>6.5000000000000002E-2</v>
      </c>
      <c r="V92" s="41">
        <f t="shared" si="39"/>
        <v>24788.696368927431</v>
      </c>
      <c r="W92" s="41">
        <f t="shared" si="40"/>
        <v>6814.7048057207576</v>
      </c>
      <c r="X92" s="53">
        <f t="shared" si="41"/>
        <v>4569560.0094578052</v>
      </c>
      <c r="Y92" s="68">
        <f t="shared" si="42"/>
        <v>2003021.8999057177</v>
      </c>
      <c r="Z92" s="68">
        <f t="shared" si="43"/>
        <v>430439.99054219277</v>
      </c>
      <c r="AA92" s="39">
        <f t="shared" si="44"/>
        <v>381.36455952196047</v>
      </c>
      <c r="AB92" s="53">
        <f t="shared" si="45"/>
        <v>38.136455952196052</v>
      </c>
      <c r="AC92" s="41" t="str">
        <f t="shared" si="46"/>
        <v>-</v>
      </c>
      <c r="AD92" s="43" t="str">
        <f t="shared" si="47"/>
        <v>-</v>
      </c>
      <c r="AF92" s="38">
        <f>IF('[29]Proforma-Input'!$C$108="Yes",MONTH(O92)&amp;YEAR(O92)=MONTH($C$9)&amp;YEAR($C$9),0)</f>
        <v>0</v>
      </c>
      <c r="AG92" s="52">
        <v>7</v>
      </c>
    </row>
    <row r="93" spans="2:33" x14ac:dyDescent="0.3">
      <c r="B93" s="44" t="str">
        <f t="shared" si="48"/>
        <v>-</v>
      </c>
      <c r="C93" s="38"/>
      <c r="D93" s="1">
        <v>78</v>
      </c>
      <c r="E93" s="1">
        <f t="shared" si="29"/>
        <v>6</v>
      </c>
      <c r="F93" s="39">
        <f>IFERROR(IF(B93&lt;$C$9,IF('[29]Proforma-Input'!$C$108="Yes",K92,K92),0),)</f>
        <v>0</v>
      </c>
      <c r="G93" s="39">
        <f t="shared" si="49"/>
        <v>0</v>
      </c>
      <c r="H93" s="40">
        <f>IFERROR(IF(B93&lt;$C$9,IF('[29]Proforma-Input'!$C$108="Yes",H92,),0),)</f>
        <v>0</v>
      </c>
      <c r="I93" s="41">
        <f t="shared" si="34"/>
        <v>0</v>
      </c>
      <c r="J93" s="41">
        <f t="shared" si="35"/>
        <v>0</v>
      </c>
      <c r="K93" s="42">
        <f t="shared" si="36"/>
        <v>0</v>
      </c>
      <c r="L93" s="41" t="str">
        <f t="shared" si="37"/>
        <v>-</v>
      </c>
      <c r="M93" s="43" t="str">
        <f t="shared" si="38"/>
        <v>-</v>
      </c>
      <c r="O93" s="44">
        <f t="shared" ca="1" si="50"/>
        <v>48276</v>
      </c>
      <c r="P93" s="38"/>
      <c r="Q93" s="1">
        <f t="shared" si="31"/>
        <v>78</v>
      </c>
      <c r="R93" s="1">
        <f t="shared" si="30"/>
        <v>6</v>
      </c>
      <c r="S93" s="39">
        <f>IF('[29]Proforma-Input'!$C$108="No",X92,IF(AF93=TRUE,$P$3,X92))</f>
        <v>4569560.0094578052</v>
      </c>
      <c r="T93" s="39">
        <f t="shared" si="32"/>
        <v>31603.401174648188</v>
      </c>
      <c r="U93" s="40">
        <f t="shared" si="33"/>
        <v>6.5000000000000002E-2</v>
      </c>
      <c r="V93" s="41">
        <f t="shared" si="39"/>
        <v>24751.783384563114</v>
      </c>
      <c r="W93" s="41">
        <f t="shared" si="40"/>
        <v>6851.6177900850744</v>
      </c>
      <c r="X93" s="53">
        <f t="shared" si="41"/>
        <v>4562708.3916677199</v>
      </c>
      <c r="Y93" s="68">
        <f t="shared" si="42"/>
        <v>2027773.6832902809</v>
      </c>
      <c r="Z93" s="68">
        <f t="shared" si="43"/>
        <v>437291.60833227786</v>
      </c>
      <c r="AA93" s="39">
        <f t="shared" si="44"/>
        <v>380.79666745481705</v>
      </c>
      <c r="AB93" s="53">
        <f t="shared" si="45"/>
        <v>38.07966674548171</v>
      </c>
      <c r="AC93" s="41" t="str">
        <f t="shared" si="46"/>
        <v>-</v>
      </c>
      <c r="AD93" s="43" t="str">
        <f t="shared" si="47"/>
        <v>-</v>
      </c>
      <c r="AF93" s="38">
        <f>IF('[29]Proforma-Input'!$C$108="Yes",MONTH(O93)&amp;YEAR(O93)=MONTH($C$9)&amp;YEAR($C$9),0)</f>
        <v>0</v>
      </c>
      <c r="AG93" s="52">
        <v>7</v>
      </c>
    </row>
    <row r="94" spans="2:33" x14ac:dyDescent="0.3">
      <c r="B94" s="44" t="str">
        <f t="shared" si="48"/>
        <v>-</v>
      </c>
      <c r="C94" s="38"/>
      <c r="D94" s="1">
        <v>79</v>
      </c>
      <c r="E94" s="1">
        <f t="shared" si="29"/>
        <v>7</v>
      </c>
      <c r="F94" s="39">
        <f>IFERROR(IF(B94&lt;$C$9,IF('[29]Proforma-Input'!$C$108="Yes",K93,K93),0),)</f>
        <v>0</v>
      </c>
      <c r="G94" s="39">
        <f t="shared" si="49"/>
        <v>0</v>
      </c>
      <c r="H94" s="40">
        <f>IFERROR(IF(B94&lt;$C$9,IF('[29]Proforma-Input'!$C$108="Yes",H93,),0),)</f>
        <v>0</v>
      </c>
      <c r="I94" s="41">
        <f t="shared" si="34"/>
        <v>0</v>
      </c>
      <c r="J94" s="41">
        <f t="shared" si="35"/>
        <v>0</v>
      </c>
      <c r="K94" s="42">
        <f t="shared" si="36"/>
        <v>0</v>
      </c>
      <c r="L94" s="41" t="str">
        <f t="shared" si="37"/>
        <v>-</v>
      </c>
      <c r="M94" s="43" t="str">
        <f t="shared" si="38"/>
        <v>-</v>
      </c>
      <c r="O94" s="44">
        <f t="shared" ca="1" si="50"/>
        <v>48307</v>
      </c>
      <c r="P94" s="38"/>
      <c r="Q94" s="1">
        <f t="shared" si="31"/>
        <v>79</v>
      </c>
      <c r="R94" s="1">
        <f t="shared" si="30"/>
        <v>7</v>
      </c>
      <c r="S94" s="39">
        <f>IF('[29]Proforma-Input'!$C$108="No",X93,IF(AF94=TRUE,$P$3,X93))</f>
        <v>4562708.3916677199</v>
      </c>
      <c r="T94" s="39">
        <f t="shared" si="32"/>
        <v>31603.401174648188</v>
      </c>
      <c r="U94" s="40">
        <f t="shared" si="33"/>
        <v>6.5000000000000002E-2</v>
      </c>
      <c r="V94" s="41">
        <f t="shared" si="39"/>
        <v>24714.670454866817</v>
      </c>
      <c r="W94" s="41">
        <f t="shared" si="40"/>
        <v>6888.7307197813716</v>
      </c>
      <c r="X94" s="53">
        <f t="shared" si="41"/>
        <v>4555819.6609479384</v>
      </c>
      <c r="Y94" s="68">
        <f t="shared" si="42"/>
        <v>2052488.3537451476</v>
      </c>
      <c r="Z94" s="68">
        <f t="shared" si="43"/>
        <v>444180.33905205922</v>
      </c>
      <c r="AA94" s="39">
        <f t="shared" si="44"/>
        <v>380.22569930564333</v>
      </c>
      <c r="AB94" s="53">
        <f t="shared" si="45"/>
        <v>38.022569930564337</v>
      </c>
      <c r="AC94" s="41" t="str">
        <f t="shared" si="46"/>
        <v>-</v>
      </c>
      <c r="AD94" s="43" t="str">
        <f t="shared" si="47"/>
        <v>-</v>
      </c>
      <c r="AF94" s="38">
        <f>IF('[29]Proforma-Input'!$C$108="Yes",MONTH(O94)&amp;YEAR(O94)=MONTH($C$9)&amp;YEAR($C$9),0)</f>
        <v>0</v>
      </c>
      <c r="AG94" s="52">
        <v>7</v>
      </c>
    </row>
    <row r="95" spans="2:33" x14ac:dyDescent="0.3">
      <c r="B95" s="44" t="str">
        <f t="shared" si="48"/>
        <v>-</v>
      </c>
      <c r="C95" s="38"/>
      <c r="D95" s="1">
        <v>80</v>
      </c>
      <c r="E95" s="1">
        <f t="shared" si="29"/>
        <v>8</v>
      </c>
      <c r="F95" s="39">
        <f>IFERROR(IF(B95&lt;$C$9,IF('[29]Proforma-Input'!$C$108="Yes",K94,K94),0),)</f>
        <v>0</v>
      </c>
      <c r="G95" s="39">
        <f t="shared" si="49"/>
        <v>0</v>
      </c>
      <c r="H95" s="40">
        <f>IFERROR(IF(B95&lt;$C$9,IF('[29]Proforma-Input'!$C$108="Yes",H94,),0),)</f>
        <v>0</v>
      </c>
      <c r="I95" s="41">
        <f t="shared" si="34"/>
        <v>0</v>
      </c>
      <c r="J95" s="41">
        <f t="shared" si="35"/>
        <v>0</v>
      </c>
      <c r="K95" s="42">
        <f t="shared" si="36"/>
        <v>0</v>
      </c>
      <c r="L95" s="41" t="str">
        <f t="shared" si="37"/>
        <v>-</v>
      </c>
      <c r="M95" s="43" t="str">
        <f t="shared" si="38"/>
        <v>-</v>
      </c>
      <c r="O95" s="44">
        <f t="shared" ca="1" si="50"/>
        <v>48337</v>
      </c>
      <c r="P95" s="38"/>
      <c r="Q95" s="1">
        <f t="shared" si="31"/>
        <v>80</v>
      </c>
      <c r="R95" s="1">
        <f t="shared" si="30"/>
        <v>8</v>
      </c>
      <c r="S95" s="39">
        <f>IF('[29]Proforma-Input'!$C$108="No",X94,IF(AF95=TRUE,$P$3,X94))</f>
        <v>4555819.6609479384</v>
      </c>
      <c r="T95" s="39">
        <f t="shared" si="32"/>
        <v>31603.401174648188</v>
      </c>
      <c r="U95" s="40">
        <f t="shared" si="33"/>
        <v>6.5000000000000002E-2</v>
      </c>
      <c r="V95" s="41">
        <f t="shared" si="39"/>
        <v>24677.356496801334</v>
      </c>
      <c r="W95" s="41">
        <f t="shared" si="40"/>
        <v>6926.044677846854</v>
      </c>
      <c r="X95" s="53">
        <f t="shared" si="41"/>
        <v>4548893.6162700914</v>
      </c>
      <c r="Y95" s="68">
        <f t="shared" si="42"/>
        <v>2077165.710241949</v>
      </c>
      <c r="Z95" s="68">
        <f t="shared" si="43"/>
        <v>451106.38372990605</v>
      </c>
      <c r="AA95" s="39">
        <f t="shared" si="44"/>
        <v>379.65163841232817</v>
      </c>
      <c r="AB95" s="53">
        <f t="shared" si="45"/>
        <v>37.965163841232815</v>
      </c>
      <c r="AC95" s="41" t="str">
        <f t="shared" si="46"/>
        <v>-</v>
      </c>
      <c r="AD95" s="43" t="str">
        <f t="shared" si="47"/>
        <v>-</v>
      </c>
      <c r="AF95" s="38">
        <f>IF('[29]Proforma-Input'!$C$108="Yes",MONTH(O95)&amp;YEAR(O95)=MONTH($C$9)&amp;YEAR($C$9),0)</f>
        <v>0</v>
      </c>
      <c r="AG95" s="52">
        <v>7</v>
      </c>
    </row>
    <row r="96" spans="2:33" x14ac:dyDescent="0.3">
      <c r="B96" s="44" t="str">
        <f t="shared" si="48"/>
        <v>-</v>
      </c>
      <c r="C96" s="38"/>
      <c r="D96" s="1">
        <v>81</v>
      </c>
      <c r="E96" s="1">
        <f t="shared" si="29"/>
        <v>9</v>
      </c>
      <c r="F96" s="39">
        <f>IFERROR(IF(B96&lt;$C$9,IF('[29]Proforma-Input'!$C$108="Yes",K95,K95),0),)</f>
        <v>0</v>
      </c>
      <c r="G96" s="39">
        <f t="shared" si="49"/>
        <v>0</v>
      </c>
      <c r="H96" s="40">
        <f>IFERROR(IF(B96&lt;$C$9,IF('[29]Proforma-Input'!$C$108="Yes",H95,),0),)</f>
        <v>0</v>
      </c>
      <c r="I96" s="41">
        <f t="shared" si="34"/>
        <v>0</v>
      </c>
      <c r="J96" s="41">
        <f t="shared" si="35"/>
        <v>0</v>
      </c>
      <c r="K96" s="42">
        <f t="shared" si="36"/>
        <v>0</v>
      </c>
      <c r="L96" s="41" t="str">
        <f t="shared" si="37"/>
        <v>-</v>
      </c>
      <c r="M96" s="43" t="str">
        <f t="shared" si="38"/>
        <v>-</v>
      </c>
      <c r="O96" s="44">
        <f t="shared" ca="1" si="50"/>
        <v>48368</v>
      </c>
      <c r="P96" s="38"/>
      <c r="Q96" s="1">
        <f t="shared" si="31"/>
        <v>81</v>
      </c>
      <c r="R96" s="1">
        <f t="shared" si="30"/>
        <v>9</v>
      </c>
      <c r="S96" s="39">
        <f>IF('[29]Proforma-Input'!$C$108="No",X95,IF(AF96=TRUE,$P$3,X95))</f>
        <v>4548893.6162700914</v>
      </c>
      <c r="T96" s="39">
        <f t="shared" si="32"/>
        <v>31603.401174648188</v>
      </c>
      <c r="U96" s="40">
        <f t="shared" si="33"/>
        <v>6.5000000000000002E-2</v>
      </c>
      <c r="V96" s="41">
        <f t="shared" si="39"/>
        <v>24639.840421462995</v>
      </c>
      <c r="W96" s="41">
        <f t="shared" si="40"/>
        <v>6963.5607531851929</v>
      </c>
      <c r="X96" s="53">
        <f t="shared" si="41"/>
        <v>4541930.0555169061</v>
      </c>
      <c r="Y96" s="68">
        <f t="shared" si="42"/>
        <v>2101805.5506634121</v>
      </c>
      <c r="Z96" s="68">
        <f t="shared" si="43"/>
        <v>458069.94448309124</v>
      </c>
      <c r="AA96" s="39">
        <f t="shared" si="44"/>
        <v>379.07446802250757</v>
      </c>
      <c r="AB96" s="53">
        <f t="shared" si="45"/>
        <v>37.90744680225076</v>
      </c>
      <c r="AC96" s="41" t="str">
        <f t="shared" si="46"/>
        <v>-</v>
      </c>
      <c r="AD96" s="43" t="str">
        <f t="shared" si="47"/>
        <v>-</v>
      </c>
      <c r="AF96" s="38">
        <f>IF('[29]Proforma-Input'!$C$108="Yes",MONTH(O96)&amp;YEAR(O96)=MONTH($C$9)&amp;YEAR($C$9),0)</f>
        <v>0</v>
      </c>
      <c r="AG96" s="52">
        <v>7</v>
      </c>
    </row>
    <row r="97" spans="2:33" x14ac:dyDescent="0.3">
      <c r="B97" s="44" t="str">
        <f t="shared" si="48"/>
        <v>-</v>
      </c>
      <c r="C97" s="38"/>
      <c r="D97" s="1">
        <v>82</v>
      </c>
      <c r="E97" s="1">
        <f t="shared" si="29"/>
        <v>10</v>
      </c>
      <c r="F97" s="39">
        <f>IFERROR(IF(B97&lt;$C$9,IF('[29]Proforma-Input'!$C$108="Yes",K96,K96),0),)</f>
        <v>0</v>
      </c>
      <c r="G97" s="39">
        <f t="shared" si="49"/>
        <v>0</v>
      </c>
      <c r="H97" s="40">
        <f>IFERROR(IF(B97&lt;$C$9,IF('[29]Proforma-Input'!$C$108="Yes",H96,),0),)</f>
        <v>0</v>
      </c>
      <c r="I97" s="41">
        <f t="shared" si="34"/>
        <v>0</v>
      </c>
      <c r="J97" s="41">
        <f t="shared" si="35"/>
        <v>0</v>
      </c>
      <c r="K97" s="42">
        <f t="shared" si="36"/>
        <v>0</v>
      </c>
      <c r="L97" s="41" t="str">
        <f t="shared" si="37"/>
        <v>-</v>
      </c>
      <c r="M97" s="43" t="str">
        <f t="shared" si="38"/>
        <v>-</v>
      </c>
      <c r="O97" s="44">
        <f t="shared" ca="1" si="50"/>
        <v>48398</v>
      </c>
      <c r="P97" s="38"/>
      <c r="Q97" s="1">
        <f t="shared" si="31"/>
        <v>82</v>
      </c>
      <c r="R97" s="1">
        <f t="shared" si="30"/>
        <v>10</v>
      </c>
      <c r="S97" s="39">
        <f>IF('[29]Proforma-Input'!$C$108="No",X96,IF(AF97=TRUE,$P$3,X96))</f>
        <v>4541930.0555169061</v>
      </c>
      <c r="T97" s="39">
        <f t="shared" si="32"/>
        <v>31603.401174648188</v>
      </c>
      <c r="U97" s="40">
        <f t="shared" si="33"/>
        <v>6.5000000000000002E-2</v>
      </c>
      <c r="V97" s="41">
        <f t="shared" si="39"/>
        <v>24602.12113404991</v>
      </c>
      <c r="W97" s="41">
        <f t="shared" si="40"/>
        <v>7001.280040598278</v>
      </c>
      <c r="X97" s="53">
        <f t="shared" si="41"/>
        <v>4534928.7754763076</v>
      </c>
      <c r="Y97" s="68">
        <f t="shared" si="42"/>
        <v>2126407.6717974618</v>
      </c>
      <c r="Z97" s="68">
        <f t="shared" si="43"/>
        <v>465071.22452368954</v>
      </c>
      <c r="AA97" s="39">
        <f t="shared" si="44"/>
        <v>378.49417129307557</v>
      </c>
      <c r="AB97" s="53">
        <f t="shared" si="45"/>
        <v>37.849417129307561</v>
      </c>
      <c r="AC97" s="41" t="str">
        <f t="shared" si="46"/>
        <v>-</v>
      </c>
      <c r="AD97" s="43" t="str">
        <f t="shared" si="47"/>
        <v>-</v>
      </c>
      <c r="AF97" s="38">
        <f>IF('[29]Proforma-Input'!$C$108="Yes",MONTH(O97)&amp;YEAR(O97)=MONTH($C$9)&amp;YEAR($C$9),0)</f>
        <v>0</v>
      </c>
      <c r="AG97" s="52">
        <v>7</v>
      </c>
    </row>
    <row r="98" spans="2:33" x14ac:dyDescent="0.3">
      <c r="B98" s="44" t="str">
        <f t="shared" si="48"/>
        <v>-</v>
      </c>
      <c r="C98" s="38"/>
      <c r="D98" s="1">
        <v>83</v>
      </c>
      <c r="E98" s="1">
        <f t="shared" si="29"/>
        <v>11</v>
      </c>
      <c r="F98" s="39">
        <f>IFERROR(IF(B98&lt;$C$9,IF('[29]Proforma-Input'!$C$108="Yes",K97,K97),0),)</f>
        <v>0</v>
      </c>
      <c r="G98" s="39">
        <f t="shared" si="49"/>
        <v>0</v>
      </c>
      <c r="H98" s="40">
        <f>IFERROR(IF(B98&lt;$C$9,IF('[29]Proforma-Input'!$C$108="Yes",H97,),0),)</f>
        <v>0</v>
      </c>
      <c r="I98" s="41">
        <f t="shared" si="34"/>
        <v>0</v>
      </c>
      <c r="J98" s="41">
        <f t="shared" si="35"/>
        <v>0</v>
      </c>
      <c r="K98" s="42">
        <f t="shared" si="36"/>
        <v>0</v>
      </c>
      <c r="L98" s="41" t="str">
        <f t="shared" si="37"/>
        <v>-</v>
      </c>
      <c r="M98" s="43" t="str">
        <f t="shared" si="38"/>
        <v>-</v>
      </c>
      <c r="O98" s="44">
        <f t="shared" ca="1" si="50"/>
        <v>48429</v>
      </c>
      <c r="P98" s="38"/>
      <c r="Q98" s="1">
        <f t="shared" si="31"/>
        <v>83</v>
      </c>
      <c r="R98" s="1">
        <f t="shared" si="30"/>
        <v>11</v>
      </c>
      <c r="S98" s="39">
        <f>IF('[29]Proforma-Input'!$C$108="No",X97,IF(AF98=TRUE,$P$3,X97))</f>
        <v>4534928.7754763076</v>
      </c>
      <c r="T98" s="39">
        <f t="shared" si="32"/>
        <v>31603.401174648188</v>
      </c>
      <c r="U98" s="40">
        <f t="shared" si="33"/>
        <v>6.5000000000000002E-2</v>
      </c>
      <c r="V98" s="41">
        <f t="shared" si="39"/>
        <v>24564.19753383</v>
      </c>
      <c r="W98" s="41">
        <f t="shared" si="40"/>
        <v>7039.2036408181884</v>
      </c>
      <c r="X98" s="53">
        <f t="shared" si="41"/>
        <v>4527889.571835489</v>
      </c>
      <c r="Y98" s="68">
        <f t="shared" si="42"/>
        <v>2150971.8693312919</v>
      </c>
      <c r="Z98" s="68">
        <f t="shared" si="43"/>
        <v>472110.42816450773</v>
      </c>
      <c r="AA98" s="39">
        <f t="shared" si="44"/>
        <v>377.91073128969236</v>
      </c>
      <c r="AB98" s="53">
        <f t="shared" si="45"/>
        <v>37.791073128969238</v>
      </c>
      <c r="AC98" s="41" t="str">
        <f t="shared" si="46"/>
        <v>-</v>
      </c>
      <c r="AD98" s="43" t="str">
        <f t="shared" si="47"/>
        <v>-</v>
      </c>
      <c r="AF98" s="38">
        <f>IF('[29]Proforma-Input'!$C$108="Yes",MONTH(O98)&amp;YEAR(O98)=MONTH($C$9)&amp;YEAR($C$9),0)</f>
        <v>0</v>
      </c>
      <c r="AG98" s="52">
        <v>7</v>
      </c>
    </row>
    <row r="99" spans="2:33" x14ac:dyDescent="0.3">
      <c r="B99" s="44" t="str">
        <f t="shared" si="48"/>
        <v>-</v>
      </c>
      <c r="C99" s="38"/>
      <c r="D99" s="1">
        <v>84</v>
      </c>
      <c r="E99" s="1">
        <f t="shared" si="29"/>
        <v>12</v>
      </c>
      <c r="F99" s="39">
        <f>IFERROR(IF(B99&lt;$C$9,IF('[29]Proforma-Input'!$C$108="Yes",K98,K98),0),)</f>
        <v>0</v>
      </c>
      <c r="G99" s="39">
        <f t="shared" si="49"/>
        <v>0</v>
      </c>
      <c r="H99" s="40">
        <f>IFERROR(IF(B99&lt;$C$9,IF('[29]Proforma-Input'!$C$108="Yes",H98,),0),)</f>
        <v>0</v>
      </c>
      <c r="I99" s="41">
        <f t="shared" si="34"/>
        <v>0</v>
      </c>
      <c r="J99" s="41">
        <f t="shared" si="35"/>
        <v>0</v>
      </c>
      <c r="K99" s="42">
        <f t="shared" si="36"/>
        <v>0</v>
      </c>
      <c r="L99" s="41" t="str">
        <f t="shared" si="37"/>
        <v>-</v>
      </c>
      <c r="M99" s="43" t="str">
        <f t="shared" si="38"/>
        <v>-</v>
      </c>
      <c r="O99" s="44">
        <f t="shared" ca="1" si="50"/>
        <v>48460</v>
      </c>
      <c r="P99" s="38"/>
      <c r="Q99" s="1">
        <f t="shared" si="31"/>
        <v>84</v>
      </c>
      <c r="R99" s="1">
        <f t="shared" si="30"/>
        <v>12</v>
      </c>
      <c r="S99" s="39">
        <f>IF('[29]Proforma-Input'!$C$108="No",X98,IF(AF99=TRUE,$P$3,X98))</f>
        <v>4527889.571835489</v>
      </c>
      <c r="T99" s="39">
        <f t="shared" si="32"/>
        <v>31603.401174648188</v>
      </c>
      <c r="U99" s="40">
        <f t="shared" si="33"/>
        <v>6.5000000000000002E-2</v>
      </c>
      <c r="V99" s="41">
        <f t="shared" si="39"/>
        <v>24526.068514108898</v>
      </c>
      <c r="W99" s="41">
        <f t="shared" si="40"/>
        <v>7077.3326605392904</v>
      </c>
      <c r="X99" s="53">
        <f t="shared" si="41"/>
        <v>4520812.2391749499</v>
      </c>
      <c r="Y99" s="68">
        <f t="shared" si="42"/>
        <v>2175497.937845401</v>
      </c>
      <c r="Z99" s="68">
        <f t="shared" si="43"/>
        <v>479187.76082504704</v>
      </c>
      <c r="AA99" s="39">
        <f t="shared" si="44"/>
        <v>377.32413098629075</v>
      </c>
      <c r="AB99" s="53">
        <f t="shared" si="45"/>
        <v>37.732413098629074</v>
      </c>
      <c r="AC99" s="41" t="str">
        <f t="shared" si="46"/>
        <v>-</v>
      </c>
      <c r="AD99" s="43" t="str">
        <f t="shared" si="47"/>
        <v>-</v>
      </c>
      <c r="AF99" s="38">
        <f>IF('[29]Proforma-Input'!$C$108="Yes",MONTH(O99)&amp;YEAR(O99)=MONTH($C$9)&amp;YEAR($C$9),0)</f>
        <v>0</v>
      </c>
      <c r="AG99" s="52">
        <v>7</v>
      </c>
    </row>
    <row r="100" spans="2:33" x14ac:dyDescent="0.3">
      <c r="B100" s="44" t="str">
        <f t="shared" si="48"/>
        <v>-</v>
      </c>
      <c r="C100" s="38">
        <v>8</v>
      </c>
      <c r="D100" s="1">
        <v>85</v>
      </c>
      <c r="E100" s="1">
        <v>1</v>
      </c>
      <c r="F100" s="39">
        <f>IFERROR(IF(B100&lt;$C$9,IF('[29]Proforma-Input'!$C$108="Yes",K99,K99),0),)</f>
        <v>0</v>
      </c>
      <c r="G100" s="39">
        <f t="shared" si="49"/>
        <v>0</v>
      </c>
      <c r="H100" s="40">
        <f>IFERROR(IF(B100&lt;$C$9,IF('[29]Proforma-Input'!$C$108="Yes",H99,),0),)</f>
        <v>0</v>
      </c>
      <c r="I100" s="41">
        <f t="shared" si="34"/>
        <v>0</v>
      </c>
      <c r="J100" s="41">
        <f t="shared" si="35"/>
        <v>0</v>
      </c>
      <c r="K100" s="42">
        <f t="shared" si="36"/>
        <v>0</v>
      </c>
      <c r="L100" s="41">
        <f t="shared" si="37"/>
        <v>0</v>
      </c>
      <c r="M100" s="43">
        <f t="shared" si="38"/>
        <v>0</v>
      </c>
      <c r="O100" s="44">
        <f t="shared" ca="1" si="50"/>
        <v>48490</v>
      </c>
      <c r="P100" s="38">
        <v>8</v>
      </c>
      <c r="Q100" s="1">
        <f t="shared" si="31"/>
        <v>85</v>
      </c>
      <c r="R100" s="1">
        <v>1</v>
      </c>
      <c r="S100" s="39">
        <f>IF('[29]Proforma-Input'!$C$108="No",X99,IF(AF100=TRUE,$P$3,X99))</f>
        <v>4520812.2391749499</v>
      </c>
      <c r="T100" s="39">
        <f t="shared" si="32"/>
        <v>31603.401174648188</v>
      </c>
      <c r="U100" s="40">
        <f t="shared" si="33"/>
        <v>6.5000000000000002E-2</v>
      </c>
      <c r="V100" s="41">
        <f t="shared" si="39"/>
        <v>24487.732962197646</v>
      </c>
      <c r="W100" s="41">
        <f t="shared" si="40"/>
        <v>7115.6682124505423</v>
      </c>
      <c r="X100" s="53">
        <f t="shared" si="41"/>
        <v>4513696.5709624998</v>
      </c>
      <c r="Y100" s="68">
        <f t="shared" si="42"/>
        <v>2199985.6708075986</v>
      </c>
      <c r="Z100" s="68">
        <f t="shared" si="43"/>
        <v>486303.42903749755</v>
      </c>
      <c r="AA100" s="39">
        <f t="shared" si="44"/>
        <v>376.73435326457917</v>
      </c>
      <c r="AB100" s="53">
        <f t="shared" si="45"/>
        <v>37.67343532645792</v>
      </c>
      <c r="AC100" s="41">
        <f t="shared" si="46"/>
        <v>291262.44884837337</v>
      </c>
      <c r="AD100" s="43">
        <f t="shared" si="47"/>
        <v>87978.365247404843</v>
      </c>
      <c r="AF100" s="38">
        <f>IF('[29]Proforma-Input'!$C$108="Yes",MONTH(O100)&amp;YEAR(O100)=MONTH($C$9)&amp;YEAR($C$9),0)</f>
        <v>0</v>
      </c>
      <c r="AG100" s="52">
        <v>8</v>
      </c>
    </row>
    <row r="101" spans="2:33" x14ac:dyDescent="0.3">
      <c r="B101" s="44" t="str">
        <f t="shared" si="48"/>
        <v>-</v>
      </c>
      <c r="C101" s="38"/>
      <c r="D101" s="1">
        <v>86</v>
      </c>
      <c r="E101" s="1">
        <f t="shared" si="29"/>
        <v>2</v>
      </c>
      <c r="F101" s="39">
        <f>IFERROR(IF(B101&lt;$C$9,IF('[29]Proforma-Input'!$C$108="Yes",K100,K100),0),)</f>
        <v>0</v>
      </c>
      <c r="G101" s="39">
        <f t="shared" si="49"/>
        <v>0</v>
      </c>
      <c r="H101" s="40">
        <f>IFERROR(IF(B101&lt;$C$9,IF('[29]Proforma-Input'!$C$108="Yes",H100,),0),)</f>
        <v>0</v>
      </c>
      <c r="I101" s="41">
        <f t="shared" si="34"/>
        <v>0</v>
      </c>
      <c r="J101" s="41">
        <f t="shared" si="35"/>
        <v>0</v>
      </c>
      <c r="K101" s="42">
        <f t="shared" si="36"/>
        <v>0</v>
      </c>
      <c r="L101" s="41" t="str">
        <f t="shared" si="37"/>
        <v>-</v>
      </c>
      <c r="M101" s="43" t="str">
        <f t="shared" si="38"/>
        <v>-</v>
      </c>
      <c r="O101" s="44">
        <f t="shared" ca="1" si="50"/>
        <v>48521</v>
      </c>
      <c r="P101" s="38"/>
      <c r="Q101" s="1">
        <f t="shared" si="31"/>
        <v>86</v>
      </c>
      <c r="R101" s="1">
        <f t="shared" si="30"/>
        <v>2</v>
      </c>
      <c r="S101" s="39">
        <f>IF('[29]Proforma-Input'!$C$108="No",X100,IF(AF101=TRUE,$P$3,X100))</f>
        <v>4513696.5709624998</v>
      </c>
      <c r="T101" s="39">
        <f t="shared" si="32"/>
        <v>31603.401174648188</v>
      </c>
      <c r="U101" s="40">
        <f t="shared" si="33"/>
        <v>6.5000000000000002E-2</v>
      </c>
      <c r="V101" s="41">
        <f t="shared" si="39"/>
        <v>24449.18975938021</v>
      </c>
      <c r="W101" s="41">
        <f t="shared" si="40"/>
        <v>7154.2114152679787</v>
      </c>
      <c r="X101" s="53">
        <f t="shared" si="41"/>
        <v>4506542.3595472323</v>
      </c>
      <c r="Y101" s="68">
        <f t="shared" si="42"/>
        <v>2224434.8605669788</v>
      </c>
      <c r="Z101" s="68">
        <f t="shared" si="43"/>
        <v>493457.64045276551</v>
      </c>
      <c r="AA101" s="39">
        <f t="shared" si="44"/>
        <v>376.1413809135417</v>
      </c>
      <c r="AB101" s="53">
        <f t="shared" si="45"/>
        <v>37.614138091354171</v>
      </c>
      <c r="AC101" s="41" t="str">
        <f t="shared" si="46"/>
        <v>-</v>
      </c>
      <c r="AD101" s="43" t="str">
        <f t="shared" si="47"/>
        <v>-</v>
      </c>
      <c r="AF101" s="38">
        <f>IF('[29]Proforma-Input'!$C$108="Yes",MONTH(O101)&amp;YEAR(O101)=MONTH($C$9)&amp;YEAR($C$9),0)</f>
        <v>0</v>
      </c>
      <c r="AG101" s="52">
        <v>8</v>
      </c>
    </row>
    <row r="102" spans="2:33" x14ac:dyDescent="0.3">
      <c r="B102" s="44" t="str">
        <f t="shared" si="48"/>
        <v>-</v>
      </c>
      <c r="C102" s="38"/>
      <c r="D102" s="1">
        <v>87</v>
      </c>
      <c r="E102" s="1">
        <f t="shared" si="29"/>
        <v>3</v>
      </c>
      <c r="F102" s="39">
        <f>IFERROR(IF(B102&lt;$C$9,IF('[29]Proforma-Input'!$C$108="Yes",K101,K101),0),)</f>
        <v>0</v>
      </c>
      <c r="G102" s="39">
        <f t="shared" si="49"/>
        <v>0</v>
      </c>
      <c r="H102" s="40">
        <f>IFERROR(IF(B102&lt;$C$9,IF('[29]Proforma-Input'!$C$108="Yes",H101,),0),)</f>
        <v>0</v>
      </c>
      <c r="I102" s="41">
        <f t="shared" si="34"/>
        <v>0</v>
      </c>
      <c r="J102" s="41">
        <f t="shared" si="35"/>
        <v>0</v>
      </c>
      <c r="K102" s="42">
        <f t="shared" si="36"/>
        <v>0</v>
      </c>
      <c r="L102" s="41" t="str">
        <f t="shared" si="37"/>
        <v>-</v>
      </c>
      <c r="M102" s="43" t="str">
        <f t="shared" si="38"/>
        <v>-</v>
      </c>
      <c r="O102" s="44">
        <f t="shared" ca="1" si="50"/>
        <v>48551</v>
      </c>
      <c r="P102" s="38"/>
      <c r="Q102" s="1">
        <f t="shared" si="31"/>
        <v>87</v>
      </c>
      <c r="R102" s="1">
        <f t="shared" si="30"/>
        <v>3</v>
      </c>
      <c r="S102" s="39">
        <f>IF('[29]Proforma-Input'!$C$108="No",X101,IF(AF102=TRUE,$P$3,X101))</f>
        <v>4506542.3595472323</v>
      </c>
      <c r="T102" s="39">
        <f t="shared" si="32"/>
        <v>31603.401174648188</v>
      </c>
      <c r="U102" s="40">
        <f t="shared" si="33"/>
        <v>6.5000000000000002E-2</v>
      </c>
      <c r="V102" s="41">
        <f t="shared" si="39"/>
        <v>24410.437780880842</v>
      </c>
      <c r="W102" s="41">
        <f t="shared" si="40"/>
        <v>7192.9633937673461</v>
      </c>
      <c r="X102" s="53">
        <f t="shared" si="41"/>
        <v>4499349.3961534649</v>
      </c>
      <c r="Y102" s="68">
        <f t="shared" si="42"/>
        <v>2248845.2983478596</v>
      </c>
      <c r="Z102" s="68">
        <f t="shared" si="43"/>
        <v>500650.60384653287</v>
      </c>
      <c r="AA102" s="39">
        <f t="shared" si="44"/>
        <v>375.54519662893603</v>
      </c>
      <c r="AB102" s="53">
        <f t="shared" si="45"/>
        <v>37.554519662893604</v>
      </c>
      <c r="AC102" s="41" t="str">
        <f t="shared" si="46"/>
        <v>-</v>
      </c>
      <c r="AD102" s="43" t="str">
        <f t="shared" si="47"/>
        <v>-</v>
      </c>
      <c r="AF102" s="38">
        <f>IF('[29]Proforma-Input'!$C$108="Yes",MONTH(O102)&amp;YEAR(O102)=MONTH($C$9)&amp;YEAR($C$9),0)</f>
        <v>0</v>
      </c>
      <c r="AG102" s="52">
        <v>8</v>
      </c>
    </row>
    <row r="103" spans="2:33" x14ac:dyDescent="0.3">
      <c r="B103" s="44" t="str">
        <f t="shared" si="48"/>
        <v>-</v>
      </c>
      <c r="C103" s="38"/>
      <c r="D103" s="1">
        <v>88</v>
      </c>
      <c r="E103" s="1">
        <f t="shared" si="29"/>
        <v>4</v>
      </c>
      <c r="F103" s="39">
        <f>IFERROR(IF(B103&lt;$C$9,IF('[29]Proforma-Input'!$C$108="Yes",K102,K102),0),)</f>
        <v>0</v>
      </c>
      <c r="G103" s="39">
        <f t="shared" si="49"/>
        <v>0</v>
      </c>
      <c r="H103" s="40">
        <f>IFERROR(IF(B103&lt;$C$9,IF('[29]Proforma-Input'!$C$108="Yes",H102,),0),)</f>
        <v>0</v>
      </c>
      <c r="I103" s="41">
        <f t="shared" si="34"/>
        <v>0</v>
      </c>
      <c r="J103" s="41">
        <f t="shared" si="35"/>
        <v>0</v>
      </c>
      <c r="K103" s="42">
        <f t="shared" si="36"/>
        <v>0</v>
      </c>
      <c r="L103" s="41" t="str">
        <f t="shared" si="37"/>
        <v>-</v>
      </c>
      <c r="M103" s="43" t="str">
        <f t="shared" si="38"/>
        <v>-</v>
      </c>
      <c r="O103" s="44">
        <f t="shared" ca="1" si="50"/>
        <v>48582</v>
      </c>
      <c r="P103" s="38"/>
      <c r="Q103" s="1">
        <f t="shared" si="31"/>
        <v>88</v>
      </c>
      <c r="R103" s="1">
        <f t="shared" si="30"/>
        <v>4</v>
      </c>
      <c r="S103" s="39">
        <f>IF('[29]Proforma-Input'!$C$108="No",X102,IF(AF103=TRUE,$P$3,X102))</f>
        <v>4499349.3961534649</v>
      </c>
      <c r="T103" s="39">
        <f t="shared" si="32"/>
        <v>31603.401174648188</v>
      </c>
      <c r="U103" s="40">
        <f t="shared" si="33"/>
        <v>6.5000000000000002E-2</v>
      </c>
      <c r="V103" s="41">
        <f t="shared" si="39"/>
        <v>24371.47589583127</v>
      </c>
      <c r="W103" s="41">
        <f t="shared" si="40"/>
        <v>7231.9252788169179</v>
      </c>
      <c r="X103" s="53">
        <f t="shared" si="41"/>
        <v>4492117.4708746476</v>
      </c>
      <c r="Y103" s="68">
        <f t="shared" si="42"/>
        <v>2273216.774243691</v>
      </c>
      <c r="Z103" s="68">
        <f t="shared" si="43"/>
        <v>507882.52912534977</v>
      </c>
      <c r="AA103" s="39">
        <f t="shared" si="44"/>
        <v>374.94578301278875</v>
      </c>
      <c r="AB103" s="53">
        <f t="shared" si="45"/>
        <v>37.494578301278878</v>
      </c>
      <c r="AC103" s="41" t="str">
        <f t="shared" si="46"/>
        <v>-</v>
      </c>
      <c r="AD103" s="43" t="str">
        <f t="shared" si="47"/>
        <v>-</v>
      </c>
      <c r="AF103" s="38">
        <f>IF('[29]Proforma-Input'!$C$108="Yes",MONTH(O103)&amp;YEAR(O103)=MONTH($C$9)&amp;YEAR($C$9),0)</f>
        <v>0</v>
      </c>
      <c r="AG103" s="52">
        <v>8</v>
      </c>
    </row>
    <row r="104" spans="2:33" x14ac:dyDescent="0.3">
      <c r="B104" s="44" t="str">
        <f t="shared" si="48"/>
        <v>-</v>
      </c>
      <c r="C104" s="38"/>
      <c r="D104" s="1">
        <v>89</v>
      </c>
      <c r="E104" s="1">
        <f t="shared" si="29"/>
        <v>5</v>
      </c>
      <c r="F104" s="39">
        <f>IFERROR(IF(B104&lt;$C$9,IF('[29]Proforma-Input'!$C$108="Yes",K103,K103),0),)</f>
        <v>0</v>
      </c>
      <c r="G104" s="39">
        <f t="shared" si="49"/>
        <v>0</v>
      </c>
      <c r="H104" s="40">
        <f>IFERROR(IF(B104&lt;$C$9,IF('[29]Proforma-Input'!$C$108="Yes",H103,),0),)</f>
        <v>0</v>
      </c>
      <c r="I104" s="41">
        <f t="shared" si="34"/>
        <v>0</v>
      </c>
      <c r="J104" s="41">
        <f t="shared" si="35"/>
        <v>0</v>
      </c>
      <c r="K104" s="42">
        <f t="shared" si="36"/>
        <v>0</v>
      </c>
      <c r="L104" s="41" t="str">
        <f t="shared" si="37"/>
        <v>-</v>
      </c>
      <c r="M104" s="43" t="str">
        <f t="shared" si="38"/>
        <v>-</v>
      </c>
      <c r="O104" s="44">
        <f t="shared" ca="1" si="50"/>
        <v>48613</v>
      </c>
      <c r="P104" s="38"/>
      <c r="Q104" s="1">
        <f t="shared" si="31"/>
        <v>89</v>
      </c>
      <c r="R104" s="1">
        <f t="shared" si="30"/>
        <v>5</v>
      </c>
      <c r="S104" s="39">
        <f>IF('[29]Proforma-Input'!$C$108="No",X103,IF(AF104=TRUE,$P$3,X103))</f>
        <v>4492117.4708746476</v>
      </c>
      <c r="T104" s="39">
        <f t="shared" si="32"/>
        <v>31603.401174648188</v>
      </c>
      <c r="U104" s="40">
        <f t="shared" si="33"/>
        <v>6.5000000000000002E-2</v>
      </c>
      <c r="V104" s="41">
        <f t="shared" si="39"/>
        <v>24332.302967237676</v>
      </c>
      <c r="W104" s="41">
        <f t="shared" si="40"/>
        <v>7271.0982074105123</v>
      </c>
      <c r="X104" s="53">
        <f t="shared" si="41"/>
        <v>4484846.3726672372</v>
      </c>
      <c r="Y104" s="68">
        <f t="shared" si="42"/>
        <v>2297549.0772109288</v>
      </c>
      <c r="Z104" s="68">
        <f t="shared" si="43"/>
        <v>515153.62733276025</v>
      </c>
      <c r="AA104" s="39">
        <f t="shared" si="44"/>
        <v>374.3431225728873</v>
      </c>
      <c r="AB104" s="53">
        <f t="shared" si="45"/>
        <v>37.434312257288731</v>
      </c>
      <c r="AC104" s="41" t="str">
        <f t="shared" si="46"/>
        <v>-</v>
      </c>
      <c r="AD104" s="43" t="str">
        <f t="shared" si="47"/>
        <v>-</v>
      </c>
      <c r="AF104" s="38">
        <f>IF('[29]Proforma-Input'!$C$108="Yes",MONTH(O104)&amp;YEAR(O104)=MONTH($C$9)&amp;YEAR($C$9),0)</f>
        <v>0</v>
      </c>
      <c r="AG104" s="52">
        <v>8</v>
      </c>
    </row>
    <row r="105" spans="2:33" x14ac:dyDescent="0.3">
      <c r="B105" s="44" t="str">
        <f t="shared" si="48"/>
        <v>-</v>
      </c>
      <c r="C105" s="38"/>
      <c r="D105" s="1">
        <v>90</v>
      </c>
      <c r="E105" s="1">
        <f t="shared" si="29"/>
        <v>6</v>
      </c>
      <c r="F105" s="39">
        <f>IFERROR(IF(B105&lt;$C$9,IF('[29]Proforma-Input'!$C$108="Yes",K104,K104),0),)</f>
        <v>0</v>
      </c>
      <c r="G105" s="39">
        <f t="shared" si="49"/>
        <v>0</v>
      </c>
      <c r="H105" s="40">
        <f>IFERROR(IF(B105&lt;$C$9,IF('[29]Proforma-Input'!$C$108="Yes",H104,),0),)</f>
        <v>0</v>
      </c>
      <c r="I105" s="41">
        <f t="shared" si="34"/>
        <v>0</v>
      </c>
      <c r="J105" s="41">
        <f t="shared" si="35"/>
        <v>0</v>
      </c>
      <c r="K105" s="42">
        <f t="shared" si="36"/>
        <v>0</v>
      </c>
      <c r="L105" s="41" t="str">
        <f t="shared" si="37"/>
        <v>-</v>
      </c>
      <c r="M105" s="43" t="str">
        <f t="shared" si="38"/>
        <v>-</v>
      </c>
      <c r="O105" s="44">
        <f t="shared" ca="1" si="50"/>
        <v>48641</v>
      </c>
      <c r="P105" s="38"/>
      <c r="Q105" s="1">
        <f t="shared" si="31"/>
        <v>90</v>
      </c>
      <c r="R105" s="1">
        <f t="shared" si="30"/>
        <v>6</v>
      </c>
      <c r="S105" s="39">
        <f>IF('[29]Proforma-Input'!$C$108="No",X104,IF(AF105=TRUE,$P$3,X104))</f>
        <v>4484846.3726672372</v>
      </c>
      <c r="T105" s="39">
        <f t="shared" si="32"/>
        <v>31603.401174648188</v>
      </c>
      <c r="U105" s="40">
        <f t="shared" si="33"/>
        <v>6.5000000000000002E-2</v>
      </c>
      <c r="V105" s="41">
        <f t="shared" si="39"/>
        <v>24292.917851947535</v>
      </c>
      <c r="W105" s="41">
        <f t="shared" si="40"/>
        <v>7310.4833227006529</v>
      </c>
      <c r="X105" s="53">
        <f t="shared" si="41"/>
        <v>4477535.8893445367</v>
      </c>
      <c r="Y105" s="68">
        <f t="shared" si="42"/>
        <v>2321841.9950628765</v>
      </c>
      <c r="Z105" s="68">
        <f t="shared" si="43"/>
        <v>522464.11065546091</v>
      </c>
      <c r="AA105" s="39">
        <f t="shared" si="44"/>
        <v>373.73719772226974</v>
      </c>
      <c r="AB105" s="53">
        <f t="shared" si="45"/>
        <v>37.373719772226977</v>
      </c>
      <c r="AC105" s="41" t="str">
        <f t="shared" si="46"/>
        <v>-</v>
      </c>
      <c r="AD105" s="43" t="str">
        <f t="shared" si="47"/>
        <v>-</v>
      </c>
      <c r="AF105" s="38">
        <f>IF('[29]Proforma-Input'!$C$108="Yes",MONTH(O105)&amp;YEAR(O105)=MONTH($C$9)&amp;YEAR($C$9),0)</f>
        <v>0</v>
      </c>
      <c r="AG105" s="52">
        <v>8</v>
      </c>
    </row>
    <row r="106" spans="2:33" x14ac:dyDescent="0.3">
      <c r="B106" s="44" t="str">
        <f t="shared" si="48"/>
        <v>-</v>
      </c>
      <c r="C106" s="38"/>
      <c r="D106" s="1">
        <v>91</v>
      </c>
      <c r="E106" s="1">
        <f t="shared" si="29"/>
        <v>7</v>
      </c>
      <c r="F106" s="39">
        <f>IFERROR(IF(B106&lt;$C$9,IF('[29]Proforma-Input'!$C$108="Yes",K105,K105),0),)</f>
        <v>0</v>
      </c>
      <c r="G106" s="39">
        <f t="shared" si="49"/>
        <v>0</v>
      </c>
      <c r="H106" s="40">
        <f>IFERROR(IF(B106&lt;$C$9,IF('[29]Proforma-Input'!$C$108="Yes",H105,),0),)</f>
        <v>0</v>
      </c>
      <c r="I106" s="41">
        <f t="shared" si="34"/>
        <v>0</v>
      </c>
      <c r="J106" s="41">
        <f t="shared" si="35"/>
        <v>0</v>
      </c>
      <c r="K106" s="42">
        <f t="shared" si="36"/>
        <v>0</v>
      </c>
      <c r="L106" s="41" t="str">
        <f t="shared" si="37"/>
        <v>-</v>
      </c>
      <c r="M106" s="43" t="str">
        <f t="shared" si="38"/>
        <v>-</v>
      </c>
      <c r="O106" s="44">
        <f t="shared" ca="1" si="50"/>
        <v>48672</v>
      </c>
      <c r="P106" s="38"/>
      <c r="Q106" s="1">
        <f t="shared" si="31"/>
        <v>91</v>
      </c>
      <c r="R106" s="1">
        <f t="shared" si="30"/>
        <v>7</v>
      </c>
      <c r="S106" s="39">
        <f>IF('[29]Proforma-Input'!$C$108="No",X105,IF(AF106=TRUE,$P$3,X105))</f>
        <v>4477535.8893445367</v>
      </c>
      <c r="T106" s="39">
        <f t="shared" si="32"/>
        <v>31603.401174648188</v>
      </c>
      <c r="U106" s="40">
        <f t="shared" si="33"/>
        <v>6.5000000000000002E-2</v>
      </c>
      <c r="V106" s="41">
        <f t="shared" si="39"/>
        <v>24253.319400616241</v>
      </c>
      <c r="W106" s="41">
        <f t="shared" si="40"/>
        <v>7350.0817740319471</v>
      </c>
      <c r="X106" s="53">
        <f t="shared" si="41"/>
        <v>4470185.807570505</v>
      </c>
      <c r="Y106" s="68">
        <f t="shared" si="42"/>
        <v>2346095.3144634929</v>
      </c>
      <c r="Z106" s="68">
        <f t="shared" si="43"/>
        <v>529814.19242949283</v>
      </c>
      <c r="AA106" s="39">
        <f t="shared" si="44"/>
        <v>373.12799077871136</v>
      </c>
      <c r="AB106" s="53">
        <f t="shared" si="45"/>
        <v>37.312799077871141</v>
      </c>
      <c r="AC106" s="41" t="str">
        <f t="shared" si="46"/>
        <v>-</v>
      </c>
      <c r="AD106" s="43" t="str">
        <f t="shared" si="47"/>
        <v>-</v>
      </c>
      <c r="AF106" s="38">
        <f>IF('[29]Proforma-Input'!$C$108="Yes",MONTH(O106)&amp;YEAR(O106)=MONTH($C$9)&amp;YEAR($C$9),0)</f>
        <v>0</v>
      </c>
      <c r="AG106" s="52">
        <v>8</v>
      </c>
    </row>
    <row r="107" spans="2:33" x14ac:dyDescent="0.3">
      <c r="B107" s="44" t="str">
        <f t="shared" si="48"/>
        <v>-</v>
      </c>
      <c r="C107" s="38"/>
      <c r="D107" s="1">
        <v>92</v>
      </c>
      <c r="E107" s="1">
        <f t="shared" si="29"/>
        <v>8</v>
      </c>
      <c r="F107" s="39">
        <f>IFERROR(IF(B107&lt;$C$9,IF('[29]Proforma-Input'!$C$108="Yes",K106,K106),0),)</f>
        <v>0</v>
      </c>
      <c r="G107" s="39">
        <f t="shared" si="49"/>
        <v>0</v>
      </c>
      <c r="H107" s="40">
        <f>IFERROR(IF(B107&lt;$C$9,IF('[29]Proforma-Input'!$C$108="Yes",H106,),0),)</f>
        <v>0</v>
      </c>
      <c r="I107" s="41">
        <f t="shared" si="34"/>
        <v>0</v>
      </c>
      <c r="J107" s="41">
        <f t="shared" si="35"/>
        <v>0</v>
      </c>
      <c r="K107" s="42">
        <f t="shared" si="36"/>
        <v>0</v>
      </c>
      <c r="L107" s="41" t="str">
        <f t="shared" si="37"/>
        <v>-</v>
      </c>
      <c r="M107" s="43" t="str">
        <f t="shared" si="38"/>
        <v>-</v>
      </c>
      <c r="O107" s="44">
        <f t="shared" ca="1" si="50"/>
        <v>48702</v>
      </c>
      <c r="P107" s="38"/>
      <c r="Q107" s="1">
        <f t="shared" si="31"/>
        <v>92</v>
      </c>
      <c r="R107" s="1">
        <f t="shared" si="30"/>
        <v>8</v>
      </c>
      <c r="S107" s="39">
        <f>IF('[29]Proforma-Input'!$C$108="No",X106,IF(AF107=TRUE,$P$3,X106))</f>
        <v>4470185.807570505</v>
      </c>
      <c r="T107" s="39">
        <f t="shared" si="32"/>
        <v>31603.401174648188</v>
      </c>
      <c r="U107" s="40">
        <f t="shared" si="33"/>
        <v>6.5000000000000002E-2</v>
      </c>
      <c r="V107" s="41">
        <f t="shared" si="39"/>
        <v>24213.506457673568</v>
      </c>
      <c r="W107" s="41">
        <f t="shared" si="40"/>
        <v>7389.8947169746207</v>
      </c>
      <c r="X107" s="53">
        <f t="shared" si="41"/>
        <v>4462795.9128535306</v>
      </c>
      <c r="Y107" s="68">
        <f t="shared" si="42"/>
        <v>2370308.8209211663</v>
      </c>
      <c r="Z107" s="68">
        <f t="shared" si="43"/>
        <v>537204.08714646741</v>
      </c>
      <c r="AA107" s="39">
        <f t="shared" si="44"/>
        <v>372.51548396420873</v>
      </c>
      <c r="AB107" s="53">
        <f t="shared" si="45"/>
        <v>37.251548396420873</v>
      </c>
      <c r="AC107" s="41" t="str">
        <f t="shared" si="46"/>
        <v>-</v>
      </c>
      <c r="AD107" s="43" t="str">
        <f t="shared" si="47"/>
        <v>-</v>
      </c>
      <c r="AF107" s="38">
        <f>IF('[29]Proforma-Input'!$C$108="Yes",MONTH(O107)&amp;YEAR(O107)=MONTH($C$9)&amp;YEAR($C$9),0)</f>
        <v>0</v>
      </c>
      <c r="AG107" s="52">
        <v>8</v>
      </c>
    </row>
    <row r="108" spans="2:33" x14ac:dyDescent="0.3">
      <c r="B108" s="44" t="str">
        <f t="shared" si="48"/>
        <v>-</v>
      </c>
      <c r="C108" s="38"/>
      <c r="D108" s="1">
        <v>93</v>
      </c>
      <c r="E108" s="1">
        <f t="shared" si="29"/>
        <v>9</v>
      </c>
      <c r="F108" s="39">
        <f>IFERROR(IF(B108&lt;$C$9,IF('[29]Proforma-Input'!$C$108="Yes",K107,K107),0),)</f>
        <v>0</v>
      </c>
      <c r="G108" s="39">
        <f t="shared" si="49"/>
        <v>0</v>
      </c>
      <c r="H108" s="40">
        <f>IFERROR(IF(B108&lt;$C$9,IF('[29]Proforma-Input'!$C$108="Yes",H107,),0),)</f>
        <v>0</v>
      </c>
      <c r="I108" s="41">
        <f t="shared" si="34"/>
        <v>0</v>
      </c>
      <c r="J108" s="41">
        <f t="shared" si="35"/>
        <v>0</v>
      </c>
      <c r="K108" s="42">
        <f t="shared" si="36"/>
        <v>0</v>
      </c>
      <c r="L108" s="41" t="str">
        <f t="shared" si="37"/>
        <v>-</v>
      </c>
      <c r="M108" s="43" t="str">
        <f t="shared" si="38"/>
        <v>-</v>
      </c>
      <c r="O108" s="44">
        <f t="shared" ca="1" si="50"/>
        <v>48733</v>
      </c>
      <c r="P108" s="38"/>
      <c r="Q108" s="1">
        <f t="shared" si="31"/>
        <v>93</v>
      </c>
      <c r="R108" s="1">
        <f t="shared" si="30"/>
        <v>9</v>
      </c>
      <c r="S108" s="39">
        <f>IF('[29]Proforma-Input'!$C$108="No",X107,IF(AF108=TRUE,$P$3,X107))</f>
        <v>4462795.9128535306</v>
      </c>
      <c r="T108" s="39">
        <f t="shared" si="32"/>
        <v>31603.401174648188</v>
      </c>
      <c r="U108" s="40">
        <f t="shared" si="33"/>
        <v>6.5000000000000002E-2</v>
      </c>
      <c r="V108" s="41">
        <f t="shared" si="39"/>
        <v>24173.477861289957</v>
      </c>
      <c r="W108" s="41">
        <f t="shared" si="40"/>
        <v>7429.9233133582311</v>
      </c>
      <c r="X108" s="53">
        <f t="shared" si="41"/>
        <v>4455365.9895401727</v>
      </c>
      <c r="Y108" s="68">
        <f t="shared" si="42"/>
        <v>2394482.2987824562</v>
      </c>
      <c r="Z108" s="68">
        <f t="shared" si="43"/>
        <v>544634.01045982563</v>
      </c>
      <c r="AA108" s="39">
        <f t="shared" si="44"/>
        <v>371.89965940446086</v>
      </c>
      <c r="AB108" s="53">
        <f t="shared" si="45"/>
        <v>37.189965940446086</v>
      </c>
      <c r="AC108" s="41" t="str">
        <f t="shared" si="46"/>
        <v>-</v>
      </c>
      <c r="AD108" s="43" t="str">
        <f t="shared" si="47"/>
        <v>-</v>
      </c>
      <c r="AF108" s="38">
        <f>IF('[29]Proforma-Input'!$C$108="Yes",MONTH(O108)&amp;YEAR(O108)=MONTH($C$9)&amp;YEAR($C$9),0)</f>
        <v>0</v>
      </c>
      <c r="AG108" s="52">
        <v>8</v>
      </c>
    </row>
    <row r="109" spans="2:33" x14ac:dyDescent="0.3">
      <c r="B109" s="44" t="str">
        <f t="shared" si="48"/>
        <v>-</v>
      </c>
      <c r="C109" s="38"/>
      <c r="D109" s="1">
        <v>94</v>
      </c>
      <c r="E109" s="1">
        <f t="shared" si="29"/>
        <v>10</v>
      </c>
      <c r="F109" s="39">
        <f>IFERROR(IF(B109&lt;$C$9,IF('[29]Proforma-Input'!$C$108="Yes",K108,K108),0),)</f>
        <v>0</v>
      </c>
      <c r="G109" s="39">
        <f t="shared" si="49"/>
        <v>0</v>
      </c>
      <c r="H109" s="40">
        <f>IFERROR(IF(B109&lt;$C$9,IF('[29]Proforma-Input'!$C$108="Yes",H108,),0),)</f>
        <v>0</v>
      </c>
      <c r="I109" s="41">
        <f t="shared" si="34"/>
        <v>0</v>
      </c>
      <c r="J109" s="41">
        <f t="shared" si="35"/>
        <v>0</v>
      </c>
      <c r="K109" s="42">
        <f t="shared" si="36"/>
        <v>0</v>
      </c>
      <c r="L109" s="41" t="str">
        <f t="shared" si="37"/>
        <v>-</v>
      </c>
      <c r="M109" s="43" t="str">
        <f t="shared" si="38"/>
        <v>-</v>
      </c>
      <c r="O109" s="44">
        <f t="shared" ca="1" si="50"/>
        <v>48763</v>
      </c>
      <c r="P109" s="38"/>
      <c r="Q109" s="1">
        <f t="shared" si="31"/>
        <v>94</v>
      </c>
      <c r="R109" s="1">
        <f t="shared" si="30"/>
        <v>10</v>
      </c>
      <c r="S109" s="39">
        <f>IF('[29]Proforma-Input'!$C$108="No",X108,IF(AF109=TRUE,$P$3,X108))</f>
        <v>4455365.9895401727</v>
      </c>
      <c r="T109" s="39">
        <f t="shared" si="32"/>
        <v>31603.401174648188</v>
      </c>
      <c r="U109" s="40">
        <f t="shared" si="33"/>
        <v>6.5000000000000002E-2</v>
      </c>
      <c r="V109" s="41">
        <f t="shared" si="39"/>
        <v>24133.232443342604</v>
      </c>
      <c r="W109" s="41">
        <f t="shared" si="40"/>
        <v>7470.1687313055845</v>
      </c>
      <c r="X109" s="53">
        <f t="shared" si="41"/>
        <v>4447895.820808867</v>
      </c>
      <c r="Y109" s="68">
        <f t="shared" si="42"/>
        <v>2418615.5312257987</v>
      </c>
      <c r="Z109" s="68">
        <f t="shared" si="43"/>
        <v>552104.17919113126</v>
      </c>
      <c r="AA109" s="39">
        <f t="shared" si="44"/>
        <v>371.28049912834769</v>
      </c>
      <c r="AB109" s="53">
        <f t="shared" si="45"/>
        <v>37.128049912834769</v>
      </c>
      <c r="AC109" s="41" t="str">
        <f t="shared" si="46"/>
        <v>-</v>
      </c>
      <c r="AD109" s="43" t="str">
        <f t="shared" si="47"/>
        <v>-</v>
      </c>
      <c r="AF109" s="38">
        <f>IF('[29]Proforma-Input'!$C$108="Yes",MONTH(O109)&amp;YEAR(O109)=MONTH($C$9)&amp;YEAR($C$9),0)</f>
        <v>0</v>
      </c>
      <c r="AG109" s="52">
        <v>8</v>
      </c>
    </row>
    <row r="110" spans="2:33" x14ac:dyDescent="0.3">
      <c r="B110" s="44" t="str">
        <f t="shared" si="48"/>
        <v>-</v>
      </c>
      <c r="C110" s="38"/>
      <c r="D110" s="1">
        <v>95</v>
      </c>
      <c r="E110" s="1">
        <f t="shared" si="29"/>
        <v>11</v>
      </c>
      <c r="F110" s="39">
        <f>IFERROR(IF(B110&lt;$C$9,IF('[29]Proforma-Input'!$C$108="Yes",K109,K109),0),)</f>
        <v>0</v>
      </c>
      <c r="G110" s="39">
        <f t="shared" si="49"/>
        <v>0</v>
      </c>
      <c r="H110" s="40">
        <f>IFERROR(IF(B110&lt;$C$9,IF('[29]Proforma-Input'!$C$108="Yes",H109,),0),)</f>
        <v>0</v>
      </c>
      <c r="I110" s="41">
        <f t="shared" si="34"/>
        <v>0</v>
      </c>
      <c r="J110" s="41">
        <f t="shared" si="35"/>
        <v>0</v>
      </c>
      <c r="K110" s="42">
        <f t="shared" si="36"/>
        <v>0</v>
      </c>
      <c r="L110" s="41" t="str">
        <f t="shared" si="37"/>
        <v>-</v>
      </c>
      <c r="M110" s="43" t="str">
        <f t="shared" si="38"/>
        <v>-</v>
      </c>
      <c r="O110" s="44">
        <f t="shared" ca="1" si="50"/>
        <v>48794</v>
      </c>
      <c r="P110" s="38"/>
      <c r="Q110" s="1">
        <f t="shared" si="31"/>
        <v>95</v>
      </c>
      <c r="R110" s="1">
        <f t="shared" si="30"/>
        <v>11</v>
      </c>
      <c r="S110" s="39">
        <f>IF('[29]Proforma-Input'!$C$108="No",X109,IF(AF110=TRUE,$P$3,X109))</f>
        <v>4447895.820808867</v>
      </c>
      <c r="T110" s="39">
        <f t="shared" si="32"/>
        <v>31603.401174648188</v>
      </c>
      <c r="U110" s="40">
        <f t="shared" si="33"/>
        <v>6.5000000000000002E-2</v>
      </c>
      <c r="V110" s="41">
        <f t="shared" si="39"/>
        <v>24092.769029381365</v>
      </c>
      <c r="W110" s="41">
        <f t="shared" si="40"/>
        <v>7510.6321452668235</v>
      </c>
      <c r="X110" s="53">
        <f t="shared" si="41"/>
        <v>4440385.1886636</v>
      </c>
      <c r="Y110" s="68">
        <f t="shared" si="42"/>
        <v>2442708.3002551799</v>
      </c>
      <c r="Z110" s="68">
        <f t="shared" si="43"/>
        <v>559614.81133639812</v>
      </c>
      <c r="AA110" s="39">
        <f t="shared" si="44"/>
        <v>370.6579850674056</v>
      </c>
      <c r="AB110" s="53">
        <f t="shared" si="45"/>
        <v>37.065798506740563</v>
      </c>
      <c r="AC110" s="41" t="str">
        <f t="shared" si="46"/>
        <v>-</v>
      </c>
      <c r="AD110" s="43" t="str">
        <f t="shared" si="47"/>
        <v>-</v>
      </c>
      <c r="AF110" s="38">
        <f>IF('[29]Proforma-Input'!$C$108="Yes",MONTH(O110)&amp;YEAR(O110)=MONTH($C$9)&amp;YEAR($C$9),0)</f>
        <v>0</v>
      </c>
      <c r="AG110" s="52">
        <v>8</v>
      </c>
    </row>
    <row r="111" spans="2:33" x14ac:dyDescent="0.3">
      <c r="B111" s="44" t="str">
        <f t="shared" si="48"/>
        <v>-</v>
      </c>
      <c r="C111" s="38"/>
      <c r="D111" s="1">
        <v>96</v>
      </c>
      <c r="E111" s="1">
        <f t="shared" si="29"/>
        <v>12</v>
      </c>
      <c r="F111" s="39">
        <f>IFERROR(IF(B111&lt;$C$9,IF('[29]Proforma-Input'!$C$108="Yes",K110,K110),0),)</f>
        <v>0</v>
      </c>
      <c r="G111" s="39">
        <f t="shared" si="49"/>
        <v>0</v>
      </c>
      <c r="H111" s="40">
        <f>IFERROR(IF(B111&lt;$C$9,IF('[29]Proforma-Input'!$C$108="Yes",H110,),0),)</f>
        <v>0</v>
      </c>
      <c r="I111" s="41">
        <f t="shared" si="34"/>
        <v>0</v>
      </c>
      <c r="J111" s="41">
        <f t="shared" si="35"/>
        <v>0</v>
      </c>
      <c r="K111" s="42">
        <f t="shared" si="36"/>
        <v>0</v>
      </c>
      <c r="L111" s="41" t="str">
        <f t="shared" si="37"/>
        <v>-</v>
      </c>
      <c r="M111" s="43" t="str">
        <f t="shared" si="38"/>
        <v>-</v>
      </c>
      <c r="O111" s="44">
        <f t="shared" ca="1" si="50"/>
        <v>48825</v>
      </c>
      <c r="P111" s="38"/>
      <c r="Q111" s="1">
        <f t="shared" si="31"/>
        <v>96</v>
      </c>
      <c r="R111" s="1">
        <f t="shared" si="30"/>
        <v>12</v>
      </c>
      <c r="S111" s="39">
        <f>IF('[29]Proforma-Input'!$C$108="No",X110,IF(AF111=TRUE,$P$3,X110))</f>
        <v>4440385.1886636</v>
      </c>
      <c r="T111" s="39">
        <f t="shared" si="32"/>
        <v>31603.401174648188</v>
      </c>
      <c r="U111" s="40">
        <f t="shared" si="33"/>
        <v>6.5000000000000002E-2</v>
      </c>
      <c r="V111" s="41">
        <f t="shared" si="39"/>
        <v>24052.086438594502</v>
      </c>
      <c r="W111" s="41">
        <f t="shared" si="40"/>
        <v>7551.3147360536859</v>
      </c>
      <c r="X111" s="53">
        <f t="shared" si="41"/>
        <v>4432833.8739275467</v>
      </c>
      <c r="Y111" s="68">
        <f t="shared" si="42"/>
        <v>2466760.3866937743</v>
      </c>
      <c r="Z111" s="68">
        <f t="shared" si="43"/>
        <v>567166.12607245182</v>
      </c>
      <c r="AA111" s="39">
        <f t="shared" si="44"/>
        <v>370.03209905530002</v>
      </c>
      <c r="AB111" s="53">
        <f t="shared" si="45"/>
        <v>37.003209905530007</v>
      </c>
      <c r="AC111" s="41" t="str">
        <f t="shared" si="46"/>
        <v>-</v>
      </c>
      <c r="AD111" s="43" t="str">
        <f t="shared" si="47"/>
        <v>-</v>
      </c>
      <c r="AF111" s="38">
        <f>IF('[29]Proforma-Input'!$C$108="Yes",MONTH(O111)&amp;YEAR(O111)=MONTH($C$9)&amp;YEAR($C$9),0)</f>
        <v>0</v>
      </c>
      <c r="AG111" s="52">
        <v>8</v>
      </c>
    </row>
    <row r="112" spans="2:33" x14ac:dyDescent="0.3">
      <c r="B112" s="44" t="str">
        <f t="shared" si="48"/>
        <v>-</v>
      </c>
      <c r="C112" s="38">
        <v>9</v>
      </c>
      <c r="D112" s="1">
        <v>97</v>
      </c>
      <c r="E112" s="1">
        <v>1</v>
      </c>
      <c r="F112" s="39">
        <f>IFERROR(IF(B112&lt;$C$9,IF('[29]Proforma-Input'!$C$108="Yes",K111,K111),0),)</f>
        <v>0</v>
      </c>
      <c r="G112" s="39">
        <f t="shared" si="49"/>
        <v>0</v>
      </c>
      <c r="H112" s="40">
        <f>IFERROR(IF(B112&lt;$C$9,IF('[29]Proforma-Input'!$C$108="Yes",H111,),0),)</f>
        <v>0</v>
      </c>
      <c r="I112" s="41">
        <f t="shared" si="34"/>
        <v>0</v>
      </c>
      <c r="J112" s="41">
        <f t="shared" si="35"/>
        <v>0</v>
      </c>
      <c r="K112" s="42">
        <f t="shared" si="36"/>
        <v>0</v>
      </c>
      <c r="L112" s="41">
        <f t="shared" si="37"/>
        <v>0</v>
      </c>
      <c r="M112" s="43">
        <f t="shared" si="38"/>
        <v>0</v>
      </c>
      <c r="O112" s="44">
        <f t="shared" ca="1" si="50"/>
        <v>48855</v>
      </c>
      <c r="P112" s="38">
        <v>9</v>
      </c>
      <c r="Q112" s="1">
        <f t="shared" si="31"/>
        <v>97</v>
      </c>
      <c r="R112" s="1">
        <v>1</v>
      </c>
      <c r="S112" s="39">
        <f>IF('[29]Proforma-Input'!$C$108="No",X111,IF(AF112=TRUE,$P$3,X111))</f>
        <v>4432833.8739275467</v>
      </c>
      <c r="T112" s="39">
        <f t="shared" si="32"/>
        <v>31603.401174648188</v>
      </c>
      <c r="U112" s="40">
        <f t="shared" si="33"/>
        <v>6.5000000000000002E-2</v>
      </c>
      <c r="V112" s="41">
        <f t="shared" si="39"/>
        <v>24011.183483774214</v>
      </c>
      <c r="W112" s="41">
        <f t="shared" si="40"/>
        <v>7592.2176908739748</v>
      </c>
      <c r="X112" s="53">
        <f t="shared" si="41"/>
        <v>4425241.6562366728</v>
      </c>
      <c r="Y112" s="68">
        <f t="shared" si="42"/>
        <v>2490771.5701775486</v>
      </c>
      <c r="Z112" s="68">
        <f t="shared" si="43"/>
        <v>574758.34376332583</v>
      </c>
      <c r="AA112" s="39">
        <f t="shared" si="44"/>
        <v>369.40282282729555</v>
      </c>
      <c r="AB112" s="53">
        <f t="shared" si="45"/>
        <v>36.940282282729555</v>
      </c>
      <c r="AC112" s="41">
        <f t="shared" si="46"/>
        <v>285370.37479159853</v>
      </c>
      <c r="AD112" s="43">
        <f t="shared" si="47"/>
        <v>93870.439304179774</v>
      </c>
      <c r="AF112" s="38">
        <f>IF('[29]Proforma-Input'!$C$108="Yes",MONTH(O112)&amp;YEAR(O112)=MONTH($C$9)&amp;YEAR($C$9),0)</f>
        <v>0</v>
      </c>
      <c r="AG112" s="52">
        <v>9</v>
      </c>
    </row>
    <row r="113" spans="2:33" x14ac:dyDescent="0.3">
      <c r="B113" s="44" t="str">
        <f t="shared" si="48"/>
        <v>-</v>
      </c>
      <c r="C113" s="38"/>
      <c r="D113" s="1">
        <v>98</v>
      </c>
      <c r="E113" s="1">
        <f t="shared" si="29"/>
        <v>2</v>
      </c>
      <c r="F113" s="39">
        <f>IFERROR(IF(B113&lt;$C$9,IF('[29]Proforma-Input'!$C$108="Yes",K112,K112),0),)</f>
        <v>0</v>
      </c>
      <c r="G113" s="39">
        <f t="shared" si="49"/>
        <v>0</v>
      </c>
      <c r="H113" s="40">
        <f>IFERROR(IF(B113&lt;$C$9,IF('[29]Proforma-Input'!$C$108="Yes",H112,),0),)</f>
        <v>0</v>
      </c>
      <c r="I113" s="41">
        <f t="shared" si="34"/>
        <v>0</v>
      </c>
      <c r="J113" s="41">
        <f t="shared" si="35"/>
        <v>0</v>
      </c>
      <c r="K113" s="42">
        <f t="shared" si="36"/>
        <v>0</v>
      </c>
      <c r="L113" s="41" t="str">
        <f t="shared" si="37"/>
        <v>-</v>
      </c>
      <c r="M113" s="43" t="str">
        <f t="shared" si="38"/>
        <v>-</v>
      </c>
      <c r="O113" s="44">
        <f t="shared" ca="1" si="50"/>
        <v>48886</v>
      </c>
      <c r="P113" s="38"/>
      <c r="Q113" s="1">
        <f t="shared" si="31"/>
        <v>98</v>
      </c>
      <c r="R113" s="1">
        <f t="shared" si="30"/>
        <v>2</v>
      </c>
      <c r="S113" s="39">
        <f>IF('[29]Proforma-Input'!$C$108="No",X112,IF(AF113=TRUE,$P$3,X112))</f>
        <v>4425241.6562366728</v>
      </c>
      <c r="T113" s="39">
        <f t="shared" si="32"/>
        <v>31603.401174648188</v>
      </c>
      <c r="U113" s="40">
        <f t="shared" si="33"/>
        <v>6.5000000000000002E-2</v>
      </c>
      <c r="V113" s="41">
        <f t="shared" si="39"/>
        <v>23970.058971281978</v>
      </c>
      <c r="W113" s="41">
        <f t="shared" si="40"/>
        <v>7633.34220336621</v>
      </c>
      <c r="X113" s="53">
        <f t="shared" si="41"/>
        <v>4417608.3140333062</v>
      </c>
      <c r="Y113" s="68">
        <f t="shared" si="42"/>
        <v>2514741.6291488307</v>
      </c>
      <c r="Z113" s="68">
        <f t="shared" si="43"/>
        <v>582391.68596669205</v>
      </c>
      <c r="AA113" s="39">
        <f t="shared" si="44"/>
        <v>368.77013801972271</v>
      </c>
      <c r="AB113" s="53">
        <f t="shared" si="45"/>
        <v>36.877013801972275</v>
      </c>
      <c r="AC113" s="41" t="str">
        <f t="shared" si="46"/>
        <v>-</v>
      </c>
      <c r="AD113" s="43" t="str">
        <f t="shared" si="47"/>
        <v>-</v>
      </c>
      <c r="AF113" s="38">
        <f>IF('[29]Proforma-Input'!$C$108="Yes",MONTH(O113)&amp;YEAR(O113)=MONTH($C$9)&amp;YEAR($C$9),0)</f>
        <v>0</v>
      </c>
      <c r="AG113" s="52">
        <v>9</v>
      </c>
    </row>
    <row r="114" spans="2:33" x14ac:dyDescent="0.3">
      <c r="B114" s="44" t="str">
        <f t="shared" si="48"/>
        <v>-</v>
      </c>
      <c r="C114" s="38"/>
      <c r="D114" s="1">
        <v>99</v>
      </c>
      <c r="E114" s="1">
        <f t="shared" si="29"/>
        <v>3</v>
      </c>
      <c r="F114" s="39">
        <f>IFERROR(IF(B114&lt;$C$9,IF('[29]Proforma-Input'!$C$108="Yes",K113,K113),0),)</f>
        <v>0</v>
      </c>
      <c r="G114" s="39">
        <f t="shared" si="49"/>
        <v>0</v>
      </c>
      <c r="H114" s="40">
        <f>IFERROR(IF(B114&lt;$C$9,IF('[29]Proforma-Input'!$C$108="Yes",H113,),0),)</f>
        <v>0</v>
      </c>
      <c r="I114" s="41">
        <f t="shared" si="34"/>
        <v>0</v>
      </c>
      <c r="J114" s="41">
        <f t="shared" si="35"/>
        <v>0</v>
      </c>
      <c r="K114" s="42">
        <f t="shared" si="36"/>
        <v>0</v>
      </c>
      <c r="L114" s="41" t="str">
        <f t="shared" si="37"/>
        <v>-</v>
      </c>
      <c r="M114" s="43" t="str">
        <f t="shared" si="38"/>
        <v>-</v>
      </c>
      <c r="O114" s="44">
        <f t="shared" ca="1" si="50"/>
        <v>48916</v>
      </c>
      <c r="P114" s="38"/>
      <c r="Q114" s="1">
        <f t="shared" si="31"/>
        <v>99</v>
      </c>
      <c r="R114" s="1">
        <f t="shared" si="30"/>
        <v>3</v>
      </c>
      <c r="S114" s="39">
        <f>IF('[29]Proforma-Input'!$C$108="No",X113,IF(AF114=TRUE,$P$3,X113))</f>
        <v>4417608.3140333062</v>
      </c>
      <c r="T114" s="39">
        <f t="shared" si="32"/>
        <v>31603.401174648188</v>
      </c>
      <c r="U114" s="40">
        <f t="shared" si="33"/>
        <v>6.5000000000000002E-2</v>
      </c>
      <c r="V114" s="41">
        <f t="shared" si="39"/>
        <v>23928.711701013744</v>
      </c>
      <c r="W114" s="41">
        <f t="shared" si="40"/>
        <v>7674.6894736344439</v>
      </c>
      <c r="X114" s="53">
        <f t="shared" si="41"/>
        <v>4409933.6245596716</v>
      </c>
      <c r="Y114" s="68">
        <f t="shared" si="42"/>
        <v>2538670.3408498443</v>
      </c>
      <c r="Z114" s="68">
        <f t="shared" si="43"/>
        <v>590066.37544032652</v>
      </c>
      <c r="AA114" s="39">
        <f t="shared" si="44"/>
        <v>368.13402616944222</v>
      </c>
      <c r="AB114" s="53">
        <f t="shared" si="45"/>
        <v>36.813402616944224</v>
      </c>
      <c r="AC114" s="41" t="str">
        <f t="shared" si="46"/>
        <v>-</v>
      </c>
      <c r="AD114" s="43" t="str">
        <f t="shared" si="47"/>
        <v>-</v>
      </c>
      <c r="AF114" s="38">
        <f>IF('[29]Proforma-Input'!$C$108="Yes",MONTH(O114)&amp;YEAR(O114)=MONTH($C$9)&amp;YEAR($C$9),0)</f>
        <v>0</v>
      </c>
      <c r="AG114" s="52">
        <v>9</v>
      </c>
    </row>
    <row r="115" spans="2:33" x14ac:dyDescent="0.3">
      <c r="B115" s="44" t="str">
        <f t="shared" si="48"/>
        <v>-</v>
      </c>
      <c r="C115" s="38"/>
      <c r="D115" s="1">
        <v>100</v>
      </c>
      <c r="E115" s="1">
        <f t="shared" si="29"/>
        <v>4</v>
      </c>
      <c r="F115" s="39">
        <f>IFERROR(IF(B115&lt;$C$9,IF('[29]Proforma-Input'!$C$108="Yes",K114,K114),0),)</f>
        <v>0</v>
      </c>
      <c r="G115" s="39">
        <f t="shared" si="49"/>
        <v>0</v>
      </c>
      <c r="H115" s="40">
        <f>IFERROR(IF(B115&lt;$C$9,IF('[29]Proforma-Input'!$C$108="Yes",H114,),0),)</f>
        <v>0</v>
      </c>
      <c r="I115" s="41">
        <f t="shared" si="34"/>
        <v>0</v>
      </c>
      <c r="J115" s="41">
        <f t="shared" si="35"/>
        <v>0</v>
      </c>
      <c r="K115" s="42">
        <f t="shared" si="36"/>
        <v>0</v>
      </c>
      <c r="L115" s="41" t="str">
        <f t="shared" si="37"/>
        <v>-</v>
      </c>
      <c r="M115" s="43" t="str">
        <f t="shared" si="38"/>
        <v>-</v>
      </c>
      <c r="O115" s="44">
        <f t="shared" ca="1" si="50"/>
        <v>48947</v>
      </c>
      <c r="P115" s="38"/>
      <c r="Q115" s="1">
        <f t="shared" si="31"/>
        <v>100</v>
      </c>
      <c r="R115" s="1">
        <f t="shared" si="30"/>
        <v>4</v>
      </c>
      <c r="S115" s="39">
        <f>IF('[29]Proforma-Input'!$C$108="No",X114,IF(AF115=TRUE,$P$3,X114))</f>
        <v>4409933.6245596716</v>
      </c>
      <c r="T115" s="39">
        <f t="shared" si="32"/>
        <v>31603.401174648188</v>
      </c>
      <c r="U115" s="40">
        <f t="shared" si="33"/>
        <v>6.5000000000000002E-2</v>
      </c>
      <c r="V115" s="41">
        <f t="shared" si="39"/>
        <v>23887.14046636489</v>
      </c>
      <c r="W115" s="41">
        <f t="shared" si="40"/>
        <v>7716.2607082832983</v>
      </c>
      <c r="X115" s="53">
        <f t="shared" si="41"/>
        <v>4402217.363851388</v>
      </c>
      <c r="Y115" s="68">
        <f t="shared" si="42"/>
        <v>2562557.4813162093</v>
      </c>
      <c r="Z115" s="68">
        <f t="shared" si="43"/>
        <v>597782.6361486098</v>
      </c>
      <c r="AA115" s="39">
        <f t="shared" si="44"/>
        <v>367.49446871330593</v>
      </c>
      <c r="AB115" s="53">
        <f t="shared" si="45"/>
        <v>36.749446871330598</v>
      </c>
      <c r="AC115" s="41" t="str">
        <f t="shared" si="46"/>
        <v>-</v>
      </c>
      <c r="AD115" s="43" t="str">
        <f t="shared" si="47"/>
        <v>-</v>
      </c>
      <c r="AF115" s="38">
        <f>IF('[29]Proforma-Input'!$C$108="Yes",MONTH(O115)&amp;YEAR(O115)=MONTH($C$9)&amp;YEAR($C$9),0)</f>
        <v>0</v>
      </c>
      <c r="AG115" s="52">
        <v>9</v>
      </c>
    </row>
    <row r="116" spans="2:33" x14ac:dyDescent="0.3">
      <c r="B116" s="44" t="str">
        <f t="shared" si="48"/>
        <v>-</v>
      </c>
      <c r="C116" s="38"/>
      <c r="D116" s="1">
        <v>101</v>
      </c>
      <c r="E116" s="1">
        <f t="shared" si="29"/>
        <v>5</v>
      </c>
      <c r="F116" s="39">
        <f>IFERROR(IF(B116&lt;$C$9,IF('[29]Proforma-Input'!$C$108="Yes",K115,K115),0),)</f>
        <v>0</v>
      </c>
      <c r="G116" s="39">
        <f t="shared" si="49"/>
        <v>0</v>
      </c>
      <c r="H116" s="40">
        <f>IFERROR(IF(B116&lt;$C$9,IF('[29]Proforma-Input'!$C$108="Yes",H115,),0),)</f>
        <v>0</v>
      </c>
      <c r="I116" s="41">
        <f t="shared" si="34"/>
        <v>0</v>
      </c>
      <c r="J116" s="41">
        <f t="shared" si="35"/>
        <v>0</v>
      </c>
      <c r="K116" s="42">
        <f>IFERROR(F116-J116,)</f>
        <v>0</v>
      </c>
      <c r="L116" s="41" t="str">
        <f t="shared" si="37"/>
        <v>-</v>
      </c>
      <c r="M116" s="43" t="str">
        <f t="shared" si="38"/>
        <v>-</v>
      </c>
      <c r="O116" s="44">
        <f t="shared" ca="1" si="50"/>
        <v>48978</v>
      </c>
      <c r="P116" s="38"/>
      <c r="Q116" s="1">
        <f t="shared" si="31"/>
        <v>101</v>
      </c>
      <c r="R116" s="1">
        <f t="shared" si="30"/>
        <v>5</v>
      </c>
      <c r="S116" s="39">
        <f>IF('[29]Proforma-Input'!$C$108="No",X115,IF(AF116=TRUE,$P$3,X115))</f>
        <v>4402217.363851388</v>
      </c>
      <c r="T116" s="39">
        <f t="shared" si="32"/>
        <v>31603.401174648188</v>
      </c>
      <c r="U116" s="40">
        <f t="shared" si="33"/>
        <v>6.5000000000000002E-2</v>
      </c>
      <c r="V116" s="41">
        <f t="shared" si="39"/>
        <v>23845.344054195019</v>
      </c>
      <c r="W116" s="41">
        <f t="shared" si="40"/>
        <v>7758.0571204531698</v>
      </c>
      <c r="X116" s="53">
        <f t="shared" si="41"/>
        <v>4394459.3067309344</v>
      </c>
      <c r="Y116" s="68">
        <f t="shared" si="42"/>
        <v>2586402.8253704044</v>
      </c>
      <c r="Z116" s="68">
        <f t="shared" si="43"/>
        <v>605540.69326906302</v>
      </c>
      <c r="AA116" s="39">
        <f t="shared" si="44"/>
        <v>366.85144698761565</v>
      </c>
      <c r="AB116" s="53">
        <f t="shared" si="45"/>
        <v>36.685144698761569</v>
      </c>
      <c r="AC116" s="41" t="str">
        <f t="shared" si="46"/>
        <v>-</v>
      </c>
      <c r="AD116" s="43" t="str">
        <f t="shared" si="47"/>
        <v>-</v>
      </c>
      <c r="AF116" s="38">
        <f>IF('[29]Proforma-Input'!$C$108="Yes",MONTH(O116)&amp;YEAR(O116)=MONTH($C$9)&amp;YEAR($C$9),0)</f>
        <v>0</v>
      </c>
      <c r="AG116" s="52">
        <v>9</v>
      </c>
    </row>
    <row r="117" spans="2:33" x14ac:dyDescent="0.3">
      <c r="B117" s="44" t="str">
        <f t="shared" si="48"/>
        <v>-</v>
      </c>
      <c r="C117" s="38"/>
      <c r="D117" s="1">
        <v>102</v>
      </c>
      <c r="E117" s="1">
        <f t="shared" si="29"/>
        <v>6</v>
      </c>
      <c r="F117" s="39">
        <f>IFERROR(IF(B117&lt;$C$9,IF('[29]Proforma-Input'!$C$108="Yes",K116,K116),0),)</f>
        <v>0</v>
      </c>
      <c r="G117" s="39">
        <f t="shared" si="49"/>
        <v>0</v>
      </c>
      <c r="H117" s="40">
        <f>IFERROR(IF(B117&lt;$C$9,IF('[29]Proforma-Input'!$C$108="Yes",H116,),0),)</f>
        <v>0</v>
      </c>
      <c r="I117" s="41">
        <f t="shared" si="34"/>
        <v>0</v>
      </c>
      <c r="J117" s="41">
        <f t="shared" si="35"/>
        <v>0</v>
      </c>
      <c r="K117" s="42">
        <f t="shared" si="36"/>
        <v>0</v>
      </c>
      <c r="L117" s="41" t="str">
        <f t="shared" si="37"/>
        <v>-</v>
      </c>
      <c r="M117" s="43" t="str">
        <f t="shared" si="38"/>
        <v>-</v>
      </c>
      <c r="O117" s="44">
        <f t="shared" ca="1" si="50"/>
        <v>49006</v>
      </c>
      <c r="P117" s="38"/>
      <c r="Q117" s="1">
        <f t="shared" si="31"/>
        <v>102</v>
      </c>
      <c r="R117" s="1">
        <f t="shared" si="30"/>
        <v>6</v>
      </c>
      <c r="S117" s="39">
        <f>IF('[29]Proforma-Input'!$C$108="No",X116,IF(AF117=TRUE,$P$3,X116))</f>
        <v>4394459.3067309344</v>
      </c>
      <c r="T117" s="39">
        <f t="shared" si="32"/>
        <v>31603.401174648188</v>
      </c>
      <c r="U117" s="40">
        <f t="shared" si="33"/>
        <v>6.5000000000000002E-2</v>
      </c>
      <c r="V117" s="41">
        <f t="shared" si="39"/>
        <v>23803.321244792562</v>
      </c>
      <c r="W117" s="41">
        <f t="shared" si="40"/>
        <v>7800.0799298556267</v>
      </c>
      <c r="X117" s="53">
        <f t="shared" si="41"/>
        <v>4386659.2268010788</v>
      </c>
      <c r="Y117" s="68">
        <f t="shared" si="42"/>
        <v>2610206.146615197</v>
      </c>
      <c r="Z117" s="68">
        <f t="shared" si="43"/>
        <v>613340.77319891867</v>
      </c>
      <c r="AA117" s="39">
        <f t="shared" si="44"/>
        <v>366.20494222757787</v>
      </c>
      <c r="AB117" s="53">
        <f t="shared" si="45"/>
        <v>36.620494222757792</v>
      </c>
      <c r="AC117" s="41" t="str">
        <f t="shared" si="46"/>
        <v>-</v>
      </c>
      <c r="AD117" s="43" t="str">
        <f t="shared" si="47"/>
        <v>-</v>
      </c>
      <c r="AF117" s="38">
        <f>IF('[29]Proforma-Input'!$C$108="Yes",MONTH(O117)&amp;YEAR(O117)=MONTH($C$9)&amp;YEAR($C$9),0)</f>
        <v>0</v>
      </c>
      <c r="AG117" s="52">
        <v>9</v>
      </c>
    </row>
    <row r="118" spans="2:33" x14ac:dyDescent="0.3">
      <c r="B118" s="44" t="str">
        <f t="shared" si="48"/>
        <v>-</v>
      </c>
      <c r="C118" s="38"/>
      <c r="D118" s="1">
        <v>103</v>
      </c>
      <c r="E118" s="1">
        <f t="shared" si="29"/>
        <v>7</v>
      </c>
      <c r="F118" s="39">
        <f>IFERROR(IF(B118&lt;$C$9,IF('[29]Proforma-Input'!$C$108="Yes",K117,K117),0),)</f>
        <v>0</v>
      </c>
      <c r="G118" s="39">
        <f t="shared" si="49"/>
        <v>0</v>
      </c>
      <c r="H118" s="40">
        <f>IFERROR(IF(B118&lt;$C$9,IF('[29]Proforma-Input'!$C$108="Yes",H117,),0),)</f>
        <v>0</v>
      </c>
      <c r="I118" s="41">
        <f t="shared" si="34"/>
        <v>0</v>
      </c>
      <c r="J118" s="41">
        <f t="shared" si="35"/>
        <v>0</v>
      </c>
      <c r="K118" s="42">
        <f t="shared" si="36"/>
        <v>0</v>
      </c>
      <c r="L118" s="41" t="str">
        <f t="shared" si="37"/>
        <v>-</v>
      </c>
      <c r="M118" s="43" t="str">
        <f t="shared" si="38"/>
        <v>-</v>
      </c>
      <c r="O118" s="44">
        <f t="shared" ca="1" si="50"/>
        <v>49037</v>
      </c>
      <c r="P118" s="38"/>
      <c r="Q118" s="1">
        <f t="shared" si="31"/>
        <v>103</v>
      </c>
      <c r="R118" s="1">
        <f t="shared" si="30"/>
        <v>7</v>
      </c>
      <c r="S118" s="39">
        <f>IF('[29]Proforma-Input'!$C$108="No",X117,IF(AF118=TRUE,$P$3,X117))</f>
        <v>4386659.2268010788</v>
      </c>
      <c r="T118" s="39">
        <f t="shared" si="32"/>
        <v>31603.401174648188</v>
      </c>
      <c r="U118" s="40">
        <f t="shared" si="33"/>
        <v>6.5000000000000002E-2</v>
      </c>
      <c r="V118" s="41">
        <f t="shared" si="39"/>
        <v>23761.070811839178</v>
      </c>
      <c r="W118" s="41">
        <f t="shared" si="40"/>
        <v>7842.3303628090107</v>
      </c>
      <c r="X118" s="53">
        <f t="shared" si="41"/>
        <v>4378816.8964382699</v>
      </c>
      <c r="Y118" s="68">
        <f t="shared" si="42"/>
        <v>2633967.2174270363</v>
      </c>
      <c r="Z118" s="68">
        <f t="shared" si="43"/>
        <v>621183.10356172768</v>
      </c>
      <c r="AA118" s="39">
        <f t="shared" si="44"/>
        <v>365.55493556675657</v>
      </c>
      <c r="AB118" s="53">
        <f t="shared" si="45"/>
        <v>36.555493556675657</v>
      </c>
      <c r="AC118" s="41" t="str">
        <f t="shared" si="46"/>
        <v>-</v>
      </c>
      <c r="AD118" s="43" t="str">
        <f t="shared" si="47"/>
        <v>-</v>
      </c>
      <c r="AF118" s="38">
        <f>IF('[29]Proforma-Input'!$C$108="Yes",MONTH(O118)&amp;YEAR(O118)=MONTH($C$9)&amp;YEAR($C$9),0)</f>
        <v>0</v>
      </c>
      <c r="AG118" s="52">
        <v>9</v>
      </c>
    </row>
    <row r="119" spans="2:33" x14ac:dyDescent="0.3">
      <c r="B119" s="44" t="str">
        <f t="shared" si="48"/>
        <v>-</v>
      </c>
      <c r="C119" s="38"/>
      <c r="D119" s="1">
        <v>104</v>
      </c>
      <c r="E119" s="1">
        <f t="shared" si="29"/>
        <v>8</v>
      </c>
      <c r="F119" s="39">
        <f>IFERROR(IF(B119&lt;$C$9,IF('[29]Proforma-Input'!$C$108="Yes",K118,K118),0),)</f>
        <v>0</v>
      </c>
      <c r="G119" s="39">
        <f t="shared" si="49"/>
        <v>0</v>
      </c>
      <c r="H119" s="40">
        <f>IFERROR(IF(B119&lt;$C$9,IF('[29]Proforma-Input'!$C$108="Yes",H118,),0),)</f>
        <v>0</v>
      </c>
      <c r="I119" s="41">
        <f t="shared" si="34"/>
        <v>0</v>
      </c>
      <c r="J119" s="41">
        <f t="shared" si="35"/>
        <v>0</v>
      </c>
      <c r="K119" s="42">
        <f t="shared" si="36"/>
        <v>0</v>
      </c>
      <c r="L119" s="41" t="str">
        <f t="shared" si="37"/>
        <v>-</v>
      </c>
      <c r="M119" s="43" t="str">
        <f t="shared" si="38"/>
        <v>-</v>
      </c>
      <c r="O119" s="44">
        <f t="shared" ca="1" si="50"/>
        <v>49067</v>
      </c>
      <c r="P119" s="38"/>
      <c r="Q119" s="1">
        <f t="shared" si="31"/>
        <v>104</v>
      </c>
      <c r="R119" s="1">
        <f t="shared" si="30"/>
        <v>8</v>
      </c>
      <c r="S119" s="39">
        <f>IF('[29]Proforma-Input'!$C$108="No",X118,IF(AF119=TRUE,$P$3,X118))</f>
        <v>4378816.8964382699</v>
      </c>
      <c r="T119" s="39">
        <f t="shared" si="32"/>
        <v>31603.401174648188</v>
      </c>
      <c r="U119" s="40">
        <f t="shared" si="33"/>
        <v>6.5000000000000002E-2</v>
      </c>
      <c r="V119" s="41">
        <f t="shared" si="39"/>
        <v>23718.591522373961</v>
      </c>
      <c r="W119" s="41">
        <f t="shared" si="40"/>
        <v>7884.8096522742271</v>
      </c>
      <c r="X119" s="53">
        <f t="shared" si="41"/>
        <v>4370932.0867859954</v>
      </c>
      <c r="Y119" s="68">
        <f t="shared" si="42"/>
        <v>2657685.8089494104</v>
      </c>
      <c r="Z119" s="68">
        <f t="shared" si="43"/>
        <v>629067.91321400192</v>
      </c>
      <c r="AA119" s="39">
        <f t="shared" si="44"/>
        <v>364.90140803652253</v>
      </c>
      <c r="AB119" s="53">
        <f t="shared" si="45"/>
        <v>36.490140803652253</v>
      </c>
      <c r="AC119" s="41" t="str">
        <f t="shared" si="46"/>
        <v>-</v>
      </c>
      <c r="AD119" s="43" t="str">
        <f t="shared" si="47"/>
        <v>-</v>
      </c>
      <c r="AF119" s="38">
        <f>IF('[29]Proforma-Input'!$C$108="Yes",MONTH(O119)&amp;YEAR(O119)=MONTH($C$9)&amp;YEAR($C$9),0)</f>
        <v>0</v>
      </c>
      <c r="AG119" s="52">
        <v>9</v>
      </c>
    </row>
    <row r="120" spans="2:33" x14ac:dyDescent="0.3">
      <c r="B120" s="44" t="str">
        <f t="shared" si="48"/>
        <v>-</v>
      </c>
      <c r="C120" s="38"/>
      <c r="D120" s="1">
        <v>105</v>
      </c>
      <c r="E120" s="1">
        <f t="shared" si="29"/>
        <v>9</v>
      </c>
      <c r="F120" s="39">
        <f>IFERROR(IF(B120&lt;$C$9,IF('[29]Proforma-Input'!$C$108="Yes",K119,K119),0),)</f>
        <v>0</v>
      </c>
      <c r="G120" s="39">
        <f t="shared" si="49"/>
        <v>0</v>
      </c>
      <c r="H120" s="40">
        <f>IFERROR(IF(B120&lt;$C$9,IF('[29]Proforma-Input'!$C$108="Yes",H119,),0),)</f>
        <v>0</v>
      </c>
      <c r="I120" s="41">
        <f t="shared" si="34"/>
        <v>0</v>
      </c>
      <c r="J120" s="41">
        <f t="shared" si="35"/>
        <v>0</v>
      </c>
      <c r="K120" s="42">
        <f t="shared" si="36"/>
        <v>0</v>
      </c>
      <c r="L120" s="41" t="str">
        <f t="shared" si="37"/>
        <v>-</v>
      </c>
      <c r="M120" s="43" t="str">
        <f t="shared" si="38"/>
        <v>-</v>
      </c>
      <c r="O120" s="44">
        <f t="shared" ca="1" si="50"/>
        <v>49098</v>
      </c>
      <c r="P120" s="38"/>
      <c r="Q120" s="1">
        <f t="shared" si="31"/>
        <v>105</v>
      </c>
      <c r="R120" s="1">
        <f t="shared" si="30"/>
        <v>9</v>
      </c>
      <c r="S120" s="39">
        <f>IF('[29]Proforma-Input'!$C$108="No",X119,IF(AF120=TRUE,$P$3,X119))</f>
        <v>4370932.0867859954</v>
      </c>
      <c r="T120" s="39">
        <f t="shared" si="32"/>
        <v>31603.401174648188</v>
      </c>
      <c r="U120" s="40">
        <f t="shared" si="33"/>
        <v>6.5000000000000002E-2</v>
      </c>
      <c r="V120" s="41">
        <f t="shared" si="39"/>
        <v>23675.882136757475</v>
      </c>
      <c r="W120" s="41">
        <f t="shared" si="40"/>
        <v>7927.5190378907137</v>
      </c>
      <c r="X120" s="53">
        <f t="shared" si="41"/>
        <v>4363004.5677481052</v>
      </c>
      <c r="Y120" s="68">
        <f t="shared" si="42"/>
        <v>2681361.6910861679</v>
      </c>
      <c r="Z120" s="68">
        <f t="shared" si="43"/>
        <v>636995.43225189263</v>
      </c>
      <c r="AA120" s="39">
        <f t="shared" si="44"/>
        <v>364.24434056549961</v>
      </c>
      <c r="AB120" s="53">
        <f t="shared" si="45"/>
        <v>36.424434056549963</v>
      </c>
      <c r="AC120" s="41" t="str">
        <f t="shared" si="46"/>
        <v>-</v>
      </c>
      <c r="AD120" s="43" t="str">
        <f t="shared" si="47"/>
        <v>-</v>
      </c>
      <c r="AF120" s="38">
        <f>IF('[29]Proforma-Input'!$C$108="Yes",MONTH(O120)&amp;YEAR(O120)=MONTH($C$9)&amp;YEAR($C$9),0)</f>
        <v>0</v>
      </c>
      <c r="AG120" s="52">
        <v>9</v>
      </c>
    </row>
    <row r="121" spans="2:33" x14ac:dyDescent="0.3">
      <c r="B121" s="44" t="str">
        <f t="shared" si="48"/>
        <v>-</v>
      </c>
      <c r="C121" s="38"/>
      <c r="D121" s="1">
        <v>106</v>
      </c>
      <c r="E121" s="1">
        <f t="shared" si="29"/>
        <v>10</v>
      </c>
      <c r="F121" s="39">
        <f>IFERROR(IF(B121&lt;$C$9,IF('[29]Proforma-Input'!$C$108="Yes",K120,K120),0),)</f>
        <v>0</v>
      </c>
      <c r="G121" s="39">
        <f t="shared" si="49"/>
        <v>0</v>
      </c>
      <c r="H121" s="40">
        <f>IFERROR(IF(B121&lt;$C$9,IF('[29]Proforma-Input'!$C$108="Yes",H120,),0),)</f>
        <v>0</v>
      </c>
      <c r="I121" s="41">
        <f t="shared" si="34"/>
        <v>0</v>
      </c>
      <c r="J121" s="41">
        <f t="shared" si="35"/>
        <v>0</v>
      </c>
      <c r="K121" s="42">
        <f t="shared" si="36"/>
        <v>0</v>
      </c>
      <c r="L121" s="41" t="str">
        <f t="shared" si="37"/>
        <v>-</v>
      </c>
      <c r="M121" s="43" t="str">
        <f t="shared" si="38"/>
        <v>-</v>
      </c>
      <c r="O121" s="44">
        <f t="shared" ca="1" si="50"/>
        <v>49128</v>
      </c>
      <c r="P121" s="38"/>
      <c r="Q121" s="1">
        <f t="shared" si="31"/>
        <v>106</v>
      </c>
      <c r="R121" s="1">
        <f t="shared" si="30"/>
        <v>10</v>
      </c>
      <c r="S121" s="39">
        <f>IF('[29]Proforma-Input'!$C$108="No",X120,IF(AF121=TRUE,$P$3,X120))</f>
        <v>4363004.5677481052</v>
      </c>
      <c r="T121" s="39">
        <f t="shared" si="32"/>
        <v>31603.401174648188</v>
      </c>
      <c r="U121" s="40">
        <f t="shared" si="33"/>
        <v>6.5000000000000002E-2</v>
      </c>
      <c r="V121" s="41">
        <f t="shared" si="39"/>
        <v>23632.941408635572</v>
      </c>
      <c r="W121" s="41">
        <f t="shared" si="40"/>
        <v>7970.4597660126165</v>
      </c>
      <c r="X121" s="53">
        <f t="shared" si="41"/>
        <v>4355034.1079820925</v>
      </c>
      <c r="Y121" s="68">
        <f t="shared" si="42"/>
        <v>2704994.6324948035</v>
      </c>
      <c r="Z121" s="68">
        <f t="shared" si="43"/>
        <v>644965.89201790525</v>
      </c>
      <c r="AA121" s="39">
        <f t="shared" si="44"/>
        <v>363.58371397900873</v>
      </c>
      <c r="AB121" s="53">
        <f t="shared" si="45"/>
        <v>36.358371397900875</v>
      </c>
      <c r="AC121" s="41" t="str">
        <f t="shared" si="46"/>
        <v>-</v>
      </c>
      <c r="AD121" s="43" t="str">
        <f t="shared" si="47"/>
        <v>-</v>
      </c>
      <c r="AF121" s="38">
        <f>IF('[29]Proforma-Input'!$C$108="Yes",MONTH(O121)&amp;YEAR(O121)=MONTH($C$9)&amp;YEAR($C$9),0)</f>
        <v>0</v>
      </c>
      <c r="AG121" s="52">
        <v>9</v>
      </c>
    </row>
    <row r="122" spans="2:33" x14ac:dyDescent="0.3">
      <c r="B122" s="44" t="str">
        <f t="shared" si="48"/>
        <v>-</v>
      </c>
      <c r="C122" s="38"/>
      <c r="D122" s="1">
        <v>107</v>
      </c>
      <c r="E122" s="1">
        <f t="shared" si="29"/>
        <v>11</v>
      </c>
      <c r="F122" s="39">
        <f>IFERROR(IF(B122&lt;$C$9,IF('[29]Proforma-Input'!$C$108="Yes",K121,K121),0),)</f>
        <v>0</v>
      </c>
      <c r="G122" s="39">
        <f t="shared" si="49"/>
        <v>0</v>
      </c>
      <c r="H122" s="40">
        <f>IFERROR(IF(B122&lt;$C$9,IF('[29]Proforma-Input'!$C$108="Yes",H121,),0),)</f>
        <v>0</v>
      </c>
      <c r="I122" s="41">
        <f t="shared" si="34"/>
        <v>0</v>
      </c>
      <c r="J122" s="41">
        <f t="shared" si="35"/>
        <v>0</v>
      </c>
      <c r="K122" s="42">
        <f t="shared" si="36"/>
        <v>0</v>
      </c>
      <c r="L122" s="41" t="str">
        <f t="shared" si="37"/>
        <v>-</v>
      </c>
      <c r="M122" s="43" t="str">
        <f t="shared" si="38"/>
        <v>-</v>
      </c>
      <c r="O122" s="44">
        <f t="shared" ca="1" si="50"/>
        <v>49159</v>
      </c>
      <c r="P122" s="38"/>
      <c r="Q122" s="1">
        <f t="shared" si="31"/>
        <v>107</v>
      </c>
      <c r="R122" s="1">
        <f t="shared" si="30"/>
        <v>11</v>
      </c>
      <c r="S122" s="39">
        <f>IF('[29]Proforma-Input'!$C$108="No",X121,IF(AF122=TRUE,$P$3,X121))</f>
        <v>4355034.1079820925</v>
      </c>
      <c r="T122" s="39">
        <f t="shared" si="32"/>
        <v>31603.401174648188</v>
      </c>
      <c r="U122" s="40">
        <f t="shared" si="33"/>
        <v>6.5000000000000002E-2</v>
      </c>
      <c r="V122" s="41">
        <f t="shared" si="39"/>
        <v>23589.768084903</v>
      </c>
      <c r="W122" s="41">
        <f t="shared" si="40"/>
        <v>8013.633089745188</v>
      </c>
      <c r="X122" s="53">
        <f t="shared" si="41"/>
        <v>4347020.4748923471</v>
      </c>
      <c r="Y122" s="68">
        <f t="shared" si="42"/>
        <v>2728584.4005797063</v>
      </c>
      <c r="Z122" s="68">
        <f t="shared" si="43"/>
        <v>652979.52510765044</v>
      </c>
      <c r="AA122" s="39">
        <f t="shared" si="44"/>
        <v>362.91950899850775</v>
      </c>
      <c r="AB122" s="53">
        <f t="shared" si="45"/>
        <v>36.291950899850775</v>
      </c>
      <c r="AC122" s="41" t="str">
        <f t="shared" si="46"/>
        <v>-</v>
      </c>
      <c r="AD122" s="43" t="str">
        <f t="shared" si="47"/>
        <v>-</v>
      </c>
      <c r="AF122" s="38">
        <f>IF('[29]Proforma-Input'!$C$108="Yes",MONTH(O122)&amp;YEAR(O122)=MONTH($C$9)&amp;YEAR($C$9),0)</f>
        <v>0</v>
      </c>
      <c r="AG122" s="52">
        <v>9</v>
      </c>
    </row>
    <row r="123" spans="2:33" x14ac:dyDescent="0.3">
      <c r="B123" s="44" t="str">
        <f t="shared" si="48"/>
        <v>-</v>
      </c>
      <c r="C123" s="38"/>
      <c r="D123" s="1">
        <v>108</v>
      </c>
      <c r="E123" s="1">
        <f t="shared" si="29"/>
        <v>12</v>
      </c>
      <c r="F123" s="39">
        <f>IFERROR(IF(B123&lt;$C$9,IF('[29]Proforma-Input'!$C$108="Yes",K122,K122),0),)</f>
        <v>0</v>
      </c>
      <c r="G123" s="39">
        <f t="shared" si="49"/>
        <v>0</v>
      </c>
      <c r="H123" s="40">
        <f>IFERROR(IF(B123&lt;$C$9,IF('[29]Proforma-Input'!$C$108="Yes",H122,),0),)</f>
        <v>0</v>
      </c>
      <c r="I123" s="41">
        <f t="shared" si="34"/>
        <v>0</v>
      </c>
      <c r="J123" s="41">
        <f t="shared" si="35"/>
        <v>0</v>
      </c>
      <c r="K123" s="42">
        <f t="shared" si="36"/>
        <v>0</v>
      </c>
      <c r="L123" s="41" t="str">
        <f t="shared" si="37"/>
        <v>-</v>
      </c>
      <c r="M123" s="43" t="str">
        <f t="shared" si="38"/>
        <v>-</v>
      </c>
      <c r="O123" s="44">
        <f t="shared" ca="1" si="50"/>
        <v>49190</v>
      </c>
      <c r="P123" s="38"/>
      <c r="Q123" s="1">
        <f t="shared" si="31"/>
        <v>108</v>
      </c>
      <c r="R123" s="1">
        <f t="shared" si="30"/>
        <v>12</v>
      </c>
      <c r="S123" s="39">
        <f>IF('[29]Proforma-Input'!$C$108="No",X122,IF(AF123=TRUE,$P$3,X122))</f>
        <v>4347020.4748923471</v>
      </c>
      <c r="T123" s="39">
        <f t="shared" si="32"/>
        <v>31603.401174648188</v>
      </c>
      <c r="U123" s="40">
        <f t="shared" si="33"/>
        <v>6.5000000000000002E-2</v>
      </c>
      <c r="V123" s="41">
        <f t="shared" si="39"/>
        <v>23546.360905666879</v>
      </c>
      <c r="W123" s="41">
        <f t="shared" si="40"/>
        <v>8057.0402689813091</v>
      </c>
      <c r="X123" s="53">
        <f t="shared" si="41"/>
        <v>4338963.4346233662</v>
      </c>
      <c r="Y123" s="68">
        <f t="shared" si="42"/>
        <v>2752130.7614853731</v>
      </c>
      <c r="Z123" s="68">
        <f t="shared" si="43"/>
        <v>661036.5653766318</v>
      </c>
      <c r="AA123" s="39">
        <f t="shared" si="44"/>
        <v>362.2517062410289</v>
      </c>
      <c r="AB123" s="53">
        <f t="shared" si="45"/>
        <v>36.225170624102894</v>
      </c>
      <c r="AC123" s="41" t="str">
        <f t="shared" si="46"/>
        <v>-</v>
      </c>
      <c r="AD123" s="43" t="str">
        <f t="shared" si="47"/>
        <v>-</v>
      </c>
      <c r="AF123" s="38">
        <f>IF('[29]Proforma-Input'!$C$108="Yes",MONTH(O123)&amp;YEAR(O123)=MONTH($C$9)&amp;YEAR($C$9),0)</f>
        <v>0</v>
      </c>
      <c r="AG123" s="52">
        <v>9</v>
      </c>
    </row>
    <row r="124" spans="2:33" x14ac:dyDescent="0.3">
      <c r="B124" s="44" t="str">
        <f t="shared" si="48"/>
        <v>-</v>
      </c>
      <c r="C124" s="38">
        <v>10</v>
      </c>
      <c r="D124" s="1">
        <v>109</v>
      </c>
      <c r="E124" s="1">
        <v>1</v>
      </c>
      <c r="F124" s="39">
        <f>IFERROR(IF(B124&lt;$C$9,IF('[29]Proforma-Input'!$C$108="Yes",K123,K123),0),)</f>
        <v>0</v>
      </c>
      <c r="G124" s="39">
        <f t="shared" si="49"/>
        <v>0</v>
      </c>
      <c r="H124" s="40">
        <f>IFERROR(IF(B124&lt;$C$9,IF('[29]Proforma-Input'!$C$108="Yes",H123,),0),)</f>
        <v>0</v>
      </c>
      <c r="I124" s="41">
        <f t="shared" si="34"/>
        <v>0</v>
      </c>
      <c r="J124" s="41">
        <f t="shared" si="35"/>
        <v>0</v>
      </c>
      <c r="K124" s="42">
        <f t="shared" si="36"/>
        <v>0</v>
      </c>
      <c r="L124" s="41">
        <f t="shared" si="37"/>
        <v>0</v>
      </c>
      <c r="M124" s="43">
        <f t="shared" si="38"/>
        <v>0</v>
      </c>
      <c r="O124" s="44">
        <f t="shared" ca="1" si="50"/>
        <v>49220</v>
      </c>
      <c r="P124" s="38">
        <v>10</v>
      </c>
      <c r="Q124" s="1">
        <f t="shared" si="31"/>
        <v>109</v>
      </c>
      <c r="R124" s="1">
        <v>1</v>
      </c>
      <c r="S124" s="39">
        <f>IF('[29]Proforma-Input'!$C$108="No",X123,IF(AF124=TRUE,$P$3,X123))</f>
        <v>4338963.4346233662</v>
      </c>
      <c r="T124" s="39">
        <f t="shared" si="32"/>
        <v>31603.401174648188</v>
      </c>
      <c r="U124" s="40">
        <f t="shared" si="33"/>
        <v>6.5000000000000002E-2</v>
      </c>
      <c r="V124" s="41">
        <f t="shared" si="39"/>
        <v>23502.718604209902</v>
      </c>
      <c r="W124" s="41">
        <f t="shared" si="40"/>
        <v>8100.6825704382863</v>
      </c>
      <c r="X124" s="53">
        <f t="shared" si="41"/>
        <v>4330862.7520529283</v>
      </c>
      <c r="Y124" s="68">
        <f t="shared" si="42"/>
        <v>2775633.480089583</v>
      </c>
      <c r="Z124" s="68">
        <f t="shared" si="43"/>
        <v>669137.24794707005</v>
      </c>
      <c r="AA124" s="39">
        <f t="shared" si="44"/>
        <v>361.58028621861382</v>
      </c>
      <c r="AB124" s="53">
        <f t="shared" si="45"/>
        <v>36.158028621861384</v>
      </c>
      <c r="AC124" s="41">
        <f t="shared" si="46"/>
        <v>279083.69762310525</v>
      </c>
      <c r="AD124" s="43">
        <f t="shared" si="47"/>
        <v>100157.11647267303</v>
      </c>
      <c r="AF124" s="38">
        <f>IF('[29]Proforma-Input'!$C$108="Yes",MONTH(O124)&amp;YEAR(O124)=MONTH($C$9)&amp;YEAR($C$9),0)</f>
        <v>0</v>
      </c>
      <c r="AG124" s="52">
        <v>10</v>
      </c>
    </row>
    <row r="125" spans="2:33" x14ac:dyDescent="0.3">
      <c r="B125" s="44" t="str">
        <f t="shared" si="48"/>
        <v>-</v>
      </c>
      <c r="C125" s="38"/>
      <c r="D125" s="1">
        <v>110</v>
      </c>
      <c r="E125" s="1">
        <f t="shared" si="29"/>
        <v>2</v>
      </c>
      <c r="F125" s="39">
        <f>IFERROR(IF(B125&lt;$C$9,IF('[29]Proforma-Input'!$C$108="Yes",K124,K124),0),)</f>
        <v>0</v>
      </c>
      <c r="G125" s="39">
        <f t="shared" si="49"/>
        <v>0</v>
      </c>
      <c r="H125" s="40">
        <f>IFERROR(IF(B125&lt;$C$9,IF('[29]Proforma-Input'!$C$108="Yes",H124,),0),)</f>
        <v>0</v>
      </c>
      <c r="I125" s="41">
        <f t="shared" si="34"/>
        <v>0</v>
      </c>
      <c r="J125" s="41">
        <f t="shared" si="35"/>
        <v>0</v>
      </c>
      <c r="K125" s="42">
        <f t="shared" si="36"/>
        <v>0</v>
      </c>
      <c r="L125" s="41" t="str">
        <f t="shared" si="37"/>
        <v>-</v>
      </c>
      <c r="M125" s="43" t="str">
        <f t="shared" si="38"/>
        <v>-</v>
      </c>
      <c r="O125" s="44">
        <f t="shared" ca="1" si="50"/>
        <v>49251</v>
      </c>
      <c r="P125" s="38"/>
      <c r="Q125" s="1">
        <f t="shared" si="31"/>
        <v>110</v>
      </c>
      <c r="R125" s="1">
        <f t="shared" si="30"/>
        <v>2</v>
      </c>
      <c r="S125" s="39">
        <f>IF('[29]Proforma-Input'!$C$108="No",X124,IF(AF125=TRUE,$P$3,X124))</f>
        <v>4330862.7520529283</v>
      </c>
      <c r="T125" s="39">
        <f t="shared" si="32"/>
        <v>31603.401174648188</v>
      </c>
      <c r="U125" s="40">
        <f t="shared" si="33"/>
        <v>6.5000000000000002E-2</v>
      </c>
      <c r="V125" s="41">
        <f t="shared" si="39"/>
        <v>23458.839906953363</v>
      </c>
      <c r="W125" s="41">
        <f t="shared" si="40"/>
        <v>8144.5612676948258</v>
      </c>
      <c r="X125" s="53">
        <f t="shared" si="41"/>
        <v>4322718.1907852339</v>
      </c>
      <c r="Y125" s="68">
        <f t="shared" si="42"/>
        <v>2799092.3199965362</v>
      </c>
      <c r="Z125" s="68">
        <f t="shared" si="43"/>
        <v>677281.80921476486</v>
      </c>
      <c r="AA125" s="39">
        <f t="shared" si="44"/>
        <v>360.905229337744</v>
      </c>
      <c r="AB125" s="53">
        <f t="shared" si="45"/>
        <v>36.090522933774402</v>
      </c>
      <c r="AC125" s="41" t="str">
        <f t="shared" si="46"/>
        <v>-</v>
      </c>
      <c r="AD125" s="43" t="str">
        <f t="shared" si="47"/>
        <v>-</v>
      </c>
      <c r="AF125" s="38">
        <f>IF('[29]Proforma-Input'!$C$108="Yes",MONTH(O125)&amp;YEAR(O125)=MONTH($C$9)&amp;YEAR($C$9),0)</f>
        <v>0</v>
      </c>
      <c r="AG125" s="52">
        <v>10</v>
      </c>
    </row>
    <row r="126" spans="2:33" x14ac:dyDescent="0.3">
      <c r="B126" s="44" t="str">
        <f t="shared" si="48"/>
        <v>-</v>
      </c>
      <c r="C126" s="38"/>
      <c r="D126" s="1">
        <v>111</v>
      </c>
      <c r="E126" s="1">
        <f t="shared" si="29"/>
        <v>3</v>
      </c>
      <c r="F126" s="39">
        <f>IFERROR(IF(B126&lt;$C$9,IF('[29]Proforma-Input'!$C$108="Yes",K125,K125),0),)</f>
        <v>0</v>
      </c>
      <c r="G126" s="39">
        <f t="shared" si="49"/>
        <v>0</v>
      </c>
      <c r="H126" s="40">
        <f>IFERROR(IF(B126&lt;$C$9,IF('[29]Proforma-Input'!$C$108="Yes",H125,),0),)</f>
        <v>0</v>
      </c>
      <c r="I126" s="41">
        <f t="shared" si="34"/>
        <v>0</v>
      </c>
      <c r="J126" s="41">
        <f t="shared" si="35"/>
        <v>0</v>
      </c>
      <c r="K126" s="42">
        <f t="shared" si="36"/>
        <v>0</v>
      </c>
      <c r="L126" s="41" t="str">
        <f t="shared" si="37"/>
        <v>-</v>
      </c>
      <c r="M126" s="43" t="str">
        <f t="shared" si="38"/>
        <v>-</v>
      </c>
      <c r="O126" s="44">
        <f t="shared" ca="1" si="50"/>
        <v>49281</v>
      </c>
      <c r="P126" s="38"/>
      <c r="Q126" s="1">
        <f t="shared" si="31"/>
        <v>111</v>
      </c>
      <c r="R126" s="1">
        <f t="shared" si="30"/>
        <v>3</v>
      </c>
      <c r="S126" s="39">
        <f>IF('[29]Proforma-Input'!$C$108="No",X125,IF(AF126=TRUE,$P$3,X125))</f>
        <v>4322718.1907852339</v>
      </c>
      <c r="T126" s="39">
        <f t="shared" si="32"/>
        <v>31603.401174648188</v>
      </c>
      <c r="U126" s="40">
        <f t="shared" si="33"/>
        <v>6.5000000000000002E-2</v>
      </c>
      <c r="V126" s="41">
        <f t="shared" si="39"/>
        <v>23414.723533420016</v>
      </c>
      <c r="W126" s="41">
        <f t="shared" si="40"/>
        <v>8188.6776412281724</v>
      </c>
      <c r="X126" s="53">
        <f t="shared" si="41"/>
        <v>4314529.513144006</v>
      </c>
      <c r="Y126" s="68">
        <f t="shared" si="42"/>
        <v>2822507.0435299561</v>
      </c>
      <c r="Z126" s="68">
        <f t="shared" si="43"/>
        <v>685470.48685599305</v>
      </c>
      <c r="AA126" s="39">
        <f t="shared" si="44"/>
        <v>360.22651589876949</v>
      </c>
      <c r="AB126" s="53">
        <f t="shared" si="45"/>
        <v>36.022651589876951</v>
      </c>
      <c r="AC126" s="41" t="str">
        <f t="shared" si="46"/>
        <v>-</v>
      </c>
      <c r="AD126" s="43" t="str">
        <f t="shared" si="47"/>
        <v>-</v>
      </c>
      <c r="AF126" s="38">
        <f>IF('[29]Proforma-Input'!$C$108="Yes",MONTH(O126)&amp;YEAR(O126)=MONTH($C$9)&amp;YEAR($C$9),0)</f>
        <v>0</v>
      </c>
      <c r="AG126" s="52">
        <v>10</v>
      </c>
    </row>
    <row r="127" spans="2:33" x14ac:dyDescent="0.3">
      <c r="B127" s="44" t="str">
        <f t="shared" si="48"/>
        <v>-</v>
      </c>
      <c r="C127" s="38"/>
      <c r="D127" s="1">
        <v>112</v>
      </c>
      <c r="E127" s="1">
        <f t="shared" si="29"/>
        <v>4</v>
      </c>
      <c r="F127" s="39">
        <f>IFERROR(IF(B127&lt;$C$9,IF('[29]Proforma-Input'!$C$108="Yes",K126,K126),0),)</f>
        <v>0</v>
      </c>
      <c r="G127" s="39">
        <f t="shared" si="49"/>
        <v>0</v>
      </c>
      <c r="H127" s="40">
        <f>IFERROR(IF(B127&lt;$C$9,IF('[29]Proforma-Input'!$C$108="Yes",H126,),0),)</f>
        <v>0</v>
      </c>
      <c r="I127" s="41">
        <f t="shared" si="34"/>
        <v>0</v>
      </c>
      <c r="J127" s="41">
        <f t="shared" si="35"/>
        <v>0</v>
      </c>
      <c r="K127" s="42">
        <f t="shared" si="36"/>
        <v>0</v>
      </c>
      <c r="L127" s="41" t="str">
        <f t="shared" si="37"/>
        <v>-</v>
      </c>
      <c r="M127" s="43" t="str">
        <f t="shared" si="38"/>
        <v>-</v>
      </c>
      <c r="O127" s="44">
        <f t="shared" ca="1" si="50"/>
        <v>49312</v>
      </c>
      <c r="P127" s="38"/>
      <c r="Q127" s="1">
        <f t="shared" si="31"/>
        <v>112</v>
      </c>
      <c r="R127" s="1">
        <f t="shared" si="30"/>
        <v>4</v>
      </c>
      <c r="S127" s="39">
        <f>IF('[29]Proforma-Input'!$C$108="No",X126,IF(AF127=TRUE,$P$3,X126))</f>
        <v>4314529.513144006</v>
      </c>
      <c r="T127" s="39">
        <f t="shared" si="32"/>
        <v>31603.401174648188</v>
      </c>
      <c r="U127" s="40">
        <f t="shared" si="33"/>
        <v>6.5000000000000002E-2</v>
      </c>
      <c r="V127" s="41">
        <f t="shared" si="39"/>
        <v>23370.368196196701</v>
      </c>
      <c r="W127" s="41">
        <f t="shared" si="40"/>
        <v>8233.032978451487</v>
      </c>
      <c r="X127" s="53">
        <f t="shared" si="41"/>
        <v>4306296.4801655542</v>
      </c>
      <c r="Y127" s="68">
        <f t="shared" si="42"/>
        <v>2845877.411726153</v>
      </c>
      <c r="Z127" s="68">
        <f t="shared" si="43"/>
        <v>693703.51983444451</v>
      </c>
      <c r="AA127" s="39">
        <f t="shared" si="44"/>
        <v>359.54412609533387</v>
      </c>
      <c r="AB127" s="53">
        <f t="shared" si="45"/>
        <v>35.954412609533385</v>
      </c>
      <c r="AC127" s="41" t="str">
        <f t="shared" si="46"/>
        <v>-</v>
      </c>
      <c r="AD127" s="43" t="str">
        <f t="shared" si="47"/>
        <v>-</v>
      </c>
      <c r="AF127" s="38">
        <f>IF('[29]Proforma-Input'!$C$108="Yes",MONTH(O127)&amp;YEAR(O127)=MONTH($C$9)&amp;YEAR($C$9),0)</f>
        <v>0</v>
      </c>
      <c r="AG127" s="52">
        <v>10</v>
      </c>
    </row>
    <row r="128" spans="2:33" x14ac:dyDescent="0.3">
      <c r="B128" s="44" t="str">
        <f t="shared" si="48"/>
        <v>-</v>
      </c>
      <c r="C128" s="38"/>
      <c r="D128" s="1">
        <v>113</v>
      </c>
      <c r="E128" s="1">
        <f t="shared" si="29"/>
        <v>5</v>
      </c>
      <c r="F128" s="39">
        <f>IFERROR(IF(B128&lt;$C$9,IF('[29]Proforma-Input'!$C$108="Yes",K127,K127),0),)</f>
        <v>0</v>
      </c>
      <c r="G128" s="39">
        <f t="shared" si="49"/>
        <v>0</v>
      </c>
      <c r="H128" s="40">
        <f>IFERROR(IF(B128&lt;$C$9,IF('[29]Proforma-Input'!$C$108="Yes",H127,),0),)</f>
        <v>0</v>
      </c>
      <c r="I128" s="41">
        <f t="shared" si="34"/>
        <v>0</v>
      </c>
      <c r="J128" s="41">
        <f t="shared" si="35"/>
        <v>0</v>
      </c>
      <c r="K128" s="42">
        <f t="shared" si="36"/>
        <v>0</v>
      </c>
      <c r="L128" s="41" t="str">
        <f t="shared" si="37"/>
        <v>-</v>
      </c>
      <c r="M128" s="43" t="str">
        <f t="shared" si="38"/>
        <v>-</v>
      </c>
      <c r="O128" s="44">
        <f t="shared" ca="1" si="50"/>
        <v>49343</v>
      </c>
      <c r="P128" s="38"/>
      <c r="Q128" s="1">
        <f t="shared" si="31"/>
        <v>113</v>
      </c>
      <c r="R128" s="1">
        <f t="shared" si="30"/>
        <v>5</v>
      </c>
      <c r="S128" s="39">
        <f>IF('[29]Proforma-Input'!$C$108="No",X127,IF(AF128=TRUE,$P$3,X127))</f>
        <v>4306296.4801655542</v>
      </c>
      <c r="T128" s="39">
        <f t="shared" si="32"/>
        <v>31603.401174648188</v>
      </c>
      <c r="U128" s="40">
        <f t="shared" si="33"/>
        <v>6.5000000000000002E-2</v>
      </c>
      <c r="V128" s="41">
        <f t="shared" si="39"/>
        <v>23325.772600896751</v>
      </c>
      <c r="W128" s="41">
        <f t="shared" si="40"/>
        <v>8277.6285737514372</v>
      </c>
      <c r="X128" s="53">
        <f t="shared" si="41"/>
        <v>4298018.8515918031</v>
      </c>
      <c r="Y128" s="68">
        <f t="shared" si="42"/>
        <v>2869203.1843270496</v>
      </c>
      <c r="Z128" s="68">
        <f t="shared" si="43"/>
        <v>701981.14840819594</v>
      </c>
      <c r="AA128" s="39">
        <f t="shared" si="44"/>
        <v>358.8580400137962</v>
      </c>
      <c r="AB128" s="53">
        <f t="shared" si="45"/>
        <v>35.885804001379618</v>
      </c>
      <c r="AC128" s="41" t="str">
        <f t="shared" si="46"/>
        <v>-</v>
      </c>
      <c r="AD128" s="43" t="str">
        <f t="shared" si="47"/>
        <v>-</v>
      </c>
      <c r="AF128" s="38">
        <f>IF('[29]Proforma-Input'!$C$108="Yes",MONTH(O128)&amp;YEAR(O128)=MONTH($C$9)&amp;YEAR($C$9),0)</f>
        <v>0</v>
      </c>
      <c r="AG128" s="52">
        <v>10</v>
      </c>
    </row>
    <row r="129" spans="2:33" x14ac:dyDescent="0.3">
      <c r="B129" s="44" t="str">
        <f t="shared" si="48"/>
        <v>-</v>
      </c>
      <c r="C129" s="38"/>
      <c r="D129" s="1">
        <v>114</v>
      </c>
      <c r="E129" s="1">
        <f t="shared" ref="E129:E135" si="51">1+E128</f>
        <v>6</v>
      </c>
      <c r="F129" s="39">
        <f>IFERROR(IF(B129&lt;$C$9,IF('[29]Proforma-Input'!$C$108="Yes",K128,K128),0),)</f>
        <v>0</v>
      </c>
      <c r="G129" s="39">
        <f t="shared" si="49"/>
        <v>0</v>
      </c>
      <c r="H129" s="40">
        <f>IFERROR(IF(B129&lt;$C$9,IF('[29]Proforma-Input'!$C$108="Yes",H128,),0),)</f>
        <v>0</v>
      </c>
      <c r="I129" s="41">
        <f t="shared" si="34"/>
        <v>0</v>
      </c>
      <c r="J129" s="41">
        <f t="shared" si="35"/>
        <v>0</v>
      </c>
      <c r="K129" s="42">
        <f t="shared" si="36"/>
        <v>0</v>
      </c>
      <c r="L129" s="41" t="str">
        <f t="shared" si="37"/>
        <v>-</v>
      </c>
      <c r="M129" s="43" t="str">
        <f t="shared" si="38"/>
        <v>-</v>
      </c>
      <c r="O129" s="44">
        <f t="shared" ca="1" si="50"/>
        <v>49371</v>
      </c>
      <c r="P129" s="38"/>
      <c r="Q129" s="1">
        <f t="shared" si="31"/>
        <v>114</v>
      </c>
      <c r="R129" s="1">
        <f t="shared" ref="R129:R135" si="52">1+R128</f>
        <v>6</v>
      </c>
      <c r="S129" s="39">
        <f>IF('[29]Proforma-Input'!$C$108="No",X128,IF(AF129=TRUE,$P$3,X128))</f>
        <v>4298018.8515918031</v>
      </c>
      <c r="T129" s="39">
        <f t="shared" si="32"/>
        <v>31603.401174648188</v>
      </c>
      <c r="U129" s="40">
        <f t="shared" si="33"/>
        <v>6.5000000000000002E-2</v>
      </c>
      <c r="V129" s="41">
        <f t="shared" si="39"/>
        <v>23280.935446122268</v>
      </c>
      <c r="W129" s="41">
        <f t="shared" si="40"/>
        <v>8322.46572852592</v>
      </c>
      <c r="X129" s="53">
        <f t="shared" si="41"/>
        <v>4289696.3858632771</v>
      </c>
      <c r="Y129" s="68">
        <f t="shared" si="42"/>
        <v>2892484.1197731718</v>
      </c>
      <c r="Z129" s="68">
        <f t="shared" si="43"/>
        <v>710303.61413672182</v>
      </c>
      <c r="AA129" s="39">
        <f t="shared" si="44"/>
        <v>358.16823763265029</v>
      </c>
      <c r="AB129" s="53">
        <f t="shared" si="45"/>
        <v>35.816823763265027</v>
      </c>
      <c r="AC129" s="41" t="str">
        <f t="shared" si="46"/>
        <v>-</v>
      </c>
      <c r="AD129" s="43" t="str">
        <f t="shared" si="47"/>
        <v>-</v>
      </c>
      <c r="AF129" s="38">
        <f>IF('[29]Proforma-Input'!$C$108="Yes",MONTH(O129)&amp;YEAR(O129)=MONTH($C$9)&amp;YEAR($C$9),0)</f>
        <v>0</v>
      </c>
      <c r="AG129" s="52">
        <v>10</v>
      </c>
    </row>
    <row r="130" spans="2:33" x14ac:dyDescent="0.3">
      <c r="B130" s="44" t="str">
        <f t="shared" si="48"/>
        <v>-</v>
      </c>
      <c r="C130" s="38"/>
      <c r="D130" s="1">
        <v>115</v>
      </c>
      <c r="E130" s="1">
        <f t="shared" si="51"/>
        <v>7</v>
      </c>
      <c r="F130" s="39">
        <f>IFERROR(IF(B130&lt;$C$9,IF('[29]Proforma-Input'!$C$108="Yes",K129,K129),0),)</f>
        <v>0</v>
      </c>
      <c r="G130" s="39">
        <f t="shared" si="49"/>
        <v>0</v>
      </c>
      <c r="H130" s="40">
        <f>IFERROR(IF(B130&lt;$C$9,IF('[29]Proforma-Input'!$C$108="Yes",H129,),0),)</f>
        <v>0</v>
      </c>
      <c r="I130" s="41">
        <f t="shared" si="34"/>
        <v>0</v>
      </c>
      <c r="J130" s="41">
        <f t="shared" si="35"/>
        <v>0</v>
      </c>
      <c r="K130" s="42">
        <f t="shared" si="36"/>
        <v>0</v>
      </c>
      <c r="L130" s="41" t="str">
        <f t="shared" si="37"/>
        <v>-</v>
      </c>
      <c r="M130" s="43" t="str">
        <f t="shared" si="38"/>
        <v>-</v>
      </c>
      <c r="O130" s="44">
        <f t="shared" ca="1" si="50"/>
        <v>49402</v>
      </c>
      <c r="P130" s="38"/>
      <c r="Q130" s="1">
        <f t="shared" si="31"/>
        <v>115</v>
      </c>
      <c r="R130" s="1">
        <f t="shared" si="52"/>
        <v>7</v>
      </c>
      <c r="S130" s="39">
        <f>IF('[29]Proforma-Input'!$C$108="No",X129,IF(AF130=TRUE,$P$3,X129))</f>
        <v>4289696.3858632771</v>
      </c>
      <c r="T130" s="39">
        <f t="shared" si="32"/>
        <v>31603.401174648188</v>
      </c>
      <c r="U130" s="40">
        <f t="shared" si="33"/>
        <v>6.5000000000000002E-2</v>
      </c>
      <c r="V130" s="41">
        <f t="shared" si="39"/>
        <v>23235.855423426085</v>
      </c>
      <c r="W130" s="41">
        <f t="shared" si="40"/>
        <v>8367.5457512221037</v>
      </c>
      <c r="X130" s="53">
        <f t="shared" si="41"/>
        <v>4281328.8401120547</v>
      </c>
      <c r="Y130" s="68">
        <f t="shared" si="42"/>
        <v>2915719.9751965981</v>
      </c>
      <c r="Z130" s="68">
        <f t="shared" si="43"/>
        <v>718671.15988794388</v>
      </c>
      <c r="AA130" s="39">
        <f t="shared" si="44"/>
        <v>357.47469882193974</v>
      </c>
      <c r="AB130" s="53">
        <f t="shared" si="45"/>
        <v>35.747469882193975</v>
      </c>
      <c r="AC130" s="41" t="str">
        <f t="shared" si="46"/>
        <v>-</v>
      </c>
      <c r="AD130" s="43" t="str">
        <f t="shared" si="47"/>
        <v>-</v>
      </c>
      <c r="AF130" s="38">
        <f>IF('[29]Proforma-Input'!$C$108="Yes",MONTH(O130)&amp;YEAR(O130)=MONTH($C$9)&amp;YEAR($C$9),0)</f>
        <v>0</v>
      </c>
      <c r="AG130" s="52">
        <v>10</v>
      </c>
    </row>
    <row r="131" spans="2:33" x14ac:dyDescent="0.3">
      <c r="B131" s="44" t="str">
        <f t="shared" si="48"/>
        <v>-</v>
      </c>
      <c r="C131" s="38"/>
      <c r="D131" s="1">
        <v>116</v>
      </c>
      <c r="E131" s="1">
        <f t="shared" si="51"/>
        <v>8</v>
      </c>
      <c r="F131" s="39">
        <f>IFERROR(IF(B131&lt;$C$9,IF('[29]Proforma-Input'!$C$108="Yes",K130,K130),0),)</f>
        <v>0</v>
      </c>
      <c r="G131" s="39">
        <f t="shared" si="49"/>
        <v>0</v>
      </c>
      <c r="H131" s="40">
        <f>IFERROR(IF(B131&lt;$C$9,IF('[29]Proforma-Input'!$C$108="Yes",H130,),0),)</f>
        <v>0</v>
      </c>
      <c r="I131" s="41">
        <f t="shared" si="34"/>
        <v>0</v>
      </c>
      <c r="J131" s="41">
        <f t="shared" si="35"/>
        <v>0</v>
      </c>
      <c r="K131" s="42">
        <f t="shared" si="36"/>
        <v>0</v>
      </c>
      <c r="L131" s="41" t="str">
        <f t="shared" si="37"/>
        <v>-</v>
      </c>
      <c r="M131" s="43" t="str">
        <f t="shared" si="38"/>
        <v>-</v>
      </c>
      <c r="O131" s="44">
        <f t="shared" ca="1" si="50"/>
        <v>49432</v>
      </c>
      <c r="P131" s="38"/>
      <c r="Q131" s="1">
        <f t="shared" si="31"/>
        <v>116</v>
      </c>
      <c r="R131" s="1">
        <f t="shared" si="52"/>
        <v>8</v>
      </c>
      <c r="S131" s="39">
        <f>IF('[29]Proforma-Input'!$C$108="No",X130,IF(AF131=TRUE,$P$3,X130))</f>
        <v>4281328.8401120547</v>
      </c>
      <c r="T131" s="39">
        <f t="shared" si="32"/>
        <v>31603.401174648188</v>
      </c>
      <c r="U131" s="40">
        <f t="shared" si="33"/>
        <v>6.5000000000000002E-2</v>
      </c>
      <c r="V131" s="41">
        <f t="shared" si="39"/>
        <v>23190.53121727363</v>
      </c>
      <c r="W131" s="41">
        <f t="shared" si="40"/>
        <v>8412.869957374558</v>
      </c>
      <c r="X131" s="53">
        <f t="shared" si="41"/>
        <v>4272915.9701546803</v>
      </c>
      <c r="Y131" s="68">
        <f t="shared" si="42"/>
        <v>2938910.5064138719</v>
      </c>
      <c r="Z131" s="68">
        <f t="shared" si="43"/>
        <v>727084.02984531841</v>
      </c>
      <c r="AA131" s="39">
        <f t="shared" si="44"/>
        <v>356.77740334267122</v>
      </c>
      <c r="AB131" s="53">
        <f t="shared" si="45"/>
        <v>35.677740334267121</v>
      </c>
      <c r="AC131" s="41" t="str">
        <f t="shared" si="46"/>
        <v>-</v>
      </c>
      <c r="AD131" s="43" t="str">
        <f t="shared" si="47"/>
        <v>-</v>
      </c>
      <c r="AF131" s="38">
        <f>IF('[29]Proforma-Input'!$C$108="Yes",MONTH(O131)&amp;YEAR(O131)=MONTH($C$9)&amp;YEAR($C$9),0)</f>
        <v>0</v>
      </c>
      <c r="AG131" s="52">
        <v>10</v>
      </c>
    </row>
    <row r="132" spans="2:33" x14ac:dyDescent="0.3">
      <c r="B132" s="44" t="str">
        <f t="shared" si="48"/>
        <v>-</v>
      </c>
      <c r="C132" s="38"/>
      <c r="D132" s="1">
        <v>117</v>
      </c>
      <c r="E132" s="1">
        <f t="shared" si="51"/>
        <v>9</v>
      </c>
      <c r="F132" s="39">
        <f>IFERROR(IF(B132&lt;$C$9,IF('[29]Proforma-Input'!$C$108="Yes",K131,K131),0),)</f>
        <v>0</v>
      </c>
      <c r="G132" s="39">
        <f t="shared" si="49"/>
        <v>0</v>
      </c>
      <c r="H132" s="40">
        <f>IFERROR(IF(B132&lt;$C$9,IF('[29]Proforma-Input'!$C$108="Yes",H131,),0),)</f>
        <v>0</v>
      </c>
      <c r="I132" s="41">
        <f t="shared" si="34"/>
        <v>0</v>
      </c>
      <c r="J132" s="41">
        <f t="shared" si="35"/>
        <v>0</v>
      </c>
      <c r="K132" s="42">
        <f t="shared" si="36"/>
        <v>0</v>
      </c>
      <c r="L132" s="41" t="str">
        <f t="shared" si="37"/>
        <v>-</v>
      </c>
      <c r="M132" s="43" t="str">
        <f t="shared" si="38"/>
        <v>-</v>
      </c>
      <c r="O132" s="44">
        <f t="shared" ca="1" si="50"/>
        <v>49463</v>
      </c>
      <c r="P132" s="38"/>
      <c r="Q132" s="1">
        <f t="shared" si="31"/>
        <v>117</v>
      </c>
      <c r="R132" s="1">
        <f t="shared" si="52"/>
        <v>9</v>
      </c>
      <c r="S132" s="39">
        <f>IF('[29]Proforma-Input'!$C$108="No",X131,IF(AF132=TRUE,$P$3,X131))</f>
        <v>4272915.9701546803</v>
      </c>
      <c r="T132" s="39">
        <f t="shared" si="32"/>
        <v>31603.401174648188</v>
      </c>
      <c r="U132" s="40">
        <f t="shared" si="33"/>
        <v>6.5000000000000002E-2</v>
      </c>
      <c r="V132" s="41">
        <f t="shared" si="39"/>
        <v>23144.961505004518</v>
      </c>
      <c r="W132" s="41">
        <f t="shared" si="40"/>
        <v>8458.4396696436706</v>
      </c>
      <c r="X132" s="53">
        <f t="shared" si="41"/>
        <v>4264457.5304850368</v>
      </c>
      <c r="Y132" s="68">
        <f t="shared" si="42"/>
        <v>2962055.4679188766</v>
      </c>
      <c r="Z132" s="68">
        <f t="shared" si="43"/>
        <v>735542.46951496205</v>
      </c>
      <c r="AA132" s="39">
        <f t="shared" si="44"/>
        <v>356.07633084622336</v>
      </c>
      <c r="AB132" s="53">
        <f t="shared" si="45"/>
        <v>35.607633084622336</v>
      </c>
      <c r="AC132" s="41" t="str">
        <f t="shared" si="46"/>
        <v>-</v>
      </c>
      <c r="AD132" s="43" t="str">
        <f t="shared" si="47"/>
        <v>-</v>
      </c>
      <c r="AF132" s="38">
        <f>IF('[29]Proforma-Input'!$C$108="Yes",MONTH(O132)&amp;YEAR(O132)=MONTH($C$9)&amp;YEAR($C$9),0)</f>
        <v>0</v>
      </c>
      <c r="AG132" s="52">
        <v>10</v>
      </c>
    </row>
    <row r="133" spans="2:33" x14ac:dyDescent="0.3">
      <c r="B133" s="44" t="str">
        <f t="shared" si="48"/>
        <v>-</v>
      </c>
      <c r="C133" s="38"/>
      <c r="D133" s="1">
        <v>118</v>
      </c>
      <c r="E133" s="1">
        <f t="shared" si="51"/>
        <v>10</v>
      </c>
      <c r="F133" s="39">
        <f>IFERROR(IF(B133&lt;$C$9,IF('[29]Proforma-Input'!$C$108="Yes",K132,K132),0),)</f>
        <v>0</v>
      </c>
      <c r="G133" s="39">
        <f t="shared" si="49"/>
        <v>0</v>
      </c>
      <c r="H133" s="40">
        <f>IFERROR(IF(B133&lt;$C$9,IF('[29]Proforma-Input'!$C$108="Yes",H132,),0),)</f>
        <v>0</v>
      </c>
      <c r="I133" s="41">
        <f t="shared" si="34"/>
        <v>0</v>
      </c>
      <c r="J133" s="41">
        <f t="shared" si="35"/>
        <v>0</v>
      </c>
      <c r="K133" s="42">
        <f t="shared" si="36"/>
        <v>0</v>
      </c>
      <c r="L133" s="41" t="str">
        <f t="shared" si="37"/>
        <v>-</v>
      </c>
      <c r="M133" s="43" t="str">
        <f t="shared" si="38"/>
        <v>-</v>
      </c>
      <c r="O133" s="44">
        <f t="shared" ca="1" si="50"/>
        <v>49493</v>
      </c>
      <c r="P133" s="38"/>
      <c r="Q133" s="1">
        <f t="shared" si="31"/>
        <v>118</v>
      </c>
      <c r="R133" s="1">
        <f t="shared" si="52"/>
        <v>10</v>
      </c>
      <c r="S133" s="39">
        <f>IF('[29]Proforma-Input'!$C$108="No",X132,IF(AF133=TRUE,$P$3,X132))</f>
        <v>4264457.5304850368</v>
      </c>
      <c r="T133" s="39">
        <f t="shared" si="32"/>
        <v>31603.401174648188</v>
      </c>
      <c r="U133" s="40">
        <f t="shared" si="33"/>
        <v>6.5000000000000002E-2</v>
      </c>
      <c r="V133" s="41">
        <f t="shared" si="39"/>
        <v>23099.144956793949</v>
      </c>
      <c r="W133" s="41">
        <f t="shared" si="40"/>
        <v>8504.2562178542394</v>
      </c>
      <c r="X133" s="53">
        <f t="shared" si="41"/>
        <v>4255953.2742671827</v>
      </c>
      <c r="Y133" s="68">
        <f t="shared" si="42"/>
        <v>2985154.6128756707</v>
      </c>
      <c r="Z133" s="68">
        <f t="shared" si="43"/>
        <v>744046.72573281627</v>
      </c>
      <c r="AA133" s="39">
        <f t="shared" si="44"/>
        <v>355.37146087375305</v>
      </c>
      <c r="AB133" s="53">
        <f t="shared" si="45"/>
        <v>35.537146087375305</v>
      </c>
      <c r="AC133" s="41" t="str">
        <f t="shared" si="46"/>
        <v>-</v>
      </c>
      <c r="AD133" s="43" t="str">
        <f t="shared" si="47"/>
        <v>-</v>
      </c>
      <c r="AF133" s="38">
        <f>IF('[29]Proforma-Input'!$C$108="Yes",MONTH(O133)&amp;YEAR(O133)=MONTH($C$9)&amp;YEAR($C$9),0)</f>
        <v>0</v>
      </c>
      <c r="AG133" s="52">
        <v>10</v>
      </c>
    </row>
    <row r="134" spans="2:33" x14ac:dyDescent="0.3">
      <c r="B134" s="44" t="str">
        <f t="shared" si="48"/>
        <v>-</v>
      </c>
      <c r="C134" s="38"/>
      <c r="D134" s="1">
        <v>119</v>
      </c>
      <c r="E134" s="1">
        <f t="shared" si="51"/>
        <v>11</v>
      </c>
      <c r="F134" s="39">
        <f>IFERROR(IF(B134&lt;$C$9,IF('[29]Proforma-Input'!$C$108="Yes",K133,K133),0),)</f>
        <v>0</v>
      </c>
      <c r="G134" s="39">
        <f t="shared" si="49"/>
        <v>0</v>
      </c>
      <c r="H134" s="40">
        <f>IFERROR(IF(B134&lt;$C$9,IF('[29]Proforma-Input'!$C$108="Yes",H133,),0),)</f>
        <v>0</v>
      </c>
      <c r="I134" s="41">
        <f t="shared" si="34"/>
        <v>0</v>
      </c>
      <c r="J134" s="41">
        <f t="shared" si="35"/>
        <v>0</v>
      </c>
      <c r="K134" s="42">
        <f t="shared" si="36"/>
        <v>0</v>
      </c>
      <c r="L134" s="41" t="str">
        <f t="shared" si="37"/>
        <v>-</v>
      </c>
      <c r="M134" s="43" t="str">
        <f t="shared" si="38"/>
        <v>-</v>
      </c>
      <c r="O134" s="44">
        <f t="shared" ca="1" si="50"/>
        <v>49524</v>
      </c>
      <c r="P134" s="38"/>
      <c r="Q134" s="1">
        <f t="shared" si="31"/>
        <v>119</v>
      </c>
      <c r="R134" s="1">
        <f t="shared" si="52"/>
        <v>11</v>
      </c>
      <c r="S134" s="39">
        <f>IF('[29]Proforma-Input'!$C$108="No",X133,IF(AF134=TRUE,$P$3,X133))</f>
        <v>4255953.2742671827</v>
      </c>
      <c r="T134" s="39">
        <f t="shared" si="32"/>
        <v>31603.401174648188</v>
      </c>
      <c r="U134" s="40">
        <f t="shared" si="33"/>
        <v>6.5000000000000002E-2</v>
      </c>
      <c r="V134" s="41">
        <f t="shared" si="39"/>
        <v>23053.080235613907</v>
      </c>
      <c r="W134" s="41">
        <f t="shared" si="40"/>
        <v>8550.3209390342818</v>
      </c>
      <c r="X134" s="53">
        <f t="shared" si="41"/>
        <v>4247402.9533281485</v>
      </c>
      <c r="Y134" s="68">
        <f t="shared" si="42"/>
        <v>3008207.6931112846</v>
      </c>
      <c r="Z134" s="68">
        <f t="shared" si="43"/>
        <v>752597.04667185061</v>
      </c>
      <c r="AA134" s="39">
        <f t="shared" si="44"/>
        <v>354.66277285559858</v>
      </c>
      <c r="AB134" s="53">
        <f t="shared" si="45"/>
        <v>35.466277285559862</v>
      </c>
      <c r="AC134" s="41" t="str">
        <f t="shared" si="46"/>
        <v>-</v>
      </c>
      <c r="AD134" s="43" t="str">
        <f t="shared" si="47"/>
        <v>-</v>
      </c>
      <c r="AF134" s="38">
        <f>IF('[29]Proforma-Input'!$C$108="Yes",MONTH(O134)&amp;YEAR(O134)=MONTH($C$9)&amp;YEAR($C$9),0)</f>
        <v>0</v>
      </c>
      <c r="AG134" s="52">
        <v>10</v>
      </c>
    </row>
    <row r="135" spans="2:33" x14ac:dyDescent="0.3">
      <c r="B135" s="44" t="str">
        <f t="shared" si="48"/>
        <v>-</v>
      </c>
      <c r="C135" s="38"/>
      <c r="D135" s="1">
        <v>120</v>
      </c>
      <c r="E135" s="1">
        <f t="shared" si="51"/>
        <v>12</v>
      </c>
      <c r="F135" s="39">
        <f>IFERROR(IF(B135&lt;$C$9,IF('[29]Proforma-Input'!$C$108="Yes",K134,K134),0),)</f>
        <v>0</v>
      </c>
      <c r="G135" s="39">
        <f t="shared" si="49"/>
        <v>0</v>
      </c>
      <c r="H135" s="40">
        <f>IFERROR(IF(B135&lt;$C$9,IF('[29]Proforma-Input'!$C$108="Yes",H134,),0),)</f>
        <v>0</v>
      </c>
      <c r="I135" s="41">
        <f t="shared" si="34"/>
        <v>0</v>
      </c>
      <c r="J135" s="41">
        <f t="shared" si="35"/>
        <v>0</v>
      </c>
      <c r="K135" s="42">
        <f t="shared" si="36"/>
        <v>0</v>
      </c>
      <c r="L135" s="41" t="str">
        <f t="shared" si="37"/>
        <v>-</v>
      </c>
      <c r="M135" s="43" t="str">
        <f t="shared" si="38"/>
        <v>-</v>
      </c>
      <c r="O135" s="44">
        <f t="shared" ca="1" si="50"/>
        <v>49555</v>
      </c>
      <c r="P135" s="38"/>
      <c r="Q135" s="1">
        <f t="shared" ref="Q135:Q198" si="53">IF(S135&gt;0,1+Q134,)</f>
        <v>120</v>
      </c>
      <c r="R135" s="1">
        <f t="shared" si="52"/>
        <v>12</v>
      </c>
      <c r="S135" s="39">
        <f>IF('[29]Proforma-Input'!$C$108="No",X134,IF(AF135=TRUE,$P$3,X134))</f>
        <v>4247402.9533281485</v>
      </c>
      <c r="T135" s="39">
        <f t="shared" si="32"/>
        <v>31603.401174648188</v>
      </c>
      <c r="U135" s="40">
        <f t="shared" si="33"/>
        <v>6.5000000000000002E-2</v>
      </c>
      <c r="V135" s="41">
        <f t="shared" si="39"/>
        <v>23006.765997194139</v>
      </c>
      <c r="W135" s="41">
        <f t="shared" si="40"/>
        <v>8596.635177454049</v>
      </c>
      <c r="X135" s="53">
        <f t="shared" si="41"/>
        <v>4238806.3181506945</v>
      </c>
      <c r="Y135" s="68">
        <f t="shared" si="42"/>
        <v>3031214.4591084789</v>
      </c>
      <c r="Z135" s="68">
        <f t="shared" si="43"/>
        <v>761193.6818493047</v>
      </c>
      <c r="AA135" s="39">
        <f t="shared" si="44"/>
        <v>353.95024611067902</v>
      </c>
      <c r="AB135" s="53">
        <f t="shared" si="45"/>
        <v>35.395024611067903</v>
      </c>
      <c r="AC135" s="41" t="str">
        <f t="shared" si="46"/>
        <v>-</v>
      </c>
      <c r="AD135" s="43" t="str">
        <f t="shared" si="47"/>
        <v>-</v>
      </c>
      <c r="AF135" s="38">
        <f>IF('[29]Proforma-Input'!$C$108="Yes",MONTH(O135)&amp;YEAR(O135)=MONTH($C$9)&amp;YEAR($C$9),0)</f>
        <v>0</v>
      </c>
      <c r="AG135" s="52">
        <v>10</v>
      </c>
    </row>
    <row r="136" spans="2:33" x14ac:dyDescent="0.3">
      <c r="B136" s="44" t="str">
        <f t="shared" si="48"/>
        <v>-</v>
      </c>
      <c r="C136" s="38">
        <v>11</v>
      </c>
      <c r="D136" s="1">
        <v>121</v>
      </c>
      <c r="E136" s="1">
        <v>1</v>
      </c>
      <c r="F136" s="39">
        <f>IFERROR(IF(B136&lt;$C$9,IF('[29]Proforma-Input'!$C$108="Yes",K135,K135),0),)</f>
        <v>0</v>
      </c>
      <c r="G136" s="39">
        <f t="shared" si="49"/>
        <v>0</v>
      </c>
      <c r="H136" s="40">
        <f>IFERROR(IF(B136&lt;$C$9,IF('[29]Proforma-Input'!$C$108="Yes",H135,),0),)</f>
        <v>0</v>
      </c>
      <c r="I136" s="41">
        <f t="shared" si="34"/>
        <v>0</v>
      </c>
      <c r="J136" s="41">
        <f t="shared" si="35"/>
        <v>0</v>
      </c>
      <c r="K136" s="42">
        <f t="shared" si="36"/>
        <v>0</v>
      </c>
      <c r="L136" s="41">
        <f t="shared" si="37"/>
        <v>0</v>
      </c>
      <c r="M136" s="43">
        <f t="shared" si="38"/>
        <v>0</v>
      </c>
      <c r="O136" s="44">
        <f t="shared" ca="1" si="50"/>
        <v>49585</v>
      </c>
      <c r="P136" s="38">
        <v>11</v>
      </c>
      <c r="Q136" s="1">
        <f t="shared" si="53"/>
        <v>121</v>
      </c>
      <c r="R136" s="1">
        <v>1</v>
      </c>
      <c r="S136" s="39">
        <f>IF('[29]Proforma-Input'!$C$108="No",X135,IF(AF136=TRUE,$P$3,X135))</f>
        <v>4238806.3181506945</v>
      </c>
      <c r="T136" s="39">
        <f t="shared" si="32"/>
        <v>31603.401174648188</v>
      </c>
      <c r="U136" s="40">
        <f t="shared" si="33"/>
        <v>6.5000000000000002E-2</v>
      </c>
      <c r="V136" s="41">
        <f t="shared" si="39"/>
        <v>22960.200889982931</v>
      </c>
      <c r="W136" s="41">
        <f t="shared" si="40"/>
        <v>8643.2002846652576</v>
      </c>
      <c r="X136" s="53">
        <f t="shared" si="41"/>
        <v>4230163.117866029</v>
      </c>
      <c r="Y136" s="68">
        <f t="shared" si="42"/>
        <v>3054174.6599984616</v>
      </c>
      <c r="Z136" s="68">
        <f t="shared" si="43"/>
        <v>769836.88213396992</v>
      </c>
      <c r="AA136" s="39">
        <f t="shared" si="44"/>
        <v>353.23385984589123</v>
      </c>
      <c r="AB136" s="53">
        <f t="shared" si="45"/>
        <v>35.323385984589123</v>
      </c>
      <c r="AC136" s="41">
        <f t="shared" si="46"/>
        <v>272375.99004169588</v>
      </c>
      <c r="AD136" s="43">
        <f t="shared" si="47"/>
        <v>106864.82405408242</v>
      </c>
      <c r="AF136" s="38">
        <f>IF('[29]Proforma-Input'!$C$108="Yes",MONTH(O136)&amp;YEAR(O136)=MONTH($C$9)&amp;YEAR($C$9),0)</f>
        <v>0</v>
      </c>
      <c r="AG136" s="52">
        <v>11</v>
      </c>
    </row>
    <row r="137" spans="2:33" x14ac:dyDescent="0.3">
      <c r="B137" s="44" t="str">
        <f t="shared" si="48"/>
        <v>-</v>
      </c>
      <c r="C137" s="38"/>
      <c r="D137" s="1">
        <v>122</v>
      </c>
      <c r="E137" s="1">
        <f t="shared" ref="E137:E147" si="54">1+E136</f>
        <v>2</v>
      </c>
      <c r="F137" s="39">
        <f>IFERROR(IF(B137&lt;$C$9,IF('[29]Proforma-Input'!$C$108="Yes",K136,K136),0),)</f>
        <v>0</v>
      </c>
      <c r="G137" s="39">
        <f t="shared" si="49"/>
        <v>0</v>
      </c>
      <c r="H137" s="40">
        <f>IFERROR(IF(B137&lt;$C$9,IF('[29]Proforma-Input'!$C$108="Yes",H136,),0),)</f>
        <v>0</v>
      </c>
      <c r="I137" s="41">
        <f t="shared" si="34"/>
        <v>0</v>
      </c>
      <c r="J137" s="41">
        <f t="shared" si="35"/>
        <v>0</v>
      </c>
      <c r="K137" s="42">
        <f t="shared" si="36"/>
        <v>0</v>
      </c>
      <c r="L137" s="41" t="str">
        <f t="shared" si="37"/>
        <v>-</v>
      </c>
      <c r="M137" s="43" t="str">
        <f t="shared" si="38"/>
        <v>-</v>
      </c>
      <c r="O137" s="44">
        <f t="shared" ca="1" si="50"/>
        <v>49616</v>
      </c>
      <c r="P137" s="38"/>
      <c r="Q137" s="1">
        <f t="shared" si="53"/>
        <v>122</v>
      </c>
      <c r="R137" s="1">
        <f t="shared" ref="R137:R147" si="55">1+R136</f>
        <v>2</v>
      </c>
      <c r="S137" s="39">
        <f>IF('[29]Proforma-Input'!$C$108="No",X136,IF(AF137=TRUE,$P$3,X136))</f>
        <v>4230163.117866029</v>
      </c>
      <c r="T137" s="39">
        <f t="shared" si="32"/>
        <v>31603.401174648188</v>
      </c>
      <c r="U137" s="40">
        <f t="shared" si="33"/>
        <v>6.5000000000000002E-2</v>
      </c>
      <c r="V137" s="41">
        <f t="shared" si="39"/>
        <v>22913.383555107659</v>
      </c>
      <c r="W137" s="41">
        <f t="shared" si="40"/>
        <v>8690.0176195405293</v>
      </c>
      <c r="X137" s="53">
        <f t="shared" si="41"/>
        <v>4221473.1002464881</v>
      </c>
      <c r="Y137" s="68">
        <f t="shared" si="42"/>
        <v>3077088.0435535694</v>
      </c>
      <c r="Z137" s="68">
        <f t="shared" si="43"/>
        <v>778526.89975351049</v>
      </c>
      <c r="AA137" s="39">
        <f t="shared" si="44"/>
        <v>352.51359315550241</v>
      </c>
      <c r="AB137" s="53">
        <f t="shared" si="45"/>
        <v>35.251359315550239</v>
      </c>
      <c r="AC137" s="41" t="str">
        <f t="shared" si="46"/>
        <v>-</v>
      </c>
      <c r="AD137" s="43" t="str">
        <f t="shared" si="47"/>
        <v>-</v>
      </c>
      <c r="AF137" s="38">
        <f>IF('[29]Proforma-Input'!$C$108="Yes",MONTH(O137)&amp;YEAR(O137)=MONTH($C$9)&amp;YEAR($C$9),0)</f>
        <v>0</v>
      </c>
      <c r="AG137" s="52">
        <v>11</v>
      </c>
    </row>
    <row r="138" spans="2:33" x14ac:dyDescent="0.3">
      <c r="B138" s="44" t="str">
        <f t="shared" si="48"/>
        <v>-</v>
      </c>
      <c r="C138" s="38"/>
      <c r="D138" s="1">
        <v>123</v>
      </c>
      <c r="E138" s="1">
        <f t="shared" si="54"/>
        <v>3</v>
      </c>
      <c r="F138" s="39">
        <f>IFERROR(IF(B138&lt;$C$9,IF('[29]Proforma-Input'!$C$108="Yes",K137,K137),0),)</f>
        <v>0</v>
      </c>
      <c r="G138" s="39">
        <f t="shared" si="49"/>
        <v>0</v>
      </c>
      <c r="H138" s="40">
        <f>IFERROR(IF(B138&lt;$C$9,IF('[29]Proforma-Input'!$C$108="Yes",H137,),0),)</f>
        <v>0</v>
      </c>
      <c r="I138" s="41">
        <f t="shared" si="34"/>
        <v>0</v>
      </c>
      <c r="J138" s="41">
        <f t="shared" si="35"/>
        <v>0</v>
      </c>
      <c r="K138" s="42">
        <f t="shared" si="36"/>
        <v>0</v>
      </c>
      <c r="L138" s="41" t="str">
        <f t="shared" si="37"/>
        <v>-</v>
      </c>
      <c r="M138" s="43" t="str">
        <f t="shared" si="38"/>
        <v>-</v>
      </c>
      <c r="O138" s="44">
        <f t="shared" ca="1" si="50"/>
        <v>49646</v>
      </c>
      <c r="P138" s="38"/>
      <c r="Q138" s="1">
        <f t="shared" si="53"/>
        <v>123</v>
      </c>
      <c r="R138" s="1">
        <f t="shared" si="55"/>
        <v>3</v>
      </c>
      <c r="S138" s="39">
        <f>IF('[29]Proforma-Input'!$C$108="No",X137,IF(AF138=TRUE,$P$3,X137))</f>
        <v>4221473.1002464881</v>
      </c>
      <c r="T138" s="39">
        <f t="shared" si="32"/>
        <v>31603.401174648188</v>
      </c>
      <c r="U138" s="40">
        <f t="shared" si="33"/>
        <v>6.5000000000000002E-2</v>
      </c>
      <c r="V138" s="41">
        <f t="shared" si="39"/>
        <v>22866.312626335144</v>
      </c>
      <c r="W138" s="41">
        <f t="shared" si="40"/>
        <v>8737.0885483130442</v>
      </c>
      <c r="X138" s="53">
        <f t="shared" si="41"/>
        <v>4212736.0116981752</v>
      </c>
      <c r="Y138" s="68">
        <f t="shared" si="42"/>
        <v>3099954.3561799047</v>
      </c>
      <c r="Z138" s="68">
        <f t="shared" si="43"/>
        <v>787263.9883018235</v>
      </c>
      <c r="AA138" s="39">
        <f t="shared" si="44"/>
        <v>351.78942502054065</v>
      </c>
      <c r="AB138" s="53">
        <f t="shared" si="45"/>
        <v>35.178942502054063</v>
      </c>
      <c r="AC138" s="41" t="str">
        <f t="shared" si="46"/>
        <v>-</v>
      </c>
      <c r="AD138" s="43" t="str">
        <f t="shared" si="47"/>
        <v>-</v>
      </c>
      <c r="AF138" s="38">
        <f>IF('[29]Proforma-Input'!$C$108="Yes",MONTH(O138)&amp;YEAR(O138)=MONTH($C$9)&amp;YEAR($C$9),0)</f>
        <v>0</v>
      </c>
      <c r="AG138" s="52">
        <v>11</v>
      </c>
    </row>
    <row r="139" spans="2:33" x14ac:dyDescent="0.3">
      <c r="B139" s="44" t="str">
        <f t="shared" si="48"/>
        <v>-</v>
      </c>
      <c r="C139" s="38"/>
      <c r="D139" s="1">
        <v>124</v>
      </c>
      <c r="E139" s="1">
        <f t="shared" si="54"/>
        <v>4</v>
      </c>
      <c r="F139" s="39">
        <f>IFERROR(IF(B139&lt;$C$9,IF('[29]Proforma-Input'!$C$108="Yes",K138,K138),0),)</f>
        <v>0</v>
      </c>
      <c r="G139" s="39">
        <f t="shared" si="49"/>
        <v>0</v>
      </c>
      <c r="H139" s="40">
        <f>IFERROR(IF(B139&lt;$C$9,IF('[29]Proforma-Input'!$C$108="Yes",H138,),0),)</f>
        <v>0</v>
      </c>
      <c r="I139" s="41">
        <f t="shared" si="34"/>
        <v>0</v>
      </c>
      <c r="J139" s="41">
        <f t="shared" si="35"/>
        <v>0</v>
      </c>
      <c r="K139" s="42">
        <f t="shared" si="36"/>
        <v>0</v>
      </c>
      <c r="L139" s="41" t="str">
        <f t="shared" si="37"/>
        <v>-</v>
      </c>
      <c r="M139" s="43" t="str">
        <f t="shared" si="38"/>
        <v>-</v>
      </c>
      <c r="O139" s="44">
        <f t="shared" ca="1" si="50"/>
        <v>49677</v>
      </c>
      <c r="P139" s="38"/>
      <c r="Q139" s="1">
        <f t="shared" si="53"/>
        <v>124</v>
      </c>
      <c r="R139" s="1">
        <f t="shared" si="55"/>
        <v>4</v>
      </c>
      <c r="S139" s="39">
        <f>IF('[29]Proforma-Input'!$C$108="No",X138,IF(AF139=TRUE,$P$3,X138))</f>
        <v>4212736.0116981752</v>
      </c>
      <c r="T139" s="39">
        <f t="shared" si="32"/>
        <v>31603.401174648188</v>
      </c>
      <c r="U139" s="40">
        <f t="shared" si="33"/>
        <v>6.5000000000000002E-2</v>
      </c>
      <c r="V139" s="41">
        <f t="shared" si="39"/>
        <v>22818.986730031782</v>
      </c>
      <c r="W139" s="41">
        <f t="shared" si="40"/>
        <v>8784.4144446164064</v>
      </c>
      <c r="X139" s="53">
        <f t="shared" si="41"/>
        <v>4203951.5972535592</v>
      </c>
      <c r="Y139" s="68">
        <f t="shared" si="42"/>
        <v>3122773.3429099363</v>
      </c>
      <c r="Z139" s="68">
        <f t="shared" si="43"/>
        <v>796048.40274643991</v>
      </c>
      <c r="AA139" s="39">
        <f t="shared" si="44"/>
        <v>351.0613343081813</v>
      </c>
      <c r="AB139" s="53">
        <f t="shared" si="45"/>
        <v>35.106133430818133</v>
      </c>
      <c r="AC139" s="41" t="str">
        <f t="shared" si="46"/>
        <v>-</v>
      </c>
      <c r="AD139" s="43" t="str">
        <f t="shared" si="47"/>
        <v>-</v>
      </c>
      <c r="AF139" s="38">
        <f>IF('[29]Proforma-Input'!$C$108="Yes",MONTH(O139)&amp;YEAR(O139)=MONTH($C$9)&amp;YEAR($C$9),0)</f>
        <v>0</v>
      </c>
      <c r="AG139" s="52">
        <v>11</v>
      </c>
    </row>
    <row r="140" spans="2:33" x14ac:dyDescent="0.3">
      <c r="B140" s="44" t="str">
        <f t="shared" si="48"/>
        <v>-</v>
      </c>
      <c r="C140" s="38"/>
      <c r="D140" s="1">
        <v>125</v>
      </c>
      <c r="E140" s="1">
        <f t="shared" si="54"/>
        <v>5</v>
      </c>
      <c r="F140" s="39">
        <f>IFERROR(IF(B140&lt;$C$9,IF('[29]Proforma-Input'!$C$108="Yes",K139,K139),0),)</f>
        <v>0</v>
      </c>
      <c r="G140" s="39">
        <f t="shared" si="49"/>
        <v>0</v>
      </c>
      <c r="H140" s="40">
        <f>IFERROR(IF(B140&lt;$C$9,IF('[29]Proforma-Input'!$C$108="Yes",H139,),0),)</f>
        <v>0</v>
      </c>
      <c r="I140" s="41">
        <f t="shared" si="34"/>
        <v>0</v>
      </c>
      <c r="J140" s="41">
        <f t="shared" si="35"/>
        <v>0</v>
      </c>
      <c r="K140" s="42">
        <f t="shared" si="36"/>
        <v>0</v>
      </c>
      <c r="L140" s="41" t="str">
        <f t="shared" si="37"/>
        <v>-</v>
      </c>
      <c r="M140" s="43" t="str">
        <f t="shared" si="38"/>
        <v>-</v>
      </c>
      <c r="O140" s="44">
        <f t="shared" ca="1" si="50"/>
        <v>49708</v>
      </c>
      <c r="P140" s="38"/>
      <c r="Q140" s="1">
        <f t="shared" si="53"/>
        <v>125</v>
      </c>
      <c r="R140" s="1">
        <f t="shared" si="55"/>
        <v>5</v>
      </c>
      <c r="S140" s="39">
        <f>IF('[29]Proforma-Input'!$C$108="No",X139,IF(AF140=TRUE,$P$3,X139))</f>
        <v>4203951.5972535592</v>
      </c>
      <c r="T140" s="39">
        <f t="shared" si="32"/>
        <v>31603.401174648188</v>
      </c>
      <c r="U140" s="40">
        <f t="shared" si="33"/>
        <v>6.5000000000000002E-2</v>
      </c>
      <c r="V140" s="41">
        <f t="shared" si="39"/>
        <v>22771.404485123447</v>
      </c>
      <c r="W140" s="41">
        <f t="shared" si="40"/>
        <v>8831.9966895247417</v>
      </c>
      <c r="X140" s="53">
        <f t="shared" si="41"/>
        <v>4195119.6005640347</v>
      </c>
      <c r="Y140" s="68">
        <f t="shared" si="42"/>
        <v>3145544.7473950596</v>
      </c>
      <c r="Z140" s="68">
        <f t="shared" si="43"/>
        <v>804880.39943596465</v>
      </c>
      <c r="AA140" s="39">
        <f t="shared" si="44"/>
        <v>350.32929977112991</v>
      </c>
      <c r="AB140" s="53">
        <f t="shared" si="45"/>
        <v>35.032929977112993</v>
      </c>
      <c r="AC140" s="41" t="str">
        <f t="shared" si="46"/>
        <v>-</v>
      </c>
      <c r="AD140" s="43" t="str">
        <f t="shared" si="47"/>
        <v>-</v>
      </c>
      <c r="AF140" s="38">
        <f>IF('[29]Proforma-Input'!$C$108="Yes",MONTH(O140)&amp;YEAR(O140)=MONTH($C$9)&amp;YEAR($C$9),0)</f>
        <v>0</v>
      </c>
      <c r="AG140" s="52">
        <v>11</v>
      </c>
    </row>
    <row r="141" spans="2:33" x14ac:dyDescent="0.3">
      <c r="B141" s="44" t="str">
        <f t="shared" si="48"/>
        <v>-</v>
      </c>
      <c r="C141" s="38"/>
      <c r="D141" s="1">
        <v>126</v>
      </c>
      <c r="E141" s="1">
        <f t="shared" si="54"/>
        <v>6</v>
      </c>
      <c r="F141" s="39">
        <f>IFERROR(IF(B141&lt;$C$9,IF('[29]Proforma-Input'!$C$108="Yes",K140,K140),0),)</f>
        <v>0</v>
      </c>
      <c r="G141" s="39">
        <f t="shared" si="49"/>
        <v>0</v>
      </c>
      <c r="H141" s="40">
        <f>IFERROR(IF(B141&lt;$C$9,IF('[29]Proforma-Input'!$C$108="Yes",H140,),0),)</f>
        <v>0</v>
      </c>
      <c r="I141" s="41">
        <f t="shared" si="34"/>
        <v>0</v>
      </c>
      <c r="J141" s="41">
        <f t="shared" si="35"/>
        <v>0</v>
      </c>
      <c r="K141" s="42">
        <f t="shared" si="36"/>
        <v>0</v>
      </c>
      <c r="L141" s="41" t="str">
        <f t="shared" si="37"/>
        <v>-</v>
      </c>
      <c r="M141" s="43" t="str">
        <f t="shared" si="38"/>
        <v>-</v>
      </c>
      <c r="O141" s="44">
        <f t="shared" ca="1" si="50"/>
        <v>49737</v>
      </c>
      <c r="P141" s="38"/>
      <c r="Q141" s="1">
        <f t="shared" si="53"/>
        <v>126</v>
      </c>
      <c r="R141" s="1">
        <f t="shared" si="55"/>
        <v>6</v>
      </c>
      <c r="S141" s="39">
        <f>IF('[29]Proforma-Input'!$C$108="No",X140,IF(AF141=TRUE,$P$3,X140))</f>
        <v>4195119.6005640347</v>
      </c>
      <c r="T141" s="39">
        <f t="shared" si="32"/>
        <v>31603.401174648188</v>
      </c>
      <c r="U141" s="40">
        <f t="shared" si="33"/>
        <v>6.5000000000000002E-2</v>
      </c>
      <c r="V141" s="41">
        <f t="shared" si="39"/>
        <v>22723.56450305519</v>
      </c>
      <c r="W141" s="41">
        <f t="shared" si="40"/>
        <v>8879.8366715929988</v>
      </c>
      <c r="X141" s="53">
        <f t="shared" si="41"/>
        <v>4186239.7638924415</v>
      </c>
      <c r="Y141" s="68">
        <f t="shared" si="42"/>
        <v>3168268.3118981146</v>
      </c>
      <c r="Z141" s="68">
        <f t="shared" si="43"/>
        <v>813760.23610755766</v>
      </c>
      <c r="AA141" s="39">
        <f t="shared" si="44"/>
        <v>349.59330004700291</v>
      </c>
      <c r="AB141" s="53">
        <f t="shared" si="45"/>
        <v>34.959330004700291</v>
      </c>
      <c r="AC141" s="41" t="str">
        <f t="shared" si="46"/>
        <v>-</v>
      </c>
      <c r="AD141" s="43" t="str">
        <f t="shared" si="47"/>
        <v>-</v>
      </c>
      <c r="AF141" s="38">
        <f>IF('[29]Proforma-Input'!$C$108="Yes",MONTH(O141)&amp;YEAR(O141)=MONTH($C$9)&amp;YEAR($C$9),0)</f>
        <v>0</v>
      </c>
      <c r="AG141" s="52">
        <v>11</v>
      </c>
    </row>
    <row r="142" spans="2:33" x14ac:dyDescent="0.3">
      <c r="B142" s="44" t="str">
        <f t="shared" si="48"/>
        <v>-</v>
      </c>
      <c r="C142" s="38"/>
      <c r="D142" s="1">
        <v>127</v>
      </c>
      <c r="E142" s="1">
        <f t="shared" si="54"/>
        <v>7</v>
      </c>
      <c r="F142" s="39">
        <f>IFERROR(IF(B142&lt;$C$9,IF('[29]Proforma-Input'!$C$108="Yes",K141,K141),0),)</f>
        <v>0</v>
      </c>
      <c r="G142" s="39">
        <f t="shared" si="49"/>
        <v>0</v>
      </c>
      <c r="H142" s="40">
        <f>IFERROR(IF(B142&lt;$C$9,IF('[29]Proforma-Input'!$C$108="Yes",H141,),0),)</f>
        <v>0</v>
      </c>
      <c r="I142" s="41">
        <f t="shared" si="34"/>
        <v>0</v>
      </c>
      <c r="J142" s="41">
        <f t="shared" si="35"/>
        <v>0</v>
      </c>
      <c r="K142" s="42">
        <f t="shared" si="36"/>
        <v>0</v>
      </c>
      <c r="L142" s="41" t="str">
        <f t="shared" si="37"/>
        <v>-</v>
      </c>
      <c r="M142" s="43" t="str">
        <f t="shared" si="38"/>
        <v>-</v>
      </c>
      <c r="O142" s="44">
        <f t="shared" ca="1" si="50"/>
        <v>49768</v>
      </c>
      <c r="P142" s="38"/>
      <c r="Q142" s="1">
        <f t="shared" si="53"/>
        <v>127</v>
      </c>
      <c r="R142" s="1">
        <f t="shared" si="55"/>
        <v>7</v>
      </c>
      <c r="S142" s="39">
        <f>IF('[29]Proforma-Input'!$C$108="No",X141,IF(AF142=TRUE,$P$3,X141))</f>
        <v>4186239.7638924415</v>
      </c>
      <c r="T142" s="39">
        <f t="shared" si="32"/>
        <v>31603.401174648188</v>
      </c>
      <c r="U142" s="40">
        <f t="shared" si="33"/>
        <v>6.5000000000000002E-2</v>
      </c>
      <c r="V142" s="41">
        <f t="shared" si="39"/>
        <v>22675.465387750726</v>
      </c>
      <c r="W142" s="41">
        <f t="shared" si="40"/>
        <v>8927.9357868974621</v>
      </c>
      <c r="X142" s="53">
        <f t="shared" si="41"/>
        <v>4177311.8281055442</v>
      </c>
      <c r="Y142" s="68">
        <f t="shared" si="42"/>
        <v>3190943.7772858655</v>
      </c>
      <c r="Z142" s="68">
        <f t="shared" si="43"/>
        <v>822688.1718944551</v>
      </c>
      <c r="AA142" s="39">
        <f t="shared" si="44"/>
        <v>348.85331365770344</v>
      </c>
      <c r="AB142" s="53">
        <f t="shared" si="45"/>
        <v>34.885331365770348</v>
      </c>
      <c r="AC142" s="41" t="str">
        <f t="shared" si="46"/>
        <v>-</v>
      </c>
      <c r="AD142" s="43" t="str">
        <f t="shared" si="47"/>
        <v>-</v>
      </c>
      <c r="AF142" s="38">
        <f>IF('[29]Proforma-Input'!$C$108="Yes",MONTH(O142)&amp;YEAR(O142)=MONTH($C$9)&amp;YEAR($C$9),0)</f>
        <v>0</v>
      </c>
      <c r="AG142" s="52">
        <v>11</v>
      </c>
    </row>
    <row r="143" spans="2:33" x14ac:dyDescent="0.3">
      <c r="B143" s="44" t="str">
        <f t="shared" si="48"/>
        <v>-</v>
      </c>
      <c r="C143" s="38"/>
      <c r="D143" s="1">
        <v>128</v>
      </c>
      <c r="E143" s="1">
        <f t="shared" si="54"/>
        <v>8</v>
      </c>
      <c r="F143" s="39">
        <f>IFERROR(IF(B143&lt;$C$9,IF('[29]Proforma-Input'!$C$108="Yes",K142,K142),0),)</f>
        <v>0</v>
      </c>
      <c r="G143" s="39">
        <f t="shared" si="49"/>
        <v>0</v>
      </c>
      <c r="H143" s="40">
        <f>IFERROR(IF(B143&lt;$C$9,IF('[29]Proforma-Input'!$C$108="Yes",H142,),0),)</f>
        <v>0</v>
      </c>
      <c r="I143" s="41">
        <f t="shared" si="34"/>
        <v>0</v>
      </c>
      <c r="J143" s="41">
        <f t="shared" si="35"/>
        <v>0</v>
      </c>
      <c r="K143" s="42">
        <f t="shared" si="36"/>
        <v>0</v>
      </c>
      <c r="L143" s="41" t="str">
        <f t="shared" si="37"/>
        <v>-</v>
      </c>
      <c r="M143" s="43" t="str">
        <f t="shared" si="38"/>
        <v>-</v>
      </c>
      <c r="O143" s="44">
        <f t="shared" ca="1" si="50"/>
        <v>49798</v>
      </c>
      <c r="P143" s="38"/>
      <c r="Q143" s="1">
        <f t="shared" si="53"/>
        <v>128</v>
      </c>
      <c r="R143" s="1">
        <f t="shared" si="55"/>
        <v>8</v>
      </c>
      <c r="S143" s="39">
        <f>IF('[29]Proforma-Input'!$C$108="No",X142,IF(AF143=TRUE,$P$3,X142))</f>
        <v>4177311.8281055442</v>
      </c>
      <c r="T143" s="39">
        <f t="shared" si="32"/>
        <v>31603.401174648188</v>
      </c>
      <c r="U143" s="40">
        <f t="shared" si="33"/>
        <v>6.5000000000000002E-2</v>
      </c>
      <c r="V143" s="41">
        <f t="shared" si="39"/>
        <v>22627.105735571698</v>
      </c>
      <c r="W143" s="41">
        <f t="shared" si="40"/>
        <v>8976.2954390764899</v>
      </c>
      <c r="X143" s="53">
        <f t="shared" si="41"/>
        <v>4168335.5326664676</v>
      </c>
      <c r="Y143" s="68">
        <f t="shared" si="42"/>
        <v>3213570.8830214371</v>
      </c>
      <c r="Z143" s="68">
        <f t="shared" si="43"/>
        <v>831664.46733353159</v>
      </c>
      <c r="AA143" s="39">
        <f t="shared" si="44"/>
        <v>348.10931900879535</v>
      </c>
      <c r="AB143" s="53">
        <f t="shared" si="45"/>
        <v>34.810931900879538</v>
      </c>
      <c r="AC143" s="41" t="str">
        <f t="shared" si="46"/>
        <v>-</v>
      </c>
      <c r="AD143" s="43" t="str">
        <f t="shared" si="47"/>
        <v>-</v>
      </c>
      <c r="AF143" s="38">
        <f>IF('[29]Proforma-Input'!$C$108="Yes",MONTH(O143)&amp;YEAR(O143)=MONTH($C$9)&amp;YEAR($C$9),0)</f>
        <v>0</v>
      </c>
      <c r="AG143" s="52">
        <v>11</v>
      </c>
    </row>
    <row r="144" spans="2:33" x14ac:dyDescent="0.3">
      <c r="B144" s="44" t="str">
        <f t="shared" si="48"/>
        <v>-</v>
      </c>
      <c r="C144" s="38"/>
      <c r="D144" s="1">
        <v>129</v>
      </c>
      <c r="E144" s="1">
        <f t="shared" si="54"/>
        <v>9</v>
      </c>
      <c r="F144" s="39">
        <f>IFERROR(IF(B144&lt;$C$9,IF('[29]Proforma-Input'!$C$108="Yes",K143,K143),0),)</f>
        <v>0</v>
      </c>
      <c r="G144" s="39">
        <f t="shared" si="49"/>
        <v>0</v>
      </c>
      <c r="H144" s="40">
        <f>IFERROR(IF(B144&lt;$C$9,IF('[29]Proforma-Input'!$C$108="Yes",H143,),0),)</f>
        <v>0</v>
      </c>
      <c r="I144" s="41">
        <f t="shared" si="34"/>
        <v>0</v>
      </c>
      <c r="J144" s="41">
        <f t="shared" si="35"/>
        <v>0</v>
      </c>
      <c r="K144" s="42">
        <f t="shared" si="36"/>
        <v>0</v>
      </c>
      <c r="L144" s="41" t="str">
        <f t="shared" si="37"/>
        <v>-</v>
      </c>
      <c r="M144" s="43" t="str">
        <f t="shared" si="38"/>
        <v>-</v>
      </c>
      <c r="O144" s="44">
        <f t="shared" ca="1" si="50"/>
        <v>49829</v>
      </c>
      <c r="P144" s="38"/>
      <c r="Q144" s="1">
        <f t="shared" si="53"/>
        <v>129</v>
      </c>
      <c r="R144" s="1">
        <f t="shared" si="55"/>
        <v>9</v>
      </c>
      <c r="S144" s="39">
        <f>IF('[29]Proforma-Input'!$C$108="No",X143,IF(AF144=TRUE,$P$3,X143))</f>
        <v>4168335.5326664676</v>
      </c>
      <c r="T144" s="39">
        <f t="shared" ref="T144:T207" si="56">IF(AND($N$8="Yes",Q144&lt;=$P$8),V144,IF(S144&gt;0,$P$7,))</f>
        <v>31603.401174648188</v>
      </c>
      <c r="U144" s="40">
        <f t="shared" ref="U144:U207" si="57">$P$4</f>
        <v>6.5000000000000002E-2</v>
      </c>
      <c r="V144" s="41">
        <f t="shared" si="39"/>
        <v>22578.4841352767</v>
      </c>
      <c r="W144" s="41">
        <f t="shared" si="40"/>
        <v>9024.9170393714885</v>
      </c>
      <c r="X144" s="53">
        <f t="shared" si="41"/>
        <v>4159310.615627096</v>
      </c>
      <c r="Y144" s="68">
        <f t="shared" si="42"/>
        <v>3236149.3671567137</v>
      </c>
      <c r="Z144" s="68">
        <f t="shared" si="43"/>
        <v>840689.38437290303</v>
      </c>
      <c r="AA144" s="39">
        <f t="shared" si="44"/>
        <v>347.3612943888723</v>
      </c>
      <c r="AB144" s="53">
        <f t="shared" si="45"/>
        <v>34.736129438887232</v>
      </c>
      <c r="AC144" s="41" t="str">
        <f t="shared" si="46"/>
        <v>-</v>
      </c>
      <c r="AD144" s="43" t="str">
        <f t="shared" si="47"/>
        <v>-</v>
      </c>
      <c r="AF144" s="38">
        <f>IF('[29]Proforma-Input'!$C$108="Yes",MONTH(O144)&amp;YEAR(O144)=MONTH($C$9)&amp;YEAR($C$9),0)</f>
        <v>0</v>
      </c>
      <c r="AG144" s="52">
        <v>11</v>
      </c>
    </row>
    <row r="145" spans="2:33" x14ac:dyDescent="0.3">
      <c r="B145" s="44" t="str">
        <f t="shared" si="48"/>
        <v>-</v>
      </c>
      <c r="C145" s="38"/>
      <c r="D145" s="1">
        <v>130</v>
      </c>
      <c r="E145" s="1">
        <f t="shared" si="54"/>
        <v>10</v>
      </c>
      <c r="F145" s="39">
        <f>IFERROR(IF(B145&lt;$C$9,IF('[29]Proforma-Input'!$C$108="Yes",K144,K144),0),)</f>
        <v>0</v>
      </c>
      <c r="G145" s="39">
        <f t="shared" si="49"/>
        <v>0</v>
      </c>
      <c r="H145" s="40">
        <f>IFERROR(IF(B145&lt;$C$9,IF('[29]Proforma-Input'!$C$108="Yes",H144,),0),)</f>
        <v>0</v>
      </c>
      <c r="I145" s="41">
        <f t="shared" ref="I145:I208" si="58">(H145/12)*F145</f>
        <v>0</v>
      </c>
      <c r="J145" s="41">
        <f t="shared" ref="J145:J208" si="59">IF(D145=$C$7,0,G145-I145)</f>
        <v>0</v>
      </c>
      <c r="K145" s="42">
        <f t="shared" ref="K145:K208" si="60">IFERROR(F145-J145,)</f>
        <v>0</v>
      </c>
      <c r="L145" s="41" t="str">
        <f t="shared" ref="L145:L208" si="61">IF(C145&gt;0,SUM(I145:I156),"-")</f>
        <v>-</v>
      </c>
      <c r="M145" s="43" t="str">
        <f t="shared" ref="M145:M208" si="62">IF(C145&gt;0,SUM(J145:J156),"-")</f>
        <v>-</v>
      </c>
      <c r="O145" s="44">
        <f t="shared" ca="1" si="50"/>
        <v>49859</v>
      </c>
      <c r="P145" s="38"/>
      <c r="Q145" s="1">
        <f t="shared" si="53"/>
        <v>130</v>
      </c>
      <c r="R145" s="1">
        <f t="shared" si="55"/>
        <v>10</v>
      </c>
      <c r="S145" s="39">
        <f>IF('[29]Proforma-Input'!$C$108="No",X144,IF(AF145=TRUE,$P$3,X144))</f>
        <v>4159310.615627096</v>
      </c>
      <c r="T145" s="39">
        <f t="shared" si="56"/>
        <v>31603.401174648188</v>
      </c>
      <c r="U145" s="40">
        <f t="shared" si="57"/>
        <v>6.5000000000000002E-2</v>
      </c>
      <c r="V145" s="41">
        <f t="shared" ref="V145:V208" si="63">IF(S145&gt;0,U145/12*S145,0)</f>
        <v>22529.599167980105</v>
      </c>
      <c r="W145" s="41">
        <f t="shared" ref="W145:W208" si="64">T145-V145</f>
        <v>9073.8020066680838</v>
      </c>
      <c r="X145" s="53">
        <f t="shared" ref="X145:X208" si="65">S145-W145</f>
        <v>4150236.8136204281</v>
      </c>
      <c r="Y145" s="68">
        <f t="shared" ref="Y145:Y208" si="66">IF(Q145=1,V145,Y144+V145)</f>
        <v>3258678.966324694</v>
      </c>
      <c r="Z145" s="68">
        <f t="shared" ref="Z145:Z208" si="67">IF(Q145=1,W145,Z144+W145)</f>
        <v>849763.1863795711</v>
      </c>
      <c r="AA145" s="39">
        <f t="shared" ref="AA145:AA208" si="68">$P$9*S145/12</f>
        <v>346.60921796892467</v>
      </c>
      <c r="AB145" s="53">
        <f t="shared" ref="AB145:AB208" si="69">$P$10*AA145</f>
        <v>34.660921796892467</v>
      </c>
      <c r="AC145" s="41" t="str">
        <f t="shared" ref="AC145:AC208" si="70">IF(P145&gt;0,SUM(V145:V156),"-")</f>
        <v>-</v>
      </c>
      <c r="AD145" s="43" t="str">
        <f t="shared" ref="AD145:AD208" si="71">IF(P145&gt;0,SUM(W145:W156),"-")</f>
        <v>-</v>
      </c>
      <c r="AF145" s="38">
        <f>IF('[29]Proforma-Input'!$C$108="Yes",MONTH(O145)&amp;YEAR(O145)=MONTH($C$9)&amp;YEAR($C$9),0)</f>
        <v>0</v>
      </c>
      <c r="AG145" s="52">
        <v>11</v>
      </c>
    </row>
    <row r="146" spans="2:33" x14ac:dyDescent="0.3">
      <c r="B146" s="44" t="str">
        <f t="shared" ref="B146:B209" si="72">IFERROR(DATE(YEAR(B145),MONTH(B145)+1,DAY(B145)),"-")</f>
        <v>-</v>
      </c>
      <c r="C146" s="38"/>
      <c r="D146" s="1">
        <v>131</v>
      </c>
      <c r="E146" s="1">
        <f t="shared" si="54"/>
        <v>11</v>
      </c>
      <c r="F146" s="39">
        <f>IFERROR(IF(B146&lt;$C$9,IF('[29]Proforma-Input'!$C$108="Yes",K145,K145),0),)</f>
        <v>0</v>
      </c>
      <c r="G146" s="39">
        <f t="shared" ref="G146:G209" si="73">IFERROR(IF(D146=$C$7,K145,IF(AND($D$10="Yes",D146&lt;=$C$10),I146,IF(F146&gt;0,$C$8,))),)</f>
        <v>0</v>
      </c>
      <c r="H146" s="40">
        <f>IFERROR(IF(B146&lt;$C$9,IF('[29]Proforma-Input'!$C$108="Yes",H145,),0),)</f>
        <v>0</v>
      </c>
      <c r="I146" s="41">
        <f t="shared" si="58"/>
        <v>0</v>
      </c>
      <c r="J146" s="41">
        <f t="shared" si="59"/>
        <v>0</v>
      </c>
      <c r="K146" s="42">
        <f t="shared" si="60"/>
        <v>0</v>
      </c>
      <c r="L146" s="41" t="str">
        <f t="shared" si="61"/>
        <v>-</v>
      </c>
      <c r="M146" s="43" t="str">
        <f t="shared" si="62"/>
        <v>-</v>
      </c>
      <c r="O146" s="44">
        <f t="shared" ref="O146:O209" ca="1" si="74">IFERROR(DATE(YEAR(O145),MONTH(O145)+1,DAY(O145)),"-")</f>
        <v>49890</v>
      </c>
      <c r="P146" s="38"/>
      <c r="Q146" s="1">
        <f t="shared" si="53"/>
        <v>131</v>
      </c>
      <c r="R146" s="1">
        <f t="shared" si="55"/>
        <v>11</v>
      </c>
      <c r="S146" s="39">
        <f>IF('[29]Proforma-Input'!$C$108="No",X145,IF(AF146=TRUE,$P$3,X145))</f>
        <v>4150236.8136204281</v>
      </c>
      <c r="T146" s="39">
        <f t="shared" si="56"/>
        <v>31603.401174648188</v>
      </c>
      <c r="U146" s="40">
        <f t="shared" si="57"/>
        <v>6.5000000000000002E-2</v>
      </c>
      <c r="V146" s="41">
        <f t="shared" si="63"/>
        <v>22480.449407110653</v>
      </c>
      <c r="W146" s="41">
        <f t="shared" si="64"/>
        <v>9122.9517675375355</v>
      </c>
      <c r="X146" s="53">
        <f t="shared" si="65"/>
        <v>4141113.8618528903</v>
      </c>
      <c r="Y146" s="68">
        <f t="shared" si="66"/>
        <v>3281159.4157318044</v>
      </c>
      <c r="Z146" s="68">
        <f t="shared" si="67"/>
        <v>858886.13814710861</v>
      </c>
      <c r="AA146" s="39">
        <f t="shared" si="68"/>
        <v>345.85306780170237</v>
      </c>
      <c r="AB146" s="53">
        <f t="shared" si="69"/>
        <v>34.585306780170235</v>
      </c>
      <c r="AC146" s="41" t="str">
        <f t="shared" si="70"/>
        <v>-</v>
      </c>
      <c r="AD146" s="43" t="str">
        <f t="shared" si="71"/>
        <v>-</v>
      </c>
      <c r="AF146" s="38">
        <f>IF('[29]Proforma-Input'!$C$108="Yes",MONTH(O146)&amp;YEAR(O146)=MONTH($C$9)&amp;YEAR($C$9),0)</f>
        <v>0</v>
      </c>
      <c r="AG146" s="52">
        <v>11</v>
      </c>
    </row>
    <row r="147" spans="2:33" x14ac:dyDescent="0.3">
      <c r="B147" s="44" t="str">
        <f t="shared" si="72"/>
        <v>-</v>
      </c>
      <c r="C147" s="38"/>
      <c r="D147" s="1">
        <v>132</v>
      </c>
      <c r="E147" s="1">
        <f t="shared" si="54"/>
        <v>12</v>
      </c>
      <c r="F147" s="39">
        <f>IFERROR(IF(B147&lt;$C$9,IF('[29]Proforma-Input'!$C$108="Yes",K146,K146),0),)</f>
        <v>0</v>
      </c>
      <c r="G147" s="39">
        <f t="shared" si="73"/>
        <v>0</v>
      </c>
      <c r="H147" s="40">
        <f>IFERROR(IF(B147&lt;$C$9,IF('[29]Proforma-Input'!$C$108="Yes",H146,),0),)</f>
        <v>0</v>
      </c>
      <c r="I147" s="41">
        <f t="shared" si="58"/>
        <v>0</v>
      </c>
      <c r="J147" s="41">
        <f t="shared" si="59"/>
        <v>0</v>
      </c>
      <c r="K147" s="42">
        <f t="shared" si="60"/>
        <v>0</v>
      </c>
      <c r="L147" s="41" t="str">
        <f t="shared" si="61"/>
        <v>-</v>
      </c>
      <c r="M147" s="43" t="str">
        <f t="shared" si="62"/>
        <v>-</v>
      </c>
      <c r="O147" s="44">
        <f t="shared" ca="1" si="74"/>
        <v>49921</v>
      </c>
      <c r="P147" s="38"/>
      <c r="Q147" s="1">
        <f t="shared" si="53"/>
        <v>132</v>
      </c>
      <c r="R147" s="1">
        <f t="shared" si="55"/>
        <v>12</v>
      </c>
      <c r="S147" s="39">
        <f>IF('[29]Proforma-Input'!$C$108="No",X146,IF(AF147=TRUE,$P$3,X146))</f>
        <v>4141113.8618528903</v>
      </c>
      <c r="T147" s="39">
        <f t="shared" si="56"/>
        <v>31603.401174648188</v>
      </c>
      <c r="U147" s="40">
        <f t="shared" si="57"/>
        <v>6.5000000000000002E-2</v>
      </c>
      <c r="V147" s="41">
        <f t="shared" si="63"/>
        <v>22431.033418369825</v>
      </c>
      <c r="W147" s="41">
        <f t="shared" si="64"/>
        <v>9172.3677562783632</v>
      </c>
      <c r="X147" s="53">
        <f t="shared" si="65"/>
        <v>4131941.4940966121</v>
      </c>
      <c r="Y147" s="68">
        <f t="shared" si="66"/>
        <v>3303590.4491501744</v>
      </c>
      <c r="Z147" s="68">
        <f t="shared" si="67"/>
        <v>868058.50590338698</v>
      </c>
      <c r="AA147" s="39">
        <f t="shared" si="68"/>
        <v>345.09282182107421</v>
      </c>
      <c r="AB147" s="53">
        <f t="shared" si="69"/>
        <v>34.50928218210742</v>
      </c>
      <c r="AC147" s="41" t="str">
        <f t="shared" si="70"/>
        <v>-</v>
      </c>
      <c r="AD147" s="43" t="str">
        <f t="shared" si="71"/>
        <v>-</v>
      </c>
      <c r="AF147" s="38">
        <f>IF('[29]Proforma-Input'!$C$108="Yes",MONTH(O147)&amp;YEAR(O147)=MONTH($C$9)&amp;YEAR($C$9),0)</f>
        <v>0</v>
      </c>
      <c r="AG147" s="52">
        <v>11</v>
      </c>
    </row>
    <row r="148" spans="2:33" x14ac:dyDescent="0.3">
      <c r="B148" s="44" t="str">
        <f t="shared" si="72"/>
        <v>-</v>
      </c>
      <c r="C148" s="38">
        <v>12</v>
      </c>
      <c r="D148" s="1">
        <v>133</v>
      </c>
      <c r="E148" s="1">
        <v>1</v>
      </c>
      <c r="F148" s="39">
        <f>IFERROR(IF(B148&lt;$C$9,IF('[29]Proforma-Input'!$C$108="Yes",K147,K147),0),)</f>
        <v>0</v>
      </c>
      <c r="G148" s="39">
        <f t="shared" si="73"/>
        <v>0</v>
      </c>
      <c r="H148" s="40">
        <f>IFERROR(IF(B148&lt;$C$9,IF('[29]Proforma-Input'!$C$108="Yes",H147,),0),)</f>
        <v>0</v>
      </c>
      <c r="I148" s="41">
        <f t="shared" si="58"/>
        <v>0</v>
      </c>
      <c r="J148" s="41">
        <f t="shared" si="59"/>
        <v>0</v>
      </c>
      <c r="K148" s="42">
        <f t="shared" si="60"/>
        <v>0</v>
      </c>
      <c r="L148" s="41">
        <f t="shared" si="61"/>
        <v>0</v>
      </c>
      <c r="M148" s="43">
        <f t="shared" si="62"/>
        <v>0</v>
      </c>
      <c r="O148" s="44">
        <f t="shared" ca="1" si="74"/>
        <v>49951</v>
      </c>
      <c r="P148" s="38">
        <v>12</v>
      </c>
      <c r="Q148" s="1">
        <f t="shared" si="53"/>
        <v>133</v>
      </c>
      <c r="R148" s="1">
        <v>1</v>
      </c>
      <c r="S148" s="39">
        <f>IF('[29]Proforma-Input'!$C$108="No",X147,IF(AF148=TRUE,$P$3,X147))</f>
        <v>4131941.4940966121</v>
      </c>
      <c r="T148" s="39">
        <f t="shared" si="56"/>
        <v>31603.401174648188</v>
      </c>
      <c r="U148" s="40">
        <f t="shared" si="57"/>
        <v>6.5000000000000002E-2</v>
      </c>
      <c r="V148" s="41">
        <f t="shared" si="63"/>
        <v>22381.349759689983</v>
      </c>
      <c r="W148" s="41">
        <f t="shared" si="64"/>
        <v>9222.051414958205</v>
      </c>
      <c r="X148" s="53">
        <f t="shared" si="65"/>
        <v>4122719.4426816539</v>
      </c>
      <c r="Y148" s="68">
        <f t="shared" si="66"/>
        <v>3325971.7989098644</v>
      </c>
      <c r="Z148" s="68">
        <f t="shared" si="67"/>
        <v>877280.55731834518</v>
      </c>
      <c r="AA148" s="39">
        <f t="shared" si="68"/>
        <v>344.32845784138436</v>
      </c>
      <c r="AB148" s="53">
        <f t="shared" si="69"/>
        <v>34.432845784138436</v>
      </c>
      <c r="AC148" s="41">
        <f t="shared" si="70"/>
        <v>265219.05486086803</v>
      </c>
      <c r="AD148" s="43">
        <f t="shared" si="71"/>
        <v>114021.75923491028</v>
      </c>
      <c r="AF148" s="38">
        <f>IF('[29]Proforma-Input'!$C$108="Yes",MONTH(O148)&amp;YEAR(O148)=MONTH($C$9)&amp;YEAR($C$9),0)</f>
        <v>0</v>
      </c>
      <c r="AG148" s="52">
        <v>12</v>
      </c>
    </row>
    <row r="149" spans="2:33" x14ac:dyDescent="0.3">
      <c r="B149" s="44" t="str">
        <f t="shared" si="72"/>
        <v>-</v>
      </c>
      <c r="C149" s="38"/>
      <c r="D149" s="1">
        <v>134</v>
      </c>
      <c r="E149" s="1">
        <f t="shared" ref="E149:E159" si="75">1+E148</f>
        <v>2</v>
      </c>
      <c r="F149" s="39">
        <f>IFERROR(IF(B149&lt;$C$9,IF('[29]Proforma-Input'!$C$108="Yes",K148,K148),0),)</f>
        <v>0</v>
      </c>
      <c r="G149" s="39">
        <f t="shared" si="73"/>
        <v>0</v>
      </c>
      <c r="H149" s="40">
        <f>IFERROR(IF(B149&lt;$C$9,IF('[29]Proforma-Input'!$C$108="Yes",H148,),0),)</f>
        <v>0</v>
      </c>
      <c r="I149" s="41">
        <f t="shared" si="58"/>
        <v>0</v>
      </c>
      <c r="J149" s="41">
        <f t="shared" si="59"/>
        <v>0</v>
      </c>
      <c r="K149" s="42">
        <f t="shared" si="60"/>
        <v>0</v>
      </c>
      <c r="L149" s="41" t="str">
        <f t="shared" si="61"/>
        <v>-</v>
      </c>
      <c r="M149" s="43" t="str">
        <f t="shared" si="62"/>
        <v>-</v>
      </c>
      <c r="O149" s="44">
        <f t="shared" ca="1" si="74"/>
        <v>49982</v>
      </c>
      <c r="P149" s="38"/>
      <c r="Q149" s="1">
        <f t="shared" si="53"/>
        <v>134</v>
      </c>
      <c r="R149" s="1">
        <f t="shared" ref="R149:R159" si="76">1+R148</f>
        <v>2</v>
      </c>
      <c r="S149" s="39">
        <f>IF('[29]Proforma-Input'!$C$108="No",X148,IF(AF149=TRUE,$P$3,X148))</f>
        <v>4122719.4426816539</v>
      </c>
      <c r="T149" s="39">
        <f t="shared" si="56"/>
        <v>31603.401174648188</v>
      </c>
      <c r="U149" s="40">
        <f t="shared" si="57"/>
        <v>6.5000000000000002E-2</v>
      </c>
      <c r="V149" s="41">
        <f t="shared" si="63"/>
        <v>22331.396981192294</v>
      </c>
      <c r="W149" s="41">
        <f t="shared" si="64"/>
        <v>9272.004193455894</v>
      </c>
      <c r="X149" s="53">
        <f t="shared" si="65"/>
        <v>4113447.438488198</v>
      </c>
      <c r="Y149" s="68">
        <f t="shared" si="66"/>
        <v>3348303.1958910567</v>
      </c>
      <c r="Z149" s="68">
        <f t="shared" si="67"/>
        <v>886552.56151180109</v>
      </c>
      <c r="AA149" s="39">
        <f t="shared" si="68"/>
        <v>343.55995355680449</v>
      </c>
      <c r="AB149" s="53">
        <f t="shared" si="69"/>
        <v>34.355995355680449</v>
      </c>
      <c r="AC149" s="41" t="str">
        <f t="shared" si="70"/>
        <v>-</v>
      </c>
      <c r="AD149" s="43" t="str">
        <f t="shared" si="71"/>
        <v>-</v>
      </c>
      <c r="AF149" s="38">
        <f>IF('[29]Proforma-Input'!$C$108="Yes",MONTH(O149)&amp;YEAR(O149)=MONTH($C$9)&amp;YEAR($C$9),0)</f>
        <v>0</v>
      </c>
      <c r="AG149" s="52">
        <v>12</v>
      </c>
    </row>
    <row r="150" spans="2:33" x14ac:dyDescent="0.3">
      <c r="B150" s="44" t="str">
        <f t="shared" si="72"/>
        <v>-</v>
      </c>
      <c r="C150" s="38"/>
      <c r="D150" s="1">
        <v>135</v>
      </c>
      <c r="E150" s="1">
        <f t="shared" si="75"/>
        <v>3</v>
      </c>
      <c r="F150" s="39">
        <f>IFERROR(IF(B150&lt;$C$9,IF('[29]Proforma-Input'!$C$108="Yes",K149,K149),0),)</f>
        <v>0</v>
      </c>
      <c r="G150" s="39">
        <f t="shared" si="73"/>
        <v>0</v>
      </c>
      <c r="H150" s="40">
        <f>IFERROR(IF(B150&lt;$C$9,IF('[29]Proforma-Input'!$C$108="Yes",H149,),0),)</f>
        <v>0</v>
      </c>
      <c r="I150" s="41">
        <f t="shared" si="58"/>
        <v>0</v>
      </c>
      <c r="J150" s="41">
        <f t="shared" si="59"/>
        <v>0</v>
      </c>
      <c r="K150" s="42">
        <f t="shared" si="60"/>
        <v>0</v>
      </c>
      <c r="L150" s="41" t="str">
        <f t="shared" si="61"/>
        <v>-</v>
      </c>
      <c r="M150" s="43" t="str">
        <f t="shared" si="62"/>
        <v>-</v>
      </c>
      <c r="O150" s="44">
        <f t="shared" ca="1" si="74"/>
        <v>50012</v>
      </c>
      <c r="P150" s="38"/>
      <c r="Q150" s="1">
        <f t="shared" si="53"/>
        <v>135</v>
      </c>
      <c r="R150" s="1">
        <f t="shared" si="76"/>
        <v>3</v>
      </c>
      <c r="S150" s="39">
        <f>IF('[29]Proforma-Input'!$C$108="No",X149,IF(AF150=TRUE,$P$3,X149))</f>
        <v>4113447.438488198</v>
      </c>
      <c r="T150" s="39">
        <f t="shared" si="56"/>
        <v>31603.401174648188</v>
      </c>
      <c r="U150" s="40">
        <f t="shared" si="57"/>
        <v>6.5000000000000002E-2</v>
      </c>
      <c r="V150" s="41">
        <f t="shared" si="63"/>
        <v>22281.173625144405</v>
      </c>
      <c r="W150" s="41">
        <f t="shared" si="64"/>
        <v>9322.2275495037829</v>
      </c>
      <c r="X150" s="53">
        <f t="shared" si="65"/>
        <v>4104125.2109386944</v>
      </c>
      <c r="Y150" s="68">
        <f t="shared" si="66"/>
        <v>3370584.3695162009</v>
      </c>
      <c r="Z150" s="68">
        <f t="shared" si="67"/>
        <v>895874.78906130488</v>
      </c>
      <c r="AA150" s="39">
        <f t="shared" si="68"/>
        <v>342.78728654068317</v>
      </c>
      <c r="AB150" s="53">
        <f t="shared" si="69"/>
        <v>34.278728654068317</v>
      </c>
      <c r="AC150" s="41" t="str">
        <f t="shared" si="70"/>
        <v>-</v>
      </c>
      <c r="AD150" s="43" t="str">
        <f t="shared" si="71"/>
        <v>-</v>
      </c>
      <c r="AF150" s="38">
        <f>IF('[29]Proforma-Input'!$C$108="Yes",MONTH(O150)&amp;YEAR(O150)=MONTH($C$9)&amp;YEAR($C$9),0)</f>
        <v>0</v>
      </c>
      <c r="AG150" s="52">
        <v>12</v>
      </c>
    </row>
    <row r="151" spans="2:33" x14ac:dyDescent="0.3">
      <c r="B151" s="44" t="str">
        <f t="shared" si="72"/>
        <v>-</v>
      </c>
      <c r="C151" s="38"/>
      <c r="D151" s="1">
        <v>136</v>
      </c>
      <c r="E151" s="1">
        <f t="shared" si="75"/>
        <v>4</v>
      </c>
      <c r="F151" s="39">
        <f>IFERROR(IF(B151&lt;$C$9,IF('[29]Proforma-Input'!$C$108="Yes",K150,K150),0),)</f>
        <v>0</v>
      </c>
      <c r="G151" s="39">
        <f t="shared" si="73"/>
        <v>0</v>
      </c>
      <c r="H151" s="40">
        <f>IFERROR(IF(B151&lt;$C$9,IF('[29]Proforma-Input'!$C$108="Yes",H150,),0),)</f>
        <v>0</v>
      </c>
      <c r="I151" s="41">
        <f t="shared" si="58"/>
        <v>0</v>
      </c>
      <c r="J151" s="41">
        <f t="shared" si="59"/>
        <v>0</v>
      </c>
      <c r="K151" s="42">
        <f t="shared" si="60"/>
        <v>0</v>
      </c>
      <c r="L151" s="41" t="str">
        <f t="shared" si="61"/>
        <v>-</v>
      </c>
      <c r="M151" s="43" t="str">
        <f t="shared" si="62"/>
        <v>-</v>
      </c>
      <c r="O151" s="44">
        <f t="shared" ca="1" si="74"/>
        <v>50043</v>
      </c>
      <c r="P151" s="38"/>
      <c r="Q151" s="1">
        <f t="shared" si="53"/>
        <v>136</v>
      </c>
      <c r="R151" s="1">
        <f t="shared" si="76"/>
        <v>4</v>
      </c>
      <c r="S151" s="39">
        <f>IF('[29]Proforma-Input'!$C$108="No",X150,IF(AF151=TRUE,$P$3,X150))</f>
        <v>4104125.2109386944</v>
      </c>
      <c r="T151" s="39">
        <f t="shared" si="56"/>
        <v>31603.401174648188</v>
      </c>
      <c r="U151" s="40">
        <f t="shared" si="57"/>
        <v>6.5000000000000002E-2</v>
      </c>
      <c r="V151" s="41">
        <f t="shared" si="63"/>
        <v>22230.678225917927</v>
      </c>
      <c r="W151" s="41">
        <f t="shared" si="64"/>
        <v>9372.7229487302611</v>
      </c>
      <c r="X151" s="53">
        <f t="shared" si="65"/>
        <v>4094752.487989964</v>
      </c>
      <c r="Y151" s="68">
        <f t="shared" si="66"/>
        <v>3392815.0477421186</v>
      </c>
      <c r="Z151" s="68">
        <f t="shared" si="67"/>
        <v>905247.51201003511</v>
      </c>
      <c r="AA151" s="39">
        <f t="shared" si="68"/>
        <v>342.0104342448912</v>
      </c>
      <c r="AB151" s="53">
        <f t="shared" si="69"/>
        <v>34.201043424489121</v>
      </c>
      <c r="AC151" s="41" t="str">
        <f t="shared" si="70"/>
        <v>-</v>
      </c>
      <c r="AD151" s="43" t="str">
        <f t="shared" si="71"/>
        <v>-</v>
      </c>
      <c r="AF151" s="38">
        <f>IF('[29]Proforma-Input'!$C$108="Yes",MONTH(O151)&amp;YEAR(O151)=MONTH($C$9)&amp;YEAR($C$9),0)</f>
        <v>0</v>
      </c>
      <c r="AG151" s="52">
        <v>12</v>
      </c>
    </row>
    <row r="152" spans="2:33" x14ac:dyDescent="0.3">
      <c r="B152" s="44" t="str">
        <f t="shared" si="72"/>
        <v>-</v>
      </c>
      <c r="C152" s="38"/>
      <c r="D152" s="1">
        <v>137</v>
      </c>
      <c r="E152" s="1">
        <f t="shared" si="75"/>
        <v>5</v>
      </c>
      <c r="F152" s="39">
        <f>IFERROR(IF(B152&lt;$C$9,IF('[29]Proforma-Input'!$C$108="Yes",K151,K151),0),)</f>
        <v>0</v>
      </c>
      <c r="G152" s="39">
        <f t="shared" si="73"/>
        <v>0</v>
      </c>
      <c r="H152" s="40">
        <f>IFERROR(IF(B152&lt;$C$9,IF('[29]Proforma-Input'!$C$108="Yes",H151,),0),)</f>
        <v>0</v>
      </c>
      <c r="I152" s="41">
        <f t="shared" si="58"/>
        <v>0</v>
      </c>
      <c r="J152" s="41">
        <f t="shared" si="59"/>
        <v>0</v>
      </c>
      <c r="K152" s="42">
        <f t="shared" si="60"/>
        <v>0</v>
      </c>
      <c r="L152" s="41" t="str">
        <f t="shared" si="61"/>
        <v>-</v>
      </c>
      <c r="M152" s="43" t="str">
        <f t="shared" si="62"/>
        <v>-</v>
      </c>
      <c r="O152" s="44">
        <f t="shared" ca="1" si="74"/>
        <v>50074</v>
      </c>
      <c r="P152" s="38"/>
      <c r="Q152" s="1">
        <f t="shared" si="53"/>
        <v>137</v>
      </c>
      <c r="R152" s="1">
        <f t="shared" si="76"/>
        <v>5</v>
      </c>
      <c r="S152" s="39">
        <f>IF('[29]Proforma-Input'!$C$108="No",X151,IF(AF152=TRUE,$P$3,X151))</f>
        <v>4094752.487989964</v>
      </c>
      <c r="T152" s="39">
        <f t="shared" si="56"/>
        <v>31603.401174648188</v>
      </c>
      <c r="U152" s="40">
        <f t="shared" si="57"/>
        <v>6.5000000000000002E-2</v>
      </c>
      <c r="V152" s="41">
        <f t="shared" si="63"/>
        <v>22179.90930994564</v>
      </c>
      <c r="W152" s="41">
        <f t="shared" si="64"/>
        <v>9423.4918647025479</v>
      </c>
      <c r="X152" s="53">
        <f t="shared" si="65"/>
        <v>4085328.9961252613</v>
      </c>
      <c r="Y152" s="68">
        <f t="shared" si="66"/>
        <v>3414994.9570520641</v>
      </c>
      <c r="Z152" s="68">
        <f t="shared" si="67"/>
        <v>914671.00387473765</v>
      </c>
      <c r="AA152" s="39">
        <f t="shared" si="68"/>
        <v>341.22937399916367</v>
      </c>
      <c r="AB152" s="53">
        <f t="shared" si="69"/>
        <v>34.122937399916367</v>
      </c>
      <c r="AC152" s="41" t="str">
        <f t="shared" si="70"/>
        <v>-</v>
      </c>
      <c r="AD152" s="43" t="str">
        <f t="shared" si="71"/>
        <v>-</v>
      </c>
      <c r="AF152" s="38">
        <f>IF('[29]Proforma-Input'!$C$108="Yes",MONTH(O152)&amp;YEAR(O152)=MONTH($C$9)&amp;YEAR($C$9),0)</f>
        <v>0</v>
      </c>
      <c r="AG152" s="52">
        <v>12</v>
      </c>
    </row>
    <row r="153" spans="2:33" x14ac:dyDescent="0.3">
      <c r="B153" s="44" t="str">
        <f t="shared" si="72"/>
        <v>-</v>
      </c>
      <c r="C153" s="38"/>
      <c r="D153" s="1">
        <v>138</v>
      </c>
      <c r="E153" s="1">
        <f t="shared" si="75"/>
        <v>6</v>
      </c>
      <c r="F153" s="39">
        <f>IFERROR(IF(B153&lt;$C$9,IF('[29]Proforma-Input'!$C$108="Yes",K152,K152),0),)</f>
        <v>0</v>
      </c>
      <c r="G153" s="39">
        <f t="shared" si="73"/>
        <v>0</v>
      </c>
      <c r="H153" s="40">
        <f>IFERROR(IF(B153&lt;$C$9,IF('[29]Proforma-Input'!$C$108="Yes",H152,),0),)</f>
        <v>0</v>
      </c>
      <c r="I153" s="41">
        <f t="shared" si="58"/>
        <v>0</v>
      </c>
      <c r="J153" s="41">
        <f t="shared" si="59"/>
        <v>0</v>
      </c>
      <c r="K153" s="42">
        <f t="shared" si="60"/>
        <v>0</v>
      </c>
      <c r="L153" s="41" t="str">
        <f t="shared" si="61"/>
        <v>-</v>
      </c>
      <c r="M153" s="43" t="str">
        <f t="shared" si="62"/>
        <v>-</v>
      </c>
      <c r="O153" s="44">
        <f t="shared" ca="1" si="74"/>
        <v>50102</v>
      </c>
      <c r="P153" s="38"/>
      <c r="Q153" s="1">
        <f t="shared" si="53"/>
        <v>138</v>
      </c>
      <c r="R153" s="1">
        <f t="shared" si="76"/>
        <v>6</v>
      </c>
      <c r="S153" s="39">
        <f>IF('[29]Proforma-Input'!$C$108="No",X152,IF(AF153=TRUE,$P$3,X152))</f>
        <v>4085328.9961252613</v>
      </c>
      <c r="T153" s="39">
        <f t="shared" si="56"/>
        <v>31603.401174648188</v>
      </c>
      <c r="U153" s="40">
        <f t="shared" si="57"/>
        <v>6.5000000000000002E-2</v>
      </c>
      <c r="V153" s="41">
        <f t="shared" si="63"/>
        <v>22128.865395678498</v>
      </c>
      <c r="W153" s="41">
        <f t="shared" si="64"/>
        <v>9474.53577896969</v>
      </c>
      <c r="X153" s="53">
        <f t="shared" si="65"/>
        <v>4075854.4603462918</v>
      </c>
      <c r="Y153" s="68">
        <f t="shared" si="66"/>
        <v>3437123.8224477428</v>
      </c>
      <c r="Z153" s="68">
        <f t="shared" si="67"/>
        <v>924145.5396537073</v>
      </c>
      <c r="AA153" s="39">
        <f t="shared" si="68"/>
        <v>340.44408301043842</v>
      </c>
      <c r="AB153" s="53">
        <f t="shared" si="69"/>
        <v>34.044408301043845</v>
      </c>
      <c r="AC153" s="41" t="str">
        <f t="shared" si="70"/>
        <v>-</v>
      </c>
      <c r="AD153" s="43" t="str">
        <f t="shared" si="71"/>
        <v>-</v>
      </c>
      <c r="AF153" s="38">
        <f>IF('[29]Proforma-Input'!$C$108="Yes",MONTH(O153)&amp;YEAR(O153)=MONTH($C$9)&amp;YEAR($C$9),0)</f>
        <v>0</v>
      </c>
      <c r="AG153" s="52">
        <v>12</v>
      </c>
    </row>
    <row r="154" spans="2:33" x14ac:dyDescent="0.3">
      <c r="B154" s="44" t="str">
        <f t="shared" si="72"/>
        <v>-</v>
      </c>
      <c r="C154" s="38"/>
      <c r="D154" s="1">
        <v>139</v>
      </c>
      <c r="E154" s="1">
        <f t="shared" si="75"/>
        <v>7</v>
      </c>
      <c r="F154" s="39">
        <f>IFERROR(IF(B154&lt;$C$9,IF('[29]Proforma-Input'!$C$108="Yes",K153,K153),0),)</f>
        <v>0</v>
      </c>
      <c r="G154" s="39">
        <f t="shared" si="73"/>
        <v>0</v>
      </c>
      <c r="H154" s="40">
        <f>IFERROR(IF(B154&lt;$C$9,IF('[29]Proforma-Input'!$C$108="Yes",H153,),0),)</f>
        <v>0</v>
      </c>
      <c r="I154" s="41">
        <f t="shared" si="58"/>
        <v>0</v>
      </c>
      <c r="J154" s="41">
        <f t="shared" si="59"/>
        <v>0</v>
      </c>
      <c r="K154" s="42">
        <f t="shared" si="60"/>
        <v>0</v>
      </c>
      <c r="L154" s="41" t="str">
        <f t="shared" si="61"/>
        <v>-</v>
      </c>
      <c r="M154" s="43" t="str">
        <f t="shared" si="62"/>
        <v>-</v>
      </c>
      <c r="O154" s="44">
        <f t="shared" ca="1" si="74"/>
        <v>50133</v>
      </c>
      <c r="P154" s="38"/>
      <c r="Q154" s="1">
        <f t="shared" si="53"/>
        <v>139</v>
      </c>
      <c r="R154" s="1">
        <f t="shared" si="76"/>
        <v>7</v>
      </c>
      <c r="S154" s="39">
        <f>IF('[29]Proforma-Input'!$C$108="No",X153,IF(AF154=TRUE,$P$3,X153))</f>
        <v>4075854.4603462918</v>
      </c>
      <c r="T154" s="39">
        <f t="shared" si="56"/>
        <v>31603.401174648188</v>
      </c>
      <c r="U154" s="40">
        <f t="shared" si="57"/>
        <v>6.5000000000000002E-2</v>
      </c>
      <c r="V154" s="41">
        <f t="shared" si="63"/>
        <v>22077.544993542415</v>
      </c>
      <c r="W154" s="41">
        <f t="shared" si="64"/>
        <v>9525.8561811057734</v>
      </c>
      <c r="X154" s="53">
        <f t="shared" si="65"/>
        <v>4066328.6041651862</v>
      </c>
      <c r="Y154" s="68">
        <f t="shared" si="66"/>
        <v>3459201.3674412854</v>
      </c>
      <c r="Z154" s="68">
        <f t="shared" si="67"/>
        <v>933671.39583481313</v>
      </c>
      <c r="AA154" s="39">
        <f t="shared" si="68"/>
        <v>339.65453836219098</v>
      </c>
      <c r="AB154" s="53">
        <f t="shared" si="69"/>
        <v>33.965453836219098</v>
      </c>
      <c r="AC154" s="41" t="str">
        <f t="shared" si="70"/>
        <v>-</v>
      </c>
      <c r="AD154" s="43" t="str">
        <f t="shared" si="71"/>
        <v>-</v>
      </c>
      <c r="AF154" s="38">
        <f>IF('[29]Proforma-Input'!$C$108="Yes",MONTH(O154)&amp;YEAR(O154)=MONTH($C$9)&amp;YEAR($C$9),0)</f>
        <v>0</v>
      </c>
      <c r="AG154" s="52">
        <v>12</v>
      </c>
    </row>
    <row r="155" spans="2:33" x14ac:dyDescent="0.3">
      <c r="B155" s="44" t="str">
        <f t="shared" si="72"/>
        <v>-</v>
      </c>
      <c r="C155" s="38"/>
      <c r="D155" s="1">
        <v>140</v>
      </c>
      <c r="E155" s="1">
        <f t="shared" si="75"/>
        <v>8</v>
      </c>
      <c r="F155" s="39">
        <f>IFERROR(IF(B155&lt;$C$9,IF('[29]Proforma-Input'!$C$108="Yes",K154,K154),0),)</f>
        <v>0</v>
      </c>
      <c r="G155" s="39">
        <f t="shared" si="73"/>
        <v>0</v>
      </c>
      <c r="H155" s="40">
        <f>IFERROR(IF(B155&lt;$C$9,IF('[29]Proforma-Input'!$C$108="Yes",H154,),0),)</f>
        <v>0</v>
      </c>
      <c r="I155" s="41">
        <f t="shared" si="58"/>
        <v>0</v>
      </c>
      <c r="J155" s="41">
        <f t="shared" si="59"/>
        <v>0</v>
      </c>
      <c r="K155" s="42">
        <f t="shared" si="60"/>
        <v>0</v>
      </c>
      <c r="L155" s="41" t="str">
        <f t="shared" si="61"/>
        <v>-</v>
      </c>
      <c r="M155" s="43" t="str">
        <f t="shared" si="62"/>
        <v>-</v>
      </c>
      <c r="O155" s="44">
        <f t="shared" ca="1" si="74"/>
        <v>50163</v>
      </c>
      <c r="P155" s="38"/>
      <c r="Q155" s="1">
        <f t="shared" si="53"/>
        <v>140</v>
      </c>
      <c r="R155" s="1">
        <f t="shared" si="76"/>
        <v>8</v>
      </c>
      <c r="S155" s="39">
        <f>IF('[29]Proforma-Input'!$C$108="No",X154,IF(AF155=TRUE,$P$3,X154))</f>
        <v>4066328.6041651862</v>
      </c>
      <c r="T155" s="39">
        <f t="shared" si="56"/>
        <v>31603.401174648188</v>
      </c>
      <c r="U155" s="40">
        <f t="shared" si="57"/>
        <v>6.5000000000000002E-2</v>
      </c>
      <c r="V155" s="41">
        <f t="shared" si="63"/>
        <v>22025.946605894758</v>
      </c>
      <c r="W155" s="41">
        <f t="shared" si="64"/>
        <v>9577.4545687534301</v>
      </c>
      <c r="X155" s="53">
        <f t="shared" si="65"/>
        <v>4056751.1495964327</v>
      </c>
      <c r="Y155" s="68">
        <f t="shared" si="66"/>
        <v>3481227.3140471801</v>
      </c>
      <c r="Z155" s="68">
        <f t="shared" si="67"/>
        <v>943248.85040356661</v>
      </c>
      <c r="AA155" s="39">
        <f t="shared" si="68"/>
        <v>338.86071701376551</v>
      </c>
      <c r="AB155" s="53">
        <f t="shared" si="69"/>
        <v>33.886071701376551</v>
      </c>
      <c r="AC155" s="41" t="str">
        <f t="shared" si="70"/>
        <v>-</v>
      </c>
      <c r="AD155" s="43" t="str">
        <f t="shared" si="71"/>
        <v>-</v>
      </c>
      <c r="AF155" s="38">
        <f>IF('[29]Proforma-Input'!$C$108="Yes",MONTH(O155)&amp;YEAR(O155)=MONTH($C$9)&amp;YEAR($C$9),0)</f>
        <v>0</v>
      </c>
      <c r="AG155" s="52">
        <v>12</v>
      </c>
    </row>
    <row r="156" spans="2:33" x14ac:dyDescent="0.3">
      <c r="B156" s="44" t="str">
        <f t="shared" si="72"/>
        <v>-</v>
      </c>
      <c r="C156" s="38"/>
      <c r="D156" s="1">
        <v>141</v>
      </c>
      <c r="E156" s="1">
        <f t="shared" si="75"/>
        <v>9</v>
      </c>
      <c r="F156" s="39">
        <f>IFERROR(IF(B156&lt;$C$9,IF('[29]Proforma-Input'!$C$108="Yes",K155,K155),0),)</f>
        <v>0</v>
      </c>
      <c r="G156" s="39">
        <f t="shared" si="73"/>
        <v>0</v>
      </c>
      <c r="H156" s="40">
        <f>IFERROR(IF(B156&lt;$C$9,IF('[29]Proforma-Input'!$C$108="Yes",H155,),0),)</f>
        <v>0</v>
      </c>
      <c r="I156" s="41">
        <f t="shared" si="58"/>
        <v>0</v>
      </c>
      <c r="J156" s="41">
        <f t="shared" si="59"/>
        <v>0</v>
      </c>
      <c r="K156" s="42">
        <f t="shared" si="60"/>
        <v>0</v>
      </c>
      <c r="L156" s="41" t="str">
        <f t="shared" si="61"/>
        <v>-</v>
      </c>
      <c r="M156" s="43" t="str">
        <f t="shared" si="62"/>
        <v>-</v>
      </c>
      <c r="O156" s="44">
        <f t="shared" ca="1" si="74"/>
        <v>50194</v>
      </c>
      <c r="P156" s="38"/>
      <c r="Q156" s="1">
        <f t="shared" si="53"/>
        <v>141</v>
      </c>
      <c r="R156" s="1">
        <f t="shared" si="76"/>
        <v>9</v>
      </c>
      <c r="S156" s="39">
        <f>IF('[29]Proforma-Input'!$C$108="No",X155,IF(AF156=TRUE,$P$3,X155))</f>
        <v>4056751.1495964327</v>
      </c>
      <c r="T156" s="39">
        <f t="shared" si="56"/>
        <v>31603.401174648188</v>
      </c>
      <c r="U156" s="40">
        <f t="shared" si="57"/>
        <v>6.5000000000000002E-2</v>
      </c>
      <c r="V156" s="41">
        <f t="shared" si="63"/>
        <v>21974.068726980677</v>
      </c>
      <c r="W156" s="41">
        <f t="shared" si="64"/>
        <v>9629.3324476675116</v>
      </c>
      <c r="X156" s="53">
        <f t="shared" si="65"/>
        <v>4047121.8171487651</v>
      </c>
      <c r="Y156" s="68">
        <f t="shared" si="66"/>
        <v>3503201.3827741607</v>
      </c>
      <c r="Z156" s="68">
        <f t="shared" si="67"/>
        <v>952878.1828512341</v>
      </c>
      <c r="AA156" s="39">
        <f t="shared" si="68"/>
        <v>338.06259579970271</v>
      </c>
      <c r="AB156" s="53">
        <f t="shared" si="69"/>
        <v>33.806259579970273</v>
      </c>
      <c r="AC156" s="41" t="str">
        <f t="shared" si="70"/>
        <v>-</v>
      </c>
      <c r="AD156" s="43" t="str">
        <f t="shared" si="71"/>
        <v>-</v>
      </c>
      <c r="AF156" s="38">
        <f>IF('[29]Proforma-Input'!$C$108="Yes",MONTH(O156)&amp;YEAR(O156)=MONTH($C$9)&amp;YEAR($C$9),0)</f>
        <v>0</v>
      </c>
      <c r="AG156" s="52">
        <v>12</v>
      </c>
    </row>
    <row r="157" spans="2:33" x14ac:dyDescent="0.3">
      <c r="B157" s="44" t="str">
        <f t="shared" si="72"/>
        <v>-</v>
      </c>
      <c r="C157" s="38"/>
      <c r="D157" s="1">
        <v>142</v>
      </c>
      <c r="E157" s="1">
        <f t="shared" si="75"/>
        <v>10</v>
      </c>
      <c r="F157" s="39">
        <f>IFERROR(IF(B157&lt;$C$9,IF('[29]Proforma-Input'!$C$108="Yes",K156,K156),0),)</f>
        <v>0</v>
      </c>
      <c r="G157" s="39">
        <f t="shared" si="73"/>
        <v>0</v>
      </c>
      <c r="H157" s="40">
        <f>IFERROR(IF(B157&lt;$C$9,IF('[29]Proforma-Input'!$C$108="Yes",H156,),0),)</f>
        <v>0</v>
      </c>
      <c r="I157" s="41">
        <f t="shared" si="58"/>
        <v>0</v>
      </c>
      <c r="J157" s="41">
        <f t="shared" si="59"/>
        <v>0</v>
      </c>
      <c r="K157" s="42">
        <f t="shared" si="60"/>
        <v>0</v>
      </c>
      <c r="L157" s="41" t="str">
        <f t="shared" si="61"/>
        <v>-</v>
      </c>
      <c r="M157" s="43" t="str">
        <f t="shared" si="62"/>
        <v>-</v>
      </c>
      <c r="O157" s="44">
        <f t="shared" ca="1" si="74"/>
        <v>50224</v>
      </c>
      <c r="P157" s="38"/>
      <c r="Q157" s="1">
        <f t="shared" si="53"/>
        <v>142</v>
      </c>
      <c r="R157" s="1">
        <f t="shared" si="76"/>
        <v>10</v>
      </c>
      <c r="S157" s="39">
        <f>IF('[29]Proforma-Input'!$C$108="No",X156,IF(AF157=TRUE,$P$3,X156))</f>
        <v>4047121.8171487651</v>
      </c>
      <c r="T157" s="39">
        <f t="shared" si="56"/>
        <v>31603.401174648188</v>
      </c>
      <c r="U157" s="40">
        <f t="shared" si="57"/>
        <v>6.5000000000000002E-2</v>
      </c>
      <c r="V157" s="41">
        <f t="shared" si="63"/>
        <v>21921.909842889145</v>
      </c>
      <c r="W157" s="41">
        <f t="shared" si="64"/>
        <v>9681.4913317590435</v>
      </c>
      <c r="X157" s="53">
        <f t="shared" si="65"/>
        <v>4037440.3258170062</v>
      </c>
      <c r="Y157" s="68">
        <f t="shared" si="66"/>
        <v>3525123.29261705</v>
      </c>
      <c r="Z157" s="68">
        <f t="shared" si="67"/>
        <v>962559.67418299313</v>
      </c>
      <c r="AA157" s="39">
        <f t="shared" si="68"/>
        <v>337.2601514290638</v>
      </c>
      <c r="AB157" s="53">
        <f t="shared" si="69"/>
        <v>33.726015142906384</v>
      </c>
      <c r="AC157" s="41" t="str">
        <f t="shared" si="70"/>
        <v>-</v>
      </c>
      <c r="AD157" s="43" t="str">
        <f t="shared" si="71"/>
        <v>-</v>
      </c>
      <c r="AF157" s="38">
        <f>IF('[29]Proforma-Input'!$C$108="Yes",MONTH(O157)&amp;YEAR(O157)=MONTH($C$9)&amp;YEAR($C$9),0)</f>
        <v>0</v>
      </c>
      <c r="AG157" s="52">
        <v>12</v>
      </c>
    </row>
    <row r="158" spans="2:33" x14ac:dyDescent="0.3">
      <c r="B158" s="44" t="str">
        <f t="shared" si="72"/>
        <v>-</v>
      </c>
      <c r="C158" s="38"/>
      <c r="D158" s="1">
        <v>143</v>
      </c>
      <c r="E158" s="1">
        <f t="shared" si="75"/>
        <v>11</v>
      </c>
      <c r="F158" s="39">
        <f>IFERROR(IF(B158&lt;$C$9,IF('[29]Proforma-Input'!$C$108="Yes",K157,K157),0),)</f>
        <v>0</v>
      </c>
      <c r="G158" s="39">
        <f t="shared" si="73"/>
        <v>0</v>
      </c>
      <c r="H158" s="40">
        <f>IFERROR(IF(B158&lt;$C$9,IF('[29]Proforma-Input'!$C$108="Yes",H157,),0),)</f>
        <v>0</v>
      </c>
      <c r="I158" s="41">
        <f t="shared" si="58"/>
        <v>0</v>
      </c>
      <c r="J158" s="41">
        <f t="shared" si="59"/>
        <v>0</v>
      </c>
      <c r="K158" s="42">
        <f t="shared" si="60"/>
        <v>0</v>
      </c>
      <c r="L158" s="41" t="str">
        <f t="shared" si="61"/>
        <v>-</v>
      </c>
      <c r="M158" s="43" t="str">
        <f t="shared" si="62"/>
        <v>-</v>
      </c>
      <c r="O158" s="44">
        <f t="shared" ca="1" si="74"/>
        <v>50255</v>
      </c>
      <c r="P158" s="38"/>
      <c r="Q158" s="1">
        <f t="shared" si="53"/>
        <v>143</v>
      </c>
      <c r="R158" s="1">
        <f t="shared" si="76"/>
        <v>11</v>
      </c>
      <c r="S158" s="39">
        <f>IF('[29]Proforma-Input'!$C$108="No",X157,IF(AF158=TRUE,$P$3,X157))</f>
        <v>4037440.3258170062</v>
      </c>
      <c r="T158" s="39">
        <f t="shared" si="56"/>
        <v>31603.401174648188</v>
      </c>
      <c r="U158" s="40">
        <f t="shared" si="57"/>
        <v>6.5000000000000002E-2</v>
      </c>
      <c r="V158" s="41">
        <f t="shared" si="63"/>
        <v>21869.468431508783</v>
      </c>
      <c r="W158" s="41">
        <f t="shared" si="64"/>
        <v>9733.9327431394049</v>
      </c>
      <c r="X158" s="53">
        <f t="shared" si="65"/>
        <v>4027706.3930738666</v>
      </c>
      <c r="Y158" s="68">
        <f t="shared" si="66"/>
        <v>3546992.7610485586</v>
      </c>
      <c r="Z158" s="68">
        <f t="shared" si="67"/>
        <v>972293.60692613258</v>
      </c>
      <c r="AA158" s="39">
        <f t="shared" si="68"/>
        <v>336.45336048475053</v>
      </c>
      <c r="AB158" s="53">
        <f t="shared" si="69"/>
        <v>33.645336048475052</v>
      </c>
      <c r="AC158" s="41" t="str">
        <f t="shared" si="70"/>
        <v>-</v>
      </c>
      <c r="AD158" s="43" t="str">
        <f t="shared" si="71"/>
        <v>-</v>
      </c>
      <c r="AF158" s="38">
        <f>IF('[29]Proforma-Input'!$C$108="Yes",MONTH(O158)&amp;YEAR(O158)=MONTH($C$9)&amp;YEAR($C$9),0)</f>
        <v>0</v>
      </c>
      <c r="AG158" s="52">
        <v>12</v>
      </c>
    </row>
    <row r="159" spans="2:33" x14ac:dyDescent="0.3">
      <c r="B159" s="44" t="str">
        <f t="shared" si="72"/>
        <v>-</v>
      </c>
      <c r="C159" s="38"/>
      <c r="D159" s="1">
        <v>144</v>
      </c>
      <c r="E159" s="1">
        <f t="shared" si="75"/>
        <v>12</v>
      </c>
      <c r="F159" s="39">
        <f>IFERROR(IF(B159&lt;$C$9,IF('[29]Proforma-Input'!$C$108="Yes",K158,K158),0),)</f>
        <v>0</v>
      </c>
      <c r="G159" s="39">
        <f t="shared" si="73"/>
        <v>0</v>
      </c>
      <c r="H159" s="40">
        <f>IFERROR(IF(B159&lt;$C$9,IF('[29]Proforma-Input'!$C$108="Yes",H158,),0),)</f>
        <v>0</v>
      </c>
      <c r="I159" s="41">
        <f t="shared" si="58"/>
        <v>0</v>
      </c>
      <c r="J159" s="41">
        <f t="shared" si="59"/>
        <v>0</v>
      </c>
      <c r="K159" s="42">
        <f t="shared" si="60"/>
        <v>0</v>
      </c>
      <c r="L159" s="41" t="str">
        <f t="shared" si="61"/>
        <v>-</v>
      </c>
      <c r="M159" s="43" t="str">
        <f t="shared" si="62"/>
        <v>-</v>
      </c>
      <c r="O159" s="44">
        <f t="shared" ca="1" si="74"/>
        <v>50286</v>
      </c>
      <c r="P159" s="38"/>
      <c r="Q159" s="1">
        <f t="shared" si="53"/>
        <v>144</v>
      </c>
      <c r="R159" s="1">
        <f t="shared" si="76"/>
        <v>12</v>
      </c>
      <c r="S159" s="39">
        <f>IF('[29]Proforma-Input'!$C$108="No",X158,IF(AF159=TRUE,$P$3,X158))</f>
        <v>4027706.3930738666</v>
      </c>
      <c r="T159" s="39">
        <f t="shared" si="56"/>
        <v>31603.401174648188</v>
      </c>
      <c r="U159" s="40">
        <f t="shared" si="57"/>
        <v>6.5000000000000002E-2</v>
      </c>
      <c r="V159" s="41">
        <f t="shared" si="63"/>
        <v>21816.742962483444</v>
      </c>
      <c r="W159" s="41">
        <f t="shared" si="64"/>
        <v>9786.6582121647443</v>
      </c>
      <c r="X159" s="53">
        <f t="shared" si="65"/>
        <v>4017919.7348617017</v>
      </c>
      <c r="Y159" s="68">
        <f t="shared" si="66"/>
        <v>3568809.504011042</v>
      </c>
      <c r="Z159" s="68">
        <f t="shared" si="67"/>
        <v>982080.26513829734</v>
      </c>
      <c r="AA159" s="39">
        <f t="shared" si="68"/>
        <v>335.64219942282222</v>
      </c>
      <c r="AB159" s="53">
        <f t="shared" si="69"/>
        <v>33.564219942282222</v>
      </c>
      <c r="AC159" s="41" t="str">
        <f t="shared" si="70"/>
        <v>-</v>
      </c>
      <c r="AD159" s="43" t="str">
        <f t="shared" si="71"/>
        <v>-</v>
      </c>
      <c r="AF159" s="38">
        <f>IF('[29]Proforma-Input'!$C$108="Yes",MONTH(O159)&amp;YEAR(O159)=MONTH($C$9)&amp;YEAR($C$9),0)</f>
        <v>0</v>
      </c>
      <c r="AG159" s="52">
        <v>12</v>
      </c>
    </row>
    <row r="160" spans="2:33" x14ac:dyDescent="0.3">
      <c r="B160" s="44" t="str">
        <f t="shared" si="72"/>
        <v>-</v>
      </c>
      <c r="C160" s="38">
        <v>13</v>
      </c>
      <c r="D160" s="1">
        <v>145</v>
      </c>
      <c r="E160" s="1">
        <v>1</v>
      </c>
      <c r="F160" s="39">
        <f>IFERROR(IF(B160&lt;$C$9,IF('[29]Proforma-Input'!$C$108="Yes",K159,K159),0),)</f>
        <v>0</v>
      </c>
      <c r="G160" s="39">
        <f t="shared" si="73"/>
        <v>0</v>
      </c>
      <c r="H160" s="40">
        <f>IFERROR(IF(B160&lt;$C$9,IF('[29]Proforma-Input'!$C$108="Yes",H159,),0),)</f>
        <v>0</v>
      </c>
      <c r="I160" s="41">
        <f t="shared" si="58"/>
        <v>0</v>
      </c>
      <c r="J160" s="41">
        <f t="shared" si="59"/>
        <v>0</v>
      </c>
      <c r="K160" s="42">
        <f t="shared" si="60"/>
        <v>0</v>
      </c>
      <c r="L160" s="41">
        <f t="shared" si="61"/>
        <v>0</v>
      </c>
      <c r="M160" s="43">
        <f t="shared" si="62"/>
        <v>0</v>
      </c>
      <c r="O160" s="44">
        <f t="shared" ca="1" si="74"/>
        <v>50316</v>
      </c>
      <c r="P160" s="38">
        <v>13</v>
      </c>
      <c r="Q160" s="1">
        <f t="shared" si="53"/>
        <v>145</v>
      </c>
      <c r="R160" s="1">
        <v>1</v>
      </c>
      <c r="S160" s="39">
        <f>IF('[29]Proforma-Input'!$C$108="No",X159,IF(AF160=TRUE,$P$3,X159))</f>
        <v>4017919.7348617017</v>
      </c>
      <c r="T160" s="39">
        <f t="shared" si="56"/>
        <v>31603.401174648188</v>
      </c>
      <c r="U160" s="40">
        <f t="shared" si="57"/>
        <v>6.5000000000000002E-2</v>
      </c>
      <c r="V160" s="41">
        <f t="shared" si="63"/>
        <v>21763.731897167552</v>
      </c>
      <c r="W160" s="41">
        <f t="shared" si="64"/>
        <v>9839.6692774806361</v>
      </c>
      <c r="X160" s="53">
        <f t="shared" si="65"/>
        <v>4008080.0655842209</v>
      </c>
      <c r="Y160" s="68">
        <f t="shared" si="66"/>
        <v>3590573.2359082093</v>
      </c>
      <c r="Z160" s="68">
        <f t="shared" si="67"/>
        <v>991919.93441577803</v>
      </c>
      <c r="AA160" s="39">
        <f t="shared" si="68"/>
        <v>334.82664457180846</v>
      </c>
      <c r="AB160" s="53">
        <f t="shared" si="69"/>
        <v>33.482664457180846</v>
      </c>
      <c r="AC160" s="41">
        <f t="shared" si="70"/>
        <v>257582.80647631787</v>
      </c>
      <c r="AD160" s="43">
        <f t="shared" si="71"/>
        <v>121658.00761946043</v>
      </c>
      <c r="AF160" s="38">
        <f>IF('[29]Proforma-Input'!$C$108="Yes",MONTH(O160)&amp;YEAR(O160)=MONTH($C$9)&amp;YEAR($C$9),0)</f>
        <v>0</v>
      </c>
      <c r="AG160" s="52">
        <v>13</v>
      </c>
    </row>
    <row r="161" spans="2:33" x14ac:dyDescent="0.3">
      <c r="B161" s="44" t="str">
        <f t="shared" si="72"/>
        <v>-</v>
      </c>
      <c r="C161" s="38"/>
      <c r="D161" s="1">
        <v>146</v>
      </c>
      <c r="E161" s="1">
        <f t="shared" ref="E161:E171" si="77">1+E160</f>
        <v>2</v>
      </c>
      <c r="F161" s="39">
        <f>IFERROR(IF(B161&lt;$C$9,IF('[29]Proforma-Input'!$C$108="Yes",K160,K160),0),)</f>
        <v>0</v>
      </c>
      <c r="G161" s="39">
        <f t="shared" si="73"/>
        <v>0</v>
      </c>
      <c r="H161" s="40">
        <f>IFERROR(IF(B161&lt;$C$9,IF('[29]Proforma-Input'!$C$108="Yes",H160,),0),)</f>
        <v>0</v>
      </c>
      <c r="I161" s="41">
        <f t="shared" si="58"/>
        <v>0</v>
      </c>
      <c r="J161" s="41">
        <f t="shared" si="59"/>
        <v>0</v>
      </c>
      <c r="K161" s="42">
        <f t="shared" si="60"/>
        <v>0</v>
      </c>
      <c r="L161" s="41" t="str">
        <f t="shared" si="61"/>
        <v>-</v>
      </c>
      <c r="M161" s="43" t="str">
        <f t="shared" si="62"/>
        <v>-</v>
      </c>
      <c r="O161" s="44">
        <f t="shared" ca="1" si="74"/>
        <v>50347</v>
      </c>
      <c r="P161" s="38"/>
      <c r="Q161" s="1">
        <f t="shared" si="53"/>
        <v>146</v>
      </c>
      <c r="R161" s="1">
        <f t="shared" ref="R161:R171" si="78">1+R160</f>
        <v>2</v>
      </c>
      <c r="S161" s="39">
        <f>IF('[29]Proforma-Input'!$C$108="No",X160,IF(AF161=TRUE,$P$3,X160))</f>
        <v>4008080.0655842209</v>
      </c>
      <c r="T161" s="39">
        <f t="shared" si="56"/>
        <v>31603.401174648188</v>
      </c>
      <c r="U161" s="40">
        <f t="shared" si="57"/>
        <v>6.5000000000000002E-2</v>
      </c>
      <c r="V161" s="41">
        <f t="shared" si="63"/>
        <v>21710.433688581197</v>
      </c>
      <c r="W161" s="41">
        <f t="shared" si="64"/>
        <v>9892.9674860669911</v>
      </c>
      <c r="X161" s="53">
        <f t="shared" si="65"/>
        <v>3998187.0980981537</v>
      </c>
      <c r="Y161" s="68">
        <f t="shared" si="66"/>
        <v>3612283.6695967903</v>
      </c>
      <c r="Z161" s="68">
        <f t="shared" si="67"/>
        <v>1001812.901901845</v>
      </c>
      <c r="AA161" s="39">
        <f t="shared" si="68"/>
        <v>334.00667213201842</v>
      </c>
      <c r="AB161" s="53">
        <f t="shared" si="69"/>
        <v>33.400667213201842</v>
      </c>
      <c r="AC161" s="41" t="str">
        <f t="shared" si="70"/>
        <v>-</v>
      </c>
      <c r="AD161" s="43" t="str">
        <f t="shared" si="71"/>
        <v>-</v>
      </c>
      <c r="AF161" s="38">
        <f>IF('[29]Proforma-Input'!$C$108="Yes",MONTH(O161)&amp;YEAR(O161)=MONTH($C$9)&amp;YEAR($C$9),0)</f>
        <v>0</v>
      </c>
      <c r="AG161" s="52">
        <v>13</v>
      </c>
    </row>
    <row r="162" spans="2:33" x14ac:dyDescent="0.3">
      <c r="B162" s="44" t="str">
        <f t="shared" si="72"/>
        <v>-</v>
      </c>
      <c r="C162" s="38"/>
      <c r="D162" s="1">
        <v>147</v>
      </c>
      <c r="E162" s="1">
        <f t="shared" si="77"/>
        <v>3</v>
      </c>
      <c r="F162" s="39">
        <f>IFERROR(IF(B162&lt;$C$9,IF('[29]Proforma-Input'!$C$108="Yes",K161,K161),0),)</f>
        <v>0</v>
      </c>
      <c r="G162" s="39">
        <f t="shared" si="73"/>
        <v>0</v>
      </c>
      <c r="H162" s="40">
        <f>IFERROR(IF(B162&lt;$C$9,IF('[29]Proforma-Input'!$C$108="Yes",H161,),0),)</f>
        <v>0</v>
      </c>
      <c r="I162" s="41">
        <f t="shared" si="58"/>
        <v>0</v>
      </c>
      <c r="J162" s="41">
        <f t="shared" si="59"/>
        <v>0</v>
      </c>
      <c r="K162" s="42">
        <f t="shared" si="60"/>
        <v>0</v>
      </c>
      <c r="L162" s="41" t="str">
        <f t="shared" si="61"/>
        <v>-</v>
      </c>
      <c r="M162" s="43" t="str">
        <f t="shared" si="62"/>
        <v>-</v>
      </c>
      <c r="O162" s="44">
        <f t="shared" ca="1" si="74"/>
        <v>50377</v>
      </c>
      <c r="P162" s="38"/>
      <c r="Q162" s="1">
        <f t="shared" si="53"/>
        <v>147</v>
      </c>
      <c r="R162" s="1">
        <f t="shared" si="78"/>
        <v>3</v>
      </c>
      <c r="S162" s="39">
        <f>IF('[29]Proforma-Input'!$C$108="No",X161,IF(AF162=TRUE,$P$3,X161))</f>
        <v>3998187.0980981537</v>
      </c>
      <c r="T162" s="39">
        <f t="shared" si="56"/>
        <v>31603.401174648188</v>
      </c>
      <c r="U162" s="40">
        <f t="shared" si="57"/>
        <v>6.5000000000000002E-2</v>
      </c>
      <c r="V162" s="41">
        <f t="shared" si="63"/>
        <v>21656.846781364999</v>
      </c>
      <c r="W162" s="41">
        <f t="shared" si="64"/>
        <v>9946.5543932831897</v>
      </c>
      <c r="X162" s="53">
        <f t="shared" si="65"/>
        <v>3988240.5437048706</v>
      </c>
      <c r="Y162" s="68">
        <f t="shared" si="66"/>
        <v>3633940.5163781554</v>
      </c>
      <c r="Z162" s="68">
        <f t="shared" si="67"/>
        <v>1011759.4562951282</v>
      </c>
      <c r="AA162" s="39">
        <f t="shared" si="68"/>
        <v>333.18225817484614</v>
      </c>
      <c r="AB162" s="53">
        <f t="shared" si="69"/>
        <v>33.318225817484617</v>
      </c>
      <c r="AC162" s="41" t="str">
        <f t="shared" si="70"/>
        <v>-</v>
      </c>
      <c r="AD162" s="43" t="str">
        <f t="shared" si="71"/>
        <v>-</v>
      </c>
      <c r="AF162" s="38">
        <f>IF('[29]Proforma-Input'!$C$108="Yes",MONTH(O162)&amp;YEAR(O162)=MONTH($C$9)&amp;YEAR($C$9),0)</f>
        <v>0</v>
      </c>
      <c r="AG162" s="52">
        <v>13</v>
      </c>
    </row>
    <row r="163" spans="2:33" x14ac:dyDescent="0.3">
      <c r="B163" s="44" t="str">
        <f t="shared" si="72"/>
        <v>-</v>
      </c>
      <c r="C163" s="38"/>
      <c r="D163" s="1">
        <v>148</v>
      </c>
      <c r="E163" s="1">
        <f t="shared" si="77"/>
        <v>4</v>
      </c>
      <c r="F163" s="39">
        <f>IFERROR(IF(B163&lt;$C$9,IF('[29]Proforma-Input'!$C$108="Yes",K162,K162),0),)</f>
        <v>0</v>
      </c>
      <c r="G163" s="39">
        <f t="shared" si="73"/>
        <v>0</v>
      </c>
      <c r="H163" s="40">
        <f>IFERROR(IF(B163&lt;$C$9,IF('[29]Proforma-Input'!$C$108="Yes",H162,),0),)</f>
        <v>0</v>
      </c>
      <c r="I163" s="41">
        <f t="shared" si="58"/>
        <v>0</v>
      </c>
      <c r="J163" s="41">
        <f t="shared" si="59"/>
        <v>0</v>
      </c>
      <c r="K163" s="42">
        <f t="shared" si="60"/>
        <v>0</v>
      </c>
      <c r="L163" s="41" t="str">
        <f t="shared" si="61"/>
        <v>-</v>
      </c>
      <c r="M163" s="43" t="str">
        <f t="shared" si="62"/>
        <v>-</v>
      </c>
      <c r="O163" s="44">
        <f t="shared" ca="1" si="74"/>
        <v>50408</v>
      </c>
      <c r="P163" s="38"/>
      <c r="Q163" s="1">
        <f t="shared" si="53"/>
        <v>148</v>
      </c>
      <c r="R163" s="1">
        <f t="shared" si="78"/>
        <v>4</v>
      </c>
      <c r="S163" s="39">
        <f>IF('[29]Proforma-Input'!$C$108="No",X162,IF(AF163=TRUE,$P$3,X162))</f>
        <v>3988240.5437048706</v>
      </c>
      <c r="T163" s="39">
        <f t="shared" si="56"/>
        <v>31603.401174648188</v>
      </c>
      <c r="U163" s="40">
        <f t="shared" si="57"/>
        <v>6.5000000000000002E-2</v>
      </c>
      <c r="V163" s="41">
        <f t="shared" si="63"/>
        <v>21602.969611734716</v>
      </c>
      <c r="W163" s="41">
        <f t="shared" si="64"/>
        <v>10000.431562913473</v>
      </c>
      <c r="X163" s="53">
        <f t="shared" si="65"/>
        <v>3978240.112141957</v>
      </c>
      <c r="Y163" s="68">
        <f t="shared" si="66"/>
        <v>3655543.4859898901</v>
      </c>
      <c r="Z163" s="68">
        <f t="shared" si="67"/>
        <v>1021759.8878580417</v>
      </c>
      <c r="AA163" s="39">
        <f t="shared" si="68"/>
        <v>332.35337864207253</v>
      </c>
      <c r="AB163" s="53">
        <f t="shared" si="69"/>
        <v>33.235337864207253</v>
      </c>
      <c r="AC163" s="41" t="str">
        <f t="shared" si="70"/>
        <v>-</v>
      </c>
      <c r="AD163" s="43" t="str">
        <f t="shared" si="71"/>
        <v>-</v>
      </c>
      <c r="AF163" s="38">
        <f>IF('[29]Proforma-Input'!$C$108="Yes",MONTH(O163)&amp;YEAR(O163)=MONTH($C$9)&amp;YEAR($C$9),0)</f>
        <v>0</v>
      </c>
      <c r="AG163" s="52">
        <v>13</v>
      </c>
    </row>
    <row r="164" spans="2:33" x14ac:dyDescent="0.3">
      <c r="B164" s="44" t="str">
        <f t="shared" si="72"/>
        <v>-</v>
      </c>
      <c r="C164" s="38"/>
      <c r="D164" s="1">
        <v>149</v>
      </c>
      <c r="E164" s="1">
        <f t="shared" si="77"/>
        <v>5</v>
      </c>
      <c r="F164" s="39">
        <f>IFERROR(IF(B164&lt;$C$9,IF('[29]Proforma-Input'!$C$108="Yes",K163,K163),0),)</f>
        <v>0</v>
      </c>
      <c r="G164" s="39">
        <f t="shared" si="73"/>
        <v>0</v>
      </c>
      <c r="H164" s="40">
        <f>IFERROR(IF(B164&lt;$C$9,IF('[29]Proforma-Input'!$C$108="Yes",H163,),0),)</f>
        <v>0</v>
      </c>
      <c r="I164" s="41">
        <f t="shared" si="58"/>
        <v>0</v>
      </c>
      <c r="J164" s="41">
        <f t="shared" si="59"/>
        <v>0</v>
      </c>
      <c r="K164" s="42">
        <f t="shared" si="60"/>
        <v>0</v>
      </c>
      <c r="L164" s="41" t="str">
        <f t="shared" si="61"/>
        <v>-</v>
      </c>
      <c r="M164" s="43" t="str">
        <f t="shared" si="62"/>
        <v>-</v>
      </c>
      <c r="O164" s="44">
        <f t="shared" ca="1" si="74"/>
        <v>50439</v>
      </c>
      <c r="P164" s="38"/>
      <c r="Q164" s="1">
        <f t="shared" si="53"/>
        <v>149</v>
      </c>
      <c r="R164" s="1">
        <f t="shared" si="78"/>
        <v>5</v>
      </c>
      <c r="S164" s="39">
        <f>IF('[29]Proforma-Input'!$C$108="No",X163,IF(AF164=TRUE,$P$3,X163))</f>
        <v>3978240.112141957</v>
      </c>
      <c r="T164" s="39">
        <f t="shared" si="56"/>
        <v>31603.401174648188</v>
      </c>
      <c r="U164" s="40">
        <f t="shared" si="57"/>
        <v>6.5000000000000002E-2</v>
      </c>
      <c r="V164" s="41">
        <f t="shared" si="63"/>
        <v>21548.800607435602</v>
      </c>
      <c r="W164" s="41">
        <f t="shared" si="64"/>
        <v>10054.600567212587</v>
      </c>
      <c r="X164" s="53">
        <f t="shared" si="65"/>
        <v>3968185.5115747442</v>
      </c>
      <c r="Y164" s="68">
        <f t="shared" si="66"/>
        <v>3677092.2865973255</v>
      </c>
      <c r="Z164" s="68">
        <f t="shared" si="67"/>
        <v>1031814.4884252542</v>
      </c>
      <c r="AA164" s="39">
        <f t="shared" si="68"/>
        <v>331.52000934516309</v>
      </c>
      <c r="AB164" s="53">
        <f t="shared" si="69"/>
        <v>33.152000934516309</v>
      </c>
      <c r="AC164" s="41" t="str">
        <f t="shared" si="70"/>
        <v>-</v>
      </c>
      <c r="AD164" s="43" t="str">
        <f t="shared" si="71"/>
        <v>-</v>
      </c>
      <c r="AF164" s="38">
        <f>IF('[29]Proforma-Input'!$C$108="Yes",MONTH(O164)&amp;YEAR(O164)=MONTH($C$9)&amp;YEAR($C$9),0)</f>
        <v>0</v>
      </c>
      <c r="AG164" s="52">
        <v>13</v>
      </c>
    </row>
    <row r="165" spans="2:33" x14ac:dyDescent="0.3">
      <c r="B165" s="44" t="str">
        <f t="shared" si="72"/>
        <v>-</v>
      </c>
      <c r="C165" s="38"/>
      <c r="D165" s="1">
        <v>150</v>
      </c>
      <c r="E165" s="1">
        <f t="shared" si="77"/>
        <v>6</v>
      </c>
      <c r="F165" s="39">
        <f>IFERROR(IF(B165&lt;$C$9,IF('[29]Proforma-Input'!$C$108="Yes",K164,K164),0),)</f>
        <v>0</v>
      </c>
      <c r="G165" s="39">
        <f t="shared" si="73"/>
        <v>0</v>
      </c>
      <c r="H165" s="40">
        <f>IFERROR(IF(B165&lt;$C$9,IF('[29]Proforma-Input'!$C$108="Yes",H164,),0),)</f>
        <v>0</v>
      </c>
      <c r="I165" s="41">
        <f t="shared" si="58"/>
        <v>0</v>
      </c>
      <c r="J165" s="41">
        <f t="shared" si="59"/>
        <v>0</v>
      </c>
      <c r="K165" s="42">
        <f t="shared" si="60"/>
        <v>0</v>
      </c>
      <c r="L165" s="41" t="str">
        <f t="shared" si="61"/>
        <v>-</v>
      </c>
      <c r="M165" s="43" t="str">
        <f t="shared" si="62"/>
        <v>-</v>
      </c>
      <c r="O165" s="44">
        <f t="shared" ca="1" si="74"/>
        <v>50467</v>
      </c>
      <c r="P165" s="38"/>
      <c r="Q165" s="1">
        <f t="shared" si="53"/>
        <v>150</v>
      </c>
      <c r="R165" s="1">
        <f t="shared" si="78"/>
        <v>6</v>
      </c>
      <c r="S165" s="39">
        <f>IF('[29]Proforma-Input'!$C$108="No",X164,IF(AF165=TRUE,$P$3,X164))</f>
        <v>3968185.5115747442</v>
      </c>
      <c r="T165" s="39">
        <f t="shared" si="56"/>
        <v>31603.401174648188</v>
      </c>
      <c r="U165" s="40">
        <f t="shared" si="57"/>
        <v>6.5000000000000002E-2</v>
      </c>
      <c r="V165" s="41">
        <f t="shared" si="63"/>
        <v>21494.338187696532</v>
      </c>
      <c r="W165" s="41">
        <f t="shared" si="64"/>
        <v>10109.062986951656</v>
      </c>
      <c r="X165" s="53">
        <f t="shared" si="65"/>
        <v>3958076.4485877925</v>
      </c>
      <c r="Y165" s="68">
        <f t="shared" si="66"/>
        <v>3698586.6247850219</v>
      </c>
      <c r="Z165" s="68">
        <f t="shared" si="67"/>
        <v>1041923.5514122059</v>
      </c>
      <c r="AA165" s="39">
        <f t="shared" si="68"/>
        <v>330.68212596456203</v>
      </c>
      <c r="AB165" s="53">
        <f t="shared" si="69"/>
        <v>33.068212596456206</v>
      </c>
      <c r="AC165" s="41" t="str">
        <f t="shared" si="70"/>
        <v>-</v>
      </c>
      <c r="AD165" s="43" t="str">
        <f t="shared" si="71"/>
        <v>-</v>
      </c>
      <c r="AF165" s="38">
        <f>IF('[29]Proforma-Input'!$C$108="Yes",MONTH(O165)&amp;YEAR(O165)=MONTH($C$9)&amp;YEAR($C$9),0)</f>
        <v>0</v>
      </c>
      <c r="AG165" s="52">
        <v>13</v>
      </c>
    </row>
    <row r="166" spans="2:33" x14ac:dyDescent="0.3">
      <c r="B166" s="44" t="str">
        <f t="shared" si="72"/>
        <v>-</v>
      </c>
      <c r="C166" s="38"/>
      <c r="D166" s="1">
        <v>151</v>
      </c>
      <c r="E166" s="1">
        <f t="shared" si="77"/>
        <v>7</v>
      </c>
      <c r="F166" s="39">
        <f>IFERROR(IF(B166&lt;$C$9,IF('[29]Proforma-Input'!$C$108="Yes",K165,K165),0),)</f>
        <v>0</v>
      </c>
      <c r="G166" s="39">
        <f t="shared" si="73"/>
        <v>0</v>
      </c>
      <c r="H166" s="40">
        <f>IFERROR(IF(B166&lt;$C$9,IF('[29]Proforma-Input'!$C$108="Yes",H165,),0),)</f>
        <v>0</v>
      </c>
      <c r="I166" s="41">
        <f t="shared" si="58"/>
        <v>0</v>
      </c>
      <c r="J166" s="41">
        <f t="shared" si="59"/>
        <v>0</v>
      </c>
      <c r="K166" s="42">
        <f t="shared" si="60"/>
        <v>0</v>
      </c>
      <c r="L166" s="41" t="str">
        <f t="shared" si="61"/>
        <v>-</v>
      </c>
      <c r="M166" s="43" t="str">
        <f t="shared" si="62"/>
        <v>-</v>
      </c>
      <c r="O166" s="44">
        <f t="shared" ca="1" si="74"/>
        <v>50498</v>
      </c>
      <c r="P166" s="38"/>
      <c r="Q166" s="1">
        <f t="shared" si="53"/>
        <v>151</v>
      </c>
      <c r="R166" s="1">
        <f t="shared" si="78"/>
        <v>7</v>
      </c>
      <c r="S166" s="39">
        <f>IF('[29]Proforma-Input'!$C$108="No",X165,IF(AF166=TRUE,$P$3,X165))</f>
        <v>3958076.4485877925</v>
      </c>
      <c r="T166" s="39">
        <f t="shared" si="56"/>
        <v>31603.401174648188</v>
      </c>
      <c r="U166" s="40">
        <f t="shared" si="57"/>
        <v>6.5000000000000002E-2</v>
      </c>
      <c r="V166" s="41">
        <f t="shared" si="63"/>
        <v>21439.580763183876</v>
      </c>
      <c r="W166" s="41">
        <f t="shared" si="64"/>
        <v>10163.820411464312</v>
      </c>
      <c r="X166" s="53">
        <f t="shared" si="65"/>
        <v>3947912.6281763283</v>
      </c>
      <c r="Y166" s="68">
        <f t="shared" si="66"/>
        <v>3720026.2055482059</v>
      </c>
      <c r="Z166" s="68">
        <f t="shared" si="67"/>
        <v>1052087.3718236701</v>
      </c>
      <c r="AA166" s="39">
        <f t="shared" si="68"/>
        <v>329.8397040489827</v>
      </c>
      <c r="AB166" s="53">
        <f t="shared" si="69"/>
        <v>32.983970404898272</v>
      </c>
      <c r="AC166" s="41" t="str">
        <f t="shared" si="70"/>
        <v>-</v>
      </c>
      <c r="AD166" s="43" t="str">
        <f t="shared" si="71"/>
        <v>-</v>
      </c>
      <c r="AF166" s="38">
        <f>IF('[29]Proforma-Input'!$C$108="Yes",MONTH(O166)&amp;YEAR(O166)=MONTH($C$9)&amp;YEAR($C$9),0)</f>
        <v>0</v>
      </c>
      <c r="AG166" s="52">
        <v>13</v>
      </c>
    </row>
    <row r="167" spans="2:33" x14ac:dyDescent="0.3">
      <c r="B167" s="44" t="str">
        <f t="shared" si="72"/>
        <v>-</v>
      </c>
      <c r="C167" s="38"/>
      <c r="D167" s="1">
        <v>152</v>
      </c>
      <c r="E167" s="1">
        <f t="shared" si="77"/>
        <v>8</v>
      </c>
      <c r="F167" s="39">
        <f>IFERROR(IF(B167&lt;$C$9,IF('[29]Proforma-Input'!$C$108="Yes",K166,K166),0),)</f>
        <v>0</v>
      </c>
      <c r="G167" s="39">
        <f t="shared" si="73"/>
        <v>0</v>
      </c>
      <c r="H167" s="40">
        <f>IFERROR(IF(B167&lt;$C$9,IF('[29]Proforma-Input'!$C$108="Yes",H166,),0),)</f>
        <v>0</v>
      </c>
      <c r="I167" s="41">
        <f t="shared" si="58"/>
        <v>0</v>
      </c>
      <c r="J167" s="41">
        <f t="shared" si="59"/>
        <v>0</v>
      </c>
      <c r="K167" s="42">
        <f t="shared" si="60"/>
        <v>0</v>
      </c>
      <c r="L167" s="41" t="str">
        <f t="shared" si="61"/>
        <v>-</v>
      </c>
      <c r="M167" s="43" t="str">
        <f t="shared" si="62"/>
        <v>-</v>
      </c>
      <c r="O167" s="44">
        <f t="shared" ca="1" si="74"/>
        <v>50528</v>
      </c>
      <c r="P167" s="38"/>
      <c r="Q167" s="1">
        <f t="shared" si="53"/>
        <v>152</v>
      </c>
      <c r="R167" s="1">
        <f t="shared" si="78"/>
        <v>8</v>
      </c>
      <c r="S167" s="39">
        <f>IF('[29]Proforma-Input'!$C$108="No",X166,IF(AF167=TRUE,$P$3,X166))</f>
        <v>3947912.6281763283</v>
      </c>
      <c r="T167" s="39">
        <f t="shared" si="56"/>
        <v>31603.401174648188</v>
      </c>
      <c r="U167" s="40">
        <f t="shared" si="57"/>
        <v>6.5000000000000002E-2</v>
      </c>
      <c r="V167" s="41">
        <f t="shared" si="63"/>
        <v>21384.526735955111</v>
      </c>
      <c r="W167" s="41">
        <f t="shared" si="64"/>
        <v>10218.874438693078</v>
      </c>
      <c r="X167" s="53">
        <f t="shared" si="65"/>
        <v>3937693.753737635</v>
      </c>
      <c r="Y167" s="68">
        <f t="shared" si="66"/>
        <v>3741410.7322841608</v>
      </c>
      <c r="Z167" s="68">
        <f t="shared" si="67"/>
        <v>1062306.2462623632</v>
      </c>
      <c r="AA167" s="39">
        <f t="shared" si="68"/>
        <v>328.99271901469405</v>
      </c>
      <c r="AB167" s="53">
        <f t="shared" si="69"/>
        <v>32.899271901469405</v>
      </c>
      <c r="AC167" s="41" t="str">
        <f t="shared" si="70"/>
        <v>-</v>
      </c>
      <c r="AD167" s="43" t="str">
        <f t="shared" si="71"/>
        <v>-</v>
      </c>
      <c r="AF167" s="38">
        <f>IF('[29]Proforma-Input'!$C$108="Yes",MONTH(O167)&amp;YEAR(O167)=MONTH($C$9)&amp;YEAR($C$9),0)</f>
        <v>0</v>
      </c>
      <c r="AG167" s="52">
        <v>13</v>
      </c>
    </row>
    <row r="168" spans="2:33" x14ac:dyDescent="0.3">
      <c r="B168" s="44" t="str">
        <f t="shared" si="72"/>
        <v>-</v>
      </c>
      <c r="C168" s="38"/>
      <c r="D168" s="1">
        <v>153</v>
      </c>
      <c r="E168" s="1">
        <f t="shared" si="77"/>
        <v>9</v>
      </c>
      <c r="F168" s="39">
        <f>IFERROR(IF(B168&lt;$C$9,IF('[29]Proforma-Input'!$C$108="Yes",K167,K167),0),)</f>
        <v>0</v>
      </c>
      <c r="G168" s="39">
        <f t="shared" si="73"/>
        <v>0</v>
      </c>
      <c r="H168" s="40">
        <f>IFERROR(IF(B168&lt;$C$9,IF('[29]Proforma-Input'!$C$108="Yes",H167,),0),)</f>
        <v>0</v>
      </c>
      <c r="I168" s="41">
        <f t="shared" si="58"/>
        <v>0</v>
      </c>
      <c r="J168" s="41">
        <f t="shared" si="59"/>
        <v>0</v>
      </c>
      <c r="K168" s="42">
        <f t="shared" si="60"/>
        <v>0</v>
      </c>
      <c r="L168" s="41" t="str">
        <f t="shared" si="61"/>
        <v>-</v>
      </c>
      <c r="M168" s="43" t="str">
        <f t="shared" si="62"/>
        <v>-</v>
      </c>
      <c r="O168" s="44">
        <f t="shared" ca="1" si="74"/>
        <v>50559</v>
      </c>
      <c r="P168" s="38"/>
      <c r="Q168" s="1">
        <f t="shared" si="53"/>
        <v>153</v>
      </c>
      <c r="R168" s="1">
        <f t="shared" si="78"/>
        <v>9</v>
      </c>
      <c r="S168" s="39">
        <f>IF('[29]Proforma-Input'!$C$108="No",X167,IF(AF168=TRUE,$P$3,X167))</f>
        <v>3937693.753737635</v>
      </c>
      <c r="T168" s="39">
        <f t="shared" si="56"/>
        <v>31603.401174648188</v>
      </c>
      <c r="U168" s="40">
        <f t="shared" si="57"/>
        <v>6.5000000000000002E-2</v>
      </c>
      <c r="V168" s="41">
        <f t="shared" si="63"/>
        <v>21329.174499412191</v>
      </c>
      <c r="W168" s="41">
        <f t="shared" si="64"/>
        <v>10274.226675235997</v>
      </c>
      <c r="X168" s="53">
        <f t="shared" si="65"/>
        <v>3927419.5270623988</v>
      </c>
      <c r="Y168" s="68">
        <f t="shared" si="66"/>
        <v>3762739.9067835729</v>
      </c>
      <c r="Z168" s="68">
        <f t="shared" si="67"/>
        <v>1072580.4729375991</v>
      </c>
      <c r="AA168" s="39">
        <f t="shared" si="68"/>
        <v>328.14114614480292</v>
      </c>
      <c r="AB168" s="53">
        <f t="shared" si="69"/>
        <v>32.814114614480296</v>
      </c>
      <c r="AC168" s="41" t="str">
        <f t="shared" si="70"/>
        <v>-</v>
      </c>
      <c r="AD168" s="43" t="str">
        <f t="shared" si="71"/>
        <v>-</v>
      </c>
      <c r="AF168" s="38">
        <f>IF('[29]Proforma-Input'!$C$108="Yes",MONTH(O168)&amp;YEAR(O168)=MONTH($C$9)&amp;YEAR($C$9),0)</f>
        <v>0</v>
      </c>
      <c r="AG168" s="52">
        <v>13</v>
      </c>
    </row>
    <row r="169" spans="2:33" x14ac:dyDescent="0.3">
      <c r="B169" s="44" t="str">
        <f t="shared" si="72"/>
        <v>-</v>
      </c>
      <c r="C169" s="38"/>
      <c r="D169" s="1">
        <v>154</v>
      </c>
      <c r="E169" s="1">
        <f t="shared" si="77"/>
        <v>10</v>
      </c>
      <c r="F169" s="39">
        <f>IFERROR(IF(B169&lt;$C$9,IF('[29]Proforma-Input'!$C$108="Yes",K168,K168),0),)</f>
        <v>0</v>
      </c>
      <c r="G169" s="39">
        <f t="shared" si="73"/>
        <v>0</v>
      </c>
      <c r="H169" s="40">
        <f>IFERROR(IF(B169&lt;$C$9,IF('[29]Proforma-Input'!$C$108="Yes",H168,),0),)</f>
        <v>0</v>
      </c>
      <c r="I169" s="41">
        <f t="shared" si="58"/>
        <v>0</v>
      </c>
      <c r="J169" s="41">
        <f t="shared" si="59"/>
        <v>0</v>
      </c>
      <c r="K169" s="42">
        <f t="shared" si="60"/>
        <v>0</v>
      </c>
      <c r="L169" s="41" t="str">
        <f t="shared" si="61"/>
        <v>-</v>
      </c>
      <c r="M169" s="43" t="str">
        <f t="shared" si="62"/>
        <v>-</v>
      </c>
      <c r="O169" s="44">
        <f t="shared" ca="1" si="74"/>
        <v>50589</v>
      </c>
      <c r="P169" s="38"/>
      <c r="Q169" s="1">
        <f t="shared" si="53"/>
        <v>154</v>
      </c>
      <c r="R169" s="1">
        <f t="shared" si="78"/>
        <v>10</v>
      </c>
      <c r="S169" s="39">
        <f>IF('[29]Proforma-Input'!$C$108="No",X168,IF(AF169=TRUE,$P$3,X168))</f>
        <v>3927419.5270623988</v>
      </c>
      <c r="T169" s="39">
        <f t="shared" si="56"/>
        <v>31603.401174648188</v>
      </c>
      <c r="U169" s="40">
        <f t="shared" si="57"/>
        <v>6.5000000000000002E-2</v>
      </c>
      <c r="V169" s="41">
        <f t="shared" si="63"/>
        <v>21273.522438254662</v>
      </c>
      <c r="W169" s="41">
        <f t="shared" si="64"/>
        <v>10329.878736393526</v>
      </c>
      <c r="X169" s="53">
        <f t="shared" si="65"/>
        <v>3917089.6483260053</v>
      </c>
      <c r="Y169" s="68">
        <f t="shared" si="66"/>
        <v>3784013.4292218275</v>
      </c>
      <c r="Z169" s="68">
        <f t="shared" si="67"/>
        <v>1082910.3516739926</v>
      </c>
      <c r="AA169" s="39">
        <f t="shared" si="68"/>
        <v>327.28496058853324</v>
      </c>
      <c r="AB169" s="53">
        <f t="shared" si="69"/>
        <v>32.728496058853324</v>
      </c>
      <c r="AC169" s="41" t="str">
        <f t="shared" si="70"/>
        <v>-</v>
      </c>
      <c r="AD169" s="43" t="str">
        <f t="shared" si="71"/>
        <v>-</v>
      </c>
      <c r="AF169" s="38">
        <f>IF('[29]Proforma-Input'!$C$108="Yes",MONTH(O169)&amp;YEAR(O169)=MONTH($C$9)&amp;YEAR($C$9),0)</f>
        <v>0</v>
      </c>
      <c r="AG169" s="52">
        <v>13</v>
      </c>
    </row>
    <row r="170" spans="2:33" x14ac:dyDescent="0.3">
      <c r="B170" s="44" t="str">
        <f t="shared" si="72"/>
        <v>-</v>
      </c>
      <c r="C170" s="38"/>
      <c r="D170" s="1">
        <v>155</v>
      </c>
      <c r="E170" s="1">
        <f t="shared" si="77"/>
        <v>11</v>
      </c>
      <c r="F170" s="39">
        <f>IFERROR(IF(B170&lt;$C$9,IF('[29]Proforma-Input'!$C$108="Yes",K169,K169),0),)</f>
        <v>0</v>
      </c>
      <c r="G170" s="39">
        <f t="shared" si="73"/>
        <v>0</v>
      </c>
      <c r="H170" s="40">
        <f>IFERROR(IF(B170&lt;$C$9,IF('[29]Proforma-Input'!$C$108="Yes",H169,),0),)</f>
        <v>0</v>
      </c>
      <c r="I170" s="41">
        <f t="shared" si="58"/>
        <v>0</v>
      </c>
      <c r="J170" s="41">
        <f t="shared" si="59"/>
        <v>0</v>
      </c>
      <c r="K170" s="42">
        <f t="shared" si="60"/>
        <v>0</v>
      </c>
      <c r="L170" s="41" t="str">
        <f t="shared" si="61"/>
        <v>-</v>
      </c>
      <c r="M170" s="43" t="str">
        <f t="shared" si="62"/>
        <v>-</v>
      </c>
      <c r="O170" s="44">
        <f t="shared" ca="1" si="74"/>
        <v>50620</v>
      </c>
      <c r="P170" s="38"/>
      <c r="Q170" s="1">
        <f t="shared" si="53"/>
        <v>155</v>
      </c>
      <c r="R170" s="1">
        <f t="shared" si="78"/>
        <v>11</v>
      </c>
      <c r="S170" s="39">
        <f>IF('[29]Proforma-Input'!$C$108="No",X169,IF(AF170=TRUE,$P$3,X169))</f>
        <v>3917089.6483260053</v>
      </c>
      <c r="T170" s="39">
        <f t="shared" si="56"/>
        <v>31603.401174648188</v>
      </c>
      <c r="U170" s="40">
        <f t="shared" si="57"/>
        <v>6.5000000000000002E-2</v>
      </c>
      <c r="V170" s="41">
        <f t="shared" si="63"/>
        <v>21217.568928432531</v>
      </c>
      <c r="W170" s="41">
        <f t="shared" si="64"/>
        <v>10385.832246215658</v>
      </c>
      <c r="X170" s="53">
        <f t="shared" si="65"/>
        <v>3906703.8160797898</v>
      </c>
      <c r="Y170" s="68">
        <f t="shared" si="66"/>
        <v>3805230.9981502602</v>
      </c>
      <c r="Z170" s="68">
        <f t="shared" si="67"/>
        <v>1093296.1839202081</v>
      </c>
      <c r="AA170" s="39">
        <f t="shared" si="68"/>
        <v>326.42413736050042</v>
      </c>
      <c r="AB170" s="53">
        <f t="shared" si="69"/>
        <v>32.642413736050045</v>
      </c>
      <c r="AC170" s="41" t="str">
        <f t="shared" si="70"/>
        <v>-</v>
      </c>
      <c r="AD170" s="43" t="str">
        <f t="shared" si="71"/>
        <v>-</v>
      </c>
      <c r="AF170" s="38">
        <f>IF('[29]Proforma-Input'!$C$108="Yes",MONTH(O170)&amp;YEAR(O170)=MONTH($C$9)&amp;YEAR($C$9),0)</f>
        <v>0</v>
      </c>
      <c r="AG170" s="52">
        <v>13</v>
      </c>
    </row>
    <row r="171" spans="2:33" x14ac:dyDescent="0.3">
      <c r="B171" s="44" t="str">
        <f t="shared" si="72"/>
        <v>-</v>
      </c>
      <c r="C171" s="38"/>
      <c r="D171" s="1">
        <v>156</v>
      </c>
      <c r="E171" s="1">
        <f t="shared" si="77"/>
        <v>12</v>
      </c>
      <c r="F171" s="39">
        <f>IFERROR(IF(B171&lt;$C$9,IF('[29]Proforma-Input'!$C$108="Yes",K170,K170),0),)</f>
        <v>0</v>
      </c>
      <c r="G171" s="39">
        <f t="shared" si="73"/>
        <v>0</v>
      </c>
      <c r="H171" s="40">
        <f>IFERROR(IF(B171&lt;$C$9,IF('[29]Proforma-Input'!$C$108="Yes",H170,),0),)</f>
        <v>0</v>
      </c>
      <c r="I171" s="41">
        <f t="shared" si="58"/>
        <v>0</v>
      </c>
      <c r="J171" s="41">
        <f t="shared" si="59"/>
        <v>0</v>
      </c>
      <c r="K171" s="42">
        <f t="shared" si="60"/>
        <v>0</v>
      </c>
      <c r="L171" s="41" t="str">
        <f t="shared" si="61"/>
        <v>-</v>
      </c>
      <c r="M171" s="43" t="str">
        <f t="shared" si="62"/>
        <v>-</v>
      </c>
      <c r="O171" s="44">
        <f t="shared" ca="1" si="74"/>
        <v>50651</v>
      </c>
      <c r="P171" s="38"/>
      <c r="Q171" s="1">
        <f t="shared" si="53"/>
        <v>156</v>
      </c>
      <c r="R171" s="1">
        <f t="shared" si="78"/>
        <v>12</v>
      </c>
      <c r="S171" s="39">
        <f>IF('[29]Proforma-Input'!$C$108="No",X170,IF(AF171=TRUE,$P$3,X170))</f>
        <v>3906703.8160797898</v>
      </c>
      <c r="T171" s="39">
        <f t="shared" si="56"/>
        <v>31603.401174648188</v>
      </c>
      <c r="U171" s="40">
        <f t="shared" si="57"/>
        <v>6.5000000000000002E-2</v>
      </c>
      <c r="V171" s="41">
        <f t="shared" si="63"/>
        <v>21161.312337098861</v>
      </c>
      <c r="W171" s="41">
        <f t="shared" si="64"/>
        <v>10442.088837549327</v>
      </c>
      <c r="X171" s="53">
        <f t="shared" si="65"/>
        <v>3896261.7272422402</v>
      </c>
      <c r="Y171" s="68">
        <f t="shared" si="66"/>
        <v>3826392.3104873588</v>
      </c>
      <c r="Z171" s="68">
        <f t="shared" si="67"/>
        <v>1103738.2727577575</v>
      </c>
      <c r="AA171" s="39">
        <f t="shared" si="68"/>
        <v>325.55865133998248</v>
      </c>
      <c r="AB171" s="53">
        <f t="shared" si="69"/>
        <v>32.555865133998246</v>
      </c>
      <c r="AC171" s="41" t="str">
        <f t="shared" si="70"/>
        <v>-</v>
      </c>
      <c r="AD171" s="43" t="str">
        <f t="shared" si="71"/>
        <v>-</v>
      </c>
      <c r="AF171" s="38">
        <f>IF('[29]Proforma-Input'!$C$108="Yes",MONTH(O171)&amp;YEAR(O171)=MONTH($C$9)&amp;YEAR($C$9),0)</f>
        <v>0</v>
      </c>
      <c r="AG171" s="52">
        <v>13</v>
      </c>
    </row>
    <row r="172" spans="2:33" x14ac:dyDescent="0.3">
      <c r="B172" s="44" t="str">
        <f t="shared" si="72"/>
        <v>-</v>
      </c>
      <c r="C172" s="38">
        <v>14</v>
      </c>
      <c r="D172" s="1">
        <v>157</v>
      </c>
      <c r="E172" s="1">
        <v>1</v>
      </c>
      <c r="F172" s="39">
        <f>IFERROR(IF(B172&lt;$C$9,IF('[29]Proforma-Input'!$C$108="Yes",K171,K171),0),)</f>
        <v>0</v>
      </c>
      <c r="G172" s="39">
        <f t="shared" si="73"/>
        <v>0</v>
      </c>
      <c r="H172" s="40">
        <f>IFERROR(IF(B172&lt;$C$9,IF('[29]Proforma-Input'!$C$108="Yes",H171,),0),)</f>
        <v>0</v>
      </c>
      <c r="I172" s="41">
        <f t="shared" si="58"/>
        <v>0</v>
      </c>
      <c r="J172" s="41">
        <f t="shared" si="59"/>
        <v>0</v>
      </c>
      <c r="K172" s="42">
        <f t="shared" si="60"/>
        <v>0</v>
      </c>
      <c r="L172" s="41">
        <f t="shared" si="61"/>
        <v>0</v>
      </c>
      <c r="M172" s="43">
        <f t="shared" si="62"/>
        <v>0</v>
      </c>
      <c r="O172" s="44">
        <f t="shared" ca="1" si="74"/>
        <v>50681</v>
      </c>
      <c r="P172" s="38">
        <v>14</v>
      </c>
      <c r="Q172" s="1">
        <f t="shared" si="53"/>
        <v>157</v>
      </c>
      <c r="R172" s="1">
        <v>1</v>
      </c>
      <c r="S172" s="39">
        <f>IF('[29]Proforma-Input'!$C$108="No",X171,IF(AF172=TRUE,$P$3,X171))</f>
        <v>3896261.7272422402</v>
      </c>
      <c r="T172" s="39">
        <f t="shared" si="56"/>
        <v>31603.401174648188</v>
      </c>
      <c r="U172" s="40">
        <f t="shared" si="57"/>
        <v>6.5000000000000002E-2</v>
      </c>
      <c r="V172" s="41">
        <f t="shared" si="63"/>
        <v>21104.751022562134</v>
      </c>
      <c r="W172" s="41">
        <f t="shared" si="64"/>
        <v>10498.650152086055</v>
      </c>
      <c r="X172" s="53">
        <f t="shared" si="65"/>
        <v>3885763.0770901539</v>
      </c>
      <c r="Y172" s="68">
        <f t="shared" si="66"/>
        <v>3847497.0615099207</v>
      </c>
      <c r="Z172" s="68">
        <f t="shared" si="67"/>
        <v>1114236.9229098435</v>
      </c>
      <c r="AA172" s="39">
        <f t="shared" si="68"/>
        <v>324.6884772701867</v>
      </c>
      <c r="AB172" s="53">
        <f t="shared" si="69"/>
        <v>32.46884772701867</v>
      </c>
      <c r="AC172" s="41">
        <f t="shared" si="70"/>
        <v>249435.14439510292</v>
      </c>
      <c r="AD172" s="43">
        <f t="shared" si="71"/>
        <v>129805.66970067531</v>
      </c>
      <c r="AF172" s="38">
        <f>IF('[29]Proforma-Input'!$C$108="Yes",MONTH(O172)&amp;YEAR(O172)=MONTH($C$9)&amp;YEAR($C$9),0)</f>
        <v>0</v>
      </c>
      <c r="AG172" s="52">
        <v>14</v>
      </c>
    </row>
    <row r="173" spans="2:33" x14ac:dyDescent="0.3">
      <c r="B173" s="44" t="str">
        <f t="shared" si="72"/>
        <v>-</v>
      </c>
      <c r="C173" s="38"/>
      <c r="D173" s="1">
        <v>158</v>
      </c>
      <c r="E173" s="1">
        <f t="shared" ref="E173:E183" si="79">1+E172</f>
        <v>2</v>
      </c>
      <c r="F173" s="39">
        <f>IFERROR(IF(B173&lt;$C$9,IF('[29]Proforma-Input'!$C$108="Yes",K172,K172),0),)</f>
        <v>0</v>
      </c>
      <c r="G173" s="39">
        <f t="shared" si="73"/>
        <v>0</v>
      </c>
      <c r="H173" s="40">
        <f>IFERROR(IF(B173&lt;$C$9,IF('[29]Proforma-Input'!$C$108="Yes",H172,),0),)</f>
        <v>0</v>
      </c>
      <c r="I173" s="41">
        <f t="shared" si="58"/>
        <v>0</v>
      </c>
      <c r="J173" s="41">
        <f t="shared" si="59"/>
        <v>0</v>
      </c>
      <c r="K173" s="42">
        <f t="shared" si="60"/>
        <v>0</v>
      </c>
      <c r="L173" s="41" t="str">
        <f t="shared" si="61"/>
        <v>-</v>
      </c>
      <c r="M173" s="43" t="str">
        <f t="shared" si="62"/>
        <v>-</v>
      </c>
      <c r="O173" s="44">
        <f t="shared" ca="1" si="74"/>
        <v>50712</v>
      </c>
      <c r="P173" s="38"/>
      <c r="Q173" s="1">
        <f t="shared" si="53"/>
        <v>158</v>
      </c>
      <c r="R173" s="1">
        <f t="shared" ref="R173:R183" si="80">1+R172</f>
        <v>2</v>
      </c>
      <c r="S173" s="39">
        <f>IF('[29]Proforma-Input'!$C$108="No",X172,IF(AF173=TRUE,$P$3,X172))</f>
        <v>3885763.0770901539</v>
      </c>
      <c r="T173" s="39">
        <f t="shared" si="56"/>
        <v>31603.401174648188</v>
      </c>
      <c r="U173" s="40">
        <f t="shared" si="57"/>
        <v>6.5000000000000002E-2</v>
      </c>
      <c r="V173" s="41">
        <f t="shared" si="63"/>
        <v>21047.883334238333</v>
      </c>
      <c r="W173" s="41">
        <f t="shared" si="64"/>
        <v>10555.517840409855</v>
      </c>
      <c r="X173" s="53">
        <f t="shared" si="65"/>
        <v>3875207.5592497443</v>
      </c>
      <c r="Y173" s="68">
        <f t="shared" si="66"/>
        <v>3868544.9448441593</v>
      </c>
      <c r="Z173" s="68">
        <f t="shared" si="67"/>
        <v>1124792.4407502534</v>
      </c>
      <c r="AA173" s="39">
        <f t="shared" si="68"/>
        <v>323.81358975751283</v>
      </c>
      <c r="AB173" s="53">
        <f t="shared" si="69"/>
        <v>32.381358975751283</v>
      </c>
      <c r="AC173" s="41" t="str">
        <f t="shared" si="70"/>
        <v>-</v>
      </c>
      <c r="AD173" s="43" t="str">
        <f t="shared" si="71"/>
        <v>-</v>
      </c>
      <c r="AF173" s="38">
        <f>IF('[29]Proforma-Input'!$C$108="Yes",MONTH(O173)&amp;YEAR(O173)=MONTH($C$9)&amp;YEAR($C$9),0)</f>
        <v>0</v>
      </c>
      <c r="AG173" s="52">
        <v>14</v>
      </c>
    </row>
    <row r="174" spans="2:33" x14ac:dyDescent="0.3">
      <c r="B174" s="44" t="str">
        <f t="shared" si="72"/>
        <v>-</v>
      </c>
      <c r="C174" s="38"/>
      <c r="D174" s="1">
        <v>159</v>
      </c>
      <c r="E174" s="1">
        <f t="shared" si="79"/>
        <v>3</v>
      </c>
      <c r="F174" s="39">
        <f>IFERROR(IF(B174&lt;$C$9,IF('[29]Proforma-Input'!$C$108="Yes",K173,K173),0),)</f>
        <v>0</v>
      </c>
      <c r="G174" s="39">
        <f t="shared" si="73"/>
        <v>0</v>
      </c>
      <c r="H174" s="40">
        <f>IFERROR(IF(B174&lt;$C$9,IF('[29]Proforma-Input'!$C$108="Yes",H173,),0),)</f>
        <v>0</v>
      </c>
      <c r="I174" s="41">
        <f t="shared" si="58"/>
        <v>0</v>
      </c>
      <c r="J174" s="41">
        <f t="shared" si="59"/>
        <v>0</v>
      </c>
      <c r="K174" s="42">
        <f t="shared" si="60"/>
        <v>0</v>
      </c>
      <c r="L174" s="41" t="str">
        <f t="shared" si="61"/>
        <v>-</v>
      </c>
      <c r="M174" s="43" t="str">
        <f t="shared" si="62"/>
        <v>-</v>
      </c>
      <c r="O174" s="44">
        <f t="shared" ca="1" si="74"/>
        <v>50742</v>
      </c>
      <c r="P174" s="38"/>
      <c r="Q174" s="1">
        <f t="shared" si="53"/>
        <v>159</v>
      </c>
      <c r="R174" s="1">
        <f t="shared" si="80"/>
        <v>3</v>
      </c>
      <c r="S174" s="39">
        <f>IF('[29]Proforma-Input'!$C$108="No",X173,IF(AF174=TRUE,$P$3,X173))</f>
        <v>3875207.5592497443</v>
      </c>
      <c r="T174" s="39">
        <f t="shared" si="56"/>
        <v>31603.401174648188</v>
      </c>
      <c r="U174" s="40">
        <f t="shared" si="57"/>
        <v>6.5000000000000002E-2</v>
      </c>
      <c r="V174" s="41">
        <f t="shared" si="63"/>
        <v>20990.707612602782</v>
      </c>
      <c r="W174" s="41">
        <f t="shared" si="64"/>
        <v>10612.693562045406</v>
      </c>
      <c r="X174" s="53">
        <f t="shared" si="65"/>
        <v>3864594.8656876991</v>
      </c>
      <c r="Y174" s="68">
        <f t="shared" si="66"/>
        <v>3889535.6524567623</v>
      </c>
      <c r="Z174" s="68">
        <f t="shared" si="67"/>
        <v>1135405.1343122988</v>
      </c>
      <c r="AA174" s="39">
        <f t="shared" si="68"/>
        <v>322.93396327081206</v>
      </c>
      <c r="AB174" s="53">
        <f t="shared" si="69"/>
        <v>32.293396327081204</v>
      </c>
      <c r="AC174" s="41" t="str">
        <f t="shared" si="70"/>
        <v>-</v>
      </c>
      <c r="AD174" s="43" t="str">
        <f t="shared" si="71"/>
        <v>-</v>
      </c>
      <c r="AF174" s="38">
        <f>IF('[29]Proforma-Input'!$C$108="Yes",MONTH(O174)&amp;YEAR(O174)=MONTH($C$9)&amp;YEAR($C$9),0)</f>
        <v>0</v>
      </c>
      <c r="AG174" s="52">
        <v>14</v>
      </c>
    </row>
    <row r="175" spans="2:33" x14ac:dyDescent="0.3">
      <c r="B175" s="44" t="str">
        <f t="shared" si="72"/>
        <v>-</v>
      </c>
      <c r="C175" s="38"/>
      <c r="D175" s="1">
        <v>160</v>
      </c>
      <c r="E175" s="1">
        <f t="shared" si="79"/>
        <v>4</v>
      </c>
      <c r="F175" s="39">
        <f>IFERROR(IF(B175&lt;$C$9,IF('[29]Proforma-Input'!$C$108="Yes",K174,K174),0),)</f>
        <v>0</v>
      </c>
      <c r="G175" s="39">
        <f t="shared" si="73"/>
        <v>0</v>
      </c>
      <c r="H175" s="40">
        <f>IFERROR(IF(B175&lt;$C$9,IF('[29]Proforma-Input'!$C$108="Yes",H174,),0),)</f>
        <v>0</v>
      </c>
      <c r="I175" s="41">
        <f t="shared" si="58"/>
        <v>0</v>
      </c>
      <c r="J175" s="41">
        <f t="shared" si="59"/>
        <v>0</v>
      </c>
      <c r="K175" s="42">
        <f t="shared" si="60"/>
        <v>0</v>
      </c>
      <c r="L175" s="41" t="str">
        <f t="shared" si="61"/>
        <v>-</v>
      </c>
      <c r="M175" s="43" t="str">
        <f t="shared" si="62"/>
        <v>-</v>
      </c>
      <c r="O175" s="44">
        <f t="shared" ca="1" si="74"/>
        <v>50773</v>
      </c>
      <c r="P175" s="38"/>
      <c r="Q175" s="1">
        <f t="shared" si="53"/>
        <v>160</v>
      </c>
      <c r="R175" s="1">
        <f t="shared" si="80"/>
        <v>4</v>
      </c>
      <c r="S175" s="39">
        <f>IF('[29]Proforma-Input'!$C$108="No",X174,IF(AF175=TRUE,$P$3,X174))</f>
        <v>3864594.8656876991</v>
      </c>
      <c r="T175" s="39">
        <f t="shared" si="56"/>
        <v>31603.401174648188</v>
      </c>
      <c r="U175" s="40">
        <f t="shared" si="57"/>
        <v>6.5000000000000002E-2</v>
      </c>
      <c r="V175" s="41">
        <f t="shared" si="63"/>
        <v>20933.222189141703</v>
      </c>
      <c r="W175" s="41">
        <f t="shared" si="64"/>
        <v>10670.178985506485</v>
      </c>
      <c r="X175" s="53">
        <f t="shared" si="65"/>
        <v>3853924.6867021928</v>
      </c>
      <c r="Y175" s="68">
        <f t="shared" si="66"/>
        <v>3910468.8746459042</v>
      </c>
      <c r="Z175" s="68">
        <f t="shared" si="67"/>
        <v>1146075.3132978054</v>
      </c>
      <c r="AA175" s="39">
        <f t="shared" si="68"/>
        <v>322.0495721406416</v>
      </c>
      <c r="AB175" s="53">
        <f t="shared" si="69"/>
        <v>32.204957214064159</v>
      </c>
      <c r="AC175" s="41" t="str">
        <f t="shared" si="70"/>
        <v>-</v>
      </c>
      <c r="AD175" s="43" t="str">
        <f t="shared" si="71"/>
        <v>-</v>
      </c>
      <c r="AF175" s="38">
        <f>IF('[29]Proforma-Input'!$C$108="Yes",MONTH(O175)&amp;YEAR(O175)=MONTH($C$9)&amp;YEAR($C$9),0)</f>
        <v>0</v>
      </c>
      <c r="AG175" s="52">
        <v>14</v>
      </c>
    </row>
    <row r="176" spans="2:33" x14ac:dyDescent="0.3">
      <c r="B176" s="44" t="str">
        <f t="shared" si="72"/>
        <v>-</v>
      </c>
      <c r="C176" s="38"/>
      <c r="D176" s="1">
        <v>161</v>
      </c>
      <c r="E176" s="1">
        <f t="shared" si="79"/>
        <v>5</v>
      </c>
      <c r="F176" s="39">
        <f>IFERROR(IF(B176&lt;$C$9,IF('[29]Proforma-Input'!$C$108="Yes",K175,K175),0),)</f>
        <v>0</v>
      </c>
      <c r="G176" s="39">
        <f t="shared" si="73"/>
        <v>0</v>
      </c>
      <c r="H176" s="40">
        <f>IFERROR(IF(B176&lt;$C$9,IF('[29]Proforma-Input'!$C$108="Yes",H175,),0),)</f>
        <v>0</v>
      </c>
      <c r="I176" s="41">
        <f t="shared" si="58"/>
        <v>0</v>
      </c>
      <c r="J176" s="41">
        <f t="shared" si="59"/>
        <v>0</v>
      </c>
      <c r="K176" s="42">
        <f t="shared" si="60"/>
        <v>0</v>
      </c>
      <c r="L176" s="41" t="str">
        <f t="shared" si="61"/>
        <v>-</v>
      </c>
      <c r="M176" s="43" t="str">
        <f t="shared" si="62"/>
        <v>-</v>
      </c>
      <c r="O176" s="44">
        <f t="shared" ca="1" si="74"/>
        <v>50804</v>
      </c>
      <c r="P176" s="38"/>
      <c r="Q176" s="1">
        <f t="shared" si="53"/>
        <v>161</v>
      </c>
      <c r="R176" s="1">
        <f t="shared" si="80"/>
        <v>5</v>
      </c>
      <c r="S176" s="39">
        <f>IF('[29]Proforma-Input'!$C$108="No",X175,IF(AF176=TRUE,$P$3,X175))</f>
        <v>3853924.6867021928</v>
      </c>
      <c r="T176" s="39">
        <f t="shared" si="56"/>
        <v>31603.401174648188</v>
      </c>
      <c r="U176" s="40">
        <f t="shared" si="57"/>
        <v>6.5000000000000002E-2</v>
      </c>
      <c r="V176" s="41">
        <f t="shared" si="63"/>
        <v>20875.425386303545</v>
      </c>
      <c r="W176" s="41">
        <f t="shared" si="64"/>
        <v>10727.975788344644</v>
      </c>
      <c r="X176" s="53">
        <f t="shared" si="65"/>
        <v>3843196.7109138481</v>
      </c>
      <c r="Y176" s="68">
        <f t="shared" si="66"/>
        <v>3931344.3000322077</v>
      </c>
      <c r="Z176" s="68">
        <f t="shared" si="67"/>
        <v>1156803.28908615</v>
      </c>
      <c r="AA176" s="39">
        <f t="shared" si="68"/>
        <v>321.1603905585161</v>
      </c>
      <c r="AB176" s="53">
        <f t="shared" si="69"/>
        <v>32.116039055851608</v>
      </c>
      <c r="AC176" s="41" t="str">
        <f t="shared" si="70"/>
        <v>-</v>
      </c>
      <c r="AD176" s="43" t="str">
        <f t="shared" si="71"/>
        <v>-</v>
      </c>
      <c r="AF176" s="38">
        <f>IF('[29]Proforma-Input'!$C$108="Yes",MONTH(O176)&amp;YEAR(O176)=MONTH($C$9)&amp;YEAR($C$9),0)</f>
        <v>0</v>
      </c>
      <c r="AG176" s="52">
        <v>14</v>
      </c>
    </row>
    <row r="177" spans="2:33" x14ac:dyDescent="0.3">
      <c r="B177" s="44" t="str">
        <f t="shared" si="72"/>
        <v>-</v>
      </c>
      <c r="C177" s="38"/>
      <c r="D177" s="1">
        <v>162</v>
      </c>
      <c r="E177" s="1">
        <f t="shared" si="79"/>
        <v>6</v>
      </c>
      <c r="F177" s="39">
        <f>IFERROR(IF(B177&lt;$C$9,IF('[29]Proforma-Input'!$C$108="Yes",K176,K176),0),)</f>
        <v>0</v>
      </c>
      <c r="G177" s="39">
        <f t="shared" si="73"/>
        <v>0</v>
      </c>
      <c r="H177" s="40">
        <f>IFERROR(IF(B177&lt;$C$9,IF('[29]Proforma-Input'!$C$108="Yes",H176,),0),)</f>
        <v>0</v>
      </c>
      <c r="I177" s="41">
        <f t="shared" si="58"/>
        <v>0</v>
      </c>
      <c r="J177" s="41">
        <f t="shared" si="59"/>
        <v>0</v>
      </c>
      <c r="K177" s="42">
        <f t="shared" si="60"/>
        <v>0</v>
      </c>
      <c r="L177" s="41" t="str">
        <f t="shared" si="61"/>
        <v>-</v>
      </c>
      <c r="M177" s="43" t="str">
        <f t="shared" si="62"/>
        <v>-</v>
      </c>
      <c r="O177" s="44">
        <f t="shared" ca="1" si="74"/>
        <v>50832</v>
      </c>
      <c r="P177" s="38"/>
      <c r="Q177" s="1">
        <f t="shared" si="53"/>
        <v>162</v>
      </c>
      <c r="R177" s="1">
        <f t="shared" si="80"/>
        <v>6</v>
      </c>
      <c r="S177" s="39">
        <f>IF('[29]Proforma-Input'!$C$108="No",X176,IF(AF177=TRUE,$P$3,X176))</f>
        <v>3843196.7109138481</v>
      </c>
      <c r="T177" s="39">
        <f t="shared" si="56"/>
        <v>31603.401174648188</v>
      </c>
      <c r="U177" s="40">
        <f t="shared" si="57"/>
        <v>6.5000000000000002E-2</v>
      </c>
      <c r="V177" s="41">
        <f t="shared" si="63"/>
        <v>20817.31551745001</v>
      </c>
      <c r="W177" s="41">
        <f t="shared" si="64"/>
        <v>10786.085657198179</v>
      </c>
      <c r="X177" s="53">
        <f t="shared" si="65"/>
        <v>3832410.6252566501</v>
      </c>
      <c r="Y177" s="68">
        <f t="shared" si="66"/>
        <v>3952161.615549658</v>
      </c>
      <c r="Z177" s="68">
        <f t="shared" si="67"/>
        <v>1167589.3747433482</v>
      </c>
      <c r="AA177" s="39">
        <f t="shared" si="68"/>
        <v>320.26639257615403</v>
      </c>
      <c r="AB177" s="53">
        <f t="shared" si="69"/>
        <v>32.026639257615408</v>
      </c>
      <c r="AC177" s="41" t="str">
        <f t="shared" si="70"/>
        <v>-</v>
      </c>
      <c r="AD177" s="43" t="str">
        <f t="shared" si="71"/>
        <v>-</v>
      </c>
      <c r="AF177" s="38">
        <f>IF('[29]Proforma-Input'!$C$108="Yes",MONTH(O177)&amp;YEAR(O177)=MONTH($C$9)&amp;YEAR($C$9),0)</f>
        <v>0</v>
      </c>
      <c r="AG177" s="52">
        <v>14</v>
      </c>
    </row>
    <row r="178" spans="2:33" x14ac:dyDescent="0.3">
      <c r="B178" s="44" t="str">
        <f t="shared" si="72"/>
        <v>-</v>
      </c>
      <c r="C178" s="38"/>
      <c r="D178" s="1">
        <v>163</v>
      </c>
      <c r="E178" s="1">
        <f t="shared" si="79"/>
        <v>7</v>
      </c>
      <c r="F178" s="39">
        <f>IFERROR(IF(B178&lt;$C$9,IF('[29]Proforma-Input'!$C$108="Yes",K177,K177),0),)</f>
        <v>0</v>
      </c>
      <c r="G178" s="39">
        <f t="shared" si="73"/>
        <v>0</v>
      </c>
      <c r="H178" s="40">
        <f>IFERROR(IF(B178&lt;$C$9,IF('[29]Proforma-Input'!$C$108="Yes",H177,),0),)</f>
        <v>0</v>
      </c>
      <c r="I178" s="41">
        <f t="shared" si="58"/>
        <v>0</v>
      </c>
      <c r="J178" s="41">
        <f t="shared" si="59"/>
        <v>0</v>
      </c>
      <c r="K178" s="42">
        <f t="shared" si="60"/>
        <v>0</v>
      </c>
      <c r="L178" s="41" t="str">
        <f t="shared" si="61"/>
        <v>-</v>
      </c>
      <c r="M178" s="43" t="str">
        <f t="shared" si="62"/>
        <v>-</v>
      </c>
      <c r="O178" s="44">
        <f t="shared" ca="1" si="74"/>
        <v>50863</v>
      </c>
      <c r="P178" s="38"/>
      <c r="Q178" s="1">
        <f t="shared" si="53"/>
        <v>163</v>
      </c>
      <c r="R178" s="1">
        <f t="shared" si="80"/>
        <v>7</v>
      </c>
      <c r="S178" s="39">
        <f>IF('[29]Proforma-Input'!$C$108="No",X177,IF(AF178=TRUE,$P$3,X177))</f>
        <v>3832410.6252566501</v>
      </c>
      <c r="T178" s="39">
        <f t="shared" si="56"/>
        <v>31603.401174648188</v>
      </c>
      <c r="U178" s="40">
        <f t="shared" si="57"/>
        <v>6.5000000000000002E-2</v>
      </c>
      <c r="V178" s="41">
        <f t="shared" si="63"/>
        <v>20758.890886806857</v>
      </c>
      <c r="W178" s="41">
        <f t="shared" si="64"/>
        <v>10844.510287841331</v>
      </c>
      <c r="X178" s="53">
        <f t="shared" si="65"/>
        <v>3821566.1149688088</v>
      </c>
      <c r="Y178" s="68">
        <f t="shared" si="66"/>
        <v>3972920.5064364648</v>
      </c>
      <c r="Z178" s="68">
        <f t="shared" si="67"/>
        <v>1178433.8850311895</v>
      </c>
      <c r="AA178" s="39">
        <f t="shared" si="68"/>
        <v>319.36755210472086</v>
      </c>
      <c r="AB178" s="53">
        <f t="shared" si="69"/>
        <v>31.936755210472086</v>
      </c>
      <c r="AC178" s="41" t="str">
        <f t="shared" si="70"/>
        <v>-</v>
      </c>
      <c r="AD178" s="43" t="str">
        <f t="shared" si="71"/>
        <v>-</v>
      </c>
      <c r="AF178" s="38">
        <f>IF('[29]Proforma-Input'!$C$108="Yes",MONTH(O178)&amp;YEAR(O178)=MONTH($C$9)&amp;YEAR($C$9),0)</f>
        <v>0</v>
      </c>
      <c r="AG178" s="52">
        <v>14</v>
      </c>
    </row>
    <row r="179" spans="2:33" x14ac:dyDescent="0.3">
      <c r="B179" s="44" t="str">
        <f t="shared" si="72"/>
        <v>-</v>
      </c>
      <c r="C179" s="38"/>
      <c r="D179" s="1">
        <v>164</v>
      </c>
      <c r="E179" s="1">
        <f t="shared" si="79"/>
        <v>8</v>
      </c>
      <c r="F179" s="39">
        <f>IFERROR(IF(B179&lt;$C$9,IF('[29]Proforma-Input'!$C$108="Yes",K178,K178),0),)</f>
        <v>0</v>
      </c>
      <c r="G179" s="39">
        <f t="shared" si="73"/>
        <v>0</v>
      </c>
      <c r="H179" s="40">
        <f>IFERROR(IF(B179&lt;$C$9,IF('[29]Proforma-Input'!$C$108="Yes",H178,),0),)</f>
        <v>0</v>
      </c>
      <c r="I179" s="41">
        <f t="shared" si="58"/>
        <v>0</v>
      </c>
      <c r="J179" s="41">
        <f t="shared" si="59"/>
        <v>0</v>
      </c>
      <c r="K179" s="42">
        <f t="shared" si="60"/>
        <v>0</v>
      </c>
      <c r="L179" s="41" t="str">
        <f t="shared" si="61"/>
        <v>-</v>
      </c>
      <c r="M179" s="43" t="str">
        <f t="shared" si="62"/>
        <v>-</v>
      </c>
      <c r="O179" s="44">
        <f t="shared" ca="1" si="74"/>
        <v>50893</v>
      </c>
      <c r="P179" s="38"/>
      <c r="Q179" s="1">
        <f t="shared" si="53"/>
        <v>164</v>
      </c>
      <c r="R179" s="1">
        <f t="shared" si="80"/>
        <v>8</v>
      </c>
      <c r="S179" s="39">
        <f>IF('[29]Proforma-Input'!$C$108="No",X178,IF(AF179=TRUE,$P$3,X178))</f>
        <v>3821566.1149688088</v>
      </c>
      <c r="T179" s="39">
        <f t="shared" si="56"/>
        <v>31603.401174648188</v>
      </c>
      <c r="U179" s="40">
        <f t="shared" si="57"/>
        <v>6.5000000000000002E-2</v>
      </c>
      <c r="V179" s="41">
        <f t="shared" si="63"/>
        <v>20700.149789414383</v>
      </c>
      <c r="W179" s="41">
        <f t="shared" si="64"/>
        <v>10903.251385233805</v>
      </c>
      <c r="X179" s="53">
        <f t="shared" si="65"/>
        <v>3810662.863583575</v>
      </c>
      <c r="Y179" s="68">
        <f t="shared" si="66"/>
        <v>3993620.6562258792</v>
      </c>
      <c r="Z179" s="68">
        <f t="shared" si="67"/>
        <v>1189337.1364164234</v>
      </c>
      <c r="AA179" s="39">
        <f t="shared" si="68"/>
        <v>318.46384291406741</v>
      </c>
      <c r="AB179" s="53">
        <f t="shared" si="69"/>
        <v>31.846384291406743</v>
      </c>
      <c r="AC179" s="41" t="str">
        <f t="shared" si="70"/>
        <v>-</v>
      </c>
      <c r="AD179" s="43" t="str">
        <f t="shared" si="71"/>
        <v>-</v>
      </c>
      <c r="AF179" s="38">
        <f>IF('[29]Proforma-Input'!$C$108="Yes",MONTH(O179)&amp;YEAR(O179)=MONTH($C$9)&amp;YEAR($C$9),0)</f>
        <v>0</v>
      </c>
      <c r="AG179" s="52">
        <v>14</v>
      </c>
    </row>
    <row r="180" spans="2:33" x14ac:dyDescent="0.3">
      <c r="B180" s="44" t="str">
        <f t="shared" si="72"/>
        <v>-</v>
      </c>
      <c r="C180" s="38"/>
      <c r="D180" s="1">
        <v>165</v>
      </c>
      <c r="E180" s="1">
        <f t="shared" si="79"/>
        <v>9</v>
      </c>
      <c r="F180" s="39">
        <f>IFERROR(IF(B180&lt;$C$9,IF('[29]Proforma-Input'!$C$108="Yes",K179,K179),0),)</f>
        <v>0</v>
      </c>
      <c r="G180" s="39">
        <f t="shared" si="73"/>
        <v>0</v>
      </c>
      <c r="H180" s="40">
        <f>IFERROR(IF(B180&lt;$C$9,IF('[29]Proforma-Input'!$C$108="Yes",H179,),0),)</f>
        <v>0</v>
      </c>
      <c r="I180" s="41">
        <f t="shared" si="58"/>
        <v>0</v>
      </c>
      <c r="J180" s="41">
        <f t="shared" si="59"/>
        <v>0</v>
      </c>
      <c r="K180" s="42">
        <f t="shared" si="60"/>
        <v>0</v>
      </c>
      <c r="L180" s="41" t="str">
        <f t="shared" si="61"/>
        <v>-</v>
      </c>
      <c r="M180" s="43" t="str">
        <f t="shared" si="62"/>
        <v>-</v>
      </c>
      <c r="O180" s="44">
        <f t="shared" ca="1" si="74"/>
        <v>50924</v>
      </c>
      <c r="P180" s="38"/>
      <c r="Q180" s="1">
        <f t="shared" si="53"/>
        <v>165</v>
      </c>
      <c r="R180" s="1">
        <f t="shared" si="80"/>
        <v>9</v>
      </c>
      <c r="S180" s="39">
        <f>IF('[29]Proforma-Input'!$C$108="No",X179,IF(AF180=TRUE,$P$3,X179))</f>
        <v>3810662.863583575</v>
      </c>
      <c r="T180" s="39">
        <f t="shared" si="56"/>
        <v>31603.401174648188</v>
      </c>
      <c r="U180" s="40">
        <f t="shared" si="57"/>
        <v>6.5000000000000002E-2</v>
      </c>
      <c r="V180" s="41">
        <f t="shared" si="63"/>
        <v>20641.090511077698</v>
      </c>
      <c r="W180" s="41">
        <f t="shared" si="64"/>
        <v>10962.31066357049</v>
      </c>
      <c r="X180" s="53">
        <f t="shared" si="65"/>
        <v>3799700.5529200044</v>
      </c>
      <c r="Y180" s="68">
        <f t="shared" si="66"/>
        <v>4014261.7467369568</v>
      </c>
      <c r="Z180" s="68">
        <f t="shared" si="67"/>
        <v>1200299.4470799938</v>
      </c>
      <c r="AA180" s="39">
        <f t="shared" si="68"/>
        <v>317.55523863196458</v>
      </c>
      <c r="AB180" s="53">
        <f t="shared" si="69"/>
        <v>31.755523863196458</v>
      </c>
      <c r="AC180" s="41" t="str">
        <f t="shared" si="70"/>
        <v>-</v>
      </c>
      <c r="AD180" s="43" t="str">
        <f t="shared" si="71"/>
        <v>-</v>
      </c>
      <c r="AF180" s="38">
        <f>IF('[29]Proforma-Input'!$C$108="Yes",MONTH(O180)&amp;YEAR(O180)=MONTH($C$9)&amp;YEAR($C$9),0)</f>
        <v>0</v>
      </c>
      <c r="AG180" s="52">
        <v>14</v>
      </c>
    </row>
    <row r="181" spans="2:33" x14ac:dyDescent="0.3">
      <c r="B181" s="44" t="str">
        <f t="shared" si="72"/>
        <v>-</v>
      </c>
      <c r="C181" s="38"/>
      <c r="D181" s="1">
        <v>166</v>
      </c>
      <c r="E181" s="1">
        <f t="shared" si="79"/>
        <v>10</v>
      </c>
      <c r="F181" s="39">
        <f>IFERROR(IF(B181&lt;$C$9,IF('[29]Proforma-Input'!$C$108="Yes",K180,K180),0),)</f>
        <v>0</v>
      </c>
      <c r="G181" s="39">
        <f t="shared" si="73"/>
        <v>0</v>
      </c>
      <c r="H181" s="40">
        <f>IFERROR(IF(B181&lt;$C$9,IF('[29]Proforma-Input'!$C$108="Yes",H180,),0),)</f>
        <v>0</v>
      </c>
      <c r="I181" s="41">
        <f t="shared" si="58"/>
        <v>0</v>
      </c>
      <c r="J181" s="41">
        <f t="shared" si="59"/>
        <v>0</v>
      </c>
      <c r="K181" s="42">
        <f t="shared" si="60"/>
        <v>0</v>
      </c>
      <c r="L181" s="41" t="str">
        <f t="shared" si="61"/>
        <v>-</v>
      </c>
      <c r="M181" s="43" t="str">
        <f t="shared" si="62"/>
        <v>-</v>
      </c>
      <c r="O181" s="44">
        <f t="shared" ca="1" si="74"/>
        <v>50954</v>
      </c>
      <c r="P181" s="38"/>
      <c r="Q181" s="1">
        <f t="shared" si="53"/>
        <v>166</v>
      </c>
      <c r="R181" s="1">
        <f t="shared" si="80"/>
        <v>10</v>
      </c>
      <c r="S181" s="39">
        <f>IF('[29]Proforma-Input'!$C$108="No",X180,IF(AF181=TRUE,$P$3,X180))</f>
        <v>3799700.5529200044</v>
      </c>
      <c r="T181" s="39">
        <f t="shared" si="56"/>
        <v>31603.401174648188</v>
      </c>
      <c r="U181" s="40">
        <f t="shared" si="57"/>
        <v>6.5000000000000002E-2</v>
      </c>
      <c r="V181" s="41">
        <f t="shared" si="63"/>
        <v>20581.711328316691</v>
      </c>
      <c r="W181" s="41">
        <f t="shared" si="64"/>
        <v>11021.689846331497</v>
      </c>
      <c r="X181" s="53">
        <f t="shared" si="65"/>
        <v>3788678.8630736726</v>
      </c>
      <c r="Y181" s="68">
        <f t="shared" si="66"/>
        <v>4034843.4580652732</v>
      </c>
      <c r="Z181" s="68">
        <f t="shared" si="67"/>
        <v>1211321.1369263253</v>
      </c>
      <c r="AA181" s="39">
        <f t="shared" si="68"/>
        <v>316.6417127433337</v>
      </c>
      <c r="AB181" s="53">
        <f t="shared" si="69"/>
        <v>31.66417127433337</v>
      </c>
      <c r="AC181" s="41" t="str">
        <f t="shared" si="70"/>
        <v>-</v>
      </c>
      <c r="AD181" s="43" t="str">
        <f t="shared" si="71"/>
        <v>-</v>
      </c>
      <c r="AF181" s="38">
        <f>IF('[29]Proforma-Input'!$C$108="Yes",MONTH(O181)&amp;YEAR(O181)=MONTH($C$9)&amp;YEAR($C$9),0)</f>
        <v>0</v>
      </c>
      <c r="AG181" s="52">
        <v>14</v>
      </c>
    </row>
    <row r="182" spans="2:33" x14ac:dyDescent="0.3">
      <c r="B182" s="44" t="str">
        <f t="shared" si="72"/>
        <v>-</v>
      </c>
      <c r="C182" s="38"/>
      <c r="D182" s="1">
        <v>167</v>
      </c>
      <c r="E182" s="1">
        <f t="shared" si="79"/>
        <v>11</v>
      </c>
      <c r="F182" s="39">
        <f>IFERROR(IF(B182&lt;$C$9,IF('[29]Proforma-Input'!$C$108="Yes",K181,K181),0),)</f>
        <v>0</v>
      </c>
      <c r="G182" s="39">
        <f t="shared" si="73"/>
        <v>0</v>
      </c>
      <c r="H182" s="40">
        <f>IFERROR(IF(B182&lt;$C$9,IF('[29]Proforma-Input'!$C$108="Yes",H181,),0),)</f>
        <v>0</v>
      </c>
      <c r="I182" s="41">
        <f t="shared" si="58"/>
        <v>0</v>
      </c>
      <c r="J182" s="41">
        <f t="shared" si="59"/>
        <v>0</v>
      </c>
      <c r="K182" s="42">
        <f t="shared" si="60"/>
        <v>0</v>
      </c>
      <c r="L182" s="41" t="str">
        <f t="shared" si="61"/>
        <v>-</v>
      </c>
      <c r="M182" s="43" t="str">
        <f t="shared" si="62"/>
        <v>-</v>
      </c>
      <c r="O182" s="44">
        <f t="shared" ca="1" si="74"/>
        <v>50985</v>
      </c>
      <c r="P182" s="38"/>
      <c r="Q182" s="1">
        <f t="shared" si="53"/>
        <v>167</v>
      </c>
      <c r="R182" s="1">
        <f t="shared" si="80"/>
        <v>11</v>
      </c>
      <c r="S182" s="39">
        <f>IF('[29]Proforma-Input'!$C$108="No",X181,IF(AF182=TRUE,$P$3,X181))</f>
        <v>3788678.8630736726</v>
      </c>
      <c r="T182" s="39">
        <f t="shared" si="56"/>
        <v>31603.401174648188</v>
      </c>
      <c r="U182" s="40">
        <f t="shared" si="57"/>
        <v>6.5000000000000002E-2</v>
      </c>
      <c r="V182" s="41">
        <f t="shared" si="63"/>
        <v>20522.010508315729</v>
      </c>
      <c r="W182" s="41">
        <f t="shared" si="64"/>
        <v>11081.39066633246</v>
      </c>
      <c r="X182" s="53">
        <f t="shared" si="65"/>
        <v>3777597.4724073401</v>
      </c>
      <c r="Y182" s="68">
        <f t="shared" si="66"/>
        <v>4055365.4685735889</v>
      </c>
      <c r="Z182" s="68">
        <f t="shared" si="67"/>
        <v>1222402.5275926578</v>
      </c>
      <c r="AA182" s="39">
        <f t="shared" si="68"/>
        <v>315.72323858947271</v>
      </c>
      <c r="AB182" s="53">
        <f t="shared" si="69"/>
        <v>31.572323858947271</v>
      </c>
      <c r="AC182" s="41" t="str">
        <f t="shared" si="70"/>
        <v>-</v>
      </c>
      <c r="AD182" s="43" t="str">
        <f t="shared" si="71"/>
        <v>-</v>
      </c>
      <c r="AF182" s="38">
        <f>IF('[29]Proforma-Input'!$C$108="Yes",MONTH(O182)&amp;YEAR(O182)=MONTH($C$9)&amp;YEAR($C$9),0)</f>
        <v>0</v>
      </c>
      <c r="AG182" s="52">
        <v>14</v>
      </c>
    </row>
    <row r="183" spans="2:33" x14ac:dyDescent="0.3">
      <c r="B183" s="44" t="str">
        <f t="shared" si="72"/>
        <v>-</v>
      </c>
      <c r="C183" s="38"/>
      <c r="D183" s="1">
        <v>168</v>
      </c>
      <c r="E183" s="1">
        <f t="shared" si="79"/>
        <v>12</v>
      </c>
      <c r="F183" s="39">
        <f>IFERROR(IF(B183&lt;$C$9,IF('[29]Proforma-Input'!$C$108="Yes",K182,K182),0),)</f>
        <v>0</v>
      </c>
      <c r="G183" s="39">
        <f t="shared" si="73"/>
        <v>0</v>
      </c>
      <c r="H183" s="40">
        <f>IFERROR(IF(B183&lt;$C$9,IF('[29]Proforma-Input'!$C$108="Yes",H182,),0),)</f>
        <v>0</v>
      </c>
      <c r="I183" s="41">
        <f t="shared" si="58"/>
        <v>0</v>
      </c>
      <c r="J183" s="41">
        <f t="shared" si="59"/>
        <v>0</v>
      </c>
      <c r="K183" s="42">
        <f t="shared" si="60"/>
        <v>0</v>
      </c>
      <c r="L183" s="41" t="str">
        <f t="shared" si="61"/>
        <v>-</v>
      </c>
      <c r="M183" s="43" t="str">
        <f t="shared" si="62"/>
        <v>-</v>
      </c>
      <c r="O183" s="44">
        <f t="shared" ca="1" si="74"/>
        <v>51016</v>
      </c>
      <c r="P183" s="38"/>
      <c r="Q183" s="1">
        <f t="shared" si="53"/>
        <v>168</v>
      </c>
      <c r="R183" s="1">
        <f t="shared" si="80"/>
        <v>12</v>
      </c>
      <c r="S183" s="39">
        <f>IF('[29]Proforma-Input'!$C$108="No",X182,IF(AF183=TRUE,$P$3,X182))</f>
        <v>3777597.4724073401</v>
      </c>
      <c r="T183" s="39">
        <f t="shared" si="56"/>
        <v>31603.401174648188</v>
      </c>
      <c r="U183" s="40">
        <f t="shared" si="57"/>
        <v>6.5000000000000002E-2</v>
      </c>
      <c r="V183" s="41">
        <f t="shared" si="63"/>
        <v>20461.986308873093</v>
      </c>
      <c r="W183" s="41">
        <f t="shared" si="64"/>
        <v>11141.414865775096</v>
      </c>
      <c r="X183" s="53">
        <f t="shared" si="65"/>
        <v>3766456.057541565</v>
      </c>
      <c r="Y183" s="68">
        <f t="shared" si="66"/>
        <v>4075827.454882462</v>
      </c>
      <c r="Z183" s="68">
        <f t="shared" si="67"/>
        <v>1233543.9424584329</v>
      </c>
      <c r="AA183" s="39">
        <f t="shared" si="68"/>
        <v>314.79978936727838</v>
      </c>
      <c r="AB183" s="53">
        <f t="shared" si="69"/>
        <v>31.479978936727839</v>
      </c>
      <c r="AC183" s="41" t="str">
        <f t="shared" si="70"/>
        <v>-</v>
      </c>
      <c r="AD183" s="43" t="str">
        <f t="shared" si="71"/>
        <v>-</v>
      </c>
      <c r="AF183" s="38">
        <f>IF('[29]Proforma-Input'!$C$108="Yes",MONTH(O183)&amp;YEAR(O183)=MONTH($C$9)&amp;YEAR($C$9),0)</f>
        <v>0</v>
      </c>
      <c r="AG183" s="52">
        <v>14</v>
      </c>
    </row>
    <row r="184" spans="2:33" x14ac:dyDescent="0.3">
      <c r="B184" s="44" t="str">
        <f t="shared" si="72"/>
        <v>-</v>
      </c>
      <c r="C184" s="38">
        <v>15</v>
      </c>
      <c r="D184" s="1">
        <v>169</v>
      </c>
      <c r="E184" s="1">
        <v>1</v>
      </c>
      <c r="F184" s="39">
        <f>IFERROR(IF(B184&lt;$C$9,IF('[29]Proforma-Input'!$C$108="Yes",K183,K183),0),)</f>
        <v>0</v>
      </c>
      <c r="G184" s="39">
        <f t="shared" si="73"/>
        <v>0</v>
      </c>
      <c r="H184" s="40">
        <f>IFERROR(IF(B184&lt;$C$9,IF('[29]Proforma-Input'!$C$108="Yes",H183,),0),)</f>
        <v>0</v>
      </c>
      <c r="I184" s="41">
        <f t="shared" si="58"/>
        <v>0</v>
      </c>
      <c r="J184" s="41">
        <f t="shared" si="59"/>
        <v>0</v>
      </c>
      <c r="K184" s="42">
        <f t="shared" si="60"/>
        <v>0</v>
      </c>
      <c r="L184" s="41">
        <f t="shared" si="61"/>
        <v>0</v>
      </c>
      <c r="M184" s="43">
        <f t="shared" si="62"/>
        <v>0</v>
      </c>
      <c r="O184" s="44">
        <f t="shared" ca="1" si="74"/>
        <v>51046</v>
      </c>
      <c r="P184" s="38">
        <v>15</v>
      </c>
      <c r="Q184" s="1">
        <f t="shared" si="53"/>
        <v>169</v>
      </c>
      <c r="R184" s="1">
        <v>1</v>
      </c>
      <c r="S184" s="39">
        <f>IF('[29]Proforma-Input'!$C$108="No",X183,IF(AF184=TRUE,$P$3,X183))</f>
        <v>3766456.057541565</v>
      </c>
      <c r="T184" s="39">
        <f t="shared" si="56"/>
        <v>31603.401174648188</v>
      </c>
      <c r="U184" s="40">
        <f t="shared" si="57"/>
        <v>6.5000000000000002E-2</v>
      </c>
      <c r="V184" s="41">
        <f t="shared" si="63"/>
        <v>20401.636978350143</v>
      </c>
      <c r="W184" s="41">
        <f t="shared" si="64"/>
        <v>11201.764196298045</v>
      </c>
      <c r="X184" s="53">
        <f t="shared" si="65"/>
        <v>3755254.293345267</v>
      </c>
      <c r="Y184" s="68">
        <f t="shared" si="66"/>
        <v>4096229.0918608122</v>
      </c>
      <c r="Z184" s="68">
        <f t="shared" si="67"/>
        <v>1244745.706654731</v>
      </c>
      <c r="AA184" s="39">
        <f t="shared" si="68"/>
        <v>313.87133812846378</v>
      </c>
      <c r="AB184" s="53">
        <f t="shared" si="69"/>
        <v>31.387133812846379</v>
      </c>
      <c r="AC184" s="41">
        <f t="shared" si="70"/>
        <v>240741.81829481822</v>
      </c>
      <c r="AD184" s="43">
        <f t="shared" si="71"/>
        <v>138498.99580096008</v>
      </c>
      <c r="AF184" s="38">
        <f>IF('[29]Proforma-Input'!$C$108="Yes",MONTH(O184)&amp;YEAR(O184)=MONTH($C$9)&amp;YEAR($C$9),0)</f>
        <v>0</v>
      </c>
      <c r="AG184" s="52">
        <v>15</v>
      </c>
    </row>
    <row r="185" spans="2:33" x14ac:dyDescent="0.3">
      <c r="B185" s="44" t="str">
        <f t="shared" si="72"/>
        <v>-</v>
      </c>
      <c r="C185" s="38"/>
      <c r="D185" s="1">
        <v>170</v>
      </c>
      <c r="E185" s="1">
        <f t="shared" ref="E185:E195" si="81">1+E184</f>
        <v>2</v>
      </c>
      <c r="F185" s="39">
        <f>IFERROR(IF(B185&lt;$C$9,IF('[29]Proforma-Input'!$C$108="Yes",K184,K184),0),)</f>
        <v>0</v>
      </c>
      <c r="G185" s="39">
        <f t="shared" si="73"/>
        <v>0</v>
      </c>
      <c r="H185" s="40">
        <f>IFERROR(IF(B185&lt;$C$9,IF('[29]Proforma-Input'!$C$108="Yes",H184,),0),)</f>
        <v>0</v>
      </c>
      <c r="I185" s="41">
        <f t="shared" si="58"/>
        <v>0</v>
      </c>
      <c r="J185" s="41">
        <f t="shared" si="59"/>
        <v>0</v>
      </c>
      <c r="K185" s="42">
        <f t="shared" si="60"/>
        <v>0</v>
      </c>
      <c r="L185" s="41" t="str">
        <f t="shared" si="61"/>
        <v>-</v>
      </c>
      <c r="M185" s="43" t="str">
        <f t="shared" si="62"/>
        <v>-</v>
      </c>
      <c r="O185" s="44">
        <f t="shared" ca="1" si="74"/>
        <v>51077</v>
      </c>
      <c r="P185" s="38"/>
      <c r="Q185" s="1">
        <f t="shared" si="53"/>
        <v>170</v>
      </c>
      <c r="R185" s="1">
        <f t="shared" ref="R185:R195" si="82">1+R184</f>
        <v>2</v>
      </c>
      <c r="S185" s="39">
        <f>IF('[29]Proforma-Input'!$C$108="No",X184,IF(AF185=TRUE,$P$3,X184))</f>
        <v>3755254.293345267</v>
      </c>
      <c r="T185" s="39">
        <f t="shared" si="56"/>
        <v>31603.401174648188</v>
      </c>
      <c r="U185" s="40">
        <f t="shared" si="57"/>
        <v>6.5000000000000002E-2</v>
      </c>
      <c r="V185" s="41">
        <f t="shared" si="63"/>
        <v>20340.960755620195</v>
      </c>
      <c r="W185" s="41">
        <f t="shared" si="64"/>
        <v>11262.440419027993</v>
      </c>
      <c r="X185" s="53">
        <f t="shared" si="65"/>
        <v>3743991.8529262389</v>
      </c>
      <c r="Y185" s="68">
        <f t="shared" si="66"/>
        <v>4116570.0526164323</v>
      </c>
      <c r="Z185" s="68">
        <f t="shared" si="67"/>
        <v>1256008.147073759</v>
      </c>
      <c r="AA185" s="39">
        <f t="shared" si="68"/>
        <v>312.93785777877224</v>
      </c>
      <c r="AB185" s="53">
        <f t="shared" si="69"/>
        <v>31.293785777877225</v>
      </c>
      <c r="AC185" s="41" t="str">
        <f t="shared" si="70"/>
        <v>-</v>
      </c>
      <c r="AD185" s="43" t="str">
        <f t="shared" si="71"/>
        <v>-</v>
      </c>
      <c r="AF185" s="38">
        <f>IF('[29]Proforma-Input'!$C$108="Yes",MONTH(O185)&amp;YEAR(O185)=MONTH($C$9)&amp;YEAR($C$9),0)</f>
        <v>0</v>
      </c>
      <c r="AG185" s="52">
        <v>15</v>
      </c>
    </row>
    <row r="186" spans="2:33" x14ac:dyDescent="0.3">
      <c r="B186" s="44" t="str">
        <f t="shared" si="72"/>
        <v>-</v>
      </c>
      <c r="C186" s="38"/>
      <c r="D186" s="1">
        <v>171</v>
      </c>
      <c r="E186" s="1">
        <f t="shared" si="81"/>
        <v>3</v>
      </c>
      <c r="F186" s="39">
        <f>IFERROR(IF(B186&lt;$C$9,IF('[29]Proforma-Input'!$C$108="Yes",K185,K185),0),)</f>
        <v>0</v>
      </c>
      <c r="G186" s="39">
        <f t="shared" si="73"/>
        <v>0</v>
      </c>
      <c r="H186" s="40">
        <f>IFERROR(IF(B186&lt;$C$9,IF('[29]Proforma-Input'!$C$108="Yes",H185,),0),)</f>
        <v>0</v>
      </c>
      <c r="I186" s="41">
        <f t="shared" si="58"/>
        <v>0</v>
      </c>
      <c r="J186" s="41">
        <f t="shared" si="59"/>
        <v>0</v>
      </c>
      <c r="K186" s="42">
        <f t="shared" si="60"/>
        <v>0</v>
      </c>
      <c r="L186" s="41" t="str">
        <f t="shared" si="61"/>
        <v>-</v>
      </c>
      <c r="M186" s="43" t="str">
        <f t="shared" si="62"/>
        <v>-</v>
      </c>
      <c r="O186" s="44">
        <f t="shared" ca="1" si="74"/>
        <v>51107</v>
      </c>
      <c r="P186" s="38"/>
      <c r="Q186" s="1">
        <f t="shared" si="53"/>
        <v>171</v>
      </c>
      <c r="R186" s="1">
        <f t="shared" si="82"/>
        <v>3</v>
      </c>
      <c r="S186" s="39">
        <f>IF('[29]Proforma-Input'!$C$108="No",X185,IF(AF186=TRUE,$P$3,X185))</f>
        <v>3743991.8529262389</v>
      </c>
      <c r="T186" s="39">
        <f t="shared" si="56"/>
        <v>31603.401174648188</v>
      </c>
      <c r="U186" s="40">
        <f t="shared" si="57"/>
        <v>6.5000000000000002E-2</v>
      </c>
      <c r="V186" s="41">
        <f t="shared" si="63"/>
        <v>20279.955870017129</v>
      </c>
      <c r="W186" s="41">
        <f t="shared" si="64"/>
        <v>11323.445304631059</v>
      </c>
      <c r="X186" s="53">
        <f t="shared" si="65"/>
        <v>3732668.4076216077</v>
      </c>
      <c r="Y186" s="68">
        <f t="shared" si="66"/>
        <v>4136850.0084864493</v>
      </c>
      <c r="Z186" s="68">
        <f t="shared" si="67"/>
        <v>1267331.59237839</v>
      </c>
      <c r="AA186" s="39">
        <f t="shared" si="68"/>
        <v>311.99932107718661</v>
      </c>
      <c r="AB186" s="53">
        <f t="shared" si="69"/>
        <v>31.199932107718663</v>
      </c>
      <c r="AC186" s="41" t="str">
        <f t="shared" si="70"/>
        <v>-</v>
      </c>
      <c r="AD186" s="43" t="str">
        <f t="shared" si="71"/>
        <v>-</v>
      </c>
      <c r="AF186" s="38">
        <f>IF('[29]Proforma-Input'!$C$108="Yes",MONTH(O186)&amp;YEAR(O186)=MONTH($C$9)&amp;YEAR($C$9),0)</f>
        <v>0</v>
      </c>
      <c r="AG186" s="52">
        <v>15</v>
      </c>
    </row>
    <row r="187" spans="2:33" x14ac:dyDescent="0.3">
      <c r="B187" s="44" t="str">
        <f t="shared" si="72"/>
        <v>-</v>
      </c>
      <c r="C187" s="38"/>
      <c r="D187" s="1">
        <v>172</v>
      </c>
      <c r="E187" s="1">
        <f t="shared" si="81"/>
        <v>4</v>
      </c>
      <c r="F187" s="39">
        <f>IFERROR(IF(B187&lt;$C$9,IF('[29]Proforma-Input'!$C$108="Yes",K186,K186),0),)</f>
        <v>0</v>
      </c>
      <c r="G187" s="39">
        <f t="shared" si="73"/>
        <v>0</v>
      </c>
      <c r="H187" s="40">
        <f>IFERROR(IF(B187&lt;$C$9,IF('[29]Proforma-Input'!$C$108="Yes",H186,),0),)</f>
        <v>0</v>
      </c>
      <c r="I187" s="41">
        <f t="shared" si="58"/>
        <v>0</v>
      </c>
      <c r="J187" s="41">
        <f t="shared" si="59"/>
        <v>0</v>
      </c>
      <c r="K187" s="42">
        <f t="shared" si="60"/>
        <v>0</v>
      </c>
      <c r="L187" s="41" t="str">
        <f t="shared" si="61"/>
        <v>-</v>
      </c>
      <c r="M187" s="43" t="str">
        <f t="shared" si="62"/>
        <v>-</v>
      </c>
      <c r="O187" s="44">
        <f t="shared" ca="1" si="74"/>
        <v>51138</v>
      </c>
      <c r="P187" s="38"/>
      <c r="Q187" s="1">
        <f t="shared" si="53"/>
        <v>172</v>
      </c>
      <c r="R187" s="1">
        <f t="shared" si="82"/>
        <v>4</v>
      </c>
      <c r="S187" s="39">
        <f>IF('[29]Proforma-Input'!$C$108="No",X186,IF(AF187=TRUE,$P$3,X186))</f>
        <v>3732668.4076216077</v>
      </c>
      <c r="T187" s="39">
        <f t="shared" si="56"/>
        <v>31603.401174648188</v>
      </c>
      <c r="U187" s="40">
        <f t="shared" si="57"/>
        <v>6.5000000000000002E-2</v>
      </c>
      <c r="V187" s="41">
        <f t="shared" si="63"/>
        <v>20218.620541283708</v>
      </c>
      <c r="W187" s="41">
        <f t="shared" si="64"/>
        <v>11384.78063336448</v>
      </c>
      <c r="X187" s="53">
        <f t="shared" si="65"/>
        <v>3721283.6269882433</v>
      </c>
      <c r="Y187" s="68">
        <f t="shared" si="66"/>
        <v>4157068.6290277331</v>
      </c>
      <c r="Z187" s="68">
        <f t="shared" si="67"/>
        <v>1278716.3730117546</v>
      </c>
      <c r="AA187" s="39">
        <f t="shared" si="68"/>
        <v>311.05570063513397</v>
      </c>
      <c r="AB187" s="53">
        <f t="shared" si="69"/>
        <v>31.105570063513397</v>
      </c>
      <c r="AC187" s="41" t="str">
        <f t="shared" si="70"/>
        <v>-</v>
      </c>
      <c r="AD187" s="43" t="str">
        <f t="shared" si="71"/>
        <v>-</v>
      </c>
      <c r="AF187" s="38">
        <f>IF('[29]Proforma-Input'!$C$108="Yes",MONTH(O187)&amp;YEAR(O187)=MONTH($C$9)&amp;YEAR($C$9),0)</f>
        <v>0</v>
      </c>
      <c r="AG187" s="52">
        <v>15</v>
      </c>
    </row>
    <row r="188" spans="2:33" x14ac:dyDescent="0.3">
      <c r="B188" s="44" t="str">
        <f t="shared" si="72"/>
        <v>-</v>
      </c>
      <c r="C188" s="38"/>
      <c r="D188" s="1">
        <v>173</v>
      </c>
      <c r="E188" s="1">
        <f t="shared" si="81"/>
        <v>5</v>
      </c>
      <c r="F188" s="39">
        <f>IFERROR(IF(B188&lt;$C$9,IF('[29]Proforma-Input'!$C$108="Yes",K187,K187),0),)</f>
        <v>0</v>
      </c>
      <c r="G188" s="39">
        <f t="shared" si="73"/>
        <v>0</v>
      </c>
      <c r="H188" s="40">
        <f>IFERROR(IF(B188&lt;$C$9,IF('[29]Proforma-Input'!$C$108="Yes",H187,),0),)</f>
        <v>0</v>
      </c>
      <c r="I188" s="41">
        <f t="shared" si="58"/>
        <v>0</v>
      </c>
      <c r="J188" s="41">
        <f t="shared" si="59"/>
        <v>0</v>
      </c>
      <c r="K188" s="42">
        <f t="shared" si="60"/>
        <v>0</v>
      </c>
      <c r="L188" s="41" t="str">
        <f t="shared" si="61"/>
        <v>-</v>
      </c>
      <c r="M188" s="43" t="str">
        <f t="shared" si="62"/>
        <v>-</v>
      </c>
      <c r="O188" s="44">
        <f t="shared" ca="1" si="74"/>
        <v>51169</v>
      </c>
      <c r="P188" s="38"/>
      <c r="Q188" s="1">
        <f t="shared" si="53"/>
        <v>173</v>
      </c>
      <c r="R188" s="1">
        <f t="shared" si="82"/>
        <v>5</v>
      </c>
      <c r="S188" s="39">
        <f>IF('[29]Proforma-Input'!$C$108="No",X187,IF(AF188=TRUE,$P$3,X187))</f>
        <v>3721283.6269882433</v>
      </c>
      <c r="T188" s="39">
        <f t="shared" si="56"/>
        <v>31603.401174648188</v>
      </c>
      <c r="U188" s="40">
        <f t="shared" si="57"/>
        <v>6.5000000000000002E-2</v>
      </c>
      <c r="V188" s="41">
        <f t="shared" si="63"/>
        <v>20156.95297951965</v>
      </c>
      <c r="W188" s="41">
        <f t="shared" si="64"/>
        <v>11446.448195128538</v>
      </c>
      <c r="X188" s="53">
        <f t="shared" si="65"/>
        <v>3709837.1787931146</v>
      </c>
      <c r="Y188" s="68">
        <f t="shared" si="66"/>
        <v>4177225.5820072526</v>
      </c>
      <c r="Z188" s="68">
        <f t="shared" si="67"/>
        <v>1290162.8212068831</v>
      </c>
      <c r="AA188" s="39">
        <f t="shared" si="68"/>
        <v>310.10696891568693</v>
      </c>
      <c r="AB188" s="53">
        <f t="shared" si="69"/>
        <v>31.010696891568696</v>
      </c>
      <c r="AC188" s="41" t="str">
        <f t="shared" si="70"/>
        <v>-</v>
      </c>
      <c r="AD188" s="43" t="str">
        <f t="shared" si="71"/>
        <v>-</v>
      </c>
      <c r="AF188" s="38">
        <f>IF('[29]Proforma-Input'!$C$108="Yes",MONTH(O188)&amp;YEAR(O188)=MONTH($C$9)&amp;YEAR($C$9),0)</f>
        <v>0</v>
      </c>
      <c r="AG188" s="52">
        <v>15</v>
      </c>
    </row>
    <row r="189" spans="2:33" x14ac:dyDescent="0.3">
      <c r="B189" s="44" t="str">
        <f t="shared" si="72"/>
        <v>-</v>
      </c>
      <c r="C189" s="38"/>
      <c r="D189" s="1">
        <v>174</v>
      </c>
      <c r="E189" s="1">
        <f t="shared" si="81"/>
        <v>6</v>
      </c>
      <c r="F189" s="39">
        <f>IFERROR(IF(B189&lt;$C$9,IF('[29]Proforma-Input'!$C$108="Yes",K188,K188),0),)</f>
        <v>0</v>
      </c>
      <c r="G189" s="39">
        <f t="shared" si="73"/>
        <v>0</v>
      </c>
      <c r="H189" s="40">
        <f>IFERROR(IF(B189&lt;$C$9,IF('[29]Proforma-Input'!$C$108="Yes",H188,),0),)</f>
        <v>0</v>
      </c>
      <c r="I189" s="41">
        <f t="shared" si="58"/>
        <v>0</v>
      </c>
      <c r="J189" s="41">
        <f t="shared" si="59"/>
        <v>0</v>
      </c>
      <c r="K189" s="42">
        <f t="shared" si="60"/>
        <v>0</v>
      </c>
      <c r="L189" s="41" t="str">
        <f t="shared" si="61"/>
        <v>-</v>
      </c>
      <c r="M189" s="43" t="str">
        <f t="shared" si="62"/>
        <v>-</v>
      </c>
      <c r="O189" s="44">
        <f t="shared" ca="1" si="74"/>
        <v>51198</v>
      </c>
      <c r="P189" s="38"/>
      <c r="Q189" s="1">
        <f t="shared" si="53"/>
        <v>174</v>
      </c>
      <c r="R189" s="1">
        <f t="shared" si="82"/>
        <v>6</v>
      </c>
      <c r="S189" s="39">
        <f>IF('[29]Proforma-Input'!$C$108="No",X188,IF(AF189=TRUE,$P$3,X188))</f>
        <v>3709837.1787931146</v>
      </c>
      <c r="T189" s="39">
        <f t="shared" si="56"/>
        <v>31603.401174648188</v>
      </c>
      <c r="U189" s="40">
        <f t="shared" si="57"/>
        <v>6.5000000000000002E-2</v>
      </c>
      <c r="V189" s="41">
        <f t="shared" si="63"/>
        <v>20094.95138512937</v>
      </c>
      <c r="W189" s="41">
        <f t="shared" si="64"/>
        <v>11508.449789518818</v>
      </c>
      <c r="X189" s="53">
        <f t="shared" si="65"/>
        <v>3698328.7290035957</v>
      </c>
      <c r="Y189" s="68">
        <f t="shared" si="66"/>
        <v>4197320.5333923819</v>
      </c>
      <c r="Z189" s="68">
        <f t="shared" si="67"/>
        <v>1301671.2709964018</v>
      </c>
      <c r="AA189" s="39">
        <f t="shared" si="68"/>
        <v>309.15309823275953</v>
      </c>
      <c r="AB189" s="53">
        <f t="shared" si="69"/>
        <v>30.915309823275955</v>
      </c>
      <c r="AC189" s="41" t="str">
        <f t="shared" si="70"/>
        <v>-</v>
      </c>
      <c r="AD189" s="43" t="str">
        <f t="shared" si="71"/>
        <v>-</v>
      </c>
      <c r="AF189" s="38">
        <f>IF('[29]Proforma-Input'!$C$108="Yes",MONTH(O189)&amp;YEAR(O189)=MONTH($C$9)&amp;YEAR($C$9),0)</f>
        <v>0</v>
      </c>
      <c r="AG189" s="52">
        <v>15</v>
      </c>
    </row>
    <row r="190" spans="2:33" x14ac:dyDescent="0.3">
      <c r="B190" s="44" t="str">
        <f t="shared" si="72"/>
        <v>-</v>
      </c>
      <c r="C190" s="38"/>
      <c r="D190" s="1">
        <v>175</v>
      </c>
      <c r="E190" s="1">
        <f t="shared" si="81"/>
        <v>7</v>
      </c>
      <c r="F190" s="39">
        <f>IFERROR(IF(B190&lt;$C$9,IF('[29]Proforma-Input'!$C$108="Yes",K189,K189),0),)</f>
        <v>0</v>
      </c>
      <c r="G190" s="39">
        <f t="shared" si="73"/>
        <v>0</v>
      </c>
      <c r="H190" s="40">
        <f>IFERROR(IF(B190&lt;$C$9,IF('[29]Proforma-Input'!$C$108="Yes",H189,),0),)</f>
        <v>0</v>
      </c>
      <c r="I190" s="41">
        <f t="shared" si="58"/>
        <v>0</v>
      </c>
      <c r="J190" s="41">
        <f t="shared" si="59"/>
        <v>0</v>
      </c>
      <c r="K190" s="42">
        <f t="shared" si="60"/>
        <v>0</v>
      </c>
      <c r="L190" s="41" t="str">
        <f t="shared" si="61"/>
        <v>-</v>
      </c>
      <c r="M190" s="43" t="str">
        <f t="shared" si="62"/>
        <v>-</v>
      </c>
      <c r="O190" s="44">
        <f t="shared" ca="1" si="74"/>
        <v>51229</v>
      </c>
      <c r="P190" s="38"/>
      <c r="Q190" s="1">
        <f t="shared" si="53"/>
        <v>175</v>
      </c>
      <c r="R190" s="1">
        <f t="shared" si="82"/>
        <v>7</v>
      </c>
      <c r="S190" s="39">
        <f>IF('[29]Proforma-Input'!$C$108="No",X189,IF(AF190=TRUE,$P$3,X189))</f>
        <v>3698328.7290035957</v>
      </c>
      <c r="T190" s="39">
        <f t="shared" si="56"/>
        <v>31603.401174648188</v>
      </c>
      <c r="U190" s="40">
        <f t="shared" si="57"/>
        <v>6.5000000000000002E-2</v>
      </c>
      <c r="V190" s="41">
        <f t="shared" si="63"/>
        <v>20032.613948769478</v>
      </c>
      <c r="W190" s="41">
        <f t="shared" si="64"/>
        <v>11570.78722587871</v>
      </c>
      <c r="X190" s="53">
        <f t="shared" si="65"/>
        <v>3686757.9417777169</v>
      </c>
      <c r="Y190" s="68">
        <f t="shared" si="66"/>
        <v>4217353.1473411517</v>
      </c>
      <c r="Z190" s="68">
        <f t="shared" si="67"/>
        <v>1313242.0582222806</v>
      </c>
      <c r="AA190" s="39">
        <f t="shared" si="68"/>
        <v>308.19406075029963</v>
      </c>
      <c r="AB190" s="53">
        <f t="shared" si="69"/>
        <v>30.819406075029963</v>
      </c>
      <c r="AC190" s="41" t="str">
        <f t="shared" si="70"/>
        <v>-</v>
      </c>
      <c r="AD190" s="43" t="str">
        <f t="shared" si="71"/>
        <v>-</v>
      </c>
      <c r="AF190" s="38">
        <f>IF('[29]Proforma-Input'!$C$108="Yes",MONTH(O190)&amp;YEAR(O190)=MONTH($C$9)&amp;YEAR($C$9),0)</f>
        <v>0</v>
      </c>
      <c r="AG190" s="52">
        <v>15</v>
      </c>
    </row>
    <row r="191" spans="2:33" x14ac:dyDescent="0.3">
      <c r="B191" s="44" t="str">
        <f t="shared" si="72"/>
        <v>-</v>
      </c>
      <c r="C191" s="38"/>
      <c r="D191" s="1">
        <v>176</v>
      </c>
      <c r="E191" s="1">
        <f t="shared" si="81"/>
        <v>8</v>
      </c>
      <c r="F191" s="39">
        <f>IFERROR(IF(B191&lt;$C$9,IF('[29]Proforma-Input'!$C$108="Yes",K190,K190),0),)</f>
        <v>0</v>
      </c>
      <c r="G191" s="39">
        <f t="shared" si="73"/>
        <v>0</v>
      </c>
      <c r="H191" s="40">
        <f>IFERROR(IF(B191&lt;$C$9,IF('[29]Proforma-Input'!$C$108="Yes",H190,),0),)</f>
        <v>0</v>
      </c>
      <c r="I191" s="41">
        <f t="shared" si="58"/>
        <v>0</v>
      </c>
      <c r="J191" s="41">
        <f t="shared" si="59"/>
        <v>0</v>
      </c>
      <c r="K191" s="42">
        <f t="shared" si="60"/>
        <v>0</v>
      </c>
      <c r="L191" s="41" t="str">
        <f t="shared" si="61"/>
        <v>-</v>
      </c>
      <c r="M191" s="43" t="str">
        <f t="shared" si="62"/>
        <v>-</v>
      </c>
      <c r="O191" s="44">
        <f t="shared" ca="1" si="74"/>
        <v>51259</v>
      </c>
      <c r="P191" s="38"/>
      <c r="Q191" s="1">
        <f t="shared" si="53"/>
        <v>176</v>
      </c>
      <c r="R191" s="1">
        <f t="shared" si="82"/>
        <v>8</v>
      </c>
      <c r="S191" s="39">
        <f>IF('[29]Proforma-Input'!$C$108="No",X190,IF(AF191=TRUE,$P$3,X190))</f>
        <v>3686757.9417777169</v>
      </c>
      <c r="T191" s="39">
        <f t="shared" si="56"/>
        <v>31603.401174648188</v>
      </c>
      <c r="U191" s="40">
        <f t="shared" si="57"/>
        <v>6.5000000000000002E-2</v>
      </c>
      <c r="V191" s="41">
        <f t="shared" si="63"/>
        <v>19969.938851295967</v>
      </c>
      <c r="W191" s="41">
        <f t="shared" si="64"/>
        <v>11633.462323352222</v>
      </c>
      <c r="X191" s="53">
        <f t="shared" si="65"/>
        <v>3675124.4794543646</v>
      </c>
      <c r="Y191" s="68">
        <f t="shared" si="66"/>
        <v>4237323.0861924477</v>
      </c>
      <c r="Z191" s="68">
        <f t="shared" si="67"/>
        <v>1324875.5205456328</v>
      </c>
      <c r="AA191" s="39">
        <f t="shared" si="68"/>
        <v>307.22982848147643</v>
      </c>
      <c r="AB191" s="53">
        <f t="shared" si="69"/>
        <v>30.722982848147645</v>
      </c>
      <c r="AC191" s="41" t="str">
        <f t="shared" si="70"/>
        <v>-</v>
      </c>
      <c r="AD191" s="43" t="str">
        <f t="shared" si="71"/>
        <v>-</v>
      </c>
      <c r="AF191" s="38">
        <f>IF('[29]Proforma-Input'!$C$108="Yes",MONTH(O191)&amp;YEAR(O191)=MONTH($C$9)&amp;YEAR($C$9),0)</f>
        <v>0</v>
      </c>
      <c r="AG191" s="52">
        <v>15</v>
      </c>
    </row>
    <row r="192" spans="2:33" x14ac:dyDescent="0.3">
      <c r="B192" s="44" t="str">
        <f t="shared" si="72"/>
        <v>-</v>
      </c>
      <c r="C192" s="38"/>
      <c r="D192" s="1">
        <v>177</v>
      </c>
      <c r="E192" s="1">
        <f t="shared" si="81"/>
        <v>9</v>
      </c>
      <c r="F192" s="39">
        <f>IFERROR(IF(B192&lt;$C$9,IF('[29]Proforma-Input'!$C$108="Yes",K191,K191),0),)</f>
        <v>0</v>
      </c>
      <c r="G192" s="39">
        <f t="shared" si="73"/>
        <v>0</v>
      </c>
      <c r="H192" s="40">
        <f>IFERROR(IF(B192&lt;$C$9,IF('[29]Proforma-Input'!$C$108="Yes",H191,),0),)</f>
        <v>0</v>
      </c>
      <c r="I192" s="41">
        <f t="shared" si="58"/>
        <v>0</v>
      </c>
      <c r="J192" s="41">
        <f t="shared" si="59"/>
        <v>0</v>
      </c>
      <c r="K192" s="42">
        <f t="shared" si="60"/>
        <v>0</v>
      </c>
      <c r="L192" s="41" t="str">
        <f t="shared" si="61"/>
        <v>-</v>
      </c>
      <c r="M192" s="43" t="str">
        <f t="shared" si="62"/>
        <v>-</v>
      </c>
      <c r="O192" s="44">
        <f t="shared" ca="1" si="74"/>
        <v>51290</v>
      </c>
      <c r="P192" s="38"/>
      <c r="Q192" s="1">
        <f t="shared" si="53"/>
        <v>177</v>
      </c>
      <c r="R192" s="1">
        <f t="shared" si="82"/>
        <v>9</v>
      </c>
      <c r="S192" s="39">
        <f>IF('[29]Proforma-Input'!$C$108="No",X191,IF(AF192=TRUE,$P$3,X191))</f>
        <v>3675124.4794543646</v>
      </c>
      <c r="T192" s="39">
        <f t="shared" si="56"/>
        <v>31603.401174648188</v>
      </c>
      <c r="U192" s="40">
        <f t="shared" si="57"/>
        <v>6.5000000000000002E-2</v>
      </c>
      <c r="V192" s="41">
        <f t="shared" si="63"/>
        <v>19906.924263711142</v>
      </c>
      <c r="W192" s="41">
        <f t="shared" si="64"/>
        <v>11696.476910937046</v>
      </c>
      <c r="X192" s="53">
        <f t="shared" si="65"/>
        <v>3663428.0025434275</v>
      </c>
      <c r="Y192" s="68">
        <f t="shared" si="66"/>
        <v>4257230.0104561588</v>
      </c>
      <c r="Z192" s="68">
        <f t="shared" si="67"/>
        <v>1336571.9974565699</v>
      </c>
      <c r="AA192" s="39">
        <f t="shared" si="68"/>
        <v>306.26037328786373</v>
      </c>
      <c r="AB192" s="53">
        <f t="shared" si="69"/>
        <v>30.626037328786374</v>
      </c>
      <c r="AC192" s="41" t="str">
        <f t="shared" si="70"/>
        <v>-</v>
      </c>
      <c r="AD192" s="43" t="str">
        <f t="shared" si="71"/>
        <v>-</v>
      </c>
      <c r="AF192" s="38">
        <f>IF('[29]Proforma-Input'!$C$108="Yes",MONTH(O192)&amp;YEAR(O192)=MONTH($C$9)&amp;YEAR($C$9),0)</f>
        <v>0</v>
      </c>
      <c r="AG192" s="52">
        <v>15</v>
      </c>
    </row>
    <row r="193" spans="2:33" x14ac:dyDescent="0.3">
      <c r="B193" s="44" t="str">
        <f t="shared" si="72"/>
        <v>-</v>
      </c>
      <c r="C193" s="38"/>
      <c r="D193" s="1">
        <v>178</v>
      </c>
      <c r="E193" s="1">
        <f t="shared" si="81"/>
        <v>10</v>
      </c>
      <c r="F193" s="39">
        <f>IFERROR(IF(B193&lt;$C$9,IF('[29]Proforma-Input'!$C$108="Yes",K192,K192),0),)</f>
        <v>0</v>
      </c>
      <c r="G193" s="39">
        <f t="shared" si="73"/>
        <v>0</v>
      </c>
      <c r="H193" s="40">
        <f>IFERROR(IF(B193&lt;$C$9,IF('[29]Proforma-Input'!$C$108="Yes",H192,),0),)</f>
        <v>0</v>
      </c>
      <c r="I193" s="41">
        <f t="shared" si="58"/>
        <v>0</v>
      </c>
      <c r="J193" s="41">
        <f t="shared" si="59"/>
        <v>0</v>
      </c>
      <c r="K193" s="42">
        <f t="shared" si="60"/>
        <v>0</v>
      </c>
      <c r="L193" s="41" t="str">
        <f t="shared" si="61"/>
        <v>-</v>
      </c>
      <c r="M193" s="43" t="str">
        <f t="shared" si="62"/>
        <v>-</v>
      </c>
      <c r="O193" s="44">
        <f t="shared" ca="1" si="74"/>
        <v>51320</v>
      </c>
      <c r="P193" s="38"/>
      <c r="Q193" s="1">
        <f t="shared" si="53"/>
        <v>178</v>
      </c>
      <c r="R193" s="1">
        <f t="shared" si="82"/>
        <v>10</v>
      </c>
      <c r="S193" s="39">
        <f>IF('[29]Proforma-Input'!$C$108="No",X192,IF(AF193=TRUE,$P$3,X192))</f>
        <v>3663428.0025434275</v>
      </c>
      <c r="T193" s="39">
        <f t="shared" si="56"/>
        <v>31603.401174648188</v>
      </c>
      <c r="U193" s="40">
        <f t="shared" si="57"/>
        <v>6.5000000000000002E-2</v>
      </c>
      <c r="V193" s="41">
        <f t="shared" si="63"/>
        <v>19843.568347110235</v>
      </c>
      <c r="W193" s="41">
        <f t="shared" si="64"/>
        <v>11759.832827537954</v>
      </c>
      <c r="X193" s="53">
        <f t="shared" si="65"/>
        <v>3651668.1697158897</v>
      </c>
      <c r="Y193" s="68">
        <f t="shared" si="66"/>
        <v>4277073.5788032692</v>
      </c>
      <c r="Z193" s="68">
        <f t="shared" si="67"/>
        <v>1348331.8302841079</v>
      </c>
      <c r="AA193" s="39">
        <f t="shared" si="68"/>
        <v>305.285666878619</v>
      </c>
      <c r="AB193" s="53">
        <f t="shared" si="69"/>
        <v>30.5285666878619</v>
      </c>
      <c r="AC193" s="41" t="str">
        <f t="shared" si="70"/>
        <v>-</v>
      </c>
      <c r="AD193" s="43" t="str">
        <f t="shared" si="71"/>
        <v>-</v>
      </c>
      <c r="AF193" s="38">
        <f>IF('[29]Proforma-Input'!$C$108="Yes",MONTH(O193)&amp;YEAR(O193)=MONTH($C$9)&amp;YEAR($C$9),0)</f>
        <v>0</v>
      </c>
      <c r="AG193" s="52">
        <v>15</v>
      </c>
    </row>
    <row r="194" spans="2:33" x14ac:dyDescent="0.3">
      <c r="B194" s="44" t="str">
        <f t="shared" si="72"/>
        <v>-</v>
      </c>
      <c r="C194" s="38"/>
      <c r="D194" s="1">
        <v>179</v>
      </c>
      <c r="E194" s="1">
        <f t="shared" si="81"/>
        <v>11</v>
      </c>
      <c r="F194" s="39">
        <f>IFERROR(IF(B194&lt;$C$9,IF('[29]Proforma-Input'!$C$108="Yes",K193,K193),0),)</f>
        <v>0</v>
      </c>
      <c r="G194" s="39">
        <f t="shared" si="73"/>
        <v>0</v>
      </c>
      <c r="H194" s="40">
        <f>IFERROR(IF(B194&lt;$C$9,IF('[29]Proforma-Input'!$C$108="Yes",H193,),0),)</f>
        <v>0</v>
      </c>
      <c r="I194" s="41">
        <f t="shared" si="58"/>
        <v>0</v>
      </c>
      <c r="J194" s="41">
        <f t="shared" si="59"/>
        <v>0</v>
      </c>
      <c r="K194" s="42">
        <f t="shared" si="60"/>
        <v>0</v>
      </c>
      <c r="L194" s="41" t="str">
        <f t="shared" si="61"/>
        <v>-</v>
      </c>
      <c r="M194" s="43" t="str">
        <f t="shared" si="62"/>
        <v>-</v>
      </c>
      <c r="O194" s="44">
        <f t="shared" ca="1" si="74"/>
        <v>51351</v>
      </c>
      <c r="P194" s="38"/>
      <c r="Q194" s="1">
        <f t="shared" si="53"/>
        <v>179</v>
      </c>
      <c r="R194" s="1">
        <f t="shared" si="82"/>
        <v>11</v>
      </c>
      <c r="S194" s="39">
        <f>IF('[29]Proforma-Input'!$C$108="No",X193,IF(AF194=TRUE,$P$3,X193))</f>
        <v>3651668.1697158897</v>
      </c>
      <c r="T194" s="39">
        <f t="shared" si="56"/>
        <v>31603.401174648188</v>
      </c>
      <c r="U194" s="40">
        <f t="shared" si="57"/>
        <v>6.5000000000000002E-2</v>
      </c>
      <c r="V194" s="41">
        <f t="shared" si="63"/>
        <v>19779.869252627737</v>
      </c>
      <c r="W194" s="41">
        <f t="shared" si="64"/>
        <v>11823.531922020451</v>
      </c>
      <c r="X194" s="53">
        <f t="shared" si="65"/>
        <v>3639844.6377938692</v>
      </c>
      <c r="Y194" s="68">
        <f t="shared" si="66"/>
        <v>4296853.4480558969</v>
      </c>
      <c r="Z194" s="68">
        <f t="shared" si="67"/>
        <v>1360155.3622061284</v>
      </c>
      <c r="AA194" s="39">
        <f t="shared" si="68"/>
        <v>304.30568080965747</v>
      </c>
      <c r="AB194" s="53">
        <f t="shared" si="69"/>
        <v>30.430568080965749</v>
      </c>
      <c r="AC194" s="41" t="str">
        <f t="shared" si="70"/>
        <v>-</v>
      </c>
      <c r="AD194" s="43" t="str">
        <f t="shared" si="71"/>
        <v>-</v>
      </c>
      <c r="AF194" s="38">
        <f>IF('[29]Proforma-Input'!$C$108="Yes",MONTH(O194)&amp;YEAR(O194)=MONTH($C$9)&amp;YEAR($C$9),0)</f>
        <v>0</v>
      </c>
      <c r="AG194" s="52">
        <v>15</v>
      </c>
    </row>
    <row r="195" spans="2:33" x14ac:dyDescent="0.3">
      <c r="B195" s="44" t="str">
        <f t="shared" si="72"/>
        <v>-</v>
      </c>
      <c r="C195" s="38"/>
      <c r="D195" s="1">
        <v>180</v>
      </c>
      <c r="E195" s="1">
        <f t="shared" si="81"/>
        <v>12</v>
      </c>
      <c r="F195" s="39">
        <f>IFERROR(IF(B195&lt;$C$9,IF('[29]Proforma-Input'!$C$108="Yes",K194,K194),0),)</f>
        <v>0</v>
      </c>
      <c r="G195" s="39">
        <f t="shared" si="73"/>
        <v>0</v>
      </c>
      <c r="H195" s="40">
        <f>IFERROR(IF(B195&lt;$C$9,IF('[29]Proforma-Input'!$C$108="Yes",H194,),0),)</f>
        <v>0</v>
      </c>
      <c r="I195" s="41">
        <f t="shared" si="58"/>
        <v>0</v>
      </c>
      <c r="J195" s="41">
        <f t="shared" si="59"/>
        <v>0</v>
      </c>
      <c r="K195" s="42">
        <f t="shared" si="60"/>
        <v>0</v>
      </c>
      <c r="L195" s="41" t="str">
        <f t="shared" si="61"/>
        <v>-</v>
      </c>
      <c r="M195" s="43" t="str">
        <f t="shared" si="62"/>
        <v>-</v>
      </c>
      <c r="O195" s="44">
        <f t="shared" ca="1" si="74"/>
        <v>51382</v>
      </c>
      <c r="P195" s="38"/>
      <c r="Q195" s="1">
        <f t="shared" si="53"/>
        <v>180</v>
      </c>
      <c r="R195" s="1">
        <f t="shared" si="82"/>
        <v>12</v>
      </c>
      <c r="S195" s="39">
        <f>IF('[29]Proforma-Input'!$C$108="No",X194,IF(AF195=TRUE,$P$3,X194))</f>
        <v>3639844.6377938692</v>
      </c>
      <c r="T195" s="39">
        <f t="shared" si="56"/>
        <v>31603.401174648188</v>
      </c>
      <c r="U195" s="40">
        <f t="shared" si="57"/>
        <v>6.5000000000000002E-2</v>
      </c>
      <c r="V195" s="41">
        <f t="shared" si="63"/>
        <v>19715.825121383459</v>
      </c>
      <c r="W195" s="41">
        <f t="shared" si="64"/>
        <v>11887.576053264729</v>
      </c>
      <c r="X195" s="53">
        <f t="shared" si="65"/>
        <v>3627957.0617406047</v>
      </c>
      <c r="Y195" s="68">
        <f t="shared" si="66"/>
        <v>4316569.2731772801</v>
      </c>
      <c r="Z195" s="68">
        <f t="shared" si="67"/>
        <v>1372042.9382593932</v>
      </c>
      <c r="AA195" s="39">
        <f t="shared" si="68"/>
        <v>303.32038648282247</v>
      </c>
      <c r="AB195" s="53">
        <f t="shared" si="69"/>
        <v>30.33203864828225</v>
      </c>
      <c r="AC195" s="41" t="str">
        <f t="shared" si="70"/>
        <v>-</v>
      </c>
      <c r="AD195" s="43" t="str">
        <f t="shared" si="71"/>
        <v>-</v>
      </c>
      <c r="AF195" s="38">
        <f>IF('[29]Proforma-Input'!$C$108="Yes",MONTH(O195)&amp;YEAR(O195)=MONTH($C$9)&amp;YEAR($C$9),0)</f>
        <v>0</v>
      </c>
      <c r="AG195" s="52">
        <v>15</v>
      </c>
    </row>
    <row r="196" spans="2:33" x14ac:dyDescent="0.3">
      <c r="B196" s="44" t="str">
        <f t="shared" si="72"/>
        <v>-</v>
      </c>
      <c r="C196" s="38">
        <v>16</v>
      </c>
      <c r="D196" s="1">
        <v>181</v>
      </c>
      <c r="E196" s="1">
        <v>1</v>
      </c>
      <c r="F196" s="39">
        <f>IFERROR(IF(B196&lt;$C$9,IF('[29]Proforma-Input'!$C$108="Yes",K195,K195),0),)</f>
        <v>0</v>
      </c>
      <c r="G196" s="39">
        <f t="shared" si="73"/>
        <v>0</v>
      </c>
      <c r="H196" s="40">
        <f>IFERROR(IF(B196&lt;$C$9,IF('[29]Proforma-Input'!$C$108="Yes",H195,),0),)</f>
        <v>0</v>
      </c>
      <c r="I196" s="41">
        <f t="shared" si="58"/>
        <v>0</v>
      </c>
      <c r="J196" s="41">
        <f t="shared" si="59"/>
        <v>0</v>
      </c>
      <c r="K196" s="42">
        <f t="shared" si="60"/>
        <v>0</v>
      </c>
      <c r="L196" s="41">
        <f t="shared" si="61"/>
        <v>0</v>
      </c>
      <c r="M196" s="43">
        <f t="shared" si="62"/>
        <v>0</v>
      </c>
      <c r="O196" s="44">
        <f t="shared" ca="1" si="74"/>
        <v>51412</v>
      </c>
      <c r="P196" s="38">
        <v>16</v>
      </c>
      <c r="Q196" s="1">
        <f t="shared" si="53"/>
        <v>181</v>
      </c>
      <c r="R196" s="1">
        <v>1</v>
      </c>
      <c r="S196" s="39">
        <f>IF('[29]Proforma-Input'!$C$108="No",X195,IF(AF196=TRUE,$P$3,X195))</f>
        <v>3627957.0617406047</v>
      </c>
      <c r="T196" s="39">
        <f t="shared" si="56"/>
        <v>31603.401174648188</v>
      </c>
      <c r="U196" s="40">
        <f t="shared" si="57"/>
        <v>6.5000000000000002E-2</v>
      </c>
      <c r="V196" s="41">
        <f t="shared" si="63"/>
        <v>19651.434084428278</v>
      </c>
      <c r="W196" s="41">
        <f t="shared" si="64"/>
        <v>11951.96709021991</v>
      </c>
      <c r="X196" s="53">
        <f t="shared" si="65"/>
        <v>3616005.094650385</v>
      </c>
      <c r="Y196" s="68">
        <f t="shared" si="66"/>
        <v>4336220.7072617086</v>
      </c>
      <c r="Z196" s="68">
        <f t="shared" si="67"/>
        <v>1383994.9053496132</v>
      </c>
      <c r="AA196" s="39">
        <f t="shared" si="68"/>
        <v>302.3297551450504</v>
      </c>
      <c r="AB196" s="53">
        <f t="shared" si="69"/>
        <v>30.232975514505043</v>
      </c>
      <c r="AC196" s="41">
        <f t="shared" si="70"/>
        <v>231466.28404553537</v>
      </c>
      <c r="AD196" s="43">
        <f t="shared" si="71"/>
        <v>147774.53005024287</v>
      </c>
      <c r="AF196" s="38">
        <f>IF('[29]Proforma-Input'!$C$108="Yes",MONTH(O196)&amp;YEAR(O196)=MONTH($C$9)&amp;YEAR($C$9),0)</f>
        <v>0</v>
      </c>
      <c r="AG196" s="52">
        <v>16</v>
      </c>
    </row>
    <row r="197" spans="2:33" x14ac:dyDescent="0.3">
      <c r="B197" s="44" t="str">
        <f t="shared" si="72"/>
        <v>-</v>
      </c>
      <c r="C197" s="38"/>
      <c r="D197" s="1">
        <v>182</v>
      </c>
      <c r="E197" s="1">
        <f t="shared" ref="E197:E207" si="83">1+E196</f>
        <v>2</v>
      </c>
      <c r="F197" s="39">
        <f>IFERROR(IF(B197&lt;$C$9,IF('[29]Proforma-Input'!$C$108="Yes",K196,K196),0),)</f>
        <v>0</v>
      </c>
      <c r="G197" s="39">
        <f t="shared" si="73"/>
        <v>0</v>
      </c>
      <c r="H197" s="40">
        <f>IFERROR(IF(B197&lt;$C$9,IF('[29]Proforma-Input'!$C$108="Yes",H196,),0),)</f>
        <v>0</v>
      </c>
      <c r="I197" s="41">
        <f t="shared" si="58"/>
        <v>0</v>
      </c>
      <c r="J197" s="41">
        <f t="shared" si="59"/>
        <v>0</v>
      </c>
      <c r="K197" s="42">
        <f t="shared" si="60"/>
        <v>0</v>
      </c>
      <c r="L197" s="41" t="str">
        <f t="shared" si="61"/>
        <v>-</v>
      </c>
      <c r="M197" s="43" t="str">
        <f t="shared" si="62"/>
        <v>-</v>
      </c>
      <c r="O197" s="44">
        <f t="shared" ca="1" si="74"/>
        <v>51443</v>
      </c>
      <c r="P197" s="38"/>
      <c r="Q197" s="1">
        <f t="shared" si="53"/>
        <v>182</v>
      </c>
      <c r="R197" s="1">
        <f t="shared" ref="R197:R207" si="84">1+R196</f>
        <v>2</v>
      </c>
      <c r="S197" s="39">
        <f>IF('[29]Proforma-Input'!$C$108="No",X196,IF(AF197=TRUE,$P$3,X196))</f>
        <v>3616005.094650385</v>
      </c>
      <c r="T197" s="39">
        <f t="shared" si="56"/>
        <v>31603.401174648188</v>
      </c>
      <c r="U197" s="40">
        <f t="shared" si="57"/>
        <v>6.5000000000000002E-2</v>
      </c>
      <c r="V197" s="41">
        <f t="shared" si="63"/>
        <v>19586.694262689587</v>
      </c>
      <c r="W197" s="41">
        <f t="shared" si="64"/>
        <v>12016.706911958601</v>
      </c>
      <c r="X197" s="53">
        <f t="shared" si="65"/>
        <v>3603988.3877384262</v>
      </c>
      <c r="Y197" s="68">
        <f t="shared" si="66"/>
        <v>4355807.4015243985</v>
      </c>
      <c r="Z197" s="68">
        <f t="shared" si="67"/>
        <v>1396011.6122615717</v>
      </c>
      <c r="AA197" s="39">
        <f t="shared" si="68"/>
        <v>301.3337578875321</v>
      </c>
      <c r="AB197" s="53">
        <f t="shared" si="69"/>
        <v>30.133375788753213</v>
      </c>
      <c r="AC197" s="41" t="str">
        <f t="shared" si="70"/>
        <v>-</v>
      </c>
      <c r="AD197" s="43" t="str">
        <f t="shared" si="71"/>
        <v>-</v>
      </c>
      <c r="AF197" s="38">
        <f>IF('[29]Proforma-Input'!$C$108="Yes",MONTH(O197)&amp;YEAR(O197)=MONTH($C$9)&amp;YEAR($C$9),0)</f>
        <v>0</v>
      </c>
      <c r="AG197" s="52">
        <v>16</v>
      </c>
    </row>
    <row r="198" spans="2:33" x14ac:dyDescent="0.3">
      <c r="B198" s="44" t="str">
        <f t="shared" si="72"/>
        <v>-</v>
      </c>
      <c r="C198" s="38"/>
      <c r="D198" s="1">
        <v>183</v>
      </c>
      <c r="E198" s="1">
        <f t="shared" si="83"/>
        <v>3</v>
      </c>
      <c r="F198" s="39">
        <f>IFERROR(IF(B198&lt;$C$9,IF('[29]Proforma-Input'!$C$108="Yes",K197,K197),0),)</f>
        <v>0</v>
      </c>
      <c r="G198" s="39">
        <f t="shared" si="73"/>
        <v>0</v>
      </c>
      <c r="H198" s="40">
        <f>IFERROR(IF(B198&lt;$C$9,IF('[29]Proforma-Input'!$C$108="Yes",H197,),0),)</f>
        <v>0</v>
      </c>
      <c r="I198" s="41">
        <f t="shared" si="58"/>
        <v>0</v>
      </c>
      <c r="J198" s="41">
        <f t="shared" si="59"/>
        <v>0</v>
      </c>
      <c r="K198" s="42">
        <f t="shared" si="60"/>
        <v>0</v>
      </c>
      <c r="L198" s="41" t="str">
        <f t="shared" si="61"/>
        <v>-</v>
      </c>
      <c r="M198" s="43" t="str">
        <f t="shared" si="62"/>
        <v>-</v>
      </c>
      <c r="O198" s="44">
        <f t="shared" ca="1" si="74"/>
        <v>51473</v>
      </c>
      <c r="P198" s="38"/>
      <c r="Q198" s="1">
        <f t="shared" si="53"/>
        <v>183</v>
      </c>
      <c r="R198" s="1">
        <f t="shared" si="84"/>
        <v>3</v>
      </c>
      <c r="S198" s="39">
        <f>IF('[29]Proforma-Input'!$C$108="No",X197,IF(AF198=TRUE,$P$3,X197))</f>
        <v>3603988.3877384262</v>
      </c>
      <c r="T198" s="39">
        <f t="shared" si="56"/>
        <v>31603.401174648188</v>
      </c>
      <c r="U198" s="40">
        <f t="shared" si="57"/>
        <v>6.5000000000000002E-2</v>
      </c>
      <c r="V198" s="41">
        <f t="shared" si="63"/>
        <v>19521.603766916476</v>
      </c>
      <c r="W198" s="41">
        <f t="shared" si="64"/>
        <v>12081.797407731712</v>
      </c>
      <c r="X198" s="53">
        <f t="shared" si="65"/>
        <v>3591906.5903306943</v>
      </c>
      <c r="Y198" s="68">
        <f t="shared" si="66"/>
        <v>4375329.0052913148</v>
      </c>
      <c r="Z198" s="68">
        <f t="shared" si="67"/>
        <v>1408093.4096693033</v>
      </c>
      <c r="AA198" s="39">
        <f t="shared" si="68"/>
        <v>300.33236564486884</v>
      </c>
      <c r="AB198" s="53">
        <f t="shared" si="69"/>
        <v>30.033236564486884</v>
      </c>
      <c r="AC198" s="41" t="str">
        <f t="shared" si="70"/>
        <v>-</v>
      </c>
      <c r="AD198" s="43" t="str">
        <f t="shared" si="71"/>
        <v>-</v>
      </c>
      <c r="AF198" s="38">
        <f>IF('[29]Proforma-Input'!$C$108="Yes",MONTH(O198)&amp;YEAR(O198)=MONTH($C$9)&amp;YEAR($C$9),0)</f>
        <v>0</v>
      </c>
      <c r="AG198" s="52">
        <v>16</v>
      </c>
    </row>
    <row r="199" spans="2:33" x14ac:dyDescent="0.3">
      <c r="B199" s="44" t="str">
        <f t="shared" si="72"/>
        <v>-</v>
      </c>
      <c r="C199" s="38"/>
      <c r="D199" s="1">
        <v>184</v>
      </c>
      <c r="E199" s="1">
        <f t="shared" si="83"/>
        <v>4</v>
      </c>
      <c r="F199" s="39">
        <f>IFERROR(IF(B199&lt;$C$9,IF('[29]Proforma-Input'!$C$108="Yes",K198,K198),0),)</f>
        <v>0</v>
      </c>
      <c r="G199" s="39">
        <f t="shared" si="73"/>
        <v>0</v>
      </c>
      <c r="H199" s="40">
        <f>IFERROR(IF(B199&lt;$C$9,IF('[29]Proforma-Input'!$C$108="Yes",H198,),0),)</f>
        <v>0</v>
      </c>
      <c r="I199" s="41">
        <f t="shared" si="58"/>
        <v>0</v>
      </c>
      <c r="J199" s="41">
        <f t="shared" si="59"/>
        <v>0</v>
      </c>
      <c r="K199" s="42">
        <f t="shared" si="60"/>
        <v>0</v>
      </c>
      <c r="L199" s="41" t="str">
        <f t="shared" si="61"/>
        <v>-</v>
      </c>
      <c r="M199" s="43" t="str">
        <f t="shared" si="62"/>
        <v>-</v>
      </c>
      <c r="O199" s="44">
        <f t="shared" ca="1" si="74"/>
        <v>51504</v>
      </c>
      <c r="P199" s="38"/>
      <c r="Q199" s="1">
        <f t="shared" ref="Q199:Q262" si="85">IF(S199&gt;0,1+Q198,)</f>
        <v>184</v>
      </c>
      <c r="R199" s="1">
        <f t="shared" si="84"/>
        <v>4</v>
      </c>
      <c r="S199" s="39">
        <f>IF('[29]Proforma-Input'!$C$108="No",X198,IF(AF199=TRUE,$P$3,X198))</f>
        <v>3591906.5903306943</v>
      </c>
      <c r="T199" s="39">
        <f t="shared" si="56"/>
        <v>31603.401174648188</v>
      </c>
      <c r="U199" s="40">
        <f t="shared" si="57"/>
        <v>6.5000000000000002E-2</v>
      </c>
      <c r="V199" s="41">
        <f t="shared" si="63"/>
        <v>19456.160697624597</v>
      </c>
      <c r="W199" s="41">
        <f t="shared" si="64"/>
        <v>12147.240477023592</v>
      </c>
      <c r="X199" s="53">
        <f t="shared" si="65"/>
        <v>3579759.3498536707</v>
      </c>
      <c r="Y199" s="68">
        <f t="shared" si="66"/>
        <v>4394785.1659889398</v>
      </c>
      <c r="Z199" s="68">
        <f t="shared" si="67"/>
        <v>1420240.650146327</v>
      </c>
      <c r="AA199" s="39">
        <f t="shared" si="68"/>
        <v>299.32554919422455</v>
      </c>
      <c r="AB199" s="53">
        <f t="shared" si="69"/>
        <v>29.932554919422458</v>
      </c>
      <c r="AC199" s="41" t="str">
        <f t="shared" si="70"/>
        <v>-</v>
      </c>
      <c r="AD199" s="43" t="str">
        <f t="shared" si="71"/>
        <v>-</v>
      </c>
      <c r="AF199" s="38">
        <f>IF('[29]Proforma-Input'!$C$108="Yes",MONTH(O199)&amp;YEAR(O199)=MONTH($C$9)&amp;YEAR($C$9),0)</f>
        <v>0</v>
      </c>
      <c r="AG199" s="52">
        <v>16</v>
      </c>
    </row>
    <row r="200" spans="2:33" x14ac:dyDescent="0.3">
      <c r="B200" s="44" t="str">
        <f t="shared" si="72"/>
        <v>-</v>
      </c>
      <c r="C200" s="38"/>
      <c r="D200" s="1">
        <v>185</v>
      </c>
      <c r="E200" s="1">
        <f t="shared" si="83"/>
        <v>5</v>
      </c>
      <c r="F200" s="39">
        <f>IFERROR(IF(B200&lt;$C$9,IF('[29]Proforma-Input'!$C$108="Yes",K199,K199),0),)</f>
        <v>0</v>
      </c>
      <c r="G200" s="39">
        <f t="shared" si="73"/>
        <v>0</v>
      </c>
      <c r="H200" s="40">
        <f>IFERROR(IF(B200&lt;$C$9,IF('[29]Proforma-Input'!$C$108="Yes",H199,),0),)</f>
        <v>0</v>
      </c>
      <c r="I200" s="41">
        <f t="shared" si="58"/>
        <v>0</v>
      </c>
      <c r="J200" s="41">
        <f t="shared" si="59"/>
        <v>0</v>
      </c>
      <c r="K200" s="42">
        <f t="shared" si="60"/>
        <v>0</v>
      </c>
      <c r="L200" s="41" t="str">
        <f t="shared" si="61"/>
        <v>-</v>
      </c>
      <c r="M200" s="43" t="str">
        <f t="shared" si="62"/>
        <v>-</v>
      </c>
      <c r="O200" s="44">
        <f t="shared" ca="1" si="74"/>
        <v>51535</v>
      </c>
      <c r="P200" s="38"/>
      <c r="Q200" s="1">
        <f t="shared" si="85"/>
        <v>185</v>
      </c>
      <c r="R200" s="1">
        <f t="shared" si="84"/>
        <v>5</v>
      </c>
      <c r="S200" s="39">
        <f>IF('[29]Proforma-Input'!$C$108="No",X199,IF(AF200=TRUE,$P$3,X199))</f>
        <v>3579759.3498536707</v>
      </c>
      <c r="T200" s="39">
        <f t="shared" si="56"/>
        <v>31603.401174648188</v>
      </c>
      <c r="U200" s="40">
        <f t="shared" si="57"/>
        <v>6.5000000000000002E-2</v>
      </c>
      <c r="V200" s="41">
        <f t="shared" si="63"/>
        <v>19390.363145040716</v>
      </c>
      <c r="W200" s="41">
        <f t="shared" si="64"/>
        <v>12213.038029607473</v>
      </c>
      <c r="X200" s="53">
        <f t="shared" si="65"/>
        <v>3567546.3118240633</v>
      </c>
      <c r="Y200" s="68">
        <f t="shared" si="66"/>
        <v>4414175.5291339802</v>
      </c>
      <c r="Z200" s="68">
        <f t="shared" si="67"/>
        <v>1432453.6881759344</v>
      </c>
      <c r="AA200" s="39">
        <f t="shared" si="68"/>
        <v>298.31327915447258</v>
      </c>
      <c r="AB200" s="53">
        <f t="shared" si="69"/>
        <v>29.831327915447261</v>
      </c>
      <c r="AC200" s="41" t="str">
        <f t="shared" si="70"/>
        <v>-</v>
      </c>
      <c r="AD200" s="43" t="str">
        <f t="shared" si="71"/>
        <v>-</v>
      </c>
      <c r="AF200" s="38">
        <f>IF('[29]Proforma-Input'!$C$108="Yes",MONTH(O200)&amp;YEAR(O200)=MONTH($C$9)&amp;YEAR($C$9),0)</f>
        <v>0</v>
      </c>
      <c r="AG200" s="52">
        <v>16</v>
      </c>
    </row>
    <row r="201" spans="2:33" x14ac:dyDescent="0.3">
      <c r="B201" s="44" t="str">
        <f t="shared" si="72"/>
        <v>-</v>
      </c>
      <c r="C201" s="38"/>
      <c r="D201" s="1">
        <v>186</v>
      </c>
      <c r="E201" s="1">
        <f t="shared" si="83"/>
        <v>6</v>
      </c>
      <c r="F201" s="39">
        <f>IFERROR(IF(B201&lt;$C$9,IF('[29]Proforma-Input'!$C$108="Yes",K200,K200),0),)</f>
        <v>0</v>
      </c>
      <c r="G201" s="39">
        <f t="shared" si="73"/>
        <v>0</v>
      </c>
      <c r="H201" s="40">
        <f>IFERROR(IF(B201&lt;$C$9,IF('[29]Proforma-Input'!$C$108="Yes",H200,),0),)</f>
        <v>0</v>
      </c>
      <c r="I201" s="41">
        <f t="shared" si="58"/>
        <v>0</v>
      </c>
      <c r="J201" s="41">
        <f t="shared" si="59"/>
        <v>0</v>
      </c>
      <c r="K201" s="42">
        <f t="shared" si="60"/>
        <v>0</v>
      </c>
      <c r="L201" s="41" t="str">
        <f t="shared" si="61"/>
        <v>-</v>
      </c>
      <c r="M201" s="43" t="str">
        <f t="shared" si="62"/>
        <v>-</v>
      </c>
      <c r="O201" s="44">
        <f t="shared" ca="1" si="74"/>
        <v>51563</v>
      </c>
      <c r="P201" s="38"/>
      <c r="Q201" s="1">
        <f t="shared" si="85"/>
        <v>186</v>
      </c>
      <c r="R201" s="1">
        <f t="shared" si="84"/>
        <v>6</v>
      </c>
      <c r="S201" s="39">
        <f>IF('[29]Proforma-Input'!$C$108="No",X200,IF(AF201=TRUE,$P$3,X200))</f>
        <v>3567546.3118240633</v>
      </c>
      <c r="T201" s="39">
        <f t="shared" si="56"/>
        <v>31603.401174648188</v>
      </c>
      <c r="U201" s="40">
        <f t="shared" si="57"/>
        <v>6.5000000000000002E-2</v>
      </c>
      <c r="V201" s="41">
        <f t="shared" si="63"/>
        <v>19324.209189047011</v>
      </c>
      <c r="W201" s="41">
        <f t="shared" si="64"/>
        <v>12279.191985601177</v>
      </c>
      <c r="X201" s="53">
        <f t="shared" si="65"/>
        <v>3555267.1198384622</v>
      </c>
      <c r="Y201" s="68">
        <f t="shared" si="66"/>
        <v>4433499.7383230273</v>
      </c>
      <c r="Z201" s="68">
        <f t="shared" si="67"/>
        <v>1444732.8801615355</v>
      </c>
      <c r="AA201" s="39">
        <f t="shared" si="68"/>
        <v>297.2955259853386</v>
      </c>
      <c r="AB201" s="53">
        <f t="shared" si="69"/>
        <v>29.729552598533861</v>
      </c>
      <c r="AC201" s="41" t="str">
        <f t="shared" si="70"/>
        <v>-</v>
      </c>
      <c r="AD201" s="43" t="str">
        <f t="shared" si="71"/>
        <v>-</v>
      </c>
      <c r="AF201" s="38">
        <f>IF('[29]Proforma-Input'!$C$108="Yes",MONTH(O201)&amp;YEAR(O201)=MONTH($C$9)&amp;YEAR($C$9),0)</f>
        <v>0</v>
      </c>
      <c r="AG201" s="52">
        <v>16</v>
      </c>
    </row>
    <row r="202" spans="2:33" x14ac:dyDescent="0.3">
      <c r="B202" s="44" t="str">
        <f t="shared" si="72"/>
        <v>-</v>
      </c>
      <c r="C202" s="38"/>
      <c r="D202" s="1">
        <v>187</v>
      </c>
      <c r="E202" s="1">
        <f t="shared" si="83"/>
        <v>7</v>
      </c>
      <c r="F202" s="39">
        <f>IFERROR(IF(B202&lt;$C$9,IF('[29]Proforma-Input'!$C$108="Yes",K201,K201),0),)</f>
        <v>0</v>
      </c>
      <c r="G202" s="39">
        <f t="shared" si="73"/>
        <v>0</v>
      </c>
      <c r="H202" s="40">
        <f>IFERROR(IF(B202&lt;$C$9,IF('[29]Proforma-Input'!$C$108="Yes",H201,),0),)</f>
        <v>0</v>
      </c>
      <c r="I202" s="41">
        <f t="shared" si="58"/>
        <v>0</v>
      </c>
      <c r="J202" s="41">
        <f t="shared" si="59"/>
        <v>0</v>
      </c>
      <c r="K202" s="42">
        <f t="shared" si="60"/>
        <v>0</v>
      </c>
      <c r="L202" s="41" t="str">
        <f t="shared" si="61"/>
        <v>-</v>
      </c>
      <c r="M202" s="43" t="str">
        <f t="shared" si="62"/>
        <v>-</v>
      </c>
      <c r="O202" s="44">
        <f t="shared" ca="1" si="74"/>
        <v>51594</v>
      </c>
      <c r="P202" s="38"/>
      <c r="Q202" s="1">
        <f t="shared" si="85"/>
        <v>187</v>
      </c>
      <c r="R202" s="1">
        <f t="shared" si="84"/>
        <v>7</v>
      </c>
      <c r="S202" s="39">
        <f>IF('[29]Proforma-Input'!$C$108="No",X201,IF(AF202=TRUE,$P$3,X201))</f>
        <v>3555267.1198384622</v>
      </c>
      <c r="T202" s="39">
        <f t="shared" si="56"/>
        <v>31603.401174648188</v>
      </c>
      <c r="U202" s="40">
        <f t="shared" si="57"/>
        <v>6.5000000000000002E-2</v>
      </c>
      <c r="V202" s="41">
        <f t="shared" si="63"/>
        <v>19257.696899125003</v>
      </c>
      <c r="W202" s="41">
        <f t="shared" si="64"/>
        <v>12345.704275523185</v>
      </c>
      <c r="X202" s="53">
        <f t="shared" si="65"/>
        <v>3542921.4155629389</v>
      </c>
      <c r="Y202" s="68">
        <f t="shared" si="66"/>
        <v>4452757.4352221526</v>
      </c>
      <c r="Z202" s="68">
        <f t="shared" si="67"/>
        <v>1457078.5844370585</v>
      </c>
      <c r="AA202" s="39">
        <f t="shared" si="68"/>
        <v>296.27225998653853</v>
      </c>
      <c r="AB202" s="53">
        <f t="shared" si="69"/>
        <v>29.627225998653856</v>
      </c>
      <c r="AC202" s="41" t="str">
        <f t="shared" si="70"/>
        <v>-</v>
      </c>
      <c r="AD202" s="43" t="str">
        <f t="shared" si="71"/>
        <v>-</v>
      </c>
      <c r="AF202" s="38">
        <f>IF('[29]Proforma-Input'!$C$108="Yes",MONTH(O202)&amp;YEAR(O202)=MONTH($C$9)&amp;YEAR($C$9),0)</f>
        <v>0</v>
      </c>
      <c r="AG202" s="52">
        <v>16</v>
      </c>
    </row>
    <row r="203" spans="2:33" x14ac:dyDescent="0.3">
      <c r="B203" s="44" t="str">
        <f t="shared" si="72"/>
        <v>-</v>
      </c>
      <c r="C203" s="38"/>
      <c r="D203" s="1">
        <v>188</v>
      </c>
      <c r="E203" s="1">
        <f t="shared" si="83"/>
        <v>8</v>
      </c>
      <c r="F203" s="39">
        <f>IFERROR(IF(B203&lt;$C$9,IF('[29]Proforma-Input'!$C$108="Yes",K202,K202),0),)</f>
        <v>0</v>
      </c>
      <c r="G203" s="39">
        <f t="shared" si="73"/>
        <v>0</v>
      </c>
      <c r="H203" s="40">
        <f>IFERROR(IF(B203&lt;$C$9,IF('[29]Proforma-Input'!$C$108="Yes",H202,),0),)</f>
        <v>0</v>
      </c>
      <c r="I203" s="41">
        <f t="shared" si="58"/>
        <v>0</v>
      </c>
      <c r="J203" s="41">
        <f t="shared" si="59"/>
        <v>0</v>
      </c>
      <c r="K203" s="42">
        <f t="shared" si="60"/>
        <v>0</v>
      </c>
      <c r="L203" s="41" t="str">
        <f t="shared" si="61"/>
        <v>-</v>
      </c>
      <c r="M203" s="43" t="str">
        <f t="shared" si="62"/>
        <v>-</v>
      </c>
      <c r="O203" s="44">
        <f t="shared" ca="1" si="74"/>
        <v>51624</v>
      </c>
      <c r="P203" s="38"/>
      <c r="Q203" s="1">
        <f t="shared" si="85"/>
        <v>188</v>
      </c>
      <c r="R203" s="1">
        <f t="shared" si="84"/>
        <v>8</v>
      </c>
      <c r="S203" s="39">
        <f>IF('[29]Proforma-Input'!$C$108="No",X202,IF(AF203=TRUE,$P$3,X202))</f>
        <v>3542921.4155629389</v>
      </c>
      <c r="T203" s="39">
        <f t="shared" si="56"/>
        <v>31603.401174648188</v>
      </c>
      <c r="U203" s="40">
        <f t="shared" si="57"/>
        <v>6.5000000000000002E-2</v>
      </c>
      <c r="V203" s="41">
        <f t="shared" si="63"/>
        <v>19190.824334299254</v>
      </c>
      <c r="W203" s="41">
        <f t="shared" si="64"/>
        <v>12412.576840348935</v>
      </c>
      <c r="X203" s="53">
        <f t="shared" si="65"/>
        <v>3530508.8387225899</v>
      </c>
      <c r="Y203" s="68">
        <f t="shared" si="66"/>
        <v>4471948.2595564518</v>
      </c>
      <c r="Z203" s="68">
        <f t="shared" si="67"/>
        <v>1469491.1612774075</v>
      </c>
      <c r="AA203" s="39">
        <f t="shared" si="68"/>
        <v>295.24345129691159</v>
      </c>
      <c r="AB203" s="53">
        <f t="shared" si="69"/>
        <v>29.524345129691159</v>
      </c>
      <c r="AC203" s="41" t="str">
        <f t="shared" si="70"/>
        <v>-</v>
      </c>
      <c r="AD203" s="43" t="str">
        <f t="shared" si="71"/>
        <v>-</v>
      </c>
      <c r="AF203" s="38">
        <f>IF('[29]Proforma-Input'!$C$108="Yes",MONTH(O203)&amp;YEAR(O203)=MONTH($C$9)&amp;YEAR($C$9),0)</f>
        <v>0</v>
      </c>
      <c r="AG203" s="52">
        <v>16</v>
      </c>
    </row>
    <row r="204" spans="2:33" x14ac:dyDescent="0.3">
      <c r="B204" s="44" t="str">
        <f t="shared" si="72"/>
        <v>-</v>
      </c>
      <c r="C204" s="38"/>
      <c r="D204" s="1">
        <v>189</v>
      </c>
      <c r="E204" s="1">
        <f t="shared" si="83"/>
        <v>9</v>
      </c>
      <c r="F204" s="39">
        <f>IFERROR(IF(B204&lt;$C$9,IF('[29]Proforma-Input'!$C$108="Yes",K203,K203),0),)</f>
        <v>0</v>
      </c>
      <c r="G204" s="39">
        <f t="shared" si="73"/>
        <v>0</v>
      </c>
      <c r="H204" s="40">
        <f>IFERROR(IF(B204&lt;$C$9,IF('[29]Proforma-Input'!$C$108="Yes",H203,),0),)</f>
        <v>0</v>
      </c>
      <c r="I204" s="41">
        <f t="shared" si="58"/>
        <v>0</v>
      </c>
      <c r="J204" s="41">
        <f t="shared" si="59"/>
        <v>0</v>
      </c>
      <c r="K204" s="42">
        <f t="shared" si="60"/>
        <v>0</v>
      </c>
      <c r="L204" s="41" t="str">
        <f t="shared" si="61"/>
        <v>-</v>
      </c>
      <c r="M204" s="43" t="str">
        <f t="shared" si="62"/>
        <v>-</v>
      </c>
      <c r="O204" s="44">
        <f t="shared" ca="1" si="74"/>
        <v>51655</v>
      </c>
      <c r="P204" s="38"/>
      <c r="Q204" s="1">
        <f t="shared" si="85"/>
        <v>189</v>
      </c>
      <c r="R204" s="1">
        <f t="shared" si="84"/>
        <v>9</v>
      </c>
      <c r="S204" s="39">
        <f>IF('[29]Proforma-Input'!$C$108="No",X203,IF(AF204=TRUE,$P$3,X203))</f>
        <v>3530508.8387225899</v>
      </c>
      <c r="T204" s="39">
        <f t="shared" si="56"/>
        <v>31603.401174648188</v>
      </c>
      <c r="U204" s="40">
        <f t="shared" si="57"/>
        <v>6.5000000000000002E-2</v>
      </c>
      <c r="V204" s="41">
        <f t="shared" si="63"/>
        <v>19123.589543080696</v>
      </c>
      <c r="W204" s="41">
        <f t="shared" si="64"/>
        <v>12479.811631567492</v>
      </c>
      <c r="X204" s="53">
        <f t="shared" si="65"/>
        <v>3518029.0270910226</v>
      </c>
      <c r="Y204" s="68">
        <f t="shared" si="66"/>
        <v>4491071.8490995327</v>
      </c>
      <c r="Z204" s="68">
        <f t="shared" si="67"/>
        <v>1481970.9729089751</v>
      </c>
      <c r="AA204" s="39">
        <f t="shared" si="68"/>
        <v>294.20906989354916</v>
      </c>
      <c r="AB204" s="53">
        <f t="shared" si="69"/>
        <v>29.420906989354918</v>
      </c>
      <c r="AC204" s="41" t="str">
        <f t="shared" si="70"/>
        <v>-</v>
      </c>
      <c r="AD204" s="43" t="str">
        <f t="shared" si="71"/>
        <v>-</v>
      </c>
      <c r="AF204" s="38">
        <f>IF('[29]Proforma-Input'!$C$108="Yes",MONTH(O204)&amp;YEAR(O204)=MONTH($C$9)&amp;YEAR($C$9),0)</f>
        <v>0</v>
      </c>
      <c r="AG204" s="52">
        <v>16</v>
      </c>
    </row>
    <row r="205" spans="2:33" x14ac:dyDescent="0.3">
      <c r="B205" s="44" t="str">
        <f t="shared" si="72"/>
        <v>-</v>
      </c>
      <c r="C205" s="38"/>
      <c r="D205" s="1">
        <v>190</v>
      </c>
      <c r="E205" s="1">
        <f t="shared" si="83"/>
        <v>10</v>
      </c>
      <c r="F205" s="39">
        <f>IFERROR(IF(B205&lt;$C$9,IF('[29]Proforma-Input'!$C$108="Yes",K204,K204),0),)</f>
        <v>0</v>
      </c>
      <c r="G205" s="39">
        <f t="shared" si="73"/>
        <v>0</v>
      </c>
      <c r="H205" s="40">
        <f>IFERROR(IF(B205&lt;$C$9,IF('[29]Proforma-Input'!$C$108="Yes",H204,),0),)</f>
        <v>0</v>
      </c>
      <c r="I205" s="41">
        <f t="shared" si="58"/>
        <v>0</v>
      </c>
      <c r="J205" s="41">
        <f t="shared" si="59"/>
        <v>0</v>
      </c>
      <c r="K205" s="42">
        <f t="shared" si="60"/>
        <v>0</v>
      </c>
      <c r="L205" s="41" t="str">
        <f t="shared" si="61"/>
        <v>-</v>
      </c>
      <c r="M205" s="43" t="str">
        <f t="shared" si="62"/>
        <v>-</v>
      </c>
      <c r="O205" s="44">
        <f t="shared" ca="1" si="74"/>
        <v>51685</v>
      </c>
      <c r="P205" s="38"/>
      <c r="Q205" s="1">
        <f t="shared" si="85"/>
        <v>190</v>
      </c>
      <c r="R205" s="1">
        <f t="shared" si="84"/>
        <v>10</v>
      </c>
      <c r="S205" s="39">
        <f>IF('[29]Proforma-Input'!$C$108="No",X204,IF(AF205=TRUE,$P$3,X204))</f>
        <v>3518029.0270910226</v>
      </c>
      <c r="T205" s="39">
        <f t="shared" si="56"/>
        <v>31603.401174648188</v>
      </c>
      <c r="U205" s="40">
        <f t="shared" si="57"/>
        <v>6.5000000000000002E-2</v>
      </c>
      <c r="V205" s="41">
        <f t="shared" si="63"/>
        <v>19055.990563409705</v>
      </c>
      <c r="W205" s="41">
        <f t="shared" si="64"/>
        <v>12547.410611238483</v>
      </c>
      <c r="X205" s="53">
        <f t="shared" si="65"/>
        <v>3505481.6164797843</v>
      </c>
      <c r="Y205" s="68">
        <f t="shared" si="66"/>
        <v>4510127.8396629421</v>
      </c>
      <c r="Z205" s="68">
        <f t="shared" si="67"/>
        <v>1494518.3835202137</v>
      </c>
      <c r="AA205" s="39">
        <f t="shared" si="68"/>
        <v>293.16908559091854</v>
      </c>
      <c r="AB205" s="53">
        <f t="shared" si="69"/>
        <v>29.316908559091857</v>
      </c>
      <c r="AC205" s="41" t="str">
        <f t="shared" si="70"/>
        <v>-</v>
      </c>
      <c r="AD205" s="43" t="str">
        <f t="shared" si="71"/>
        <v>-</v>
      </c>
      <c r="AF205" s="38">
        <f>IF('[29]Proforma-Input'!$C$108="Yes",MONTH(O205)&amp;YEAR(O205)=MONTH($C$9)&amp;YEAR($C$9),0)</f>
        <v>0</v>
      </c>
      <c r="AG205" s="52">
        <v>16</v>
      </c>
    </row>
    <row r="206" spans="2:33" x14ac:dyDescent="0.3">
      <c r="B206" s="44" t="str">
        <f t="shared" si="72"/>
        <v>-</v>
      </c>
      <c r="C206" s="38"/>
      <c r="D206" s="1">
        <v>191</v>
      </c>
      <c r="E206" s="1">
        <f t="shared" si="83"/>
        <v>11</v>
      </c>
      <c r="F206" s="39">
        <f>IFERROR(IF(B206&lt;$C$9,IF('[29]Proforma-Input'!$C$108="Yes",K205,K205),0),)</f>
        <v>0</v>
      </c>
      <c r="G206" s="39">
        <f t="shared" si="73"/>
        <v>0</v>
      </c>
      <c r="H206" s="40">
        <f>IFERROR(IF(B206&lt;$C$9,IF('[29]Proforma-Input'!$C$108="Yes",H205,),0),)</f>
        <v>0</v>
      </c>
      <c r="I206" s="41">
        <f t="shared" si="58"/>
        <v>0</v>
      </c>
      <c r="J206" s="41">
        <f t="shared" si="59"/>
        <v>0</v>
      </c>
      <c r="K206" s="42">
        <f t="shared" si="60"/>
        <v>0</v>
      </c>
      <c r="L206" s="41" t="str">
        <f t="shared" si="61"/>
        <v>-</v>
      </c>
      <c r="M206" s="43" t="str">
        <f t="shared" si="62"/>
        <v>-</v>
      </c>
      <c r="O206" s="44">
        <f t="shared" ca="1" si="74"/>
        <v>51716</v>
      </c>
      <c r="P206" s="38"/>
      <c r="Q206" s="1">
        <f t="shared" si="85"/>
        <v>191</v>
      </c>
      <c r="R206" s="1">
        <f t="shared" si="84"/>
        <v>11</v>
      </c>
      <c r="S206" s="39">
        <f>IF('[29]Proforma-Input'!$C$108="No",X205,IF(AF206=TRUE,$P$3,X205))</f>
        <v>3505481.6164797843</v>
      </c>
      <c r="T206" s="39">
        <f t="shared" si="56"/>
        <v>31603.401174648188</v>
      </c>
      <c r="U206" s="40">
        <f t="shared" si="57"/>
        <v>6.5000000000000002E-2</v>
      </c>
      <c r="V206" s="41">
        <f t="shared" si="63"/>
        <v>18988.025422598832</v>
      </c>
      <c r="W206" s="41">
        <f t="shared" si="64"/>
        <v>12615.375752049356</v>
      </c>
      <c r="X206" s="53">
        <f t="shared" si="65"/>
        <v>3492866.2407277348</v>
      </c>
      <c r="Y206" s="68">
        <f t="shared" si="66"/>
        <v>4529115.8650855413</v>
      </c>
      <c r="Z206" s="68">
        <f t="shared" si="67"/>
        <v>1507133.7592722629</v>
      </c>
      <c r="AA206" s="39">
        <f t="shared" si="68"/>
        <v>292.12346803998201</v>
      </c>
      <c r="AB206" s="53">
        <f t="shared" si="69"/>
        <v>29.212346803998201</v>
      </c>
      <c r="AC206" s="41" t="str">
        <f t="shared" si="70"/>
        <v>-</v>
      </c>
      <c r="AD206" s="43" t="str">
        <f t="shared" si="71"/>
        <v>-</v>
      </c>
      <c r="AF206" s="38">
        <f>IF('[29]Proforma-Input'!$C$108="Yes",MONTH(O206)&amp;YEAR(O206)=MONTH($C$9)&amp;YEAR($C$9),0)</f>
        <v>0</v>
      </c>
      <c r="AG206" s="52">
        <v>16</v>
      </c>
    </row>
    <row r="207" spans="2:33" x14ac:dyDescent="0.3">
      <c r="B207" s="44" t="str">
        <f t="shared" si="72"/>
        <v>-</v>
      </c>
      <c r="C207" s="38"/>
      <c r="D207" s="1">
        <v>192</v>
      </c>
      <c r="E207" s="1">
        <f t="shared" si="83"/>
        <v>12</v>
      </c>
      <c r="F207" s="39">
        <f>IFERROR(IF(B207&lt;$C$9,IF('[29]Proforma-Input'!$C$108="Yes",K206,K206),0),)</f>
        <v>0</v>
      </c>
      <c r="G207" s="39">
        <f t="shared" si="73"/>
        <v>0</v>
      </c>
      <c r="H207" s="40">
        <f>IFERROR(IF(B207&lt;$C$9,IF('[29]Proforma-Input'!$C$108="Yes",H206,),0),)</f>
        <v>0</v>
      </c>
      <c r="I207" s="41">
        <f t="shared" si="58"/>
        <v>0</v>
      </c>
      <c r="J207" s="41">
        <f t="shared" si="59"/>
        <v>0</v>
      </c>
      <c r="K207" s="42">
        <f t="shared" si="60"/>
        <v>0</v>
      </c>
      <c r="L207" s="41" t="str">
        <f t="shared" si="61"/>
        <v>-</v>
      </c>
      <c r="M207" s="43" t="str">
        <f t="shared" si="62"/>
        <v>-</v>
      </c>
      <c r="O207" s="44">
        <f t="shared" ca="1" si="74"/>
        <v>51747</v>
      </c>
      <c r="P207" s="38"/>
      <c r="Q207" s="1">
        <f t="shared" si="85"/>
        <v>192</v>
      </c>
      <c r="R207" s="1">
        <f t="shared" si="84"/>
        <v>12</v>
      </c>
      <c r="S207" s="39">
        <f>IF('[29]Proforma-Input'!$C$108="No",X206,IF(AF207=TRUE,$P$3,X206))</f>
        <v>3492866.2407277348</v>
      </c>
      <c r="T207" s="39">
        <f t="shared" si="56"/>
        <v>31603.401174648188</v>
      </c>
      <c r="U207" s="40">
        <f t="shared" si="57"/>
        <v>6.5000000000000002E-2</v>
      </c>
      <c r="V207" s="41">
        <f t="shared" si="63"/>
        <v>18919.692137275229</v>
      </c>
      <c r="W207" s="41">
        <f t="shared" si="64"/>
        <v>12683.709037372959</v>
      </c>
      <c r="X207" s="53">
        <f t="shared" si="65"/>
        <v>3480182.5316903619</v>
      </c>
      <c r="Y207" s="68">
        <f t="shared" si="66"/>
        <v>4548035.5572228162</v>
      </c>
      <c r="Z207" s="68">
        <f t="shared" si="67"/>
        <v>1519817.4683096358</v>
      </c>
      <c r="AA207" s="39">
        <f t="shared" si="68"/>
        <v>291.07218672731125</v>
      </c>
      <c r="AB207" s="53">
        <f t="shared" si="69"/>
        <v>29.107218672731126</v>
      </c>
      <c r="AC207" s="41" t="str">
        <f t="shared" si="70"/>
        <v>-</v>
      </c>
      <c r="AD207" s="43" t="str">
        <f t="shared" si="71"/>
        <v>-</v>
      </c>
      <c r="AF207" s="38">
        <f>IF('[29]Proforma-Input'!$C$108="Yes",MONTH(O207)&amp;YEAR(O207)=MONTH($C$9)&amp;YEAR($C$9),0)</f>
        <v>0</v>
      </c>
      <c r="AG207" s="52">
        <v>16</v>
      </c>
    </row>
    <row r="208" spans="2:33" x14ac:dyDescent="0.3">
      <c r="B208" s="44" t="str">
        <f t="shared" si="72"/>
        <v>-</v>
      </c>
      <c r="C208" s="38">
        <v>17</v>
      </c>
      <c r="D208" s="1">
        <v>193</v>
      </c>
      <c r="E208" s="1">
        <v>1</v>
      </c>
      <c r="F208" s="39">
        <f>IFERROR(IF(B208&lt;$C$9,IF('[29]Proforma-Input'!$C$108="Yes",K207,K207),0),)</f>
        <v>0</v>
      </c>
      <c r="G208" s="39">
        <f t="shared" si="73"/>
        <v>0</v>
      </c>
      <c r="H208" s="40">
        <f>IFERROR(IF(B208&lt;$C$9,IF('[29]Proforma-Input'!$C$108="Yes",H207,),0),)</f>
        <v>0</v>
      </c>
      <c r="I208" s="41">
        <f t="shared" si="58"/>
        <v>0</v>
      </c>
      <c r="J208" s="41">
        <f t="shared" si="59"/>
        <v>0</v>
      </c>
      <c r="K208" s="42">
        <f t="shared" si="60"/>
        <v>0</v>
      </c>
      <c r="L208" s="41">
        <f t="shared" si="61"/>
        <v>0</v>
      </c>
      <c r="M208" s="43">
        <f t="shared" si="62"/>
        <v>0</v>
      </c>
      <c r="O208" s="44">
        <f t="shared" ca="1" si="74"/>
        <v>51777</v>
      </c>
      <c r="P208" s="38">
        <v>17</v>
      </c>
      <c r="Q208" s="1">
        <f t="shared" si="85"/>
        <v>193</v>
      </c>
      <c r="R208" s="1">
        <v>1</v>
      </c>
      <c r="S208" s="39">
        <f>IF('[29]Proforma-Input'!$C$108="No",X207,IF(AF208=TRUE,$P$3,X207))</f>
        <v>3480182.5316903619</v>
      </c>
      <c r="T208" s="39">
        <f t="shared" ref="T208:T271" si="86">IF(AND($N$8="Yes",Q208&lt;=$P$8),V208,IF(S208&gt;0,$P$7,))</f>
        <v>31603.401174648188</v>
      </c>
      <c r="U208" s="40">
        <f t="shared" ref="U208:U271" si="87">$P$4</f>
        <v>6.5000000000000002E-2</v>
      </c>
      <c r="V208" s="41">
        <f t="shared" si="63"/>
        <v>18850.988713322793</v>
      </c>
      <c r="W208" s="41">
        <f t="shared" si="64"/>
        <v>12752.412461325395</v>
      </c>
      <c r="X208" s="53">
        <f t="shared" si="65"/>
        <v>3467430.1192290364</v>
      </c>
      <c r="Y208" s="68">
        <f t="shared" si="66"/>
        <v>4566886.5459361393</v>
      </c>
      <c r="Z208" s="68">
        <f t="shared" si="67"/>
        <v>1532569.8807709611</v>
      </c>
      <c r="AA208" s="39">
        <f t="shared" si="68"/>
        <v>290.0152109741968</v>
      </c>
      <c r="AB208" s="53">
        <f t="shared" si="69"/>
        <v>29.001521097419683</v>
      </c>
      <c r="AC208" s="41">
        <f t="shared" si="70"/>
        <v>221569.55008926505</v>
      </c>
      <c r="AD208" s="43">
        <f t="shared" si="71"/>
        <v>157671.26400651323</v>
      </c>
      <c r="AF208" s="38">
        <f>IF('[29]Proforma-Input'!$C$108="Yes",MONTH(O208)&amp;YEAR(O208)=MONTH($C$9)&amp;YEAR($C$9),0)</f>
        <v>0</v>
      </c>
      <c r="AG208" s="52">
        <v>17</v>
      </c>
    </row>
    <row r="209" spans="2:33" x14ac:dyDescent="0.3">
      <c r="B209" s="44" t="str">
        <f t="shared" si="72"/>
        <v>-</v>
      </c>
      <c r="C209" s="38"/>
      <c r="D209" s="1">
        <v>194</v>
      </c>
      <c r="E209" s="1">
        <f t="shared" ref="E209:E219" si="88">1+E208</f>
        <v>2</v>
      </c>
      <c r="F209" s="39">
        <f>IFERROR(IF(B209&lt;$C$9,IF('[29]Proforma-Input'!$C$108="Yes",K208,K208),0),)</f>
        <v>0</v>
      </c>
      <c r="G209" s="39">
        <f t="shared" si="73"/>
        <v>0</v>
      </c>
      <c r="H209" s="40">
        <f>IFERROR(IF(B209&lt;$C$9,IF('[29]Proforma-Input'!$C$108="Yes",H208,),0),)</f>
        <v>0</v>
      </c>
      <c r="I209" s="41">
        <f t="shared" ref="I209:I272" si="89">(H209/12)*F209</f>
        <v>0</v>
      </c>
      <c r="J209" s="41">
        <f t="shared" ref="J209:J272" si="90">IF(D209=$C$7,0,G209-I209)</f>
        <v>0</v>
      </c>
      <c r="K209" s="42">
        <f t="shared" ref="K209:K272" si="91">IFERROR(F209-J209,)</f>
        <v>0</v>
      </c>
      <c r="L209" s="41" t="str">
        <f t="shared" ref="L209:L272" si="92">IF(C209&gt;0,SUM(I209:I220),"-")</f>
        <v>-</v>
      </c>
      <c r="M209" s="43" t="str">
        <f t="shared" ref="M209:M272" si="93">IF(C209&gt;0,SUM(J209:J220),"-")</f>
        <v>-</v>
      </c>
      <c r="O209" s="44">
        <f t="shared" ca="1" si="74"/>
        <v>51808</v>
      </c>
      <c r="P209" s="38"/>
      <c r="Q209" s="1">
        <f t="shared" si="85"/>
        <v>194</v>
      </c>
      <c r="R209" s="1">
        <f t="shared" ref="R209:R219" si="94">1+R208</f>
        <v>2</v>
      </c>
      <c r="S209" s="39">
        <f>IF('[29]Proforma-Input'!$C$108="No",X208,IF(AF209=TRUE,$P$3,X208))</f>
        <v>3467430.1192290364</v>
      </c>
      <c r="T209" s="39">
        <f t="shared" si="86"/>
        <v>31603.401174648188</v>
      </c>
      <c r="U209" s="40">
        <f t="shared" si="87"/>
        <v>6.5000000000000002E-2</v>
      </c>
      <c r="V209" s="41">
        <f t="shared" ref="V209:V272" si="95">IF(S209&gt;0,U209/12*S209,0)</f>
        <v>18781.913145823946</v>
      </c>
      <c r="W209" s="41">
        <f t="shared" ref="W209:W272" si="96">T209-V209</f>
        <v>12821.488028824242</v>
      </c>
      <c r="X209" s="53">
        <f t="shared" ref="X209:X272" si="97">S209-W209</f>
        <v>3454608.6312002121</v>
      </c>
      <c r="Y209" s="68">
        <f t="shared" ref="Y209:Y272" si="98">IF(Q209=1,V209,Y208+V209)</f>
        <v>4585668.4590819636</v>
      </c>
      <c r="Z209" s="68">
        <f t="shared" ref="Z209:Z272" si="99">IF(Q209=1,W209,Z208+W209)</f>
        <v>1545391.3687997854</v>
      </c>
      <c r="AA209" s="39">
        <f t="shared" ref="AA209:AA272" si="100">$P$9*S209/12</f>
        <v>288.95250993575303</v>
      </c>
      <c r="AB209" s="53">
        <f t="shared" ref="AB209:AB272" si="101">$P$10*AA209</f>
        <v>28.895250993575303</v>
      </c>
      <c r="AC209" s="41" t="str">
        <f t="shared" ref="AC209:AC272" si="102">IF(P209&gt;0,SUM(V209:V220),"-")</f>
        <v>-</v>
      </c>
      <c r="AD209" s="43" t="str">
        <f t="shared" ref="AD209:AD272" si="103">IF(P209&gt;0,SUM(W209:W220),"-")</f>
        <v>-</v>
      </c>
      <c r="AF209" s="38">
        <f>IF('[29]Proforma-Input'!$C$108="Yes",MONTH(O209)&amp;YEAR(O209)=MONTH($C$9)&amp;YEAR($C$9),0)</f>
        <v>0</v>
      </c>
      <c r="AG209" s="52">
        <v>17</v>
      </c>
    </row>
    <row r="210" spans="2:33" x14ac:dyDescent="0.3">
      <c r="B210" s="44" t="str">
        <f t="shared" ref="B210:B273" si="104">IFERROR(DATE(YEAR(B209),MONTH(B209)+1,DAY(B209)),"-")</f>
        <v>-</v>
      </c>
      <c r="C210" s="38"/>
      <c r="D210" s="1">
        <v>195</v>
      </c>
      <c r="E210" s="1">
        <f t="shared" si="88"/>
        <v>3</v>
      </c>
      <c r="F210" s="39">
        <f>IFERROR(IF(B210&lt;$C$9,IF('[29]Proforma-Input'!$C$108="Yes",K209,K209),0),)</f>
        <v>0</v>
      </c>
      <c r="G210" s="39">
        <f t="shared" ref="G210:G273" si="105">IFERROR(IF(D210=$C$7,K209,IF(AND($D$10="Yes",D210&lt;=$C$10),I210,IF(F210&gt;0,$C$8,))),)</f>
        <v>0</v>
      </c>
      <c r="H210" s="40">
        <f>IFERROR(IF(B210&lt;$C$9,IF('[29]Proforma-Input'!$C$108="Yes",H209,),0),)</f>
        <v>0</v>
      </c>
      <c r="I210" s="41">
        <f t="shared" si="89"/>
        <v>0</v>
      </c>
      <c r="J210" s="41">
        <f t="shared" si="90"/>
        <v>0</v>
      </c>
      <c r="K210" s="42">
        <f t="shared" si="91"/>
        <v>0</v>
      </c>
      <c r="L210" s="41" t="str">
        <f t="shared" si="92"/>
        <v>-</v>
      </c>
      <c r="M210" s="43" t="str">
        <f t="shared" si="93"/>
        <v>-</v>
      </c>
      <c r="O210" s="44">
        <f t="shared" ref="O210:O273" ca="1" si="106">IFERROR(DATE(YEAR(O209),MONTH(O209)+1,DAY(O209)),"-")</f>
        <v>51838</v>
      </c>
      <c r="P210" s="38"/>
      <c r="Q210" s="1">
        <f t="shared" si="85"/>
        <v>195</v>
      </c>
      <c r="R210" s="1">
        <f t="shared" si="94"/>
        <v>3</v>
      </c>
      <c r="S210" s="39">
        <f>IF('[29]Proforma-Input'!$C$108="No",X209,IF(AF210=TRUE,$P$3,X209))</f>
        <v>3454608.6312002121</v>
      </c>
      <c r="T210" s="39">
        <f t="shared" si="86"/>
        <v>31603.401174648188</v>
      </c>
      <c r="U210" s="40">
        <f t="shared" si="87"/>
        <v>6.5000000000000002E-2</v>
      </c>
      <c r="V210" s="41">
        <f t="shared" si="95"/>
        <v>18712.463419001149</v>
      </c>
      <c r="W210" s="41">
        <f t="shared" si="96"/>
        <v>12890.937755647039</v>
      </c>
      <c r="X210" s="53">
        <f t="shared" si="97"/>
        <v>3441717.6934445649</v>
      </c>
      <c r="Y210" s="68">
        <f t="shared" si="98"/>
        <v>4604380.9225009652</v>
      </c>
      <c r="Z210" s="68">
        <f t="shared" si="99"/>
        <v>1558282.3065554325</v>
      </c>
      <c r="AA210" s="39">
        <f t="shared" si="100"/>
        <v>287.8840526000177</v>
      </c>
      <c r="AB210" s="53">
        <f t="shared" si="101"/>
        <v>28.78840526000177</v>
      </c>
      <c r="AC210" s="41" t="str">
        <f t="shared" si="102"/>
        <v>-</v>
      </c>
      <c r="AD210" s="43" t="str">
        <f t="shared" si="103"/>
        <v>-</v>
      </c>
      <c r="AF210" s="38">
        <f>IF('[29]Proforma-Input'!$C$108="Yes",MONTH(O210)&amp;YEAR(O210)=MONTH($C$9)&amp;YEAR($C$9),0)</f>
        <v>0</v>
      </c>
      <c r="AG210" s="52">
        <v>17</v>
      </c>
    </row>
    <row r="211" spans="2:33" x14ac:dyDescent="0.3">
      <c r="B211" s="44" t="str">
        <f t="shared" si="104"/>
        <v>-</v>
      </c>
      <c r="C211" s="38"/>
      <c r="D211" s="1">
        <v>196</v>
      </c>
      <c r="E211" s="1">
        <f t="shared" si="88"/>
        <v>4</v>
      </c>
      <c r="F211" s="39">
        <f>IFERROR(IF(B211&lt;$C$9,IF('[29]Proforma-Input'!$C$108="Yes",K210,K210),0),)</f>
        <v>0</v>
      </c>
      <c r="G211" s="39">
        <f t="shared" si="105"/>
        <v>0</v>
      </c>
      <c r="H211" s="40">
        <f>IFERROR(IF(B211&lt;$C$9,IF('[29]Proforma-Input'!$C$108="Yes",H210,),0),)</f>
        <v>0</v>
      </c>
      <c r="I211" s="41">
        <f t="shared" si="89"/>
        <v>0</v>
      </c>
      <c r="J211" s="41">
        <f t="shared" si="90"/>
        <v>0</v>
      </c>
      <c r="K211" s="42">
        <f t="shared" si="91"/>
        <v>0</v>
      </c>
      <c r="L211" s="41" t="str">
        <f t="shared" si="92"/>
        <v>-</v>
      </c>
      <c r="M211" s="43" t="str">
        <f t="shared" si="93"/>
        <v>-</v>
      </c>
      <c r="O211" s="44">
        <f t="shared" ca="1" si="106"/>
        <v>51869</v>
      </c>
      <c r="P211" s="38"/>
      <c r="Q211" s="1">
        <f t="shared" si="85"/>
        <v>196</v>
      </c>
      <c r="R211" s="1">
        <f t="shared" si="94"/>
        <v>4</v>
      </c>
      <c r="S211" s="39">
        <f>IF('[29]Proforma-Input'!$C$108="No",X210,IF(AF211=TRUE,$P$3,X210))</f>
        <v>3441717.6934445649</v>
      </c>
      <c r="T211" s="39">
        <f t="shared" si="86"/>
        <v>31603.401174648188</v>
      </c>
      <c r="U211" s="40">
        <f t="shared" si="87"/>
        <v>6.5000000000000002E-2</v>
      </c>
      <c r="V211" s="41">
        <f t="shared" si="95"/>
        <v>18642.637506158062</v>
      </c>
      <c r="W211" s="41">
        <f t="shared" si="96"/>
        <v>12960.763668490126</v>
      </c>
      <c r="X211" s="53">
        <f t="shared" si="97"/>
        <v>3428756.9297760748</v>
      </c>
      <c r="Y211" s="68">
        <f t="shared" si="98"/>
        <v>4623023.5600071233</v>
      </c>
      <c r="Z211" s="68">
        <f t="shared" si="99"/>
        <v>1571243.0702239226</v>
      </c>
      <c r="AA211" s="39">
        <f t="shared" si="100"/>
        <v>286.80980778704708</v>
      </c>
      <c r="AB211" s="53">
        <f t="shared" si="101"/>
        <v>28.680980778704708</v>
      </c>
      <c r="AC211" s="41" t="str">
        <f t="shared" si="102"/>
        <v>-</v>
      </c>
      <c r="AD211" s="43" t="str">
        <f t="shared" si="103"/>
        <v>-</v>
      </c>
      <c r="AF211" s="38">
        <f>IF('[29]Proforma-Input'!$C$108="Yes",MONTH(O211)&amp;YEAR(O211)=MONTH($C$9)&amp;YEAR($C$9),0)</f>
        <v>0</v>
      </c>
      <c r="AG211" s="52">
        <v>17</v>
      </c>
    </row>
    <row r="212" spans="2:33" x14ac:dyDescent="0.3">
      <c r="B212" s="44" t="str">
        <f t="shared" si="104"/>
        <v>-</v>
      </c>
      <c r="C212" s="38"/>
      <c r="D212" s="1">
        <v>197</v>
      </c>
      <c r="E212" s="1">
        <f t="shared" si="88"/>
        <v>5</v>
      </c>
      <c r="F212" s="39">
        <f>IFERROR(IF(B212&lt;$C$9,IF('[29]Proforma-Input'!$C$108="Yes",K211,K211),0),)</f>
        <v>0</v>
      </c>
      <c r="G212" s="39">
        <f t="shared" si="105"/>
        <v>0</v>
      </c>
      <c r="H212" s="40">
        <f>IFERROR(IF(B212&lt;$C$9,IF('[29]Proforma-Input'!$C$108="Yes",H211,),0),)</f>
        <v>0</v>
      </c>
      <c r="I212" s="41">
        <f t="shared" si="89"/>
        <v>0</v>
      </c>
      <c r="J212" s="41">
        <f t="shared" si="90"/>
        <v>0</v>
      </c>
      <c r="K212" s="42">
        <f t="shared" si="91"/>
        <v>0</v>
      </c>
      <c r="L212" s="41" t="str">
        <f t="shared" si="92"/>
        <v>-</v>
      </c>
      <c r="M212" s="43" t="str">
        <f t="shared" si="93"/>
        <v>-</v>
      </c>
      <c r="O212" s="44">
        <f t="shared" ca="1" si="106"/>
        <v>51900</v>
      </c>
      <c r="P212" s="38"/>
      <c r="Q212" s="1">
        <f t="shared" si="85"/>
        <v>197</v>
      </c>
      <c r="R212" s="1">
        <f t="shared" si="94"/>
        <v>5</v>
      </c>
      <c r="S212" s="39">
        <f>IF('[29]Proforma-Input'!$C$108="No",X211,IF(AF212=TRUE,$P$3,X211))</f>
        <v>3428756.9297760748</v>
      </c>
      <c r="T212" s="39">
        <f t="shared" si="86"/>
        <v>31603.401174648188</v>
      </c>
      <c r="U212" s="40">
        <f t="shared" si="87"/>
        <v>6.5000000000000002E-2</v>
      </c>
      <c r="V212" s="41">
        <f t="shared" si="95"/>
        <v>18572.433369620405</v>
      </c>
      <c r="W212" s="41">
        <f t="shared" si="96"/>
        <v>13030.967805027783</v>
      </c>
      <c r="X212" s="53">
        <f t="shared" si="97"/>
        <v>3415725.9619710469</v>
      </c>
      <c r="Y212" s="68">
        <f t="shared" si="98"/>
        <v>4641595.993376744</v>
      </c>
      <c r="Z212" s="68">
        <f t="shared" si="99"/>
        <v>1584274.0380289503</v>
      </c>
      <c r="AA212" s="39">
        <f t="shared" si="100"/>
        <v>285.7297441480062</v>
      </c>
      <c r="AB212" s="53">
        <f t="shared" si="101"/>
        <v>28.572974414800623</v>
      </c>
      <c r="AC212" s="41" t="str">
        <f t="shared" si="102"/>
        <v>-</v>
      </c>
      <c r="AD212" s="43" t="str">
        <f t="shared" si="103"/>
        <v>-</v>
      </c>
      <c r="AF212" s="38">
        <f>IF('[29]Proforma-Input'!$C$108="Yes",MONTH(O212)&amp;YEAR(O212)=MONTH($C$9)&amp;YEAR($C$9),0)</f>
        <v>0</v>
      </c>
      <c r="AG212" s="52">
        <v>17</v>
      </c>
    </row>
    <row r="213" spans="2:33" x14ac:dyDescent="0.3">
      <c r="B213" s="44" t="str">
        <f t="shared" si="104"/>
        <v>-</v>
      </c>
      <c r="C213" s="38"/>
      <c r="D213" s="1">
        <v>198</v>
      </c>
      <c r="E213" s="1">
        <f t="shared" si="88"/>
        <v>6</v>
      </c>
      <c r="F213" s="39">
        <f>IFERROR(IF(B213&lt;$C$9,IF('[29]Proforma-Input'!$C$108="Yes",K212,K212),0),)</f>
        <v>0</v>
      </c>
      <c r="G213" s="39">
        <f t="shared" si="105"/>
        <v>0</v>
      </c>
      <c r="H213" s="40">
        <f>IFERROR(IF(B213&lt;$C$9,IF('[29]Proforma-Input'!$C$108="Yes",H212,),0),)</f>
        <v>0</v>
      </c>
      <c r="I213" s="41">
        <f t="shared" si="89"/>
        <v>0</v>
      </c>
      <c r="J213" s="41">
        <f t="shared" si="90"/>
        <v>0</v>
      </c>
      <c r="K213" s="42">
        <f t="shared" si="91"/>
        <v>0</v>
      </c>
      <c r="L213" s="41" t="str">
        <f t="shared" si="92"/>
        <v>-</v>
      </c>
      <c r="M213" s="43" t="str">
        <f t="shared" si="93"/>
        <v>-</v>
      </c>
      <c r="O213" s="44">
        <f t="shared" ca="1" si="106"/>
        <v>51928</v>
      </c>
      <c r="P213" s="38"/>
      <c r="Q213" s="1">
        <f t="shared" si="85"/>
        <v>198</v>
      </c>
      <c r="R213" s="1">
        <f t="shared" si="94"/>
        <v>6</v>
      </c>
      <c r="S213" s="39">
        <f>IF('[29]Proforma-Input'!$C$108="No",X212,IF(AF213=TRUE,$P$3,X212))</f>
        <v>3415725.9619710469</v>
      </c>
      <c r="T213" s="39">
        <f t="shared" si="86"/>
        <v>31603.401174648188</v>
      </c>
      <c r="U213" s="40">
        <f t="shared" si="87"/>
        <v>6.5000000000000002E-2</v>
      </c>
      <c r="V213" s="41">
        <f t="shared" si="95"/>
        <v>18501.848960676503</v>
      </c>
      <c r="W213" s="41">
        <f t="shared" si="96"/>
        <v>13101.552213971685</v>
      </c>
      <c r="X213" s="53">
        <f t="shared" si="97"/>
        <v>3402624.4097570754</v>
      </c>
      <c r="Y213" s="68">
        <f t="shared" si="98"/>
        <v>4660097.8423374202</v>
      </c>
      <c r="Z213" s="68">
        <f t="shared" si="99"/>
        <v>1597375.5902429221</v>
      </c>
      <c r="AA213" s="39">
        <f t="shared" si="100"/>
        <v>284.64383016425393</v>
      </c>
      <c r="AB213" s="53">
        <f t="shared" si="101"/>
        <v>28.464383016425394</v>
      </c>
      <c r="AC213" s="41" t="str">
        <f t="shared" si="102"/>
        <v>-</v>
      </c>
      <c r="AD213" s="43" t="str">
        <f t="shared" si="103"/>
        <v>-</v>
      </c>
      <c r="AF213" s="38">
        <f>IF('[29]Proforma-Input'!$C$108="Yes",MONTH(O213)&amp;YEAR(O213)=MONTH($C$9)&amp;YEAR($C$9),0)</f>
        <v>0</v>
      </c>
      <c r="AG213" s="52">
        <v>17</v>
      </c>
    </row>
    <row r="214" spans="2:33" x14ac:dyDescent="0.3">
      <c r="B214" s="44" t="str">
        <f t="shared" si="104"/>
        <v>-</v>
      </c>
      <c r="C214" s="38"/>
      <c r="D214" s="1">
        <v>199</v>
      </c>
      <c r="E214" s="1">
        <f t="shared" si="88"/>
        <v>7</v>
      </c>
      <c r="F214" s="39">
        <f>IFERROR(IF(B214&lt;$C$9,IF('[29]Proforma-Input'!$C$108="Yes",K213,K213),0),)</f>
        <v>0</v>
      </c>
      <c r="G214" s="39">
        <f t="shared" si="105"/>
        <v>0</v>
      </c>
      <c r="H214" s="40">
        <f>IFERROR(IF(B214&lt;$C$9,IF('[29]Proforma-Input'!$C$108="Yes",H213,),0),)</f>
        <v>0</v>
      </c>
      <c r="I214" s="41">
        <f t="shared" si="89"/>
        <v>0</v>
      </c>
      <c r="J214" s="41">
        <f t="shared" si="90"/>
        <v>0</v>
      </c>
      <c r="K214" s="42">
        <f t="shared" si="91"/>
        <v>0</v>
      </c>
      <c r="L214" s="41" t="str">
        <f t="shared" si="92"/>
        <v>-</v>
      </c>
      <c r="M214" s="43" t="str">
        <f t="shared" si="93"/>
        <v>-</v>
      </c>
      <c r="O214" s="44">
        <f t="shared" ca="1" si="106"/>
        <v>51959</v>
      </c>
      <c r="P214" s="38"/>
      <c r="Q214" s="1">
        <f t="shared" si="85"/>
        <v>199</v>
      </c>
      <c r="R214" s="1">
        <f t="shared" si="94"/>
        <v>7</v>
      </c>
      <c r="S214" s="39">
        <f>IF('[29]Proforma-Input'!$C$108="No",X213,IF(AF214=TRUE,$P$3,X213))</f>
        <v>3402624.4097570754</v>
      </c>
      <c r="T214" s="39">
        <f t="shared" si="86"/>
        <v>31603.401174648188</v>
      </c>
      <c r="U214" s="40">
        <f t="shared" si="87"/>
        <v>6.5000000000000002E-2</v>
      </c>
      <c r="V214" s="41">
        <f t="shared" si="95"/>
        <v>18430.882219517491</v>
      </c>
      <c r="W214" s="41">
        <f t="shared" si="96"/>
        <v>13172.518955130698</v>
      </c>
      <c r="X214" s="53">
        <f t="shared" si="97"/>
        <v>3389451.8908019448</v>
      </c>
      <c r="Y214" s="68">
        <f t="shared" si="98"/>
        <v>4678528.7245569378</v>
      </c>
      <c r="Z214" s="68">
        <f t="shared" si="99"/>
        <v>1610548.1091980527</v>
      </c>
      <c r="AA214" s="39">
        <f t="shared" si="100"/>
        <v>283.55203414642295</v>
      </c>
      <c r="AB214" s="53">
        <f t="shared" si="101"/>
        <v>28.355203414642297</v>
      </c>
      <c r="AC214" s="41" t="str">
        <f t="shared" si="102"/>
        <v>-</v>
      </c>
      <c r="AD214" s="43" t="str">
        <f t="shared" si="103"/>
        <v>-</v>
      </c>
      <c r="AF214" s="38">
        <f>IF('[29]Proforma-Input'!$C$108="Yes",MONTH(O214)&amp;YEAR(O214)=MONTH($C$9)&amp;YEAR($C$9),0)</f>
        <v>0</v>
      </c>
      <c r="AG214" s="52">
        <v>17</v>
      </c>
    </row>
    <row r="215" spans="2:33" x14ac:dyDescent="0.3">
      <c r="B215" s="44" t="str">
        <f t="shared" si="104"/>
        <v>-</v>
      </c>
      <c r="C215" s="38"/>
      <c r="D215" s="1">
        <v>200</v>
      </c>
      <c r="E215" s="1">
        <f t="shared" si="88"/>
        <v>8</v>
      </c>
      <c r="F215" s="39">
        <f>IFERROR(IF(B215&lt;$C$9,IF('[29]Proforma-Input'!$C$108="Yes",K214,K214),0),)</f>
        <v>0</v>
      </c>
      <c r="G215" s="39">
        <f t="shared" si="105"/>
        <v>0</v>
      </c>
      <c r="H215" s="40">
        <f>IFERROR(IF(B215&lt;$C$9,IF('[29]Proforma-Input'!$C$108="Yes",H214,),0),)</f>
        <v>0</v>
      </c>
      <c r="I215" s="41">
        <f t="shared" si="89"/>
        <v>0</v>
      </c>
      <c r="J215" s="41">
        <f t="shared" si="90"/>
        <v>0</v>
      </c>
      <c r="K215" s="42">
        <f t="shared" si="91"/>
        <v>0</v>
      </c>
      <c r="L215" s="41" t="str">
        <f t="shared" si="92"/>
        <v>-</v>
      </c>
      <c r="M215" s="43" t="str">
        <f t="shared" si="93"/>
        <v>-</v>
      </c>
      <c r="O215" s="44">
        <f t="shared" ca="1" si="106"/>
        <v>51989</v>
      </c>
      <c r="P215" s="38"/>
      <c r="Q215" s="1">
        <f t="shared" si="85"/>
        <v>200</v>
      </c>
      <c r="R215" s="1">
        <f t="shared" si="94"/>
        <v>8</v>
      </c>
      <c r="S215" s="39">
        <f>IF('[29]Proforma-Input'!$C$108="No",X214,IF(AF215=TRUE,$P$3,X214))</f>
        <v>3389451.8908019448</v>
      </c>
      <c r="T215" s="39">
        <f t="shared" si="86"/>
        <v>31603.401174648188</v>
      </c>
      <c r="U215" s="40">
        <f t="shared" si="87"/>
        <v>6.5000000000000002E-2</v>
      </c>
      <c r="V215" s="41">
        <f t="shared" si="95"/>
        <v>18359.531075177201</v>
      </c>
      <c r="W215" s="41">
        <f t="shared" si="96"/>
        <v>13243.870099470987</v>
      </c>
      <c r="X215" s="53">
        <f t="shared" si="97"/>
        <v>3376208.0207024738</v>
      </c>
      <c r="Y215" s="68">
        <f t="shared" si="98"/>
        <v>4696888.2556321146</v>
      </c>
      <c r="Z215" s="68">
        <f t="shared" si="99"/>
        <v>1623791.9792975236</v>
      </c>
      <c r="AA215" s="39">
        <f t="shared" si="100"/>
        <v>282.45432423349541</v>
      </c>
      <c r="AB215" s="53">
        <f t="shared" si="101"/>
        <v>28.245432423349541</v>
      </c>
      <c r="AC215" s="41" t="str">
        <f t="shared" si="102"/>
        <v>-</v>
      </c>
      <c r="AD215" s="43" t="str">
        <f t="shared" si="103"/>
        <v>-</v>
      </c>
      <c r="AF215" s="38">
        <f>IF('[29]Proforma-Input'!$C$108="Yes",MONTH(O215)&amp;YEAR(O215)=MONTH($C$9)&amp;YEAR($C$9),0)</f>
        <v>0</v>
      </c>
      <c r="AG215" s="52">
        <v>17</v>
      </c>
    </row>
    <row r="216" spans="2:33" x14ac:dyDescent="0.3">
      <c r="B216" s="44" t="str">
        <f t="shared" si="104"/>
        <v>-</v>
      </c>
      <c r="C216" s="38"/>
      <c r="D216" s="1">
        <v>201</v>
      </c>
      <c r="E216" s="1">
        <f t="shared" si="88"/>
        <v>9</v>
      </c>
      <c r="F216" s="39">
        <f>IFERROR(IF(B216&lt;$C$9,IF('[29]Proforma-Input'!$C$108="Yes",K215,K215),0),)</f>
        <v>0</v>
      </c>
      <c r="G216" s="39">
        <f t="shared" si="105"/>
        <v>0</v>
      </c>
      <c r="H216" s="40">
        <f>IFERROR(IF(B216&lt;$C$9,IF('[29]Proforma-Input'!$C$108="Yes",H215,),0),)</f>
        <v>0</v>
      </c>
      <c r="I216" s="41">
        <f t="shared" si="89"/>
        <v>0</v>
      </c>
      <c r="J216" s="41">
        <f t="shared" si="90"/>
        <v>0</v>
      </c>
      <c r="K216" s="42">
        <f t="shared" si="91"/>
        <v>0</v>
      </c>
      <c r="L216" s="41" t="str">
        <f t="shared" si="92"/>
        <v>-</v>
      </c>
      <c r="M216" s="43" t="str">
        <f t="shared" si="93"/>
        <v>-</v>
      </c>
      <c r="O216" s="44">
        <f t="shared" ca="1" si="106"/>
        <v>52020</v>
      </c>
      <c r="P216" s="38"/>
      <c r="Q216" s="1">
        <f t="shared" si="85"/>
        <v>201</v>
      </c>
      <c r="R216" s="1">
        <f t="shared" si="94"/>
        <v>9</v>
      </c>
      <c r="S216" s="39">
        <f>IF('[29]Proforma-Input'!$C$108="No",X215,IF(AF216=TRUE,$P$3,X215))</f>
        <v>3376208.0207024738</v>
      </c>
      <c r="T216" s="39">
        <f t="shared" si="86"/>
        <v>31603.401174648188</v>
      </c>
      <c r="U216" s="40">
        <f t="shared" si="87"/>
        <v>6.5000000000000002E-2</v>
      </c>
      <c r="V216" s="41">
        <f t="shared" si="95"/>
        <v>18287.793445471732</v>
      </c>
      <c r="W216" s="41">
        <f t="shared" si="96"/>
        <v>13315.607729176456</v>
      </c>
      <c r="X216" s="53">
        <f t="shared" si="97"/>
        <v>3362892.4129732973</v>
      </c>
      <c r="Y216" s="68">
        <f t="shared" si="98"/>
        <v>4715176.0490775863</v>
      </c>
      <c r="Z216" s="68">
        <f t="shared" si="99"/>
        <v>1637107.5870267001</v>
      </c>
      <c r="AA216" s="39">
        <f t="shared" si="100"/>
        <v>281.35066839187283</v>
      </c>
      <c r="AB216" s="53">
        <f t="shared" si="101"/>
        <v>28.135066839187285</v>
      </c>
      <c r="AC216" s="41" t="str">
        <f t="shared" si="102"/>
        <v>-</v>
      </c>
      <c r="AD216" s="43" t="str">
        <f t="shared" si="103"/>
        <v>-</v>
      </c>
      <c r="AF216" s="38">
        <f>IF('[29]Proforma-Input'!$C$108="Yes",MONTH(O216)&amp;YEAR(O216)=MONTH($C$9)&amp;YEAR($C$9),0)</f>
        <v>0</v>
      </c>
      <c r="AG216" s="52">
        <v>17</v>
      </c>
    </row>
    <row r="217" spans="2:33" x14ac:dyDescent="0.3">
      <c r="B217" s="44" t="str">
        <f t="shared" si="104"/>
        <v>-</v>
      </c>
      <c r="C217" s="38"/>
      <c r="D217" s="1">
        <v>202</v>
      </c>
      <c r="E217" s="1">
        <f t="shared" si="88"/>
        <v>10</v>
      </c>
      <c r="F217" s="39">
        <f>IFERROR(IF(B217&lt;$C$9,IF('[29]Proforma-Input'!$C$108="Yes",K216,K216),0),)</f>
        <v>0</v>
      </c>
      <c r="G217" s="39">
        <f t="shared" si="105"/>
        <v>0</v>
      </c>
      <c r="H217" s="40">
        <f>IFERROR(IF(B217&lt;$C$9,IF('[29]Proforma-Input'!$C$108="Yes",H216,),0),)</f>
        <v>0</v>
      </c>
      <c r="I217" s="41">
        <f t="shared" si="89"/>
        <v>0</v>
      </c>
      <c r="J217" s="41">
        <f t="shared" si="90"/>
        <v>0</v>
      </c>
      <c r="K217" s="42">
        <f t="shared" si="91"/>
        <v>0</v>
      </c>
      <c r="L217" s="41" t="str">
        <f t="shared" si="92"/>
        <v>-</v>
      </c>
      <c r="M217" s="43" t="str">
        <f t="shared" si="93"/>
        <v>-</v>
      </c>
      <c r="O217" s="44">
        <f t="shared" ca="1" si="106"/>
        <v>52050</v>
      </c>
      <c r="P217" s="38"/>
      <c r="Q217" s="1">
        <f t="shared" si="85"/>
        <v>202</v>
      </c>
      <c r="R217" s="1">
        <f t="shared" si="94"/>
        <v>10</v>
      </c>
      <c r="S217" s="39">
        <f>IF('[29]Proforma-Input'!$C$108="No",X216,IF(AF217=TRUE,$P$3,X216))</f>
        <v>3362892.4129732973</v>
      </c>
      <c r="T217" s="39">
        <f t="shared" si="86"/>
        <v>31603.401174648188</v>
      </c>
      <c r="U217" s="40">
        <f t="shared" si="87"/>
        <v>6.5000000000000002E-2</v>
      </c>
      <c r="V217" s="41">
        <f t="shared" si="95"/>
        <v>18215.667236938694</v>
      </c>
      <c r="W217" s="41">
        <f t="shared" si="96"/>
        <v>13387.733937709494</v>
      </c>
      <c r="X217" s="53">
        <f t="shared" si="97"/>
        <v>3349504.6790355877</v>
      </c>
      <c r="Y217" s="68">
        <f t="shared" si="98"/>
        <v>4733391.7163145253</v>
      </c>
      <c r="Z217" s="68">
        <f t="shared" si="99"/>
        <v>1650495.3209644097</v>
      </c>
      <c r="AA217" s="39">
        <f t="shared" si="100"/>
        <v>280.24103441444146</v>
      </c>
      <c r="AB217" s="53">
        <f t="shared" si="101"/>
        <v>28.024103441444147</v>
      </c>
      <c r="AC217" s="41" t="str">
        <f t="shared" si="102"/>
        <v>-</v>
      </c>
      <c r="AD217" s="43" t="str">
        <f t="shared" si="103"/>
        <v>-</v>
      </c>
      <c r="AF217" s="38">
        <f>IF('[29]Proforma-Input'!$C$108="Yes",MONTH(O217)&amp;YEAR(O217)=MONTH($C$9)&amp;YEAR($C$9),0)</f>
        <v>0</v>
      </c>
      <c r="AG217" s="52">
        <v>17</v>
      </c>
    </row>
    <row r="218" spans="2:33" x14ac:dyDescent="0.3">
      <c r="B218" s="44" t="str">
        <f t="shared" si="104"/>
        <v>-</v>
      </c>
      <c r="C218" s="38"/>
      <c r="D218" s="1">
        <v>203</v>
      </c>
      <c r="E218" s="1">
        <f t="shared" si="88"/>
        <v>11</v>
      </c>
      <c r="F218" s="39">
        <f>IFERROR(IF(B218&lt;$C$9,IF('[29]Proforma-Input'!$C$108="Yes",K217,K217),0),)</f>
        <v>0</v>
      </c>
      <c r="G218" s="39">
        <f t="shared" si="105"/>
        <v>0</v>
      </c>
      <c r="H218" s="40">
        <f>IFERROR(IF(B218&lt;$C$9,IF('[29]Proforma-Input'!$C$108="Yes",H217,),0),)</f>
        <v>0</v>
      </c>
      <c r="I218" s="41">
        <f t="shared" si="89"/>
        <v>0</v>
      </c>
      <c r="J218" s="41">
        <f t="shared" si="90"/>
        <v>0</v>
      </c>
      <c r="K218" s="42">
        <f t="shared" si="91"/>
        <v>0</v>
      </c>
      <c r="L218" s="41" t="str">
        <f t="shared" si="92"/>
        <v>-</v>
      </c>
      <c r="M218" s="43" t="str">
        <f t="shared" si="93"/>
        <v>-</v>
      </c>
      <c r="O218" s="44">
        <f t="shared" ca="1" si="106"/>
        <v>52081</v>
      </c>
      <c r="P218" s="38"/>
      <c r="Q218" s="1">
        <f t="shared" si="85"/>
        <v>203</v>
      </c>
      <c r="R218" s="1">
        <f t="shared" si="94"/>
        <v>11</v>
      </c>
      <c r="S218" s="39">
        <f>IF('[29]Proforma-Input'!$C$108="No",X217,IF(AF218=TRUE,$P$3,X217))</f>
        <v>3349504.6790355877</v>
      </c>
      <c r="T218" s="39">
        <f t="shared" si="86"/>
        <v>31603.401174648188</v>
      </c>
      <c r="U218" s="40">
        <f t="shared" si="87"/>
        <v>6.5000000000000002E-2</v>
      </c>
      <c r="V218" s="41">
        <f t="shared" si="95"/>
        <v>18143.150344776102</v>
      </c>
      <c r="W218" s="41">
        <f t="shared" si="96"/>
        <v>13460.250829872086</v>
      </c>
      <c r="X218" s="53">
        <f t="shared" si="97"/>
        <v>3336044.4282057155</v>
      </c>
      <c r="Y218" s="68">
        <f t="shared" si="98"/>
        <v>4751534.8666593013</v>
      </c>
      <c r="Z218" s="68">
        <f t="shared" si="99"/>
        <v>1663955.5717942817</v>
      </c>
      <c r="AA218" s="39">
        <f t="shared" si="100"/>
        <v>279.12538991963231</v>
      </c>
      <c r="AB218" s="53">
        <f t="shared" si="101"/>
        <v>27.912538991963231</v>
      </c>
      <c r="AC218" s="41" t="str">
        <f t="shared" si="102"/>
        <v>-</v>
      </c>
      <c r="AD218" s="43" t="str">
        <f t="shared" si="103"/>
        <v>-</v>
      </c>
      <c r="AF218" s="38">
        <f>IF('[29]Proforma-Input'!$C$108="Yes",MONTH(O218)&amp;YEAR(O218)=MONTH($C$9)&amp;YEAR($C$9),0)</f>
        <v>0</v>
      </c>
      <c r="AG218" s="52">
        <v>17</v>
      </c>
    </row>
    <row r="219" spans="2:33" x14ac:dyDescent="0.3">
      <c r="B219" s="44" t="str">
        <f t="shared" si="104"/>
        <v>-</v>
      </c>
      <c r="C219" s="38"/>
      <c r="D219" s="1">
        <v>204</v>
      </c>
      <c r="E219" s="1">
        <f t="shared" si="88"/>
        <v>12</v>
      </c>
      <c r="F219" s="39">
        <f>IFERROR(IF(B219&lt;$C$9,IF('[29]Proforma-Input'!$C$108="Yes",K218,K218),0),)</f>
        <v>0</v>
      </c>
      <c r="G219" s="39">
        <f t="shared" si="105"/>
        <v>0</v>
      </c>
      <c r="H219" s="40">
        <f>IFERROR(IF(B219&lt;$C$9,IF('[29]Proforma-Input'!$C$108="Yes",H218,),0),)</f>
        <v>0</v>
      </c>
      <c r="I219" s="41">
        <f t="shared" si="89"/>
        <v>0</v>
      </c>
      <c r="J219" s="41">
        <f t="shared" si="90"/>
        <v>0</v>
      </c>
      <c r="K219" s="42">
        <f t="shared" si="91"/>
        <v>0</v>
      </c>
      <c r="L219" s="41" t="str">
        <f t="shared" si="92"/>
        <v>-</v>
      </c>
      <c r="M219" s="43" t="str">
        <f t="shared" si="93"/>
        <v>-</v>
      </c>
      <c r="O219" s="44">
        <f t="shared" ca="1" si="106"/>
        <v>52112</v>
      </c>
      <c r="P219" s="38"/>
      <c r="Q219" s="1">
        <f t="shared" si="85"/>
        <v>204</v>
      </c>
      <c r="R219" s="1">
        <f t="shared" si="94"/>
        <v>12</v>
      </c>
      <c r="S219" s="39">
        <f>IF('[29]Proforma-Input'!$C$108="No",X218,IF(AF219=TRUE,$P$3,X218))</f>
        <v>3336044.4282057155</v>
      </c>
      <c r="T219" s="39">
        <f t="shared" si="86"/>
        <v>31603.401174648188</v>
      </c>
      <c r="U219" s="40">
        <f t="shared" si="87"/>
        <v>6.5000000000000002E-2</v>
      </c>
      <c r="V219" s="41">
        <f t="shared" si="95"/>
        <v>18070.240652780958</v>
      </c>
      <c r="W219" s="41">
        <f t="shared" si="96"/>
        <v>13533.16052186723</v>
      </c>
      <c r="X219" s="53">
        <f t="shared" si="97"/>
        <v>3322511.2676838483</v>
      </c>
      <c r="Y219" s="68">
        <f t="shared" si="98"/>
        <v>4769605.1073120823</v>
      </c>
      <c r="Z219" s="68">
        <f t="shared" si="99"/>
        <v>1677488.7323161489</v>
      </c>
      <c r="AA219" s="39">
        <f t="shared" si="100"/>
        <v>278.00370235047632</v>
      </c>
      <c r="AB219" s="53">
        <f t="shared" si="101"/>
        <v>27.800370235047634</v>
      </c>
      <c r="AC219" s="41" t="str">
        <f t="shared" si="102"/>
        <v>-</v>
      </c>
      <c r="AD219" s="43" t="str">
        <f t="shared" si="103"/>
        <v>-</v>
      </c>
      <c r="AF219" s="38">
        <f>IF('[29]Proforma-Input'!$C$108="Yes",MONTH(O219)&amp;YEAR(O219)=MONTH($C$9)&amp;YEAR($C$9),0)</f>
        <v>0</v>
      </c>
      <c r="AG219" s="52">
        <v>17</v>
      </c>
    </row>
    <row r="220" spans="2:33" x14ac:dyDescent="0.3">
      <c r="B220" s="44" t="str">
        <f t="shared" si="104"/>
        <v>-</v>
      </c>
      <c r="C220" s="38">
        <v>18</v>
      </c>
      <c r="D220" s="1">
        <v>205</v>
      </c>
      <c r="E220" s="1">
        <v>1</v>
      </c>
      <c r="F220" s="39">
        <f>IFERROR(IF(B220&lt;$C$9,IF('[29]Proforma-Input'!$C$108="Yes",K219,K219),0),)</f>
        <v>0</v>
      </c>
      <c r="G220" s="39">
        <f t="shared" si="105"/>
        <v>0</v>
      </c>
      <c r="H220" s="40">
        <f>IFERROR(IF(B220&lt;$C$9,IF('[29]Proforma-Input'!$C$108="Yes",H219,),0),)</f>
        <v>0</v>
      </c>
      <c r="I220" s="41">
        <f t="shared" si="89"/>
        <v>0</v>
      </c>
      <c r="J220" s="41">
        <f t="shared" si="90"/>
        <v>0</v>
      </c>
      <c r="K220" s="42">
        <f t="shared" si="91"/>
        <v>0</v>
      </c>
      <c r="L220" s="41">
        <f t="shared" si="92"/>
        <v>0</v>
      </c>
      <c r="M220" s="43">
        <f t="shared" si="93"/>
        <v>0</v>
      </c>
      <c r="O220" s="44">
        <f t="shared" ca="1" si="106"/>
        <v>52142</v>
      </c>
      <c r="P220" s="38">
        <v>18</v>
      </c>
      <c r="Q220" s="1">
        <f t="shared" si="85"/>
        <v>205</v>
      </c>
      <c r="R220" s="1">
        <v>1</v>
      </c>
      <c r="S220" s="39">
        <f>IF('[29]Proforma-Input'!$C$108="No",X219,IF(AF220=TRUE,$P$3,X219))</f>
        <v>3322511.2676838483</v>
      </c>
      <c r="T220" s="39">
        <f t="shared" si="86"/>
        <v>31603.401174648188</v>
      </c>
      <c r="U220" s="40">
        <f t="shared" si="87"/>
        <v>6.5000000000000002E-2</v>
      </c>
      <c r="V220" s="41">
        <f t="shared" si="95"/>
        <v>17996.936033287511</v>
      </c>
      <c r="W220" s="41">
        <f t="shared" si="96"/>
        <v>13606.465141360677</v>
      </c>
      <c r="X220" s="53">
        <f t="shared" si="97"/>
        <v>3308904.8025424876</v>
      </c>
      <c r="Y220" s="68">
        <f t="shared" si="98"/>
        <v>4787602.0433453694</v>
      </c>
      <c r="Z220" s="68">
        <f t="shared" si="99"/>
        <v>1691095.1974575096</v>
      </c>
      <c r="AA220" s="39">
        <f t="shared" si="100"/>
        <v>276.87593897365406</v>
      </c>
      <c r="AB220" s="53">
        <f t="shared" si="101"/>
        <v>27.687593897365407</v>
      </c>
      <c r="AC220" s="41">
        <f t="shared" si="102"/>
        <v>211010.0135311668</v>
      </c>
      <c r="AD220" s="43">
        <f t="shared" si="103"/>
        <v>168230.80056461145</v>
      </c>
      <c r="AF220" s="38">
        <f>IF('[29]Proforma-Input'!$C$108="Yes",MONTH(O220)&amp;YEAR(O220)=MONTH($C$9)&amp;YEAR($C$9),0)</f>
        <v>0</v>
      </c>
      <c r="AG220" s="52">
        <v>18</v>
      </c>
    </row>
    <row r="221" spans="2:33" x14ac:dyDescent="0.3">
      <c r="B221" s="44" t="str">
        <f t="shared" si="104"/>
        <v>-</v>
      </c>
      <c r="C221" s="38"/>
      <c r="D221" s="1">
        <v>206</v>
      </c>
      <c r="E221" s="1">
        <f t="shared" ref="E221:E231" si="107">1+E220</f>
        <v>2</v>
      </c>
      <c r="F221" s="39">
        <f>IFERROR(IF(B221&lt;$C$9,IF('[29]Proforma-Input'!$C$108="Yes",K220,K220),0),)</f>
        <v>0</v>
      </c>
      <c r="G221" s="39">
        <f t="shared" si="105"/>
        <v>0</v>
      </c>
      <c r="H221" s="40">
        <f>IFERROR(IF(B221&lt;$C$9,IF('[29]Proforma-Input'!$C$108="Yes",H220,),0),)</f>
        <v>0</v>
      </c>
      <c r="I221" s="41">
        <f t="shared" si="89"/>
        <v>0</v>
      </c>
      <c r="J221" s="41">
        <f t="shared" si="90"/>
        <v>0</v>
      </c>
      <c r="K221" s="42">
        <f t="shared" si="91"/>
        <v>0</v>
      </c>
      <c r="L221" s="41" t="str">
        <f t="shared" si="92"/>
        <v>-</v>
      </c>
      <c r="M221" s="43" t="str">
        <f t="shared" si="93"/>
        <v>-</v>
      </c>
      <c r="O221" s="44">
        <f t="shared" ca="1" si="106"/>
        <v>52173</v>
      </c>
      <c r="P221" s="38"/>
      <c r="Q221" s="1">
        <f t="shared" si="85"/>
        <v>206</v>
      </c>
      <c r="R221" s="1">
        <f t="shared" ref="R221:R231" si="108">1+R220</f>
        <v>2</v>
      </c>
      <c r="S221" s="39">
        <f>IF('[29]Proforma-Input'!$C$108="No",X220,IF(AF221=TRUE,$P$3,X220))</f>
        <v>3308904.8025424876</v>
      </c>
      <c r="T221" s="39">
        <f t="shared" si="86"/>
        <v>31603.401174648188</v>
      </c>
      <c r="U221" s="40">
        <f t="shared" si="87"/>
        <v>6.5000000000000002E-2</v>
      </c>
      <c r="V221" s="41">
        <f t="shared" si="95"/>
        <v>17923.234347105143</v>
      </c>
      <c r="W221" s="41">
        <f t="shared" si="96"/>
        <v>13680.166827543046</v>
      </c>
      <c r="X221" s="53">
        <f t="shared" si="97"/>
        <v>3295224.6357149445</v>
      </c>
      <c r="Y221" s="68">
        <f t="shared" si="98"/>
        <v>4805525.2776924744</v>
      </c>
      <c r="Z221" s="68">
        <f t="shared" si="99"/>
        <v>1704775.3642850525</v>
      </c>
      <c r="AA221" s="39">
        <f t="shared" si="100"/>
        <v>275.74206687854064</v>
      </c>
      <c r="AB221" s="53">
        <f t="shared" si="101"/>
        <v>27.574206687854065</v>
      </c>
      <c r="AC221" s="41" t="str">
        <f t="shared" si="102"/>
        <v>-</v>
      </c>
      <c r="AD221" s="43" t="str">
        <f t="shared" si="103"/>
        <v>-</v>
      </c>
      <c r="AF221" s="38">
        <f>IF('[29]Proforma-Input'!$C$108="Yes",MONTH(O221)&amp;YEAR(O221)=MONTH($C$9)&amp;YEAR($C$9),0)</f>
        <v>0</v>
      </c>
      <c r="AG221" s="52">
        <v>18</v>
      </c>
    </row>
    <row r="222" spans="2:33" x14ac:dyDescent="0.3">
      <c r="B222" s="44" t="str">
        <f t="shared" si="104"/>
        <v>-</v>
      </c>
      <c r="C222" s="38"/>
      <c r="D222" s="1">
        <v>207</v>
      </c>
      <c r="E222" s="1">
        <f t="shared" si="107"/>
        <v>3</v>
      </c>
      <c r="F222" s="39">
        <f>IFERROR(IF(B222&lt;$C$9,IF('[29]Proforma-Input'!$C$108="Yes",K221,K221),0),)</f>
        <v>0</v>
      </c>
      <c r="G222" s="39">
        <f t="shared" si="105"/>
        <v>0</v>
      </c>
      <c r="H222" s="40">
        <f>IFERROR(IF(B222&lt;$C$9,IF('[29]Proforma-Input'!$C$108="Yes",H221,),0),)</f>
        <v>0</v>
      </c>
      <c r="I222" s="41">
        <f t="shared" si="89"/>
        <v>0</v>
      </c>
      <c r="J222" s="41">
        <f t="shared" si="90"/>
        <v>0</v>
      </c>
      <c r="K222" s="42">
        <f t="shared" si="91"/>
        <v>0</v>
      </c>
      <c r="L222" s="41" t="str">
        <f t="shared" si="92"/>
        <v>-</v>
      </c>
      <c r="M222" s="43" t="str">
        <f t="shared" si="93"/>
        <v>-</v>
      </c>
      <c r="O222" s="44">
        <f t="shared" ca="1" si="106"/>
        <v>52203</v>
      </c>
      <c r="P222" s="38"/>
      <c r="Q222" s="1">
        <f t="shared" si="85"/>
        <v>207</v>
      </c>
      <c r="R222" s="1">
        <f t="shared" si="108"/>
        <v>3</v>
      </c>
      <c r="S222" s="39">
        <f>IF('[29]Proforma-Input'!$C$108="No",X221,IF(AF222=TRUE,$P$3,X221))</f>
        <v>3295224.6357149445</v>
      </c>
      <c r="T222" s="39">
        <f t="shared" si="86"/>
        <v>31603.401174648188</v>
      </c>
      <c r="U222" s="40">
        <f t="shared" si="87"/>
        <v>6.5000000000000002E-2</v>
      </c>
      <c r="V222" s="41">
        <f t="shared" si="95"/>
        <v>17849.13344345595</v>
      </c>
      <c r="W222" s="41">
        <f t="shared" si="96"/>
        <v>13754.267731192238</v>
      </c>
      <c r="X222" s="53">
        <f t="shared" si="97"/>
        <v>3281470.3679837524</v>
      </c>
      <c r="Y222" s="68">
        <f t="shared" si="98"/>
        <v>4823374.4111359306</v>
      </c>
      <c r="Z222" s="68">
        <f t="shared" si="99"/>
        <v>1718529.6320162448</v>
      </c>
      <c r="AA222" s="39">
        <f t="shared" si="100"/>
        <v>274.60205297624537</v>
      </c>
      <c r="AB222" s="53">
        <f t="shared" si="101"/>
        <v>27.46020529762454</v>
      </c>
      <c r="AC222" s="41" t="str">
        <f t="shared" si="102"/>
        <v>-</v>
      </c>
      <c r="AD222" s="43" t="str">
        <f t="shared" si="103"/>
        <v>-</v>
      </c>
      <c r="AF222" s="38">
        <f>IF('[29]Proforma-Input'!$C$108="Yes",MONTH(O222)&amp;YEAR(O222)=MONTH($C$9)&amp;YEAR($C$9),0)</f>
        <v>0</v>
      </c>
      <c r="AG222" s="52">
        <v>18</v>
      </c>
    </row>
    <row r="223" spans="2:33" x14ac:dyDescent="0.3">
      <c r="B223" s="44" t="str">
        <f t="shared" si="104"/>
        <v>-</v>
      </c>
      <c r="C223" s="38"/>
      <c r="D223" s="1">
        <v>208</v>
      </c>
      <c r="E223" s="1">
        <f t="shared" si="107"/>
        <v>4</v>
      </c>
      <c r="F223" s="39">
        <f>IFERROR(IF(B223&lt;$C$9,IF('[29]Proforma-Input'!$C$108="Yes",K222,K222),0),)</f>
        <v>0</v>
      </c>
      <c r="G223" s="39">
        <f t="shared" si="105"/>
        <v>0</v>
      </c>
      <c r="H223" s="40">
        <f>IFERROR(IF(B223&lt;$C$9,IF('[29]Proforma-Input'!$C$108="Yes",H222,),0),)</f>
        <v>0</v>
      </c>
      <c r="I223" s="41">
        <f t="shared" si="89"/>
        <v>0</v>
      </c>
      <c r="J223" s="41">
        <f t="shared" si="90"/>
        <v>0</v>
      </c>
      <c r="K223" s="42">
        <f t="shared" si="91"/>
        <v>0</v>
      </c>
      <c r="L223" s="41" t="str">
        <f t="shared" si="92"/>
        <v>-</v>
      </c>
      <c r="M223" s="43" t="str">
        <f t="shared" si="93"/>
        <v>-</v>
      </c>
      <c r="O223" s="44">
        <f t="shared" ca="1" si="106"/>
        <v>52234</v>
      </c>
      <c r="P223" s="38"/>
      <c r="Q223" s="1">
        <f t="shared" si="85"/>
        <v>208</v>
      </c>
      <c r="R223" s="1">
        <f t="shared" si="108"/>
        <v>4</v>
      </c>
      <c r="S223" s="39">
        <f>IF('[29]Proforma-Input'!$C$108="No",X222,IF(AF223=TRUE,$P$3,X222))</f>
        <v>3281470.3679837524</v>
      </c>
      <c r="T223" s="39">
        <f t="shared" si="86"/>
        <v>31603.401174648188</v>
      </c>
      <c r="U223" s="40">
        <f t="shared" si="87"/>
        <v>6.5000000000000002E-2</v>
      </c>
      <c r="V223" s="41">
        <f t="shared" si="95"/>
        <v>17774.631159911994</v>
      </c>
      <c r="W223" s="41">
        <f t="shared" si="96"/>
        <v>13828.770014736194</v>
      </c>
      <c r="X223" s="53">
        <f t="shared" si="97"/>
        <v>3267641.5979690161</v>
      </c>
      <c r="Y223" s="68">
        <f t="shared" si="98"/>
        <v>4841149.0422958424</v>
      </c>
      <c r="Z223" s="68">
        <f t="shared" si="99"/>
        <v>1732358.4020309809</v>
      </c>
      <c r="AA223" s="39">
        <f t="shared" si="100"/>
        <v>273.45586399864607</v>
      </c>
      <c r="AB223" s="53">
        <f t="shared" si="101"/>
        <v>27.345586399864608</v>
      </c>
      <c r="AC223" s="41" t="str">
        <f t="shared" si="102"/>
        <v>-</v>
      </c>
      <c r="AD223" s="43" t="str">
        <f t="shared" si="103"/>
        <v>-</v>
      </c>
      <c r="AF223" s="38">
        <f>IF('[29]Proforma-Input'!$C$108="Yes",MONTH(O223)&amp;YEAR(O223)=MONTH($C$9)&amp;YEAR($C$9),0)</f>
        <v>0</v>
      </c>
      <c r="AG223" s="52">
        <v>18</v>
      </c>
    </row>
    <row r="224" spans="2:33" x14ac:dyDescent="0.3">
      <c r="B224" s="44" t="str">
        <f t="shared" si="104"/>
        <v>-</v>
      </c>
      <c r="C224" s="38"/>
      <c r="D224" s="1">
        <v>209</v>
      </c>
      <c r="E224" s="1">
        <f t="shared" si="107"/>
        <v>5</v>
      </c>
      <c r="F224" s="39">
        <f>IFERROR(IF(B224&lt;$C$9,IF('[29]Proforma-Input'!$C$108="Yes",K223,K223),0),)</f>
        <v>0</v>
      </c>
      <c r="G224" s="39">
        <f t="shared" si="105"/>
        <v>0</v>
      </c>
      <c r="H224" s="40">
        <f>IFERROR(IF(B224&lt;$C$9,IF('[29]Proforma-Input'!$C$108="Yes",H223,),0),)</f>
        <v>0</v>
      </c>
      <c r="I224" s="41">
        <f t="shared" si="89"/>
        <v>0</v>
      </c>
      <c r="J224" s="41">
        <f t="shared" si="90"/>
        <v>0</v>
      </c>
      <c r="K224" s="42">
        <f t="shared" si="91"/>
        <v>0</v>
      </c>
      <c r="L224" s="41" t="str">
        <f t="shared" si="92"/>
        <v>-</v>
      </c>
      <c r="M224" s="43" t="str">
        <f t="shared" si="93"/>
        <v>-</v>
      </c>
      <c r="O224" s="44">
        <f t="shared" ca="1" si="106"/>
        <v>52265</v>
      </c>
      <c r="P224" s="38"/>
      <c r="Q224" s="1">
        <f t="shared" si="85"/>
        <v>209</v>
      </c>
      <c r="R224" s="1">
        <f t="shared" si="108"/>
        <v>5</v>
      </c>
      <c r="S224" s="39">
        <f>IF('[29]Proforma-Input'!$C$108="No",X223,IF(AF224=TRUE,$P$3,X223))</f>
        <v>3267641.5979690161</v>
      </c>
      <c r="T224" s="39">
        <f t="shared" si="86"/>
        <v>31603.401174648188</v>
      </c>
      <c r="U224" s="40">
        <f t="shared" si="87"/>
        <v>6.5000000000000002E-2</v>
      </c>
      <c r="V224" s="41">
        <f t="shared" si="95"/>
        <v>17699.725322332171</v>
      </c>
      <c r="W224" s="41">
        <f t="shared" si="96"/>
        <v>13903.675852316017</v>
      </c>
      <c r="X224" s="53">
        <f t="shared" si="97"/>
        <v>3253737.9221167001</v>
      </c>
      <c r="Y224" s="68">
        <f t="shared" si="98"/>
        <v>4858848.7676181747</v>
      </c>
      <c r="Z224" s="68">
        <f t="shared" si="99"/>
        <v>1746262.0778832969</v>
      </c>
      <c r="AA224" s="39">
        <f t="shared" si="100"/>
        <v>272.30346649741801</v>
      </c>
      <c r="AB224" s="53">
        <f t="shared" si="101"/>
        <v>27.230346649741804</v>
      </c>
      <c r="AC224" s="41" t="str">
        <f t="shared" si="102"/>
        <v>-</v>
      </c>
      <c r="AD224" s="43" t="str">
        <f t="shared" si="103"/>
        <v>-</v>
      </c>
      <c r="AF224" s="38">
        <f>IF('[29]Proforma-Input'!$C$108="Yes",MONTH(O224)&amp;YEAR(O224)=MONTH($C$9)&amp;YEAR($C$9),0)</f>
        <v>0</v>
      </c>
      <c r="AG224" s="52">
        <v>18</v>
      </c>
    </row>
    <row r="225" spans="2:33" x14ac:dyDescent="0.3">
      <c r="B225" s="44" t="str">
        <f t="shared" si="104"/>
        <v>-</v>
      </c>
      <c r="C225" s="38"/>
      <c r="D225" s="1">
        <v>210</v>
      </c>
      <c r="E225" s="1">
        <f t="shared" si="107"/>
        <v>6</v>
      </c>
      <c r="F225" s="39">
        <f>IFERROR(IF(B225&lt;$C$9,IF('[29]Proforma-Input'!$C$108="Yes",K224,K224),0),)</f>
        <v>0</v>
      </c>
      <c r="G225" s="39">
        <f t="shared" si="105"/>
        <v>0</v>
      </c>
      <c r="H225" s="40">
        <f>IFERROR(IF(B225&lt;$C$9,IF('[29]Proforma-Input'!$C$108="Yes",H224,),0),)</f>
        <v>0</v>
      </c>
      <c r="I225" s="41">
        <f t="shared" si="89"/>
        <v>0</v>
      </c>
      <c r="J225" s="41">
        <f t="shared" si="90"/>
        <v>0</v>
      </c>
      <c r="K225" s="42">
        <f t="shared" si="91"/>
        <v>0</v>
      </c>
      <c r="L225" s="41" t="str">
        <f t="shared" si="92"/>
        <v>-</v>
      </c>
      <c r="M225" s="43" t="str">
        <f t="shared" si="93"/>
        <v>-</v>
      </c>
      <c r="O225" s="44">
        <f t="shared" ca="1" si="106"/>
        <v>52293</v>
      </c>
      <c r="P225" s="38"/>
      <c r="Q225" s="1">
        <f t="shared" si="85"/>
        <v>210</v>
      </c>
      <c r="R225" s="1">
        <f t="shared" si="108"/>
        <v>6</v>
      </c>
      <c r="S225" s="39">
        <f>IF('[29]Proforma-Input'!$C$108="No",X224,IF(AF225=TRUE,$P$3,X224))</f>
        <v>3253737.9221167001</v>
      </c>
      <c r="T225" s="39">
        <f t="shared" si="86"/>
        <v>31603.401174648188</v>
      </c>
      <c r="U225" s="40">
        <f t="shared" si="87"/>
        <v>6.5000000000000002E-2</v>
      </c>
      <c r="V225" s="41">
        <f t="shared" si="95"/>
        <v>17624.413744798792</v>
      </c>
      <c r="W225" s="41">
        <f t="shared" si="96"/>
        <v>13978.987429849396</v>
      </c>
      <c r="X225" s="53">
        <f t="shared" si="97"/>
        <v>3239758.9346868508</v>
      </c>
      <c r="Y225" s="68">
        <f t="shared" si="98"/>
        <v>4876473.1813629735</v>
      </c>
      <c r="Z225" s="68">
        <f t="shared" si="99"/>
        <v>1760241.0653131462</v>
      </c>
      <c r="AA225" s="39">
        <f t="shared" si="100"/>
        <v>271.14482684305835</v>
      </c>
      <c r="AB225" s="53">
        <f t="shared" si="101"/>
        <v>27.114482684305838</v>
      </c>
      <c r="AC225" s="41" t="str">
        <f t="shared" si="102"/>
        <v>-</v>
      </c>
      <c r="AD225" s="43" t="str">
        <f t="shared" si="103"/>
        <v>-</v>
      </c>
      <c r="AF225" s="38">
        <f>IF('[29]Proforma-Input'!$C$108="Yes",MONTH(O225)&amp;YEAR(O225)=MONTH($C$9)&amp;YEAR($C$9),0)</f>
        <v>0</v>
      </c>
      <c r="AG225" s="52">
        <v>18</v>
      </c>
    </row>
    <row r="226" spans="2:33" x14ac:dyDescent="0.3">
      <c r="B226" s="44" t="str">
        <f t="shared" si="104"/>
        <v>-</v>
      </c>
      <c r="C226" s="38"/>
      <c r="D226" s="1">
        <v>211</v>
      </c>
      <c r="E226" s="1">
        <f t="shared" si="107"/>
        <v>7</v>
      </c>
      <c r="F226" s="39">
        <f>IFERROR(IF(B226&lt;$C$9,IF('[29]Proforma-Input'!$C$108="Yes",K225,K225),0),)</f>
        <v>0</v>
      </c>
      <c r="G226" s="39">
        <f t="shared" si="105"/>
        <v>0</v>
      </c>
      <c r="H226" s="40">
        <f>IFERROR(IF(B226&lt;$C$9,IF('[29]Proforma-Input'!$C$108="Yes",H225,),0),)</f>
        <v>0</v>
      </c>
      <c r="I226" s="41">
        <f t="shared" si="89"/>
        <v>0</v>
      </c>
      <c r="J226" s="41">
        <f t="shared" si="90"/>
        <v>0</v>
      </c>
      <c r="K226" s="42">
        <f t="shared" si="91"/>
        <v>0</v>
      </c>
      <c r="L226" s="41" t="str">
        <f t="shared" si="92"/>
        <v>-</v>
      </c>
      <c r="M226" s="43" t="str">
        <f t="shared" si="93"/>
        <v>-</v>
      </c>
      <c r="O226" s="44">
        <f t="shared" ca="1" si="106"/>
        <v>52324</v>
      </c>
      <c r="P226" s="38"/>
      <c r="Q226" s="1">
        <f t="shared" si="85"/>
        <v>211</v>
      </c>
      <c r="R226" s="1">
        <f t="shared" si="108"/>
        <v>7</v>
      </c>
      <c r="S226" s="39">
        <f>IF('[29]Proforma-Input'!$C$108="No",X225,IF(AF226=TRUE,$P$3,X225))</f>
        <v>3239758.9346868508</v>
      </c>
      <c r="T226" s="39">
        <f t="shared" si="86"/>
        <v>31603.401174648188</v>
      </c>
      <c r="U226" s="40">
        <f t="shared" si="87"/>
        <v>6.5000000000000002E-2</v>
      </c>
      <c r="V226" s="41">
        <f t="shared" si="95"/>
        <v>17548.694229553774</v>
      </c>
      <c r="W226" s="41">
        <f t="shared" si="96"/>
        <v>14054.706945094415</v>
      </c>
      <c r="X226" s="53">
        <f t="shared" si="97"/>
        <v>3225704.2277417565</v>
      </c>
      <c r="Y226" s="68">
        <f t="shared" si="98"/>
        <v>4894021.875592527</v>
      </c>
      <c r="Z226" s="68">
        <f t="shared" si="99"/>
        <v>1774295.7722582407</v>
      </c>
      <c r="AA226" s="39">
        <f t="shared" si="100"/>
        <v>269.97991122390425</v>
      </c>
      <c r="AB226" s="53">
        <f t="shared" si="101"/>
        <v>26.997991122390427</v>
      </c>
      <c r="AC226" s="41" t="str">
        <f t="shared" si="102"/>
        <v>-</v>
      </c>
      <c r="AD226" s="43" t="str">
        <f t="shared" si="103"/>
        <v>-</v>
      </c>
      <c r="AF226" s="38">
        <f>IF('[29]Proforma-Input'!$C$108="Yes",MONTH(O226)&amp;YEAR(O226)=MONTH($C$9)&amp;YEAR($C$9),0)</f>
        <v>0</v>
      </c>
      <c r="AG226" s="52">
        <v>18</v>
      </c>
    </row>
    <row r="227" spans="2:33" x14ac:dyDescent="0.3">
      <c r="B227" s="44" t="str">
        <f t="shared" si="104"/>
        <v>-</v>
      </c>
      <c r="C227" s="38"/>
      <c r="D227" s="1">
        <v>212</v>
      </c>
      <c r="E227" s="1">
        <f t="shared" si="107"/>
        <v>8</v>
      </c>
      <c r="F227" s="39">
        <f>IFERROR(IF(B227&lt;$C$9,IF('[29]Proforma-Input'!$C$108="Yes",K226,K226),0),)</f>
        <v>0</v>
      </c>
      <c r="G227" s="39">
        <f t="shared" si="105"/>
        <v>0</v>
      </c>
      <c r="H227" s="40">
        <f>IFERROR(IF(B227&lt;$C$9,IF('[29]Proforma-Input'!$C$108="Yes",H226,),0),)</f>
        <v>0</v>
      </c>
      <c r="I227" s="41">
        <f t="shared" si="89"/>
        <v>0</v>
      </c>
      <c r="J227" s="41">
        <f t="shared" si="90"/>
        <v>0</v>
      </c>
      <c r="K227" s="42">
        <f t="shared" si="91"/>
        <v>0</v>
      </c>
      <c r="L227" s="41" t="str">
        <f t="shared" si="92"/>
        <v>-</v>
      </c>
      <c r="M227" s="43" t="str">
        <f t="shared" si="93"/>
        <v>-</v>
      </c>
      <c r="O227" s="44">
        <f t="shared" ca="1" si="106"/>
        <v>52354</v>
      </c>
      <c r="P227" s="38"/>
      <c r="Q227" s="1">
        <f t="shared" si="85"/>
        <v>212</v>
      </c>
      <c r="R227" s="1">
        <f t="shared" si="108"/>
        <v>8</v>
      </c>
      <c r="S227" s="39">
        <f>IF('[29]Proforma-Input'!$C$108="No",X226,IF(AF227=TRUE,$P$3,X226))</f>
        <v>3225704.2277417565</v>
      </c>
      <c r="T227" s="39">
        <f t="shared" si="86"/>
        <v>31603.401174648188</v>
      </c>
      <c r="U227" s="40">
        <f t="shared" si="87"/>
        <v>6.5000000000000002E-2</v>
      </c>
      <c r="V227" s="41">
        <f t="shared" si="95"/>
        <v>17472.564566934514</v>
      </c>
      <c r="W227" s="41">
        <f t="shared" si="96"/>
        <v>14130.836607713674</v>
      </c>
      <c r="X227" s="53">
        <f t="shared" si="97"/>
        <v>3211573.3911340428</v>
      </c>
      <c r="Y227" s="68">
        <f t="shared" si="98"/>
        <v>4911494.4401594615</v>
      </c>
      <c r="Z227" s="68">
        <f t="shared" si="99"/>
        <v>1788426.6088659544</v>
      </c>
      <c r="AA227" s="39">
        <f t="shared" si="100"/>
        <v>268.8086856451464</v>
      </c>
      <c r="AB227" s="53">
        <f t="shared" si="101"/>
        <v>26.880868564514643</v>
      </c>
      <c r="AC227" s="41" t="str">
        <f t="shared" si="102"/>
        <v>-</v>
      </c>
      <c r="AD227" s="43" t="str">
        <f t="shared" si="103"/>
        <v>-</v>
      </c>
      <c r="AF227" s="38">
        <f>IF('[29]Proforma-Input'!$C$108="Yes",MONTH(O227)&amp;YEAR(O227)=MONTH($C$9)&amp;YEAR($C$9),0)</f>
        <v>0</v>
      </c>
      <c r="AG227" s="52">
        <v>18</v>
      </c>
    </row>
    <row r="228" spans="2:33" x14ac:dyDescent="0.3">
      <c r="B228" s="44" t="str">
        <f t="shared" si="104"/>
        <v>-</v>
      </c>
      <c r="C228" s="38"/>
      <c r="D228" s="1">
        <v>213</v>
      </c>
      <c r="E228" s="1">
        <f t="shared" si="107"/>
        <v>9</v>
      </c>
      <c r="F228" s="39">
        <f>IFERROR(IF(B228&lt;$C$9,IF('[29]Proforma-Input'!$C$108="Yes",K227,K227),0),)</f>
        <v>0</v>
      </c>
      <c r="G228" s="39">
        <f t="shared" si="105"/>
        <v>0</v>
      </c>
      <c r="H228" s="40">
        <f>IFERROR(IF(B228&lt;$C$9,IF('[29]Proforma-Input'!$C$108="Yes",H227,),0),)</f>
        <v>0</v>
      </c>
      <c r="I228" s="41">
        <f t="shared" si="89"/>
        <v>0</v>
      </c>
      <c r="J228" s="41">
        <f t="shared" si="90"/>
        <v>0</v>
      </c>
      <c r="K228" s="42">
        <f t="shared" si="91"/>
        <v>0</v>
      </c>
      <c r="L228" s="41" t="str">
        <f t="shared" si="92"/>
        <v>-</v>
      </c>
      <c r="M228" s="43" t="str">
        <f t="shared" si="93"/>
        <v>-</v>
      </c>
      <c r="O228" s="44">
        <f t="shared" ca="1" si="106"/>
        <v>52385</v>
      </c>
      <c r="P228" s="38"/>
      <c r="Q228" s="1">
        <f t="shared" si="85"/>
        <v>213</v>
      </c>
      <c r="R228" s="1">
        <f t="shared" si="108"/>
        <v>9</v>
      </c>
      <c r="S228" s="39">
        <f>IF('[29]Proforma-Input'!$C$108="No",X227,IF(AF228=TRUE,$P$3,X227))</f>
        <v>3211573.3911340428</v>
      </c>
      <c r="T228" s="39">
        <f t="shared" si="86"/>
        <v>31603.401174648188</v>
      </c>
      <c r="U228" s="40">
        <f t="shared" si="87"/>
        <v>6.5000000000000002E-2</v>
      </c>
      <c r="V228" s="41">
        <f t="shared" si="95"/>
        <v>17396.022535309399</v>
      </c>
      <c r="W228" s="41">
        <f t="shared" si="96"/>
        <v>14207.378639338789</v>
      </c>
      <c r="X228" s="53">
        <f t="shared" si="97"/>
        <v>3197366.0124947038</v>
      </c>
      <c r="Y228" s="68">
        <f t="shared" si="98"/>
        <v>4928890.4626947707</v>
      </c>
      <c r="Z228" s="68">
        <f t="shared" si="99"/>
        <v>1802633.9875052932</v>
      </c>
      <c r="AA228" s="39">
        <f t="shared" si="100"/>
        <v>267.6311159278369</v>
      </c>
      <c r="AB228" s="53">
        <f t="shared" si="101"/>
        <v>26.763111592783691</v>
      </c>
      <c r="AC228" s="41" t="str">
        <f t="shared" si="102"/>
        <v>-</v>
      </c>
      <c r="AD228" s="43" t="str">
        <f t="shared" si="103"/>
        <v>-</v>
      </c>
      <c r="AF228" s="38">
        <f>IF('[29]Proforma-Input'!$C$108="Yes",MONTH(O228)&amp;YEAR(O228)=MONTH($C$9)&amp;YEAR($C$9),0)</f>
        <v>0</v>
      </c>
      <c r="AG228" s="52">
        <v>18</v>
      </c>
    </row>
    <row r="229" spans="2:33" x14ac:dyDescent="0.3">
      <c r="B229" s="44" t="str">
        <f t="shared" si="104"/>
        <v>-</v>
      </c>
      <c r="C229" s="38"/>
      <c r="D229" s="1">
        <v>214</v>
      </c>
      <c r="E229" s="1">
        <f t="shared" si="107"/>
        <v>10</v>
      </c>
      <c r="F229" s="39">
        <f>IFERROR(IF(B229&lt;$C$9,IF('[29]Proforma-Input'!$C$108="Yes",K228,K228),0),)</f>
        <v>0</v>
      </c>
      <c r="G229" s="39">
        <f t="shared" si="105"/>
        <v>0</v>
      </c>
      <c r="H229" s="40">
        <f>IFERROR(IF(B229&lt;$C$9,IF('[29]Proforma-Input'!$C$108="Yes",H228,),0),)</f>
        <v>0</v>
      </c>
      <c r="I229" s="41">
        <f t="shared" si="89"/>
        <v>0</v>
      </c>
      <c r="J229" s="41">
        <f t="shared" si="90"/>
        <v>0</v>
      </c>
      <c r="K229" s="42">
        <f t="shared" si="91"/>
        <v>0</v>
      </c>
      <c r="L229" s="41" t="str">
        <f t="shared" si="92"/>
        <v>-</v>
      </c>
      <c r="M229" s="43" t="str">
        <f t="shared" si="93"/>
        <v>-</v>
      </c>
      <c r="O229" s="44">
        <f t="shared" ca="1" si="106"/>
        <v>52415</v>
      </c>
      <c r="P229" s="38"/>
      <c r="Q229" s="1">
        <f t="shared" si="85"/>
        <v>214</v>
      </c>
      <c r="R229" s="1">
        <f t="shared" si="108"/>
        <v>10</v>
      </c>
      <c r="S229" s="39">
        <f>IF('[29]Proforma-Input'!$C$108="No",X228,IF(AF229=TRUE,$P$3,X228))</f>
        <v>3197366.0124947038</v>
      </c>
      <c r="T229" s="39">
        <f t="shared" si="86"/>
        <v>31603.401174648188</v>
      </c>
      <c r="U229" s="40">
        <f t="shared" si="87"/>
        <v>6.5000000000000002E-2</v>
      </c>
      <c r="V229" s="41">
        <f t="shared" si="95"/>
        <v>17319.065901012978</v>
      </c>
      <c r="W229" s="41">
        <f t="shared" si="96"/>
        <v>14284.33527363521</v>
      </c>
      <c r="X229" s="53">
        <f t="shared" si="97"/>
        <v>3183081.6772210686</v>
      </c>
      <c r="Y229" s="68">
        <f t="shared" si="98"/>
        <v>4946209.5285957837</v>
      </c>
      <c r="Z229" s="68">
        <f t="shared" si="99"/>
        <v>1816918.3227789283</v>
      </c>
      <c r="AA229" s="39">
        <f t="shared" si="100"/>
        <v>266.44716770789199</v>
      </c>
      <c r="AB229" s="53">
        <f t="shared" si="101"/>
        <v>26.644716770789202</v>
      </c>
      <c r="AC229" s="41" t="str">
        <f t="shared" si="102"/>
        <v>-</v>
      </c>
      <c r="AD229" s="43" t="str">
        <f t="shared" si="103"/>
        <v>-</v>
      </c>
      <c r="AF229" s="38">
        <f>IF('[29]Proforma-Input'!$C$108="Yes",MONTH(O229)&amp;YEAR(O229)=MONTH($C$9)&amp;YEAR($C$9),0)</f>
        <v>0</v>
      </c>
      <c r="AG229" s="52">
        <v>18</v>
      </c>
    </row>
    <row r="230" spans="2:33" x14ac:dyDescent="0.3">
      <c r="B230" s="44" t="str">
        <f t="shared" si="104"/>
        <v>-</v>
      </c>
      <c r="C230" s="38"/>
      <c r="D230" s="1">
        <v>215</v>
      </c>
      <c r="E230" s="1">
        <f t="shared" si="107"/>
        <v>11</v>
      </c>
      <c r="F230" s="39">
        <f>IFERROR(IF(B230&lt;$C$9,IF('[29]Proforma-Input'!$C$108="Yes",K229,K229),0),)</f>
        <v>0</v>
      </c>
      <c r="G230" s="39">
        <f t="shared" si="105"/>
        <v>0</v>
      </c>
      <c r="H230" s="40">
        <f>IFERROR(IF(B230&lt;$C$9,IF('[29]Proforma-Input'!$C$108="Yes",H229,),0),)</f>
        <v>0</v>
      </c>
      <c r="I230" s="41">
        <f t="shared" si="89"/>
        <v>0</v>
      </c>
      <c r="J230" s="41">
        <f t="shared" si="90"/>
        <v>0</v>
      </c>
      <c r="K230" s="42">
        <f t="shared" si="91"/>
        <v>0</v>
      </c>
      <c r="L230" s="41" t="str">
        <f t="shared" si="92"/>
        <v>-</v>
      </c>
      <c r="M230" s="43" t="str">
        <f t="shared" si="93"/>
        <v>-</v>
      </c>
      <c r="O230" s="44">
        <f t="shared" ca="1" si="106"/>
        <v>52446</v>
      </c>
      <c r="P230" s="38"/>
      <c r="Q230" s="1">
        <f t="shared" si="85"/>
        <v>215</v>
      </c>
      <c r="R230" s="1">
        <f t="shared" si="108"/>
        <v>11</v>
      </c>
      <c r="S230" s="39">
        <f>IF('[29]Proforma-Input'!$C$108="No",X229,IF(AF230=TRUE,$P$3,X229))</f>
        <v>3183081.6772210686</v>
      </c>
      <c r="T230" s="39">
        <f t="shared" si="86"/>
        <v>31603.401174648188</v>
      </c>
      <c r="U230" s="40">
        <f t="shared" si="87"/>
        <v>6.5000000000000002E-2</v>
      </c>
      <c r="V230" s="41">
        <f t="shared" si="95"/>
        <v>17241.692418280789</v>
      </c>
      <c r="W230" s="41">
        <f t="shared" si="96"/>
        <v>14361.708756367399</v>
      </c>
      <c r="X230" s="53">
        <f t="shared" si="97"/>
        <v>3168719.9684647014</v>
      </c>
      <c r="Y230" s="68">
        <f t="shared" si="98"/>
        <v>4963451.2210140647</v>
      </c>
      <c r="Z230" s="68">
        <f t="shared" si="99"/>
        <v>1831280.0315352958</v>
      </c>
      <c r="AA230" s="39">
        <f t="shared" si="100"/>
        <v>265.25680643508906</v>
      </c>
      <c r="AB230" s="53">
        <f t="shared" si="101"/>
        <v>26.525680643508906</v>
      </c>
      <c r="AC230" s="41" t="str">
        <f t="shared" si="102"/>
        <v>-</v>
      </c>
      <c r="AD230" s="43" t="str">
        <f t="shared" si="103"/>
        <v>-</v>
      </c>
      <c r="AF230" s="38">
        <f>IF('[29]Proforma-Input'!$C$108="Yes",MONTH(O230)&amp;YEAR(O230)=MONTH($C$9)&amp;YEAR($C$9),0)</f>
        <v>0</v>
      </c>
      <c r="AG230" s="52">
        <v>18</v>
      </c>
    </row>
    <row r="231" spans="2:33" x14ac:dyDescent="0.3">
      <c r="B231" s="44" t="str">
        <f t="shared" si="104"/>
        <v>-</v>
      </c>
      <c r="C231" s="38"/>
      <c r="D231" s="1">
        <v>216</v>
      </c>
      <c r="E231" s="1">
        <f t="shared" si="107"/>
        <v>12</v>
      </c>
      <c r="F231" s="39">
        <f>IFERROR(IF(B231&lt;$C$9,IF('[29]Proforma-Input'!$C$108="Yes",K230,K230),0),)</f>
        <v>0</v>
      </c>
      <c r="G231" s="39">
        <f t="shared" si="105"/>
        <v>0</v>
      </c>
      <c r="H231" s="40">
        <f>IFERROR(IF(B231&lt;$C$9,IF('[29]Proforma-Input'!$C$108="Yes",H230,),0),)</f>
        <v>0</v>
      </c>
      <c r="I231" s="41">
        <f t="shared" si="89"/>
        <v>0</v>
      </c>
      <c r="J231" s="41">
        <f t="shared" si="90"/>
        <v>0</v>
      </c>
      <c r="K231" s="42">
        <f t="shared" si="91"/>
        <v>0</v>
      </c>
      <c r="L231" s="41" t="str">
        <f t="shared" si="92"/>
        <v>-</v>
      </c>
      <c r="M231" s="43" t="str">
        <f t="shared" si="93"/>
        <v>-</v>
      </c>
      <c r="O231" s="44">
        <f t="shared" ca="1" si="106"/>
        <v>52477</v>
      </c>
      <c r="P231" s="38"/>
      <c r="Q231" s="1">
        <f t="shared" si="85"/>
        <v>216</v>
      </c>
      <c r="R231" s="1">
        <f t="shared" si="108"/>
        <v>12</v>
      </c>
      <c r="S231" s="39">
        <f>IF('[29]Proforma-Input'!$C$108="No",X230,IF(AF231=TRUE,$P$3,X230))</f>
        <v>3168719.9684647014</v>
      </c>
      <c r="T231" s="39">
        <f t="shared" si="86"/>
        <v>31603.401174648188</v>
      </c>
      <c r="U231" s="40">
        <f t="shared" si="87"/>
        <v>6.5000000000000002E-2</v>
      </c>
      <c r="V231" s="41">
        <f t="shared" si="95"/>
        <v>17163.8998291838</v>
      </c>
      <c r="W231" s="41">
        <f t="shared" si="96"/>
        <v>14439.501345464389</v>
      </c>
      <c r="X231" s="53">
        <f t="shared" si="97"/>
        <v>3154280.4671192369</v>
      </c>
      <c r="Y231" s="68">
        <f t="shared" si="98"/>
        <v>4980615.1208432484</v>
      </c>
      <c r="Z231" s="68">
        <f t="shared" si="99"/>
        <v>1845719.5328807603</v>
      </c>
      <c r="AA231" s="39">
        <f t="shared" si="100"/>
        <v>264.05999737205849</v>
      </c>
      <c r="AB231" s="53">
        <f t="shared" si="101"/>
        <v>26.40599973720585</v>
      </c>
      <c r="AC231" s="41" t="str">
        <f t="shared" si="102"/>
        <v>-</v>
      </c>
      <c r="AD231" s="43" t="str">
        <f t="shared" si="103"/>
        <v>-</v>
      </c>
      <c r="AF231" s="38">
        <f>IF('[29]Proforma-Input'!$C$108="Yes",MONTH(O231)&amp;YEAR(O231)=MONTH($C$9)&amp;YEAR($C$9),0)</f>
        <v>0</v>
      </c>
      <c r="AG231" s="52">
        <v>18</v>
      </c>
    </row>
    <row r="232" spans="2:33" x14ac:dyDescent="0.3">
      <c r="B232" s="44" t="str">
        <f t="shared" si="104"/>
        <v>-</v>
      </c>
      <c r="C232" s="38">
        <v>19</v>
      </c>
      <c r="D232" s="1">
        <v>217</v>
      </c>
      <c r="E232" s="1">
        <v>1</v>
      </c>
      <c r="F232" s="39">
        <f>IFERROR(IF(B232&lt;$C$9,IF('[29]Proforma-Input'!$C$108="Yes",K231,K231),0),)</f>
        <v>0</v>
      </c>
      <c r="G232" s="39">
        <f t="shared" si="105"/>
        <v>0</v>
      </c>
      <c r="H232" s="40">
        <f>IFERROR(IF(B232&lt;$C$9,IF('[29]Proforma-Input'!$C$108="Yes",H231,),0),)</f>
        <v>0</v>
      </c>
      <c r="I232" s="41">
        <f t="shared" si="89"/>
        <v>0</v>
      </c>
      <c r="J232" s="41">
        <f t="shared" si="90"/>
        <v>0</v>
      </c>
      <c r="K232" s="42">
        <f t="shared" si="91"/>
        <v>0</v>
      </c>
      <c r="L232" s="41">
        <f t="shared" si="92"/>
        <v>0</v>
      </c>
      <c r="M232" s="43">
        <f t="shared" si="93"/>
        <v>0</v>
      </c>
      <c r="O232" s="44">
        <f t="shared" ca="1" si="106"/>
        <v>52507</v>
      </c>
      <c r="P232" s="38">
        <v>19</v>
      </c>
      <c r="Q232" s="1">
        <f t="shared" si="85"/>
        <v>217</v>
      </c>
      <c r="R232" s="1">
        <v>1</v>
      </c>
      <c r="S232" s="39">
        <f>IF('[29]Proforma-Input'!$C$108="No",X231,IF(AF232=TRUE,$P$3,X231))</f>
        <v>3154280.4671192369</v>
      </c>
      <c r="T232" s="39">
        <f t="shared" si="86"/>
        <v>31603.401174648188</v>
      </c>
      <c r="U232" s="40">
        <f t="shared" si="87"/>
        <v>6.5000000000000002E-2</v>
      </c>
      <c r="V232" s="41">
        <f t="shared" si="95"/>
        <v>17085.685863562536</v>
      </c>
      <c r="W232" s="41">
        <f t="shared" si="96"/>
        <v>14517.715311085653</v>
      </c>
      <c r="X232" s="53">
        <f t="shared" si="97"/>
        <v>3139762.7518081511</v>
      </c>
      <c r="Y232" s="68">
        <f t="shared" si="98"/>
        <v>4997700.8067068113</v>
      </c>
      <c r="Z232" s="68">
        <f t="shared" si="99"/>
        <v>1860237.2481918458</v>
      </c>
      <c r="AA232" s="39">
        <f t="shared" si="100"/>
        <v>262.85670559326974</v>
      </c>
      <c r="AB232" s="53">
        <f t="shared" si="101"/>
        <v>26.285670559326974</v>
      </c>
      <c r="AC232" s="41">
        <f t="shared" si="102"/>
        <v>199743.28525348421</v>
      </c>
      <c r="AD232" s="43">
        <f t="shared" si="103"/>
        <v>179497.52884229401</v>
      </c>
      <c r="AF232" s="38">
        <f>IF('[29]Proforma-Input'!$C$108="Yes",MONTH(O232)&amp;YEAR(O232)=MONTH($C$9)&amp;YEAR($C$9),0)</f>
        <v>0</v>
      </c>
      <c r="AG232" s="52">
        <v>19</v>
      </c>
    </row>
    <row r="233" spans="2:33" x14ac:dyDescent="0.3">
      <c r="B233" s="44" t="str">
        <f t="shared" si="104"/>
        <v>-</v>
      </c>
      <c r="C233" s="38"/>
      <c r="D233" s="1">
        <v>218</v>
      </c>
      <c r="E233" s="1">
        <f t="shared" ref="E233:E243" si="109">1+E232</f>
        <v>2</v>
      </c>
      <c r="F233" s="39">
        <f>IFERROR(IF(B233&lt;$C$9,IF('[29]Proforma-Input'!$C$108="Yes",K232,K232),0),)</f>
        <v>0</v>
      </c>
      <c r="G233" s="39">
        <f t="shared" si="105"/>
        <v>0</v>
      </c>
      <c r="H233" s="40">
        <f>IFERROR(IF(B233&lt;$C$9,IF('[29]Proforma-Input'!$C$108="Yes",H232,),0),)</f>
        <v>0</v>
      </c>
      <c r="I233" s="41">
        <f t="shared" si="89"/>
        <v>0</v>
      </c>
      <c r="J233" s="41">
        <f t="shared" si="90"/>
        <v>0</v>
      </c>
      <c r="K233" s="42">
        <f t="shared" si="91"/>
        <v>0</v>
      </c>
      <c r="L233" s="41" t="str">
        <f t="shared" si="92"/>
        <v>-</v>
      </c>
      <c r="M233" s="43" t="str">
        <f t="shared" si="93"/>
        <v>-</v>
      </c>
      <c r="O233" s="44">
        <f t="shared" ca="1" si="106"/>
        <v>52538</v>
      </c>
      <c r="P233" s="38"/>
      <c r="Q233" s="1">
        <f t="shared" si="85"/>
        <v>218</v>
      </c>
      <c r="R233" s="1">
        <f t="shared" ref="R233:R243" si="110">1+R232</f>
        <v>2</v>
      </c>
      <c r="S233" s="39">
        <f>IF('[29]Proforma-Input'!$C$108="No",X232,IF(AF233=TRUE,$P$3,X232))</f>
        <v>3139762.7518081511</v>
      </c>
      <c r="T233" s="39">
        <f t="shared" si="86"/>
        <v>31603.401174648188</v>
      </c>
      <c r="U233" s="40">
        <f t="shared" si="87"/>
        <v>6.5000000000000002E-2</v>
      </c>
      <c r="V233" s="41">
        <f t="shared" si="95"/>
        <v>17007.048238960819</v>
      </c>
      <c r="W233" s="41">
        <f t="shared" si="96"/>
        <v>14596.35293568737</v>
      </c>
      <c r="X233" s="53">
        <f t="shared" si="97"/>
        <v>3125166.398872464</v>
      </c>
      <c r="Y233" s="68">
        <f t="shared" si="98"/>
        <v>5014707.8549457723</v>
      </c>
      <c r="Z233" s="68">
        <f t="shared" si="99"/>
        <v>1874833.6011275332</v>
      </c>
      <c r="AA233" s="39">
        <f t="shared" si="100"/>
        <v>261.64689598401259</v>
      </c>
      <c r="AB233" s="53">
        <f t="shared" si="101"/>
        <v>26.16468959840126</v>
      </c>
      <c r="AC233" s="41" t="str">
        <f t="shared" si="102"/>
        <v>-</v>
      </c>
      <c r="AD233" s="43" t="str">
        <f t="shared" si="103"/>
        <v>-</v>
      </c>
      <c r="AF233" s="38">
        <f>IF('[29]Proforma-Input'!$C$108="Yes",MONTH(O233)&amp;YEAR(O233)=MONTH($C$9)&amp;YEAR($C$9),0)</f>
        <v>0</v>
      </c>
      <c r="AG233" s="52">
        <v>19</v>
      </c>
    </row>
    <row r="234" spans="2:33" x14ac:dyDescent="0.3">
      <c r="B234" s="44" t="str">
        <f t="shared" si="104"/>
        <v>-</v>
      </c>
      <c r="C234" s="38"/>
      <c r="D234" s="1">
        <v>219</v>
      </c>
      <c r="E234" s="1">
        <f t="shared" si="109"/>
        <v>3</v>
      </c>
      <c r="F234" s="39">
        <f>IFERROR(IF(B234&lt;$C$9,IF('[29]Proforma-Input'!$C$108="Yes",K233,K233),0),)</f>
        <v>0</v>
      </c>
      <c r="G234" s="39">
        <f t="shared" si="105"/>
        <v>0</v>
      </c>
      <c r="H234" s="40">
        <f>IFERROR(IF(B234&lt;$C$9,IF('[29]Proforma-Input'!$C$108="Yes",H233,),0),)</f>
        <v>0</v>
      </c>
      <c r="I234" s="41">
        <f t="shared" si="89"/>
        <v>0</v>
      </c>
      <c r="J234" s="41">
        <f t="shared" si="90"/>
        <v>0</v>
      </c>
      <c r="K234" s="42">
        <f t="shared" si="91"/>
        <v>0</v>
      </c>
      <c r="L234" s="41" t="str">
        <f t="shared" si="92"/>
        <v>-</v>
      </c>
      <c r="M234" s="43" t="str">
        <f t="shared" si="93"/>
        <v>-</v>
      </c>
      <c r="O234" s="44">
        <f t="shared" ca="1" si="106"/>
        <v>52568</v>
      </c>
      <c r="P234" s="38"/>
      <c r="Q234" s="1">
        <f t="shared" si="85"/>
        <v>219</v>
      </c>
      <c r="R234" s="1">
        <f t="shared" si="110"/>
        <v>3</v>
      </c>
      <c r="S234" s="39">
        <f>IF('[29]Proforma-Input'!$C$108="No",X233,IF(AF234=TRUE,$P$3,X233))</f>
        <v>3125166.398872464</v>
      </c>
      <c r="T234" s="39">
        <f t="shared" si="86"/>
        <v>31603.401174648188</v>
      </c>
      <c r="U234" s="40">
        <f t="shared" si="87"/>
        <v>6.5000000000000002E-2</v>
      </c>
      <c r="V234" s="41">
        <f t="shared" si="95"/>
        <v>16927.984660559181</v>
      </c>
      <c r="W234" s="41">
        <f t="shared" si="96"/>
        <v>14675.416514089007</v>
      </c>
      <c r="X234" s="53">
        <f t="shared" si="97"/>
        <v>3110490.9823583751</v>
      </c>
      <c r="Y234" s="68">
        <f t="shared" si="98"/>
        <v>5031635.8396063317</v>
      </c>
      <c r="Z234" s="68">
        <f t="shared" si="99"/>
        <v>1889509.0176416223</v>
      </c>
      <c r="AA234" s="39">
        <f t="shared" si="100"/>
        <v>260.43053323937198</v>
      </c>
      <c r="AB234" s="53">
        <f t="shared" si="101"/>
        <v>26.043053323937201</v>
      </c>
      <c r="AC234" s="41" t="str">
        <f t="shared" si="102"/>
        <v>-</v>
      </c>
      <c r="AD234" s="43" t="str">
        <f t="shared" si="103"/>
        <v>-</v>
      </c>
      <c r="AF234" s="38">
        <f>IF('[29]Proforma-Input'!$C$108="Yes",MONTH(O234)&amp;YEAR(O234)=MONTH($C$9)&amp;YEAR($C$9),0)</f>
        <v>0</v>
      </c>
      <c r="AG234" s="52">
        <v>19</v>
      </c>
    </row>
    <row r="235" spans="2:33" x14ac:dyDescent="0.3">
      <c r="B235" s="44" t="str">
        <f t="shared" si="104"/>
        <v>-</v>
      </c>
      <c r="C235" s="38"/>
      <c r="D235" s="1">
        <v>220</v>
      </c>
      <c r="E235" s="1">
        <f t="shared" si="109"/>
        <v>4</v>
      </c>
      <c r="F235" s="39">
        <f>IFERROR(IF(B235&lt;$C$9,IF('[29]Proforma-Input'!$C$108="Yes",K234,K234),0),)</f>
        <v>0</v>
      </c>
      <c r="G235" s="39">
        <f t="shared" si="105"/>
        <v>0</v>
      </c>
      <c r="H235" s="40">
        <f>IFERROR(IF(B235&lt;$C$9,IF('[29]Proforma-Input'!$C$108="Yes",H234,),0),)</f>
        <v>0</v>
      </c>
      <c r="I235" s="41">
        <f t="shared" si="89"/>
        <v>0</v>
      </c>
      <c r="J235" s="41">
        <f t="shared" si="90"/>
        <v>0</v>
      </c>
      <c r="K235" s="42">
        <f t="shared" si="91"/>
        <v>0</v>
      </c>
      <c r="L235" s="41" t="str">
        <f t="shared" si="92"/>
        <v>-</v>
      </c>
      <c r="M235" s="43" t="str">
        <f t="shared" si="93"/>
        <v>-</v>
      </c>
      <c r="O235" s="44">
        <f t="shared" ca="1" si="106"/>
        <v>52599</v>
      </c>
      <c r="P235" s="38"/>
      <c r="Q235" s="1">
        <f t="shared" si="85"/>
        <v>220</v>
      </c>
      <c r="R235" s="1">
        <f t="shared" si="110"/>
        <v>4</v>
      </c>
      <c r="S235" s="39">
        <f>IF('[29]Proforma-Input'!$C$108="No",X234,IF(AF235=TRUE,$P$3,X234))</f>
        <v>3110490.9823583751</v>
      </c>
      <c r="T235" s="39">
        <f t="shared" si="86"/>
        <v>31603.401174648188</v>
      </c>
      <c r="U235" s="40">
        <f t="shared" si="87"/>
        <v>6.5000000000000002E-2</v>
      </c>
      <c r="V235" s="41">
        <f t="shared" si="95"/>
        <v>16848.492821107866</v>
      </c>
      <c r="W235" s="41">
        <f t="shared" si="96"/>
        <v>14754.908353540322</v>
      </c>
      <c r="X235" s="53">
        <f t="shared" si="97"/>
        <v>3095736.074004835</v>
      </c>
      <c r="Y235" s="68">
        <f t="shared" si="98"/>
        <v>5048484.3324274393</v>
      </c>
      <c r="Z235" s="68">
        <f t="shared" si="99"/>
        <v>1904263.9259951627</v>
      </c>
      <c r="AA235" s="39">
        <f t="shared" si="100"/>
        <v>259.20758186319796</v>
      </c>
      <c r="AB235" s="53">
        <f t="shared" si="101"/>
        <v>25.920758186319798</v>
      </c>
      <c r="AC235" s="41" t="str">
        <f t="shared" si="102"/>
        <v>-</v>
      </c>
      <c r="AD235" s="43" t="str">
        <f t="shared" si="103"/>
        <v>-</v>
      </c>
      <c r="AF235" s="38">
        <f>IF('[29]Proforma-Input'!$C$108="Yes",MONTH(O235)&amp;YEAR(O235)=MONTH($C$9)&amp;YEAR($C$9),0)</f>
        <v>0</v>
      </c>
      <c r="AG235" s="52">
        <v>19</v>
      </c>
    </row>
    <row r="236" spans="2:33" x14ac:dyDescent="0.3">
      <c r="B236" s="44" t="str">
        <f t="shared" si="104"/>
        <v>-</v>
      </c>
      <c r="C236" s="38"/>
      <c r="D236" s="1">
        <v>221</v>
      </c>
      <c r="E236" s="1">
        <f t="shared" si="109"/>
        <v>5</v>
      </c>
      <c r="F236" s="39">
        <f>IFERROR(IF(B236&lt;$C$9,IF('[29]Proforma-Input'!$C$108="Yes",K235,K235),0),)</f>
        <v>0</v>
      </c>
      <c r="G236" s="39">
        <f t="shared" si="105"/>
        <v>0</v>
      </c>
      <c r="H236" s="40">
        <f>IFERROR(IF(B236&lt;$C$9,IF('[29]Proforma-Input'!$C$108="Yes",H235,),0),)</f>
        <v>0</v>
      </c>
      <c r="I236" s="41">
        <f t="shared" si="89"/>
        <v>0</v>
      </c>
      <c r="J236" s="41">
        <f t="shared" si="90"/>
        <v>0</v>
      </c>
      <c r="K236" s="42">
        <f t="shared" si="91"/>
        <v>0</v>
      </c>
      <c r="L236" s="41" t="str">
        <f t="shared" si="92"/>
        <v>-</v>
      </c>
      <c r="M236" s="43" t="str">
        <f t="shared" si="93"/>
        <v>-</v>
      </c>
      <c r="O236" s="44">
        <f t="shared" ca="1" si="106"/>
        <v>52630</v>
      </c>
      <c r="P236" s="38"/>
      <c r="Q236" s="1">
        <f t="shared" si="85"/>
        <v>221</v>
      </c>
      <c r="R236" s="1">
        <f t="shared" si="110"/>
        <v>5</v>
      </c>
      <c r="S236" s="39">
        <f>IF('[29]Proforma-Input'!$C$108="No",X235,IF(AF236=TRUE,$P$3,X235))</f>
        <v>3095736.074004835</v>
      </c>
      <c r="T236" s="39">
        <f t="shared" si="86"/>
        <v>31603.401174648188</v>
      </c>
      <c r="U236" s="40">
        <f t="shared" si="87"/>
        <v>6.5000000000000002E-2</v>
      </c>
      <c r="V236" s="41">
        <f t="shared" si="95"/>
        <v>16768.570400859524</v>
      </c>
      <c r="W236" s="41">
        <f t="shared" si="96"/>
        <v>14834.830773788664</v>
      </c>
      <c r="X236" s="53">
        <f t="shared" si="97"/>
        <v>3080901.2432310465</v>
      </c>
      <c r="Y236" s="68">
        <f t="shared" si="98"/>
        <v>5065252.9028282985</v>
      </c>
      <c r="Z236" s="68">
        <f t="shared" si="99"/>
        <v>1919098.7567689514</v>
      </c>
      <c r="AA236" s="39">
        <f t="shared" si="100"/>
        <v>257.97800616706962</v>
      </c>
      <c r="AB236" s="53">
        <f t="shared" si="101"/>
        <v>25.797800616706965</v>
      </c>
      <c r="AC236" s="41" t="str">
        <f t="shared" si="102"/>
        <v>-</v>
      </c>
      <c r="AD236" s="43" t="str">
        <f t="shared" si="103"/>
        <v>-</v>
      </c>
      <c r="AF236" s="38">
        <f>IF('[29]Proforma-Input'!$C$108="Yes",MONTH(O236)&amp;YEAR(O236)=MONTH($C$9)&amp;YEAR($C$9),0)</f>
        <v>0</v>
      </c>
      <c r="AG236" s="52">
        <v>19</v>
      </c>
    </row>
    <row r="237" spans="2:33" x14ac:dyDescent="0.3">
      <c r="B237" s="44" t="str">
        <f t="shared" si="104"/>
        <v>-</v>
      </c>
      <c r="C237" s="38"/>
      <c r="D237" s="1">
        <v>222</v>
      </c>
      <c r="E237" s="1">
        <f t="shared" si="109"/>
        <v>6</v>
      </c>
      <c r="F237" s="39">
        <f>IFERROR(IF(B237&lt;$C$9,IF('[29]Proforma-Input'!$C$108="Yes",K236,K236),0),)</f>
        <v>0</v>
      </c>
      <c r="G237" s="39">
        <f t="shared" si="105"/>
        <v>0</v>
      </c>
      <c r="H237" s="40">
        <f>IFERROR(IF(B237&lt;$C$9,IF('[29]Proforma-Input'!$C$108="Yes",H236,),0),)</f>
        <v>0</v>
      </c>
      <c r="I237" s="41">
        <f t="shared" si="89"/>
        <v>0</v>
      </c>
      <c r="J237" s="41">
        <f t="shared" si="90"/>
        <v>0</v>
      </c>
      <c r="K237" s="42">
        <f t="shared" si="91"/>
        <v>0</v>
      </c>
      <c r="L237" s="41" t="str">
        <f t="shared" si="92"/>
        <v>-</v>
      </c>
      <c r="M237" s="43" t="str">
        <f t="shared" si="93"/>
        <v>-</v>
      </c>
      <c r="O237" s="44">
        <f t="shared" ca="1" si="106"/>
        <v>52659</v>
      </c>
      <c r="P237" s="38"/>
      <c r="Q237" s="1">
        <f t="shared" si="85"/>
        <v>222</v>
      </c>
      <c r="R237" s="1">
        <f t="shared" si="110"/>
        <v>6</v>
      </c>
      <c r="S237" s="39">
        <f>IF('[29]Proforma-Input'!$C$108="No",X236,IF(AF237=TRUE,$P$3,X236))</f>
        <v>3080901.2432310465</v>
      </c>
      <c r="T237" s="39">
        <f t="shared" si="86"/>
        <v>31603.401174648188</v>
      </c>
      <c r="U237" s="40">
        <f t="shared" si="87"/>
        <v>6.5000000000000002E-2</v>
      </c>
      <c r="V237" s="41">
        <f t="shared" si="95"/>
        <v>16688.215067501504</v>
      </c>
      <c r="W237" s="41">
        <f t="shared" si="96"/>
        <v>14915.186107146685</v>
      </c>
      <c r="X237" s="53">
        <f t="shared" si="97"/>
        <v>3065986.0571238999</v>
      </c>
      <c r="Y237" s="68">
        <f t="shared" si="98"/>
        <v>5081941.1178957997</v>
      </c>
      <c r="Z237" s="68">
        <f t="shared" si="99"/>
        <v>1934013.9428760982</v>
      </c>
      <c r="AA237" s="39">
        <f t="shared" si="100"/>
        <v>256.74177026925389</v>
      </c>
      <c r="AB237" s="53">
        <f t="shared" si="101"/>
        <v>25.674177026925392</v>
      </c>
      <c r="AC237" s="41" t="str">
        <f t="shared" si="102"/>
        <v>-</v>
      </c>
      <c r="AD237" s="43" t="str">
        <f t="shared" si="103"/>
        <v>-</v>
      </c>
      <c r="AF237" s="38">
        <f>IF('[29]Proforma-Input'!$C$108="Yes",MONTH(O237)&amp;YEAR(O237)=MONTH($C$9)&amp;YEAR($C$9),0)</f>
        <v>0</v>
      </c>
      <c r="AG237" s="52">
        <v>19</v>
      </c>
    </row>
    <row r="238" spans="2:33" x14ac:dyDescent="0.3">
      <c r="B238" s="44" t="str">
        <f t="shared" si="104"/>
        <v>-</v>
      </c>
      <c r="C238" s="38"/>
      <c r="D238" s="1">
        <v>223</v>
      </c>
      <c r="E238" s="1">
        <f t="shared" si="109"/>
        <v>7</v>
      </c>
      <c r="F238" s="39">
        <f>IFERROR(IF(B238&lt;$C$9,IF('[29]Proforma-Input'!$C$108="Yes",K237,K237),0),)</f>
        <v>0</v>
      </c>
      <c r="G238" s="39">
        <f t="shared" si="105"/>
        <v>0</v>
      </c>
      <c r="H238" s="40">
        <f>IFERROR(IF(B238&lt;$C$9,IF('[29]Proforma-Input'!$C$108="Yes",H237,),0),)</f>
        <v>0</v>
      </c>
      <c r="I238" s="41">
        <f t="shared" si="89"/>
        <v>0</v>
      </c>
      <c r="J238" s="41">
        <f t="shared" si="90"/>
        <v>0</v>
      </c>
      <c r="K238" s="42">
        <f t="shared" si="91"/>
        <v>0</v>
      </c>
      <c r="L238" s="41" t="str">
        <f t="shared" si="92"/>
        <v>-</v>
      </c>
      <c r="M238" s="43" t="str">
        <f t="shared" si="93"/>
        <v>-</v>
      </c>
      <c r="O238" s="44">
        <f t="shared" ca="1" si="106"/>
        <v>52690</v>
      </c>
      <c r="P238" s="38"/>
      <c r="Q238" s="1">
        <f t="shared" si="85"/>
        <v>223</v>
      </c>
      <c r="R238" s="1">
        <f t="shared" si="110"/>
        <v>7</v>
      </c>
      <c r="S238" s="39">
        <f>IF('[29]Proforma-Input'!$C$108="No",X237,IF(AF238=TRUE,$P$3,X237))</f>
        <v>3065986.0571238999</v>
      </c>
      <c r="T238" s="39">
        <f t="shared" si="86"/>
        <v>31603.401174648188</v>
      </c>
      <c r="U238" s="40">
        <f t="shared" si="87"/>
        <v>6.5000000000000002E-2</v>
      </c>
      <c r="V238" s="41">
        <f t="shared" si="95"/>
        <v>16607.424476087792</v>
      </c>
      <c r="W238" s="41">
        <f t="shared" si="96"/>
        <v>14995.976698560396</v>
      </c>
      <c r="X238" s="53">
        <f t="shared" si="97"/>
        <v>3050990.0804253398</v>
      </c>
      <c r="Y238" s="68">
        <f t="shared" si="98"/>
        <v>5098548.5423718877</v>
      </c>
      <c r="Z238" s="68">
        <f t="shared" si="99"/>
        <v>1949009.9195746586</v>
      </c>
      <c r="AA238" s="39">
        <f t="shared" si="100"/>
        <v>255.49883809365835</v>
      </c>
      <c r="AB238" s="53">
        <f t="shared" si="101"/>
        <v>25.549883809365838</v>
      </c>
      <c r="AC238" s="41" t="str">
        <f t="shared" si="102"/>
        <v>-</v>
      </c>
      <c r="AD238" s="43" t="str">
        <f t="shared" si="103"/>
        <v>-</v>
      </c>
      <c r="AF238" s="38">
        <f>IF('[29]Proforma-Input'!$C$108="Yes",MONTH(O238)&amp;YEAR(O238)=MONTH($C$9)&amp;YEAR($C$9),0)</f>
        <v>0</v>
      </c>
      <c r="AG238" s="52">
        <v>19</v>
      </c>
    </row>
    <row r="239" spans="2:33" x14ac:dyDescent="0.3">
      <c r="B239" s="44" t="str">
        <f t="shared" si="104"/>
        <v>-</v>
      </c>
      <c r="C239" s="38"/>
      <c r="D239" s="1">
        <v>224</v>
      </c>
      <c r="E239" s="1">
        <f t="shared" si="109"/>
        <v>8</v>
      </c>
      <c r="F239" s="39">
        <f>IFERROR(IF(B239&lt;$C$9,IF('[29]Proforma-Input'!$C$108="Yes",K238,K238),0),)</f>
        <v>0</v>
      </c>
      <c r="G239" s="39">
        <f t="shared" si="105"/>
        <v>0</v>
      </c>
      <c r="H239" s="40">
        <f>IFERROR(IF(B239&lt;$C$9,IF('[29]Proforma-Input'!$C$108="Yes",H238,),0),)</f>
        <v>0</v>
      </c>
      <c r="I239" s="41">
        <f t="shared" si="89"/>
        <v>0</v>
      </c>
      <c r="J239" s="41">
        <f t="shared" si="90"/>
        <v>0</v>
      </c>
      <c r="K239" s="42">
        <f t="shared" si="91"/>
        <v>0</v>
      </c>
      <c r="L239" s="41" t="str">
        <f t="shared" si="92"/>
        <v>-</v>
      </c>
      <c r="M239" s="43" t="str">
        <f t="shared" si="93"/>
        <v>-</v>
      </c>
      <c r="O239" s="44">
        <f t="shared" ca="1" si="106"/>
        <v>52720</v>
      </c>
      <c r="P239" s="38"/>
      <c r="Q239" s="1">
        <f t="shared" si="85"/>
        <v>224</v>
      </c>
      <c r="R239" s="1">
        <f t="shared" si="110"/>
        <v>8</v>
      </c>
      <c r="S239" s="39">
        <f>IF('[29]Proforma-Input'!$C$108="No",X238,IF(AF239=TRUE,$P$3,X238))</f>
        <v>3050990.0804253398</v>
      </c>
      <c r="T239" s="39">
        <f t="shared" si="86"/>
        <v>31603.401174648188</v>
      </c>
      <c r="U239" s="40">
        <f t="shared" si="87"/>
        <v>6.5000000000000002E-2</v>
      </c>
      <c r="V239" s="41">
        <f t="shared" si="95"/>
        <v>16526.196268970591</v>
      </c>
      <c r="W239" s="41">
        <f t="shared" si="96"/>
        <v>15077.204905677598</v>
      </c>
      <c r="X239" s="53">
        <f t="shared" si="97"/>
        <v>3035912.8755196622</v>
      </c>
      <c r="Y239" s="68">
        <f t="shared" si="98"/>
        <v>5115074.7386408579</v>
      </c>
      <c r="Z239" s="68">
        <f t="shared" si="99"/>
        <v>1964087.1244803362</v>
      </c>
      <c r="AA239" s="39">
        <f t="shared" si="100"/>
        <v>254.24917336877832</v>
      </c>
      <c r="AB239" s="53">
        <f t="shared" si="101"/>
        <v>25.424917336877833</v>
      </c>
      <c r="AC239" s="41" t="str">
        <f t="shared" si="102"/>
        <v>-</v>
      </c>
      <c r="AD239" s="43" t="str">
        <f t="shared" si="103"/>
        <v>-</v>
      </c>
      <c r="AF239" s="38">
        <f>IF('[29]Proforma-Input'!$C$108="Yes",MONTH(O239)&amp;YEAR(O239)=MONTH($C$9)&amp;YEAR($C$9),0)</f>
        <v>0</v>
      </c>
      <c r="AG239" s="52">
        <v>19</v>
      </c>
    </row>
    <row r="240" spans="2:33" x14ac:dyDescent="0.3">
      <c r="B240" s="44" t="str">
        <f t="shared" si="104"/>
        <v>-</v>
      </c>
      <c r="C240" s="38"/>
      <c r="D240" s="1">
        <v>225</v>
      </c>
      <c r="E240" s="1">
        <f t="shared" si="109"/>
        <v>9</v>
      </c>
      <c r="F240" s="39">
        <f>IFERROR(IF(B240&lt;$C$9,IF('[29]Proforma-Input'!$C$108="Yes",K239,K239),0),)</f>
        <v>0</v>
      </c>
      <c r="G240" s="39">
        <f t="shared" si="105"/>
        <v>0</v>
      </c>
      <c r="H240" s="40">
        <f>IFERROR(IF(B240&lt;$C$9,IF('[29]Proforma-Input'!$C$108="Yes",H239,),0),)</f>
        <v>0</v>
      </c>
      <c r="I240" s="41">
        <f t="shared" si="89"/>
        <v>0</v>
      </c>
      <c r="J240" s="41">
        <f t="shared" si="90"/>
        <v>0</v>
      </c>
      <c r="K240" s="42">
        <f t="shared" si="91"/>
        <v>0</v>
      </c>
      <c r="L240" s="41" t="str">
        <f t="shared" si="92"/>
        <v>-</v>
      </c>
      <c r="M240" s="43" t="str">
        <f t="shared" si="93"/>
        <v>-</v>
      </c>
      <c r="O240" s="44">
        <f t="shared" ca="1" si="106"/>
        <v>52751</v>
      </c>
      <c r="P240" s="38"/>
      <c r="Q240" s="1">
        <f t="shared" si="85"/>
        <v>225</v>
      </c>
      <c r="R240" s="1">
        <f t="shared" si="110"/>
        <v>9</v>
      </c>
      <c r="S240" s="39">
        <f>IF('[29]Proforma-Input'!$C$108="No",X239,IF(AF240=TRUE,$P$3,X239))</f>
        <v>3035912.8755196622</v>
      </c>
      <c r="T240" s="39">
        <f t="shared" si="86"/>
        <v>31603.401174648188</v>
      </c>
      <c r="U240" s="40">
        <f t="shared" si="87"/>
        <v>6.5000000000000002E-2</v>
      </c>
      <c r="V240" s="41">
        <f t="shared" si="95"/>
        <v>16444.528075731505</v>
      </c>
      <c r="W240" s="41">
        <f t="shared" si="96"/>
        <v>15158.873098916683</v>
      </c>
      <c r="X240" s="53">
        <f t="shared" si="97"/>
        <v>3020754.0024207453</v>
      </c>
      <c r="Y240" s="68">
        <f t="shared" si="98"/>
        <v>5131519.2667165892</v>
      </c>
      <c r="Z240" s="68">
        <f t="shared" si="99"/>
        <v>1979245.9975792528</v>
      </c>
      <c r="AA240" s="39">
        <f t="shared" si="100"/>
        <v>252.9927396266385</v>
      </c>
      <c r="AB240" s="53">
        <f t="shared" si="101"/>
        <v>25.29927396266385</v>
      </c>
      <c r="AC240" s="41" t="str">
        <f t="shared" si="102"/>
        <v>-</v>
      </c>
      <c r="AD240" s="43" t="str">
        <f t="shared" si="103"/>
        <v>-</v>
      </c>
      <c r="AF240" s="38">
        <f>IF('[29]Proforma-Input'!$C$108="Yes",MONTH(O240)&amp;YEAR(O240)=MONTH($C$9)&amp;YEAR($C$9),0)</f>
        <v>0</v>
      </c>
      <c r="AG240" s="52">
        <v>19</v>
      </c>
    </row>
    <row r="241" spans="2:33" x14ac:dyDescent="0.3">
      <c r="B241" s="44" t="str">
        <f t="shared" si="104"/>
        <v>-</v>
      </c>
      <c r="C241" s="38"/>
      <c r="D241" s="1">
        <v>226</v>
      </c>
      <c r="E241" s="1">
        <f t="shared" si="109"/>
        <v>10</v>
      </c>
      <c r="F241" s="39">
        <f>IFERROR(IF(B241&lt;$C$9,IF('[29]Proforma-Input'!$C$108="Yes",K240,K240),0),)</f>
        <v>0</v>
      </c>
      <c r="G241" s="39">
        <f t="shared" si="105"/>
        <v>0</v>
      </c>
      <c r="H241" s="40">
        <f>IFERROR(IF(B241&lt;$C$9,IF('[29]Proforma-Input'!$C$108="Yes",H240,),0),)</f>
        <v>0</v>
      </c>
      <c r="I241" s="41">
        <f t="shared" si="89"/>
        <v>0</v>
      </c>
      <c r="J241" s="41">
        <f t="shared" si="90"/>
        <v>0</v>
      </c>
      <c r="K241" s="42">
        <f t="shared" si="91"/>
        <v>0</v>
      </c>
      <c r="L241" s="41" t="str">
        <f t="shared" si="92"/>
        <v>-</v>
      </c>
      <c r="M241" s="43" t="str">
        <f t="shared" si="93"/>
        <v>-</v>
      </c>
      <c r="O241" s="44">
        <f t="shared" ca="1" si="106"/>
        <v>52781</v>
      </c>
      <c r="P241" s="38"/>
      <c r="Q241" s="1">
        <f t="shared" si="85"/>
        <v>226</v>
      </c>
      <c r="R241" s="1">
        <f t="shared" si="110"/>
        <v>10</v>
      </c>
      <c r="S241" s="39">
        <f>IF('[29]Proforma-Input'!$C$108="No",X240,IF(AF241=TRUE,$P$3,X240))</f>
        <v>3020754.0024207453</v>
      </c>
      <c r="T241" s="39">
        <f t="shared" si="86"/>
        <v>31603.401174648188</v>
      </c>
      <c r="U241" s="40">
        <f t="shared" si="87"/>
        <v>6.5000000000000002E-2</v>
      </c>
      <c r="V241" s="41">
        <f t="shared" si="95"/>
        <v>16362.41751311237</v>
      </c>
      <c r="W241" s="41">
        <f t="shared" si="96"/>
        <v>15240.983661535818</v>
      </c>
      <c r="X241" s="53">
        <f t="shared" si="97"/>
        <v>3005513.0187592097</v>
      </c>
      <c r="Y241" s="68">
        <f t="shared" si="98"/>
        <v>5147881.6842297018</v>
      </c>
      <c r="Z241" s="68">
        <f t="shared" si="99"/>
        <v>1994486.9812407887</v>
      </c>
      <c r="AA241" s="39">
        <f t="shared" si="100"/>
        <v>251.7295002017288</v>
      </c>
      <c r="AB241" s="53">
        <f t="shared" si="101"/>
        <v>25.17295002017288</v>
      </c>
      <c r="AC241" s="41" t="str">
        <f t="shared" si="102"/>
        <v>-</v>
      </c>
      <c r="AD241" s="43" t="str">
        <f t="shared" si="103"/>
        <v>-</v>
      </c>
      <c r="AF241" s="38">
        <f>IF('[29]Proforma-Input'!$C$108="Yes",MONTH(O241)&amp;YEAR(O241)=MONTH($C$9)&amp;YEAR($C$9),0)</f>
        <v>0</v>
      </c>
      <c r="AG241" s="52">
        <v>19</v>
      </c>
    </row>
    <row r="242" spans="2:33" x14ac:dyDescent="0.3">
      <c r="B242" s="44" t="str">
        <f t="shared" si="104"/>
        <v>-</v>
      </c>
      <c r="C242" s="38"/>
      <c r="D242" s="1">
        <v>227</v>
      </c>
      <c r="E242" s="1">
        <f t="shared" si="109"/>
        <v>11</v>
      </c>
      <c r="F242" s="39">
        <f>IFERROR(IF(B242&lt;$C$9,IF('[29]Proforma-Input'!$C$108="Yes",K241,K241),0),)</f>
        <v>0</v>
      </c>
      <c r="G242" s="39">
        <f t="shared" si="105"/>
        <v>0</v>
      </c>
      <c r="H242" s="40">
        <f>IFERROR(IF(B242&lt;$C$9,IF('[29]Proforma-Input'!$C$108="Yes",H241,),0),)</f>
        <v>0</v>
      </c>
      <c r="I242" s="41">
        <f t="shared" si="89"/>
        <v>0</v>
      </c>
      <c r="J242" s="41">
        <f t="shared" si="90"/>
        <v>0</v>
      </c>
      <c r="K242" s="42">
        <f t="shared" si="91"/>
        <v>0</v>
      </c>
      <c r="L242" s="41" t="str">
        <f t="shared" si="92"/>
        <v>-</v>
      </c>
      <c r="M242" s="43" t="str">
        <f t="shared" si="93"/>
        <v>-</v>
      </c>
      <c r="O242" s="44">
        <f t="shared" ca="1" si="106"/>
        <v>52812</v>
      </c>
      <c r="P242" s="38"/>
      <c r="Q242" s="1">
        <f t="shared" si="85"/>
        <v>227</v>
      </c>
      <c r="R242" s="1">
        <f t="shared" si="110"/>
        <v>11</v>
      </c>
      <c r="S242" s="39">
        <f>IF('[29]Proforma-Input'!$C$108="No",X241,IF(AF242=TRUE,$P$3,X241))</f>
        <v>3005513.0187592097</v>
      </c>
      <c r="T242" s="39">
        <f t="shared" si="86"/>
        <v>31603.401174648188</v>
      </c>
      <c r="U242" s="40">
        <f t="shared" si="87"/>
        <v>6.5000000000000002E-2</v>
      </c>
      <c r="V242" s="41">
        <f t="shared" si="95"/>
        <v>16279.862184945719</v>
      </c>
      <c r="W242" s="41">
        <f t="shared" si="96"/>
        <v>15323.538989702469</v>
      </c>
      <c r="X242" s="53">
        <f t="shared" si="97"/>
        <v>2990189.4797695074</v>
      </c>
      <c r="Y242" s="68">
        <f t="shared" si="98"/>
        <v>5164161.5464146473</v>
      </c>
      <c r="Z242" s="68">
        <f t="shared" si="99"/>
        <v>2009810.5202304912</v>
      </c>
      <c r="AA242" s="39">
        <f t="shared" si="100"/>
        <v>250.45941822993416</v>
      </c>
      <c r="AB242" s="53">
        <f t="shared" si="101"/>
        <v>25.045941822993417</v>
      </c>
      <c r="AC242" s="41" t="str">
        <f t="shared" si="102"/>
        <v>-</v>
      </c>
      <c r="AD242" s="43" t="str">
        <f t="shared" si="103"/>
        <v>-</v>
      </c>
      <c r="AF242" s="38">
        <f>IF('[29]Proforma-Input'!$C$108="Yes",MONTH(O242)&amp;YEAR(O242)=MONTH($C$9)&amp;YEAR($C$9),0)</f>
        <v>0</v>
      </c>
      <c r="AG242" s="52">
        <v>19</v>
      </c>
    </row>
    <row r="243" spans="2:33" x14ac:dyDescent="0.3">
      <c r="B243" s="44" t="str">
        <f t="shared" si="104"/>
        <v>-</v>
      </c>
      <c r="C243" s="38"/>
      <c r="D243" s="1">
        <v>228</v>
      </c>
      <c r="E243" s="1">
        <f t="shared" si="109"/>
        <v>12</v>
      </c>
      <c r="F243" s="39">
        <f>IFERROR(IF(B243&lt;$C$9,IF('[29]Proforma-Input'!$C$108="Yes",K242,K242),0),)</f>
        <v>0</v>
      </c>
      <c r="G243" s="39">
        <f t="shared" si="105"/>
        <v>0</v>
      </c>
      <c r="H243" s="40">
        <f>IFERROR(IF(B243&lt;$C$9,IF('[29]Proforma-Input'!$C$108="Yes",H242,),0),)</f>
        <v>0</v>
      </c>
      <c r="I243" s="41">
        <f t="shared" si="89"/>
        <v>0</v>
      </c>
      <c r="J243" s="41">
        <f t="shared" si="90"/>
        <v>0</v>
      </c>
      <c r="K243" s="42">
        <f t="shared" si="91"/>
        <v>0</v>
      </c>
      <c r="L243" s="41" t="str">
        <f t="shared" si="92"/>
        <v>-</v>
      </c>
      <c r="M243" s="43" t="str">
        <f t="shared" si="93"/>
        <v>-</v>
      </c>
      <c r="O243" s="44">
        <f t="shared" ca="1" si="106"/>
        <v>52843</v>
      </c>
      <c r="P243" s="38"/>
      <c r="Q243" s="1">
        <f t="shared" si="85"/>
        <v>228</v>
      </c>
      <c r="R243" s="1">
        <f t="shared" si="110"/>
        <v>12</v>
      </c>
      <c r="S243" s="39">
        <f>IF('[29]Proforma-Input'!$C$108="No",X242,IF(AF243=TRUE,$P$3,X242))</f>
        <v>2990189.4797695074</v>
      </c>
      <c r="T243" s="39">
        <f t="shared" si="86"/>
        <v>31603.401174648188</v>
      </c>
      <c r="U243" s="40">
        <f t="shared" si="87"/>
        <v>6.5000000000000002E-2</v>
      </c>
      <c r="V243" s="41">
        <f t="shared" si="95"/>
        <v>16196.859682084832</v>
      </c>
      <c r="W243" s="41">
        <f t="shared" si="96"/>
        <v>15406.541492563356</v>
      </c>
      <c r="X243" s="53">
        <f t="shared" si="97"/>
        <v>2974782.9382769442</v>
      </c>
      <c r="Y243" s="68">
        <f t="shared" si="98"/>
        <v>5180358.4060967322</v>
      </c>
      <c r="Z243" s="68">
        <f t="shared" si="99"/>
        <v>2025217.0617230546</v>
      </c>
      <c r="AA243" s="39">
        <f t="shared" si="100"/>
        <v>249.18245664745896</v>
      </c>
      <c r="AB243" s="53">
        <f t="shared" si="101"/>
        <v>24.918245664745896</v>
      </c>
      <c r="AC243" s="41" t="str">
        <f t="shared" si="102"/>
        <v>-</v>
      </c>
      <c r="AD243" s="43" t="str">
        <f t="shared" si="103"/>
        <v>-</v>
      </c>
      <c r="AF243" s="38">
        <f>IF('[29]Proforma-Input'!$C$108="Yes",MONTH(O243)&amp;YEAR(O243)=MONTH($C$9)&amp;YEAR($C$9),0)</f>
        <v>0</v>
      </c>
      <c r="AG243" s="52">
        <v>19</v>
      </c>
    </row>
    <row r="244" spans="2:33" x14ac:dyDescent="0.3">
      <c r="B244" s="44" t="str">
        <f t="shared" si="104"/>
        <v>-</v>
      </c>
      <c r="C244" s="38">
        <v>20</v>
      </c>
      <c r="D244" s="1">
        <v>229</v>
      </c>
      <c r="E244" s="1">
        <v>1</v>
      </c>
      <c r="F244" s="39">
        <f>IFERROR(IF(B244&lt;$C$9,IF('[29]Proforma-Input'!$C$108="Yes",K243,K243),0),)</f>
        <v>0</v>
      </c>
      <c r="G244" s="39">
        <f t="shared" si="105"/>
        <v>0</v>
      </c>
      <c r="H244" s="40">
        <f>IFERROR(IF(B244&lt;$C$9,IF('[29]Proforma-Input'!$C$108="Yes",H243,),0),)</f>
        <v>0</v>
      </c>
      <c r="I244" s="41">
        <f t="shared" si="89"/>
        <v>0</v>
      </c>
      <c r="J244" s="41">
        <f t="shared" si="90"/>
        <v>0</v>
      </c>
      <c r="K244" s="42">
        <f t="shared" si="91"/>
        <v>0</v>
      </c>
      <c r="L244" s="41">
        <f t="shared" si="92"/>
        <v>0</v>
      </c>
      <c r="M244" s="43">
        <f t="shared" si="93"/>
        <v>0</v>
      </c>
      <c r="O244" s="44">
        <f t="shared" ca="1" si="106"/>
        <v>52873</v>
      </c>
      <c r="P244" s="38">
        <v>20</v>
      </c>
      <c r="Q244" s="1">
        <f t="shared" si="85"/>
        <v>229</v>
      </c>
      <c r="R244" s="1">
        <v>1</v>
      </c>
      <c r="S244" s="39">
        <f>IF('[29]Proforma-Input'!$C$108="No",X243,IF(AF244=TRUE,$P$3,X243))</f>
        <v>2974782.9382769442</v>
      </c>
      <c r="T244" s="39">
        <f t="shared" si="86"/>
        <v>31603.401174648188</v>
      </c>
      <c r="U244" s="40">
        <f t="shared" si="87"/>
        <v>6.5000000000000002E-2</v>
      </c>
      <c r="V244" s="41">
        <f t="shared" si="95"/>
        <v>16113.407582333448</v>
      </c>
      <c r="W244" s="41">
        <f t="shared" si="96"/>
        <v>15489.99359231474</v>
      </c>
      <c r="X244" s="53">
        <f t="shared" si="97"/>
        <v>2959292.9446846293</v>
      </c>
      <c r="Y244" s="68">
        <f t="shared" si="98"/>
        <v>5196471.8136790656</v>
      </c>
      <c r="Z244" s="68">
        <f t="shared" si="99"/>
        <v>2040707.0553153693</v>
      </c>
      <c r="AA244" s="39">
        <f t="shared" si="100"/>
        <v>247.89857818974534</v>
      </c>
      <c r="AB244" s="53">
        <f t="shared" si="101"/>
        <v>24.789857818974536</v>
      </c>
      <c r="AC244" s="41">
        <f t="shared" si="102"/>
        <v>187722.00331703579</v>
      </c>
      <c r="AD244" s="43">
        <f t="shared" si="103"/>
        <v>191518.81077874245</v>
      </c>
      <c r="AF244" s="38">
        <f>IF('[29]Proforma-Input'!$C$108="Yes",MONTH(O244)&amp;YEAR(O244)=MONTH($C$9)&amp;YEAR($C$9),0)</f>
        <v>0</v>
      </c>
      <c r="AG244" s="52">
        <v>20</v>
      </c>
    </row>
    <row r="245" spans="2:33" x14ac:dyDescent="0.3">
      <c r="B245" s="44" t="str">
        <f t="shared" si="104"/>
        <v>-</v>
      </c>
      <c r="C245" s="38"/>
      <c r="D245" s="1">
        <v>230</v>
      </c>
      <c r="E245" s="1">
        <f t="shared" ref="E245:E255" si="111">1+E244</f>
        <v>2</v>
      </c>
      <c r="F245" s="39">
        <f>IFERROR(IF(B245&lt;$C$9,IF('[29]Proforma-Input'!$C$108="Yes",K244,K244),0),)</f>
        <v>0</v>
      </c>
      <c r="G245" s="39">
        <f t="shared" si="105"/>
        <v>0</v>
      </c>
      <c r="H245" s="40">
        <f>IFERROR(IF(B245&lt;$C$9,IF('[29]Proforma-Input'!$C$108="Yes",H244,),0),)</f>
        <v>0</v>
      </c>
      <c r="I245" s="41">
        <f t="shared" si="89"/>
        <v>0</v>
      </c>
      <c r="J245" s="41">
        <f t="shared" si="90"/>
        <v>0</v>
      </c>
      <c r="K245" s="42">
        <f t="shared" si="91"/>
        <v>0</v>
      </c>
      <c r="L245" s="41" t="str">
        <f t="shared" si="92"/>
        <v>-</v>
      </c>
      <c r="M245" s="43" t="str">
        <f t="shared" si="93"/>
        <v>-</v>
      </c>
      <c r="O245" s="44">
        <f t="shared" ca="1" si="106"/>
        <v>52904</v>
      </c>
      <c r="P245" s="38"/>
      <c r="Q245" s="1">
        <f t="shared" si="85"/>
        <v>230</v>
      </c>
      <c r="R245" s="1">
        <f t="shared" ref="R245:R255" si="112">1+R244</f>
        <v>2</v>
      </c>
      <c r="S245" s="39">
        <f>IF('[29]Proforma-Input'!$C$108="No",X244,IF(AF245=TRUE,$P$3,X244))</f>
        <v>2959292.9446846293</v>
      </c>
      <c r="T245" s="39">
        <f t="shared" si="86"/>
        <v>31603.401174648188</v>
      </c>
      <c r="U245" s="40">
        <f t="shared" si="87"/>
        <v>6.5000000000000002E-2</v>
      </c>
      <c r="V245" s="41">
        <f t="shared" si="95"/>
        <v>16029.503450375076</v>
      </c>
      <c r="W245" s="41">
        <f t="shared" si="96"/>
        <v>15573.897724273113</v>
      </c>
      <c r="X245" s="53">
        <f t="shared" si="97"/>
        <v>2943719.0469603562</v>
      </c>
      <c r="Y245" s="68">
        <f t="shared" si="98"/>
        <v>5212501.3171294406</v>
      </c>
      <c r="Z245" s="68">
        <f t="shared" si="99"/>
        <v>2056280.9530396424</v>
      </c>
      <c r="AA245" s="39">
        <f t="shared" si="100"/>
        <v>246.60774539038576</v>
      </c>
      <c r="AB245" s="53">
        <f t="shared" si="101"/>
        <v>24.660774539038577</v>
      </c>
      <c r="AC245" s="41" t="str">
        <f t="shared" si="102"/>
        <v>-</v>
      </c>
      <c r="AD245" s="43" t="str">
        <f t="shared" si="103"/>
        <v>-</v>
      </c>
      <c r="AF245" s="38">
        <f>IF('[29]Proforma-Input'!$C$108="Yes",MONTH(O245)&amp;YEAR(O245)=MONTH($C$9)&amp;YEAR($C$9),0)</f>
        <v>0</v>
      </c>
      <c r="AG245" s="52">
        <v>20</v>
      </c>
    </row>
    <row r="246" spans="2:33" x14ac:dyDescent="0.3">
      <c r="B246" s="44" t="str">
        <f t="shared" si="104"/>
        <v>-</v>
      </c>
      <c r="C246" s="38"/>
      <c r="D246" s="1">
        <v>231</v>
      </c>
      <c r="E246" s="1">
        <f t="shared" si="111"/>
        <v>3</v>
      </c>
      <c r="F246" s="39">
        <f>IFERROR(IF(B246&lt;$C$9,IF('[29]Proforma-Input'!$C$108="Yes",K245,K245),0),)</f>
        <v>0</v>
      </c>
      <c r="G246" s="39">
        <f t="shared" si="105"/>
        <v>0</v>
      </c>
      <c r="H246" s="40">
        <f>IFERROR(IF(B246&lt;$C$9,IF('[29]Proforma-Input'!$C$108="Yes",H245,),0),)</f>
        <v>0</v>
      </c>
      <c r="I246" s="41">
        <f t="shared" si="89"/>
        <v>0</v>
      </c>
      <c r="J246" s="41">
        <f t="shared" si="90"/>
        <v>0</v>
      </c>
      <c r="K246" s="42">
        <f t="shared" si="91"/>
        <v>0</v>
      </c>
      <c r="L246" s="41" t="str">
        <f t="shared" si="92"/>
        <v>-</v>
      </c>
      <c r="M246" s="43" t="str">
        <f t="shared" si="93"/>
        <v>-</v>
      </c>
      <c r="O246" s="44">
        <f t="shared" ca="1" si="106"/>
        <v>52934</v>
      </c>
      <c r="P246" s="38"/>
      <c r="Q246" s="1">
        <f t="shared" si="85"/>
        <v>231</v>
      </c>
      <c r="R246" s="1">
        <f t="shared" si="112"/>
        <v>3</v>
      </c>
      <c r="S246" s="39">
        <f>IF('[29]Proforma-Input'!$C$108="No",X245,IF(AF246=TRUE,$P$3,X245))</f>
        <v>2943719.0469603562</v>
      </c>
      <c r="T246" s="39">
        <f t="shared" si="86"/>
        <v>31603.401174648188</v>
      </c>
      <c r="U246" s="40">
        <f t="shared" si="87"/>
        <v>6.5000000000000002E-2</v>
      </c>
      <c r="V246" s="41">
        <f t="shared" si="95"/>
        <v>15945.14483770193</v>
      </c>
      <c r="W246" s="41">
        <f t="shared" si="96"/>
        <v>15658.256336946259</v>
      </c>
      <c r="X246" s="53">
        <f t="shared" si="97"/>
        <v>2928060.7906234101</v>
      </c>
      <c r="Y246" s="68">
        <f t="shared" si="98"/>
        <v>5228446.4619671423</v>
      </c>
      <c r="Z246" s="68">
        <f t="shared" si="99"/>
        <v>2071939.2093765887</v>
      </c>
      <c r="AA246" s="39">
        <f t="shared" si="100"/>
        <v>245.30992058002968</v>
      </c>
      <c r="AB246" s="53">
        <f t="shared" si="101"/>
        <v>24.530992058002969</v>
      </c>
      <c r="AC246" s="41" t="str">
        <f t="shared" si="102"/>
        <v>-</v>
      </c>
      <c r="AD246" s="43" t="str">
        <f t="shared" si="103"/>
        <v>-</v>
      </c>
      <c r="AF246" s="38">
        <f>IF('[29]Proforma-Input'!$C$108="Yes",MONTH(O246)&amp;YEAR(O246)=MONTH($C$9)&amp;YEAR($C$9),0)</f>
        <v>0</v>
      </c>
      <c r="AG246" s="52">
        <v>20</v>
      </c>
    </row>
    <row r="247" spans="2:33" x14ac:dyDescent="0.3">
      <c r="B247" s="44" t="str">
        <f t="shared" si="104"/>
        <v>-</v>
      </c>
      <c r="C247" s="38"/>
      <c r="D247" s="1">
        <v>232</v>
      </c>
      <c r="E247" s="1">
        <f t="shared" si="111"/>
        <v>4</v>
      </c>
      <c r="F247" s="39">
        <f>IFERROR(IF(B247&lt;$C$9,IF('[29]Proforma-Input'!$C$108="Yes",K246,K246),0),)</f>
        <v>0</v>
      </c>
      <c r="G247" s="39">
        <f t="shared" si="105"/>
        <v>0</v>
      </c>
      <c r="H247" s="40">
        <f>IFERROR(IF(B247&lt;$C$9,IF('[29]Proforma-Input'!$C$108="Yes",H246,),0),)</f>
        <v>0</v>
      </c>
      <c r="I247" s="41">
        <f t="shared" si="89"/>
        <v>0</v>
      </c>
      <c r="J247" s="41">
        <f t="shared" si="90"/>
        <v>0</v>
      </c>
      <c r="K247" s="42">
        <f t="shared" si="91"/>
        <v>0</v>
      </c>
      <c r="L247" s="41" t="str">
        <f t="shared" si="92"/>
        <v>-</v>
      </c>
      <c r="M247" s="43" t="str">
        <f t="shared" si="93"/>
        <v>-</v>
      </c>
      <c r="O247" s="44">
        <f t="shared" ca="1" si="106"/>
        <v>52965</v>
      </c>
      <c r="P247" s="38"/>
      <c r="Q247" s="1">
        <f t="shared" si="85"/>
        <v>232</v>
      </c>
      <c r="R247" s="1">
        <f t="shared" si="112"/>
        <v>4</v>
      </c>
      <c r="S247" s="39">
        <f>IF('[29]Proforma-Input'!$C$108="No",X246,IF(AF247=TRUE,$P$3,X246))</f>
        <v>2928060.7906234101</v>
      </c>
      <c r="T247" s="39">
        <f t="shared" si="86"/>
        <v>31603.401174648188</v>
      </c>
      <c r="U247" s="40">
        <f t="shared" si="87"/>
        <v>6.5000000000000002E-2</v>
      </c>
      <c r="V247" s="41">
        <f t="shared" si="95"/>
        <v>15860.329282543473</v>
      </c>
      <c r="W247" s="41">
        <f t="shared" si="96"/>
        <v>15743.071892104716</v>
      </c>
      <c r="X247" s="53">
        <f t="shared" si="97"/>
        <v>2912317.7187313056</v>
      </c>
      <c r="Y247" s="68">
        <f t="shared" si="98"/>
        <v>5244306.7912496859</v>
      </c>
      <c r="Z247" s="68">
        <f t="shared" si="99"/>
        <v>2087682.2812686935</v>
      </c>
      <c r="AA247" s="39">
        <f t="shared" si="100"/>
        <v>244.00506588528421</v>
      </c>
      <c r="AB247" s="53">
        <f t="shared" si="101"/>
        <v>24.400506588528422</v>
      </c>
      <c r="AC247" s="41" t="str">
        <f t="shared" si="102"/>
        <v>-</v>
      </c>
      <c r="AD247" s="43" t="str">
        <f t="shared" si="103"/>
        <v>-</v>
      </c>
      <c r="AF247" s="38">
        <f>IF('[29]Proforma-Input'!$C$108="Yes",MONTH(O247)&amp;YEAR(O247)=MONTH($C$9)&amp;YEAR($C$9),0)</f>
        <v>0</v>
      </c>
      <c r="AG247" s="52">
        <v>20</v>
      </c>
    </row>
    <row r="248" spans="2:33" x14ac:dyDescent="0.3">
      <c r="B248" s="44" t="str">
        <f t="shared" si="104"/>
        <v>-</v>
      </c>
      <c r="C248" s="38"/>
      <c r="D248" s="1">
        <v>233</v>
      </c>
      <c r="E248" s="1">
        <f t="shared" si="111"/>
        <v>5</v>
      </c>
      <c r="F248" s="39">
        <f>IFERROR(IF(B248&lt;$C$9,IF('[29]Proforma-Input'!$C$108="Yes",K247,K247),0),)</f>
        <v>0</v>
      </c>
      <c r="G248" s="39">
        <f t="shared" si="105"/>
        <v>0</v>
      </c>
      <c r="H248" s="40">
        <f>IFERROR(IF(B248&lt;$C$9,IF('[29]Proforma-Input'!$C$108="Yes",H247,),0),)</f>
        <v>0</v>
      </c>
      <c r="I248" s="41">
        <f t="shared" si="89"/>
        <v>0</v>
      </c>
      <c r="J248" s="41">
        <f t="shared" si="90"/>
        <v>0</v>
      </c>
      <c r="K248" s="42">
        <f t="shared" si="91"/>
        <v>0</v>
      </c>
      <c r="L248" s="41" t="str">
        <f t="shared" si="92"/>
        <v>-</v>
      </c>
      <c r="M248" s="43" t="str">
        <f t="shared" si="93"/>
        <v>-</v>
      </c>
      <c r="O248" s="44">
        <f t="shared" ca="1" si="106"/>
        <v>52996</v>
      </c>
      <c r="P248" s="38"/>
      <c r="Q248" s="1">
        <f t="shared" si="85"/>
        <v>233</v>
      </c>
      <c r="R248" s="1">
        <f t="shared" si="112"/>
        <v>5</v>
      </c>
      <c r="S248" s="39">
        <f>IF('[29]Proforma-Input'!$C$108="No",X247,IF(AF248=TRUE,$P$3,X247))</f>
        <v>2912317.7187313056</v>
      </c>
      <c r="T248" s="39">
        <f t="shared" si="86"/>
        <v>31603.401174648188</v>
      </c>
      <c r="U248" s="40">
        <f t="shared" si="87"/>
        <v>6.5000000000000002E-2</v>
      </c>
      <c r="V248" s="41">
        <f t="shared" si="95"/>
        <v>15775.054309794572</v>
      </c>
      <c r="W248" s="41">
        <f t="shared" si="96"/>
        <v>15828.346864853616</v>
      </c>
      <c r="X248" s="53">
        <f t="shared" si="97"/>
        <v>2896489.371866452</v>
      </c>
      <c r="Y248" s="68">
        <f t="shared" si="98"/>
        <v>5260081.8455594806</v>
      </c>
      <c r="Z248" s="68">
        <f t="shared" si="99"/>
        <v>2103510.628133547</v>
      </c>
      <c r="AA248" s="39">
        <f t="shared" si="100"/>
        <v>242.69314322760883</v>
      </c>
      <c r="AB248" s="53">
        <f t="shared" si="101"/>
        <v>24.269314322760884</v>
      </c>
      <c r="AC248" s="41" t="str">
        <f t="shared" si="102"/>
        <v>-</v>
      </c>
      <c r="AD248" s="43" t="str">
        <f t="shared" si="103"/>
        <v>-</v>
      </c>
      <c r="AF248" s="38">
        <f>IF('[29]Proforma-Input'!$C$108="Yes",MONTH(O248)&amp;YEAR(O248)=MONTH($C$9)&amp;YEAR($C$9),0)</f>
        <v>0</v>
      </c>
      <c r="AG248" s="52">
        <v>20</v>
      </c>
    </row>
    <row r="249" spans="2:33" x14ac:dyDescent="0.3">
      <c r="B249" s="44" t="str">
        <f t="shared" si="104"/>
        <v>-</v>
      </c>
      <c r="C249" s="38"/>
      <c r="D249" s="1">
        <v>234</v>
      </c>
      <c r="E249" s="1">
        <f t="shared" si="111"/>
        <v>6</v>
      </c>
      <c r="F249" s="39">
        <f>IFERROR(IF(B249&lt;$C$9,IF('[29]Proforma-Input'!$C$108="Yes",K248,K248),0),)</f>
        <v>0</v>
      </c>
      <c r="G249" s="39">
        <f t="shared" si="105"/>
        <v>0</v>
      </c>
      <c r="H249" s="40">
        <f>IFERROR(IF(B249&lt;$C$9,IF('[29]Proforma-Input'!$C$108="Yes",H248,),0),)</f>
        <v>0</v>
      </c>
      <c r="I249" s="41">
        <f t="shared" si="89"/>
        <v>0</v>
      </c>
      <c r="J249" s="41">
        <f t="shared" si="90"/>
        <v>0</v>
      </c>
      <c r="K249" s="42">
        <f t="shared" si="91"/>
        <v>0</v>
      </c>
      <c r="L249" s="41" t="str">
        <f t="shared" si="92"/>
        <v>-</v>
      </c>
      <c r="M249" s="43" t="str">
        <f t="shared" si="93"/>
        <v>-</v>
      </c>
      <c r="O249" s="44">
        <f t="shared" ca="1" si="106"/>
        <v>53024</v>
      </c>
      <c r="P249" s="38"/>
      <c r="Q249" s="1">
        <f t="shared" si="85"/>
        <v>234</v>
      </c>
      <c r="R249" s="1">
        <f t="shared" si="112"/>
        <v>6</v>
      </c>
      <c r="S249" s="39">
        <f>IF('[29]Proforma-Input'!$C$108="No",X248,IF(AF249=TRUE,$P$3,X248))</f>
        <v>2896489.371866452</v>
      </c>
      <c r="T249" s="39">
        <f t="shared" si="86"/>
        <v>31603.401174648188</v>
      </c>
      <c r="U249" s="40">
        <f t="shared" si="87"/>
        <v>6.5000000000000002E-2</v>
      </c>
      <c r="V249" s="41">
        <f t="shared" si="95"/>
        <v>15689.317430943282</v>
      </c>
      <c r="W249" s="41">
        <f t="shared" si="96"/>
        <v>15914.083743704907</v>
      </c>
      <c r="X249" s="53">
        <f t="shared" si="97"/>
        <v>2880575.2881227471</v>
      </c>
      <c r="Y249" s="68">
        <f t="shared" si="98"/>
        <v>5275771.1629904239</v>
      </c>
      <c r="Z249" s="68">
        <f t="shared" si="99"/>
        <v>2119424.711877252</v>
      </c>
      <c r="AA249" s="39">
        <f t="shared" si="100"/>
        <v>241.37411432220435</v>
      </c>
      <c r="AB249" s="53">
        <f t="shared" si="101"/>
        <v>24.137411432220436</v>
      </c>
      <c r="AC249" s="41" t="str">
        <f t="shared" si="102"/>
        <v>-</v>
      </c>
      <c r="AD249" s="43" t="str">
        <f t="shared" si="103"/>
        <v>-</v>
      </c>
      <c r="AF249" s="38">
        <f>IF('[29]Proforma-Input'!$C$108="Yes",MONTH(O249)&amp;YEAR(O249)=MONTH($C$9)&amp;YEAR($C$9),0)</f>
        <v>0</v>
      </c>
      <c r="AG249" s="52">
        <v>20</v>
      </c>
    </row>
    <row r="250" spans="2:33" x14ac:dyDescent="0.3">
      <c r="B250" s="44" t="str">
        <f t="shared" si="104"/>
        <v>-</v>
      </c>
      <c r="C250" s="38"/>
      <c r="D250" s="1">
        <v>235</v>
      </c>
      <c r="E250" s="1">
        <f t="shared" si="111"/>
        <v>7</v>
      </c>
      <c r="F250" s="39">
        <f>IFERROR(IF(B250&lt;$C$9,IF('[29]Proforma-Input'!$C$108="Yes",K249,K249),0),)</f>
        <v>0</v>
      </c>
      <c r="G250" s="39">
        <f t="shared" si="105"/>
        <v>0</v>
      </c>
      <c r="H250" s="40">
        <f>IFERROR(IF(B250&lt;$C$9,IF('[29]Proforma-Input'!$C$108="Yes",H249,),0),)</f>
        <v>0</v>
      </c>
      <c r="I250" s="41">
        <f t="shared" si="89"/>
        <v>0</v>
      </c>
      <c r="J250" s="41">
        <f t="shared" si="90"/>
        <v>0</v>
      </c>
      <c r="K250" s="42">
        <f t="shared" si="91"/>
        <v>0</v>
      </c>
      <c r="L250" s="41" t="str">
        <f t="shared" si="92"/>
        <v>-</v>
      </c>
      <c r="M250" s="43" t="str">
        <f t="shared" si="93"/>
        <v>-</v>
      </c>
      <c r="O250" s="44">
        <f t="shared" ca="1" si="106"/>
        <v>53055</v>
      </c>
      <c r="P250" s="38"/>
      <c r="Q250" s="1">
        <f t="shared" si="85"/>
        <v>235</v>
      </c>
      <c r="R250" s="1">
        <f t="shared" si="112"/>
        <v>7</v>
      </c>
      <c r="S250" s="39">
        <f>IF('[29]Proforma-Input'!$C$108="No",X249,IF(AF250=TRUE,$P$3,X249))</f>
        <v>2880575.2881227471</v>
      </c>
      <c r="T250" s="39">
        <f t="shared" si="86"/>
        <v>31603.401174648188</v>
      </c>
      <c r="U250" s="40">
        <f t="shared" si="87"/>
        <v>6.5000000000000002E-2</v>
      </c>
      <c r="V250" s="41">
        <f t="shared" si="95"/>
        <v>15603.116143998213</v>
      </c>
      <c r="W250" s="41">
        <f t="shared" si="96"/>
        <v>16000.285030649975</v>
      </c>
      <c r="X250" s="53">
        <f t="shared" si="97"/>
        <v>2864575.0030920971</v>
      </c>
      <c r="Y250" s="68">
        <f t="shared" si="98"/>
        <v>5291374.2791344216</v>
      </c>
      <c r="Z250" s="68">
        <f t="shared" si="99"/>
        <v>2135424.996907902</v>
      </c>
      <c r="AA250" s="39">
        <f t="shared" si="100"/>
        <v>240.04794067689559</v>
      </c>
      <c r="AB250" s="53">
        <f t="shared" si="101"/>
        <v>24.004794067689559</v>
      </c>
      <c r="AC250" s="41" t="str">
        <f t="shared" si="102"/>
        <v>-</v>
      </c>
      <c r="AD250" s="43" t="str">
        <f t="shared" si="103"/>
        <v>-</v>
      </c>
      <c r="AF250" s="38">
        <f>IF('[29]Proforma-Input'!$C$108="Yes",MONTH(O250)&amp;YEAR(O250)=MONTH($C$9)&amp;YEAR($C$9),0)</f>
        <v>0</v>
      </c>
      <c r="AG250" s="52">
        <v>20</v>
      </c>
    </row>
    <row r="251" spans="2:33" x14ac:dyDescent="0.3">
      <c r="B251" s="44" t="str">
        <f t="shared" si="104"/>
        <v>-</v>
      </c>
      <c r="C251" s="38"/>
      <c r="D251" s="1">
        <v>236</v>
      </c>
      <c r="E251" s="1">
        <f t="shared" si="111"/>
        <v>8</v>
      </c>
      <c r="F251" s="39">
        <f>IFERROR(IF(B251&lt;$C$9,IF('[29]Proforma-Input'!$C$108="Yes",K250,K250),0),)</f>
        <v>0</v>
      </c>
      <c r="G251" s="39">
        <f t="shared" si="105"/>
        <v>0</v>
      </c>
      <c r="H251" s="40">
        <f>IFERROR(IF(B251&lt;$C$9,IF('[29]Proforma-Input'!$C$108="Yes",H250,),0),)</f>
        <v>0</v>
      </c>
      <c r="I251" s="41">
        <f t="shared" si="89"/>
        <v>0</v>
      </c>
      <c r="J251" s="41">
        <f t="shared" si="90"/>
        <v>0</v>
      </c>
      <c r="K251" s="42">
        <f t="shared" si="91"/>
        <v>0</v>
      </c>
      <c r="L251" s="41" t="str">
        <f t="shared" si="92"/>
        <v>-</v>
      </c>
      <c r="M251" s="43" t="str">
        <f t="shared" si="93"/>
        <v>-</v>
      </c>
      <c r="O251" s="44">
        <f t="shared" ca="1" si="106"/>
        <v>53085</v>
      </c>
      <c r="P251" s="38"/>
      <c r="Q251" s="1">
        <f t="shared" si="85"/>
        <v>236</v>
      </c>
      <c r="R251" s="1">
        <f t="shared" si="112"/>
        <v>8</v>
      </c>
      <c r="S251" s="39">
        <f>IF('[29]Proforma-Input'!$C$108="No",X250,IF(AF251=TRUE,$P$3,X250))</f>
        <v>2864575.0030920971</v>
      </c>
      <c r="T251" s="39">
        <f t="shared" si="86"/>
        <v>31603.401174648188</v>
      </c>
      <c r="U251" s="40">
        <f t="shared" si="87"/>
        <v>6.5000000000000002E-2</v>
      </c>
      <c r="V251" s="41">
        <f t="shared" si="95"/>
        <v>15516.447933415526</v>
      </c>
      <c r="W251" s="41">
        <f t="shared" si="96"/>
        <v>16086.953241232663</v>
      </c>
      <c r="X251" s="53">
        <f t="shared" si="97"/>
        <v>2848488.0498508643</v>
      </c>
      <c r="Y251" s="68">
        <f t="shared" si="98"/>
        <v>5306890.7270678375</v>
      </c>
      <c r="Z251" s="68">
        <f t="shared" si="99"/>
        <v>2151511.9501491347</v>
      </c>
      <c r="AA251" s="39">
        <f t="shared" si="100"/>
        <v>238.71458359100811</v>
      </c>
      <c r="AB251" s="53">
        <f t="shared" si="101"/>
        <v>23.871458359100814</v>
      </c>
      <c r="AC251" s="41" t="str">
        <f t="shared" si="102"/>
        <v>-</v>
      </c>
      <c r="AD251" s="43" t="str">
        <f t="shared" si="103"/>
        <v>-</v>
      </c>
      <c r="AF251" s="38">
        <f>IF('[29]Proforma-Input'!$C$108="Yes",MONTH(O251)&amp;YEAR(O251)=MONTH($C$9)&amp;YEAR($C$9),0)</f>
        <v>0</v>
      </c>
      <c r="AG251" s="52">
        <v>20</v>
      </c>
    </row>
    <row r="252" spans="2:33" x14ac:dyDescent="0.3">
      <c r="B252" s="44" t="str">
        <f t="shared" si="104"/>
        <v>-</v>
      </c>
      <c r="C252" s="38"/>
      <c r="D252" s="1">
        <v>237</v>
      </c>
      <c r="E252" s="1">
        <f t="shared" si="111"/>
        <v>9</v>
      </c>
      <c r="F252" s="39">
        <f>IFERROR(IF(B252&lt;$C$9,IF('[29]Proforma-Input'!$C$108="Yes",K251,K251),0),)</f>
        <v>0</v>
      </c>
      <c r="G252" s="39">
        <f t="shared" si="105"/>
        <v>0</v>
      </c>
      <c r="H252" s="40">
        <f>IFERROR(IF(B252&lt;$C$9,IF('[29]Proforma-Input'!$C$108="Yes",H251,),0),)</f>
        <v>0</v>
      </c>
      <c r="I252" s="41">
        <f t="shared" si="89"/>
        <v>0</v>
      </c>
      <c r="J252" s="41">
        <f t="shared" si="90"/>
        <v>0</v>
      </c>
      <c r="K252" s="42">
        <f t="shared" si="91"/>
        <v>0</v>
      </c>
      <c r="L252" s="41" t="str">
        <f t="shared" si="92"/>
        <v>-</v>
      </c>
      <c r="M252" s="43" t="str">
        <f t="shared" si="93"/>
        <v>-</v>
      </c>
      <c r="O252" s="44">
        <f t="shared" ca="1" si="106"/>
        <v>53116</v>
      </c>
      <c r="P252" s="38"/>
      <c r="Q252" s="1">
        <f t="shared" si="85"/>
        <v>237</v>
      </c>
      <c r="R252" s="1">
        <f t="shared" si="112"/>
        <v>9</v>
      </c>
      <c r="S252" s="39">
        <f>IF('[29]Proforma-Input'!$C$108="No",X251,IF(AF252=TRUE,$P$3,X251))</f>
        <v>2848488.0498508643</v>
      </c>
      <c r="T252" s="39">
        <f t="shared" si="86"/>
        <v>31603.401174648188</v>
      </c>
      <c r="U252" s="40">
        <f t="shared" si="87"/>
        <v>6.5000000000000002E-2</v>
      </c>
      <c r="V252" s="41">
        <f t="shared" si="95"/>
        <v>15429.310270025515</v>
      </c>
      <c r="W252" s="41">
        <f t="shared" si="96"/>
        <v>16174.090904622673</v>
      </c>
      <c r="X252" s="53">
        <f t="shared" si="97"/>
        <v>2832313.9589462415</v>
      </c>
      <c r="Y252" s="68">
        <f t="shared" si="98"/>
        <v>5322320.0373378629</v>
      </c>
      <c r="Z252" s="68">
        <f t="shared" si="99"/>
        <v>2167686.0410537575</v>
      </c>
      <c r="AA252" s="39">
        <f t="shared" si="100"/>
        <v>237.37400415423869</v>
      </c>
      <c r="AB252" s="53">
        <f t="shared" si="101"/>
        <v>23.73740041542387</v>
      </c>
      <c r="AC252" s="41" t="str">
        <f t="shared" si="102"/>
        <v>-</v>
      </c>
      <c r="AD252" s="43" t="str">
        <f t="shared" si="103"/>
        <v>-</v>
      </c>
      <c r="AF252" s="38">
        <f>IF('[29]Proforma-Input'!$C$108="Yes",MONTH(O252)&amp;YEAR(O252)=MONTH($C$9)&amp;YEAR($C$9),0)</f>
        <v>0</v>
      </c>
      <c r="AG252" s="52">
        <v>20</v>
      </c>
    </row>
    <row r="253" spans="2:33" x14ac:dyDescent="0.3">
      <c r="B253" s="44" t="str">
        <f t="shared" si="104"/>
        <v>-</v>
      </c>
      <c r="C253" s="38"/>
      <c r="D253" s="1">
        <v>238</v>
      </c>
      <c r="E253" s="1">
        <f t="shared" si="111"/>
        <v>10</v>
      </c>
      <c r="F253" s="39">
        <f>IFERROR(IF(B253&lt;$C$9,IF('[29]Proforma-Input'!$C$108="Yes",K252,K252),0),)</f>
        <v>0</v>
      </c>
      <c r="G253" s="39">
        <f t="shared" si="105"/>
        <v>0</v>
      </c>
      <c r="H253" s="40">
        <f>IFERROR(IF(B253&lt;$C$9,IF('[29]Proforma-Input'!$C$108="Yes",H252,),0),)</f>
        <v>0</v>
      </c>
      <c r="I253" s="41">
        <f t="shared" si="89"/>
        <v>0</v>
      </c>
      <c r="J253" s="41">
        <f t="shared" si="90"/>
        <v>0</v>
      </c>
      <c r="K253" s="42">
        <f t="shared" si="91"/>
        <v>0</v>
      </c>
      <c r="L253" s="41" t="str">
        <f t="shared" si="92"/>
        <v>-</v>
      </c>
      <c r="M253" s="43" t="str">
        <f t="shared" si="93"/>
        <v>-</v>
      </c>
      <c r="O253" s="44">
        <f t="shared" ca="1" si="106"/>
        <v>53146</v>
      </c>
      <c r="P253" s="38"/>
      <c r="Q253" s="1">
        <f t="shared" si="85"/>
        <v>238</v>
      </c>
      <c r="R253" s="1">
        <f t="shared" si="112"/>
        <v>10</v>
      </c>
      <c r="S253" s="39">
        <f>IF('[29]Proforma-Input'!$C$108="No",X252,IF(AF253=TRUE,$P$3,X252))</f>
        <v>2832313.9589462415</v>
      </c>
      <c r="T253" s="39">
        <f t="shared" si="86"/>
        <v>31603.401174648188</v>
      </c>
      <c r="U253" s="40">
        <f t="shared" si="87"/>
        <v>6.5000000000000002E-2</v>
      </c>
      <c r="V253" s="41">
        <f t="shared" si="95"/>
        <v>15341.700610958809</v>
      </c>
      <c r="W253" s="41">
        <f t="shared" si="96"/>
        <v>16261.700563689379</v>
      </c>
      <c r="X253" s="53">
        <f t="shared" si="97"/>
        <v>2816052.2583825523</v>
      </c>
      <c r="Y253" s="68">
        <f t="shared" si="98"/>
        <v>5337661.7379488219</v>
      </c>
      <c r="Z253" s="68">
        <f t="shared" si="99"/>
        <v>2183947.7416174468</v>
      </c>
      <c r="AA253" s="39">
        <f t="shared" si="100"/>
        <v>236.02616324552014</v>
      </c>
      <c r="AB253" s="53">
        <f t="shared" si="101"/>
        <v>23.602616324552017</v>
      </c>
      <c r="AC253" s="41" t="str">
        <f t="shared" si="102"/>
        <v>-</v>
      </c>
      <c r="AD253" s="43" t="str">
        <f t="shared" si="103"/>
        <v>-</v>
      </c>
      <c r="AF253" s="38">
        <f>IF('[29]Proforma-Input'!$C$108="Yes",MONTH(O253)&amp;YEAR(O253)=MONTH($C$9)&amp;YEAR($C$9),0)</f>
        <v>0</v>
      </c>
      <c r="AG253" s="52">
        <v>20</v>
      </c>
    </row>
    <row r="254" spans="2:33" x14ac:dyDescent="0.3">
      <c r="B254" s="44" t="str">
        <f t="shared" si="104"/>
        <v>-</v>
      </c>
      <c r="C254" s="38"/>
      <c r="D254" s="1">
        <v>239</v>
      </c>
      <c r="E254" s="1">
        <f t="shared" si="111"/>
        <v>11</v>
      </c>
      <c r="F254" s="39">
        <f>IFERROR(IF(B254&lt;$C$9,IF('[29]Proforma-Input'!$C$108="Yes",K253,K253),0),)</f>
        <v>0</v>
      </c>
      <c r="G254" s="39">
        <f t="shared" si="105"/>
        <v>0</v>
      </c>
      <c r="H254" s="40">
        <f>IFERROR(IF(B254&lt;$C$9,IF('[29]Proforma-Input'!$C$108="Yes",H253,),0),)</f>
        <v>0</v>
      </c>
      <c r="I254" s="41">
        <f t="shared" si="89"/>
        <v>0</v>
      </c>
      <c r="J254" s="41">
        <f t="shared" si="90"/>
        <v>0</v>
      </c>
      <c r="K254" s="42">
        <f t="shared" si="91"/>
        <v>0</v>
      </c>
      <c r="L254" s="41" t="str">
        <f t="shared" si="92"/>
        <v>-</v>
      </c>
      <c r="M254" s="43" t="str">
        <f t="shared" si="93"/>
        <v>-</v>
      </c>
      <c r="O254" s="44">
        <f t="shared" ca="1" si="106"/>
        <v>53177</v>
      </c>
      <c r="P254" s="38"/>
      <c r="Q254" s="1">
        <f t="shared" si="85"/>
        <v>239</v>
      </c>
      <c r="R254" s="1">
        <f t="shared" si="112"/>
        <v>11</v>
      </c>
      <c r="S254" s="39">
        <f>IF('[29]Proforma-Input'!$C$108="No",X253,IF(AF254=TRUE,$P$3,X253))</f>
        <v>2816052.2583825523</v>
      </c>
      <c r="T254" s="39">
        <f t="shared" si="86"/>
        <v>31603.401174648188</v>
      </c>
      <c r="U254" s="40">
        <f t="shared" si="87"/>
        <v>6.5000000000000002E-2</v>
      </c>
      <c r="V254" s="41">
        <f t="shared" si="95"/>
        <v>15253.616399572158</v>
      </c>
      <c r="W254" s="41">
        <f t="shared" si="96"/>
        <v>16349.78477507603</v>
      </c>
      <c r="X254" s="53">
        <f t="shared" si="97"/>
        <v>2799702.4736074763</v>
      </c>
      <c r="Y254" s="68">
        <f t="shared" si="98"/>
        <v>5352915.3543483941</v>
      </c>
      <c r="Z254" s="68">
        <f t="shared" si="99"/>
        <v>2200297.5263925227</v>
      </c>
      <c r="AA254" s="39">
        <f t="shared" si="100"/>
        <v>234.67102153187935</v>
      </c>
      <c r="AB254" s="53">
        <f t="shared" si="101"/>
        <v>23.467102153187938</v>
      </c>
      <c r="AC254" s="41" t="str">
        <f t="shared" si="102"/>
        <v>-</v>
      </c>
      <c r="AD254" s="43" t="str">
        <f t="shared" si="103"/>
        <v>-</v>
      </c>
      <c r="AF254" s="38">
        <f>IF('[29]Proforma-Input'!$C$108="Yes",MONTH(O254)&amp;YEAR(O254)=MONTH($C$9)&amp;YEAR($C$9),0)</f>
        <v>0</v>
      </c>
      <c r="AG254" s="52">
        <v>20</v>
      </c>
    </row>
    <row r="255" spans="2:33" x14ac:dyDescent="0.3">
      <c r="B255" s="44" t="str">
        <f t="shared" si="104"/>
        <v>-</v>
      </c>
      <c r="C255" s="38"/>
      <c r="D255" s="1">
        <v>240</v>
      </c>
      <c r="E255" s="1">
        <f t="shared" si="111"/>
        <v>12</v>
      </c>
      <c r="F255" s="39">
        <f>IFERROR(IF(B255&lt;$C$9,IF('[29]Proforma-Input'!$C$108="Yes",K254,K254),0),)</f>
        <v>0</v>
      </c>
      <c r="G255" s="39">
        <f t="shared" si="105"/>
        <v>0</v>
      </c>
      <c r="H255" s="40">
        <f>IFERROR(IF(B255&lt;$C$9,IF('[29]Proforma-Input'!$C$108="Yes",H254,),0),)</f>
        <v>0</v>
      </c>
      <c r="I255" s="41">
        <f t="shared" si="89"/>
        <v>0</v>
      </c>
      <c r="J255" s="41">
        <f t="shared" si="90"/>
        <v>0</v>
      </c>
      <c r="K255" s="42">
        <f t="shared" si="91"/>
        <v>0</v>
      </c>
      <c r="L255" s="41" t="str">
        <f t="shared" si="92"/>
        <v>-</v>
      </c>
      <c r="M255" s="43" t="str">
        <f t="shared" si="93"/>
        <v>-</v>
      </c>
      <c r="O255" s="44">
        <f t="shared" ca="1" si="106"/>
        <v>53208</v>
      </c>
      <c r="P255" s="38"/>
      <c r="Q255" s="1">
        <f t="shared" si="85"/>
        <v>240</v>
      </c>
      <c r="R255" s="1">
        <f t="shared" si="112"/>
        <v>12</v>
      </c>
      <c r="S255" s="39">
        <f>IF('[29]Proforma-Input'!$C$108="No",X254,IF(AF255=TRUE,$P$3,X254))</f>
        <v>2799702.4736074763</v>
      </c>
      <c r="T255" s="39">
        <f t="shared" si="86"/>
        <v>31603.401174648188</v>
      </c>
      <c r="U255" s="40">
        <f t="shared" si="87"/>
        <v>6.5000000000000002E-2</v>
      </c>
      <c r="V255" s="41">
        <f t="shared" si="95"/>
        <v>15165.05506537383</v>
      </c>
      <c r="W255" s="41">
        <f t="shared" si="96"/>
        <v>16438.34610927436</v>
      </c>
      <c r="X255" s="53">
        <f t="shared" si="97"/>
        <v>2783264.127498202</v>
      </c>
      <c r="Y255" s="68">
        <f t="shared" si="98"/>
        <v>5368080.409413768</v>
      </c>
      <c r="Z255" s="68">
        <f t="shared" si="99"/>
        <v>2216735.872501797</v>
      </c>
      <c r="AA255" s="39">
        <f t="shared" si="100"/>
        <v>233.30853946728971</v>
      </c>
      <c r="AB255" s="53">
        <f t="shared" si="101"/>
        <v>23.330853946728972</v>
      </c>
      <c r="AC255" s="41" t="str">
        <f t="shared" si="102"/>
        <v>-</v>
      </c>
      <c r="AD255" s="43" t="str">
        <f t="shared" si="103"/>
        <v>-</v>
      </c>
      <c r="AF255" s="38">
        <f>IF('[29]Proforma-Input'!$C$108="Yes",MONTH(O255)&amp;YEAR(O255)=MONTH($C$9)&amp;YEAR($C$9),0)</f>
        <v>0</v>
      </c>
      <c r="AG255" s="52">
        <v>20</v>
      </c>
    </row>
    <row r="256" spans="2:33" x14ac:dyDescent="0.3">
      <c r="B256" s="44" t="str">
        <f t="shared" si="104"/>
        <v>-</v>
      </c>
      <c r="C256" s="38">
        <v>21</v>
      </c>
      <c r="D256" s="1">
        <v>241</v>
      </c>
      <c r="E256" s="1">
        <v>1</v>
      </c>
      <c r="F256" s="39">
        <f>IFERROR(IF(B256&lt;$C$9,IF('[29]Proforma-Input'!$C$108="Yes",K255,K255),0),)</f>
        <v>0</v>
      </c>
      <c r="G256" s="39">
        <f t="shared" si="105"/>
        <v>0</v>
      </c>
      <c r="H256" s="40">
        <f>IFERROR(IF(B256&lt;$C$9,IF('[29]Proforma-Input'!$C$108="Yes",H255,),0),)</f>
        <v>0</v>
      </c>
      <c r="I256" s="41">
        <f t="shared" si="89"/>
        <v>0</v>
      </c>
      <c r="J256" s="41">
        <f t="shared" si="90"/>
        <v>0</v>
      </c>
      <c r="K256" s="42">
        <f t="shared" si="91"/>
        <v>0</v>
      </c>
      <c r="L256" s="41">
        <f t="shared" si="92"/>
        <v>0</v>
      </c>
      <c r="M256" s="43">
        <f t="shared" si="93"/>
        <v>0</v>
      </c>
      <c r="O256" s="44">
        <f t="shared" ca="1" si="106"/>
        <v>53238</v>
      </c>
      <c r="P256" s="38">
        <v>21</v>
      </c>
      <c r="Q256" s="1">
        <f t="shared" si="85"/>
        <v>241</v>
      </c>
      <c r="R256" s="1">
        <v>1</v>
      </c>
      <c r="S256" s="39">
        <f>IF('[29]Proforma-Input'!$C$108="No",X255,IF(AF256=TRUE,$P$3,X255))</f>
        <v>2783264.127498202</v>
      </c>
      <c r="T256" s="39">
        <f t="shared" si="86"/>
        <v>31603.401174648188</v>
      </c>
      <c r="U256" s="40">
        <f t="shared" si="87"/>
        <v>6.5000000000000002E-2</v>
      </c>
      <c r="V256" s="41">
        <f t="shared" si="95"/>
        <v>15076.014023948595</v>
      </c>
      <c r="W256" s="41">
        <f t="shared" si="96"/>
        <v>16527.387150699593</v>
      </c>
      <c r="X256" s="53">
        <f t="shared" si="97"/>
        <v>2766736.7403475023</v>
      </c>
      <c r="Y256" s="68">
        <f t="shared" si="98"/>
        <v>5383156.4234377164</v>
      </c>
      <c r="Z256" s="68">
        <f t="shared" si="99"/>
        <v>2233263.2596524968</v>
      </c>
      <c r="AA256" s="39">
        <f t="shared" si="100"/>
        <v>231.93867729151683</v>
      </c>
      <c r="AB256" s="53">
        <f t="shared" si="101"/>
        <v>23.193867729151684</v>
      </c>
      <c r="AC256" s="41">
        <f t="shared" si="102"/>
        <v>174895.63386585872</v>
      </c>
      <c r="AD256" s="43">
        <f t="shared" si="103"/>
        <v>204345.18022991956</v>
      </c>
      <c r="AF256" s="38">
        <f>IF('[29]Proforma-Input'!$C$108="Yes",MONTH(O256)&amp;YEAR(O256)=MONTH($C$9)&amp;YEAR($C$9),0)</f>
        <v>0</v>
      </c>
      <c r="AG256" s="52">
        <v>21</v>
      </c>
    </row>
    <row r="257" spans="2:33" x14ac:dyDescent="0.3">
      <c r="B257" s="44" t="str">
        <f t="shared" si="104"/>
        <v>-</v>
      </c>
      <c r="C257" s="38"/>
      <c r="D257" s="1">
        <v>242</v>
      </c>
      <c r="E257" s="1">
        <f t="shared" ref="E257:E267" si="113">1+E256</f>
        <v>2</v>
      </c>
      <c r="F257" s="39">
        <f>IFERROR(IF(B257&lt;$C$9,IF('[29]Proforma-Input'!$C$108="Yes",K256,K256),0),)</f>
        <v>0</v>
      </c>
      <c r="G257" s="39">
        <f t="shared" si="105"/>
        <v>0</v>
      </c>
      <c r="H257" s="40">
        <f>IFERROR(IF(B257&lt;$C$9,IF('[29]Proforma-Input'!$C$108="Yes",H256,),0),)</f>
        <v>0</v>
      </c>
      <c r="I257" s="41">
        <f t="shared" si="89"/>
        <v>0</v>
      </c>
      <c r="J257" s="41">
        <f t="shared" si="90"/>
        <v>0</v>
      </c>
      <c r="K257" s="42">
        <f t="shared" si="91"/>
        <v>0</v>
      </c>
      <c r="L257" s="41" t="str">
        <f t="shared" si="92"/>
        <v>-</v>
      </c>
      <c r="M257" s="43" t="str">
        <f t="shared" si="93"/>
        <v>-</v>
      </c>
      <c r="O257" s="44">
        <f t="shared" ca="1" si="106"/>
        <v>53269</v>
      </c>
      <c r="P257" s="38"/>
      <c r="Q257" s="1">
        <f t="shared" si="85"/>
        <v>242</v>
      </c>
      <c r="R257" s="1">
        <f t="shared" ref="R257:R267" si="114">1+R256</f>
        <v>2</v>
      </c>
      <c r="S257" s="39">
        <f>IF('[29]Proforma-Input'!$C$108="No",X256,IF(AF257=TRUE,$P$3,X256))</f>
        <v>2766736.7403475023</v>
      </c>
      <c r="T257" s="39">
        <f t="shared" si="86"/>
        <v>31603.401174648188</v>
      </c>
      <c r="U257" s="40">
        <f t="shared" si="87"/>
        <v>6.5000000000000002E-2</v>
      </c>
      <c r="V257" s="41">
        <f t="shared" si="95"/>
        <v>14986.490676882304</v>
      </c>
      <c r="W257" s="41">
        <f t="shared" si="96"/>
        <v>16616.910497765886</v>
      </c>
      <c r="X257" s="53">
        <f t="shared" si="97"/>
        <v>2750119.8298497363</v>
      </c>
      <c r="Y257" s="68">
        <f t="shared" si="98"/>
        <v>5398142.9141145991</v>
      </c>
      <c r="Z257" s="68">
        <f t="shared" si="99"/>
        <v>2249880.1701502628</v>
      </c>
      <c r="AA257" s="39">
        <f t="shared" si="100"/>
        <v>230.56139502895851</v>
      </c>
      <c r="AB257" s="53">
        <f t="shared" si="101"/>
        <v>23.056139502895853</v>
      </c>
      <c r="AC257" s="41" t="str">
        <f t="shared" si="102"/>
        <v>-</v>
      </c>
      <c r="AD257" s="43" t="str">
        <f t="shared" si="103"/>
        <v>-</v>
      </c>
      <c r="AF257" s="38">
        <f>IF('[29]Proforma-Input'!$C$108="Yes",MONTH(O257)&amp;YEAR(O257)=MONTH($C$9)&amp;YEAR($C$9),0)</f>
        <v>0</v>
      </c>
      <c r="AG257" s="52">
        <v>21</v>
      </c>
    </row>
    <row r="258" spans="2:33" x14ac:dyDescent="0.3">
      <c r="B258" s="44" t="str">
        <f t="shared" si="104"/>
        <v>-</v>
      </c>
      <c r="C258" s="38"/>
      <c r="D258" s="1">
        <v>243</v>
      </c>
      <c r="E258" s="1">
        <f t="shared" si="113"/>
        <v>3</v>
      </c>
      <c r="F258" s="39">
        <f>IFERROR(IF(B258&lt;$C$9,IF('[29]Proforma-Input'!$C$108="Yes",K257,K257),0),)</f>
        <v>0</v>
      </c>
      <c r="G258" s="39">
        <f t="shared" si="105"/>
        <v>0</v>
      </c>
      <c r="H258" s="40">
        <f>IFERROR(IF(B258&lt;$C$9,IF('[29]Proforma-Input'!$C$108="Yes",H257,),0),)</f>
        <v>0</v>
      </c>
      <c r="I258" s="41">
        <f t="shared" si="89"/>
        <v>0</v>
      </c>
      <c r="J258" s="41">
        <f t="shared" si="90"/>
        <v>0</v>
      </c>
      <c r="K258" s="42">
        <f t="shared" si="91"/>
        <v>0</v>
      </c>
      <c r="L258" s="41" t="str">
        <f t="shared" si="92"/>
        <v>-</v>
      </c>
      <c r="M258" s="43" t="str">
        <f t="shared" si="93"/>
        <v>-</v>
      </c>
      <c r="O258" s="44">
        <f t="shared" ca="1" si="106"/>
        <v>53299</v>
      </c>
      <c r="P258" s="38"/>
      <c r="Q258" s="1">
        <f t="shared" si="85"/>
        <v>243</v>
      </c>
      <c r="R258" s="1">
        <f t="shared" si="114"/>
        <v>3</v>
      </c>
      <c r="S258" s="39">
        <f>IF('[29]Proforma-Input'!$C$108="No",X257,IF(AF258=TRUE,$P$3,X257))</f>
        <v>2750119.8298497363</v>
      </c>
      <c r="T258" s="39">
        <f t="shared" si="86"/>
        <v>31603.401174648188</v>
      </c>
      <c r="U258" s="40">
        <f t="shared" si="87"/>
        <v>6.5000000000000002E-2</v>
      </c>
      <c r="V258" s="41">
        <f t="shared" si="95"/>
        <v>14896.482411686073</v>
      </c>
      <c r="W258" s="41">
        <f t="shared" si="96"/>
        <v>16706.918762962116</v>
      </c>
      <c r="X258" s="53">
        <f t="shared" si="97"/>
        <v>2733412.911086774</v>
      </c>
      <c r="Y258" s="68">
        <f t="shared" si="98"/>
        <v>5413039.3965262854</v>
      </c>
      <c r="Z258" s="68">
        <f t="shared" si="99"/>
        <v>2266587.0889132251</v>
      </c>
      <c r="AA258" s="39">
        <f t="shared" si="100"/>
        <v>229.17665248747804</v>
      </c>
      <c r="AB258" s="53">
        <f t="shared" si="101"/>
        <v>22.917665248747806</v>
      </c>
      <c r="AC258" s="41" t="str">
        <f t="shared" si="102"/>
        <v>-</v>
      </c>
      <c r="AD258" s="43" t="str">
        <f t="shared" si="103"/>
        <v>-</v>
      </c>
      <c r="AF258" s="38">
        <f>IF('[29]Proforma-Input'!$C$108="Yes",MONTH(O258)&amp;YEAR(O258)=MONTH($C$9)&amp;YEAR($C$9),0)</f>
        <v>0</v>
      </c>
      <c r="AG258" s="52">
        <v>21</v>
      </c>
    </row>
    <row r="259" spans="2:33" x14ac:dyDescent="0.3">
      <c r="B259" s="44" t="str">
        <f t="shared" si="104"/>
        <v>-</v>
      </c>
      <c r="C259" s="38"/>
      <c r="D259" s="1">
        <v>244</v>
      </c>
      <c r="E259" s="1">
        <f t="shared" si="113"/>
        <v>4</v>
      </c>
      <c r="F259" s="39">
        <f>IFERROR(IF(B259&lt;$C$9,IF('[29]Proforma-Input'!$C$108="Yes",K258,K258),0),)</f>
        <v>0</v>
      </c>
      <c r="G259" s="39">
        <f t="shared" si="105"/>
        <v>0</v>
      </c>
      <c r="H259" s="40">
        <f>IFERROR(IF(B259&lt;$C$9,IF('[29]Proforma-Input'!$C$108="Yes",H258,),0),)</f>
        <v>0</v>
      </c>
      <c r="I259" s="41">
        <f t="shared" si="89"/>
        <v>0</v>
      </c>
      <c r="J259" s="41">
        <f t="shared" si="90"/>
        <v>0</v>
      </c>
      <c r="K259" s="42">
        <f t="shared" si="91"/>
        <v>0</v>
      </c>
      <c r="L259" s="41" t="str">
        <f t="shared" si="92"/>
        <v>-</v>
      </c>
      <c r="M259" s="43" t="str">
        <f t="shared" si="93"/>
        <v>-</v>
      </c>
      <c r="O259" s="44">
        <f t="shared" ca="1" si="106"/>
        <v>53330</v>
      </c>
      <c r="P259" s="38"/>
      <c r="Q259" s="1">
        <f t="shared" si="85"/>
        <v>244</v>
      </c>
      <c r="R259" s="1">
        <f t="shared" si="114"/>
        <v>4</v>
      </c>
      <c r="S259" s="39">
        <f>IF('[29]Proforma-Input'!$C$108="No",X258,IF(AF259=TRUE,$P$3,X258))</f>
        <v>2733412.911086774</v>
      </c>
      <c r="T259" s="39">
        <f t="shared" si="86"/>
        <v>31603.401174648188</v>
      </c>
      <c r="U259" s="40">
        <f t="shared" si="87"/>
        <v>6.5000000000000002E-2</v>
      </c>
      <c r="V259" s="41">
        <f t="shared" si="95"/>
        <v>14805.986601720026</v>
      </c>
      <c r="W259" s="41">
        <f t="shared" si="96"/>
        <v>16797.414572928163</v>
      </c>
      <c r="X259" s="53">
        <f t="shared" si="97"/>
        <v>2716615.4965138459</v>
      </c>
      <c r="Y259" s="68">
        <f t="shared" si="98"/>
        <v>5427845.3831280051</v>
      </c>
      <c r="Z259" s="68">
        <f t="shared" si="99"/>
        <v>2283384.5034861532</v>
      </c>
      <c r="AA259" s="39">
        <f t="shared" si="100"/>
        <v>227.78440925723115</v>
      </c>
      <c r="AB259" s="53">
        <f t="shared" si="101"/>
        <v>22.778440925723118</v>
      </c>
      <c r="AC259" s="41" t="str">
        <f t="shared" si="102"/>
        <v>-</v>
      </c>
      <c r="AD259" s="43" t="str">
        <f t="shared" si="103"/>
        <v>-</v>
      </c>
      <c r="AF259" s="38">
        <f>IF('[29]Proforma-Input'!$C$108="Yes",MONTH(O259)&amp;YEAR(O259)=MONTH($C$9)&amp;YEAR($C$9),0)</f>
        <v>0</v>
      </c>
      <c r="AG259" s="52">
        <v>21</v>
      </c>
    </row>
    <row r="260" spans="2:33" x14ac:dyDescent="0.3">
      <c r="B260" s="44" t="str">
        <f t="shared" si="104"/>
        <v>-</v>
      </c>
      <c r="C260" s="38"/>
      <c r="D260" s="1">
        <v>245</v>
      </c>
      <c r="E260" s="1">
        <f t="shared" si="113"/>
        <v>5</v>
      </c>
      <c r="F260" s="39">
        <f>IFERROR(IF(B260&lt;$C$9,IF('[29]Proforma-Input'!$C$108="Yes",K259,K259),0),)</f>
        <v>0</v>
      </c>
      <c r="G260" s="39">
        <f t="shared" si="105"/>
        <v>0</v>
      </c>
      <c r="H260" s="40">
        <f>IFERROR(IF(B260&lt;$C$9,IF('[29]Proforma-Input'!$C$108="Yes",H259,),0),)</f>
        <v>0</v>
      </c>
      <c r="I260" s="41">
        <f t="shared" si="89"/>
        <v>0</v>
      </c>
      <c r="J260" s="41">
        <f t="shared" si="90"/>
        <v>0</v>
      </c>
      <c r="K260" s="42">
        <f t="shared" si="91"/>
        <v>0</v>
      </c>
      <c r="L260" s="41" t="str">
        <f t="shared" si="92"/>
        <v>-</v>
      </c>
      <c r="M260" s="43" t="str">
        <f t="shared" si="93"/>
        <v>-</v>
      </c>
      <c r="O260" s="44">
        <f t="shared" ca="1" si="106"/>
        <v>53361</v>
      </c>
      <c r="P260" s="38"/>
      <c r="Q260" s="1">
        <f t="shared" si="85"/>
        <v>245</v>
      </c>
      <c r="R260" s="1">
        <f t="shared" si="114"/>
        <v>5</v>
      </c>
      <c r="S260" s="39">
        <f>IF('[29]Proforma-Input'!$C$108="No",X259,IF(AF260=TRUE,$P$3,X259))</f>
        <v>2716615.4965138459</v>
      </c>
      <c r="T260" s="39">
        <f t="shared" si="86"/>
        <v>31603.401174648188</v>
      </c>
      <c r="U260" s="40">
        <f t="shared" si="87"/>
        <v>6.5000000000000002E-2</v>
      </c>
      <c r="V260" s="41">
        <f t="shared" si="95"/>
        <v>14715.000606116666</v>
      </c>
      <c r="W260" s="41">
        <f t="shared" si="96"/>
        <v>16888.400568531521</v>
      </c>
      <c r="X260" s="53">
        <f t="shared" si="97"/>
        <v>2699727.0959453145</v>
      </c>
      <c r="Y260" s="68">
        <f t="shared" si="98"/>
        <v>5442560.3837341219</v>
      </c>
      <c r="Z260" s="68">
        <f t="shared" si="99"/>
        <v>2300272.9040546846</v>
      </c>
      <c r="AA260" s="39">
        <f t="shared" si="100"/>
        <v>226.38462470948716</v>
      </c>
      <c r="AB260" s="53">
        <f t="shared" si="101"/>
        <v>22.638462470948717</v>
      </c>
      <c r="AC260" s="41" t="str">
        <f t="shared" si="102"/>
        <v>-</v>
      </c>
      <c r="AD260" s="43" t="str">
        <f t="shared" si="103"/>
        <v>-</v>
      </c>
      <c r="AF260" s="38">
        <f>IF('[29]Proforma-Input'!$C$108="Yes",MONTH(O260)&amp;YEAR(O260)=MONTH($C$9)&amp;YEAR($C$9),0)</f>
        <v>0</v>
      </c>
      <c r="AG260" s="52">
        <v>21</v>
      </c>
    </row>
    <row r="261" spans="2:33" x14ac:dyDescent="0.3">
      <c r="B261" s="44" t="str">
        <f t="shared" si="104"/>
        <v>-</v>
      </c>
      <c r="C261" s="38"/>
      <c r="D261" s="1">
        <v>246</v>
      </c>
      <c r="E261" s="1">
        <f t="shared" si="113"/>
        <v>6</v>
      </c>
      <c r="F261" s="39">
        <f>IFERROR(IF(B261&lt;$C$9,IF('[29]Proforma-Input'!$C$108="Yes",K260,K260),0),)</f>
        <v>0</v>
      </c>
      <c r="G261" s="39">
        <f t="shared" si="105"/>
        <v>0</v>
      </c>
      <c r="H261" s="40">
        <f>IFERROR(IF(B261&lt;$C$9,IF('[29]Proforma-Input'!$C$108="Yes",H260,),0),)</f>
        <v>0</v>
      </c>
      <c r="I261" s="41">
        <f t="shared" si="89"/>
        <v>0</v>
      </c>
      <c r="J261" s="41">
        <f t="shared" si="90"/>
        <v>0</v>
      </c>
      <c r="K261" s="42">
        <f t="shared" si="91"/>
        <v>0</v>
      </c>
      <c r="L261" s="41" t="str">
        <f t="shared" si="92"/>
        <v>-</v>
      </c>
      <c r="M261" s="43" t="str">
        <f t="shared" si="93"/>
        <v>-</v>
      </c>
      <c r="O261" s="44">
        <f t="shared" ca="1" si="106"/>
        <v>53389</v>
      </c>
      <c r="P261" s="38"/>
      <c r="Q261" s="1">
        <f t="shared" si="85"/>
        <v>246</v>
      </c>
      <c r="R261" s="1">
        <f t="shared" si="114"/>
        <v>6</v>
      </c>
      <c r="S261" s="39">
        <f>IF('[29]Proforma-Input'!$C$108="No",X260,IF(AF261=TRUE,$P$3,X260))</f>
        <v>2699727.0959453145</v>
      </c>
      <c r="T261" s="39">
        <f t="shared" si="86"/>
        <v>31603.401174648188</v>
      </c>
      <c r="U261" s="40">
        <f t="shared" si="87"/>
        <v>6.5000000000000002E-2</v>
      </c>
      <c r="V261" s="41">
        <f t="shared" si="95"/>
        <v>14623.521769703788</v>
      </c>
      <c r="W261" s="41">
        <f t="shared" si="96"/>
        <v>16979.8794049444</v>
      </c>
      <c r="X261" s="53">
        <f t="shared" si="97"/>
        <v>2682747.2165403701</v>
      </c>
      <c r="Y261" s="68">
        <f t="shared" si="98"/>
        <v>5457183.9055038253</v>
      </c>
      <c r="Z261" s="68">
        <f t="shared" si="99"/>
        <v>2317252.7834596289</v>
      </c>
      <c r="AA261" s="39">
        <f t="shared" si="100"/>
        <v>224.97725799544287</v>
      </c>
      <c r="AB261" s="53">
        <f t="shared" si="101"/>
        <v>22.497725799544288</v>
      </c>
      <c r="AC261" s="41" t="str">
        <f t="shared" si="102"/>
        <v>-</v>
      </c>
      <c r="AD261" s="43" t="str">
        <f t="shared" si="103"/>
        <v>-</v>
      </c>
      <c r="AF261" s="38">
        <f>IF('[29]Proforma-Input'!$C$108="Yes",MONTH(O261)&amp;YEAR(O261)=MONTH($C$9)&amp;YEAR($C$9),0)</f>
        <v>0</v>
      </c>
      <c r="AG261" s="52">
        <v>21</v>
      </c>
    </row>
    <row r="262" spans="2:33" x14ac:dyDescent="0.3">
      <c r="B262" s="44" t="str">
        <f t="shared" si="104"/>
        <v>-</v>
      </c>
      <c r="C262" s="38"/>
      <c r="D262" s="1">
        <v>247</v>
      </c>
      <c r="E262" s="1">
        <f t="shared" si="113"/>
        <v>7</v>
      </c>
      <c r="F262" s="39">
        <f>IFERROR(IF(B262&lt;$C$9,IF('[29]Proforma-Input'!$C$108="Yes",K261,K261),0),)</f>
        <v>0</v>
      </c>
      <c r="G262" s="39">
        <f t="shared" si="105"/>
        <v>0</v>
      </c>
      <c r="H262" s="40">
        <f>IFERROR(IF(B262&lt;$C$9,IF('[29]Proforma-Input'!$C$108="Yes",H261,),0),)</f>
        <v>0</v>
      </c>
      <c r="I262" s="41">
        <f t="shared" si="89"/>
        <v>0</v>
      </c>
      <c r="J262" s="41">
        <f t="shared" si="90"/>
        <v>0</v>
      </c>
      <c r="K262" s="42">
        <f t="shared" si="91"/>
        <v>0</v>
      </c>
      <c r="L262" s="41" t="str">
        <f t="shared" si="92"/>
        <v>-</v>
      </c>
      <c r="M262" s="43" t="str">
        <f t="shared" si="93"/>
        <v>-</v>
      </c>
      <c r="O262" s="44">
        <f t="shared" ca="1" si="106"/>
        <v>53420</v>
      </c>
      <c r="P262" s="38"/>
      <c r="Q262" s="1">
        <f t="shared" si="85"/>
        <v>247</v>
      </c>
      <c r="R262" s="1">
        <f t="shared" si="114"/>
        <v>7</v>
      </c>
      <c r="S262" s="39">
        <f>IF('[29]Proforma-Input'!$C$108="No",X261,IF(AF262=TRUE,$P$3,X261))</f>
        <v>2682747.2165403701</v>
      </c>
      <c r="T262" s="39">
        <f t="shared" si="86"/>
        <v>31603.401174648188</v>
      </c>
      <c r="U262" s="40">
        <f t="shared" si="87"/>
        <v>6.5000000000000002E-2</v>
      </c>
      <c r="V262" s="41">
        <f t="shared" si="95"/>
        <v>14531.547422927006</v>
      </c>
      <c r="W262" s="41">
        <f t="shared" si="96"/>
        <v>17071.853751721181</v>
      </c>
      <c r="X262" s="53">
        <f t="shared" si="97"/>
        <v>2665675.3627886488</v>
      </c>
      <c r="Y262" s="68">
        <f t="shared" si="98"/>
        <v>5471715.4529267522</v>
      </c>
      <c r="Z262" s="68">
        <f t="shared" si="99"/>
        <v>2334324.6372113503</v>
      </c>
      <c r="AA262" s="39">
        <f t="shared" si="100"/>
        <v>223.56226804503083</v>
      </c>
      <c r="AB262" s="53">
        <f t="shared" si="101"/>
        <v>22.356226804503084</v>
      </c>
      <c r="AC262" s="41" t="str">
        <f t="shared" si="102"/>
        <v>-</v>
      </c>
      <c r="AD262" s="43" t="str">
        <f t="shared" si="103"/>
        <v>-</v>
      </c>
      <c r="AF262" s="38">
        <f>IF('[29]Proforma-Input'!$C$108="Yes",MONTH(O262)&amp;YEAR(O262)=MONTH($C$9)&amp;YEAR($C$9),0)</f>
        <v>0</v>
      </c>
      <c r="AG262" s="52">
        <v>21</v>
      </c>
    </row>
    <row r="263" spans="2:33" x14ac:dyDescent="0.3">
      <c r="B263" s="44" t="str">
        <f t="shared" si="104"/>
        <v>-</v>
      </c>
      <c r="C263" s="38"/>
      <c r="D263" s="1">
        <v>248</v>
      </c>
      <c r="E263" s="1">
        <f t="shared" si="113"/>
        <v>8</v>
      </c>
      <c r="F263" s="39">
        <f>IFERROR(IF(B263&lt;$C$9,IF('[29]Proforma-Input'!$C$108="Yes",K262,K262),0),)</f>
        <v>0</v>
      </c>
      <c r="G263" s="39">
        <f t="shared" si="105"/>
        <v>0</v>
      </c>
      <c r="H263" s="40">
        <f>IFERROR(IF(B263&lt;$C$9,IF('[29]Proforma-Input'!$C$108="Yes",H262,),0),)</f>
        <v>0</v>
      </c>
      <c r="I263" s="41">
        <f t="shared" si="89"/>
        <v>0</v>
      </c>
      <c r="J263" s="41">
        <f t="shared" si="90"/>
        <v>0</v>
      </c>
      <c r="K263" s="42">
        <f t="shared" si="91"/>
        <v>0</v>
      </c>
      <c r="L263" s="41" t="str">
        <f t="shared" si="92"/>
        <v>-</v>
      </c>
      <c r="M263" s="43" t="str">
        <f t="shared" si="93"/>
        <v>-</v>
      </c>
      <c r="O263" s="44">
        <f t="shared" ca="1" si="106"/>
        <v>53450</v>
      </c>
      <c r="P263" s="38"/>
      <c r="Q263" s="1">
        <f t="shared" ref="Q263:Q326" si="115">IF(S263&gt;0,1+Q262,)</f>
        <v>248</v>
      </c>
      <c r="R263" s="1">
        <f t="shared" si="114"/>
        <v>8</v>
      </c>
      <c r="S263" s="39">
        <f>IF('[29]Proforma-Input'!$C$108="No",X262,IF(AF263=TRUE,$P$3,X262))</f>
        <v>2665675.3627886488</v>
      </c>
      <c r="T263" s="39">
        <f t="shared" si="86"/>
        <v>31603.401174648188</v>
      </c>
      <c r="U263" s="40">
        <f t="shared" si="87"/>
        <v>6.5000000000000002E-2</v>
      </c>
      <c r="V263" s="41">
        <f t="shared" si="95"/>
        <v>14439.074881771849</v>
      </c>
      <c r="W263" s="41">
        <f t="shared" si="96"/>
        <v>17164.32629287634</v>
      </c>
      <c r="X263" s="53">
        <f t="shared" si="97"/>
        <v>2648511.0364957727</v>
      </c>
      <c r="Y263" s="68">
        <f t="shared" si="98"/>
        <v>5486154.5278085237</v>
      </c>
      <c r="Z263" s="68">
        <f t="shared" si="99"/>
        <v>2351488.9635042264</v>
      </c>
      <c r="AA263" s="39">
        <f t="shared" si="100"/>
        <v>222.13961356572074</v>
      </c>
      <c r="AB263" s="53">
        <f t="shared" si="101"/>
        <v>22.213961356572074</v>
      </c>
      <c r="AC263" s="41" t="str">
        <f t="shared" si="102"/>
        <v>-</v>
      </c>
      <c r="AD263" s="43" t="str">
        <f t="shared" si="103"/>
        <v>-</v>
      </c>
      <c r="AF263" s="38">
        <f>IF('[29]Proforma-Input'!$C$108="Yes",MONTH(O263)&amp;YEAR(O263)=MONTH($C$9)&amp;YEAR($C$9),0)</f>
        <v>0</v>
      </c>
      <c r="AG263" s="52">
        <v>21</v>
      </c>
    </row>
    <row r="264" spans="2:33" x14ac:dyDescent="0.3">
      <c r="B264" s="44" t="str">
        <f t="shared" si="104"/>
        <v>-</v>
      </c>
      <c r="C264" s="38"/>
      <c r="D264" s="1">
        <v>249</v>
      </c>
      <c r="E264" s="1">
        <f t="shared" si="113"/>
        <v>9</v>
      </c>
      <c r="F264" s="39">
        <f>IFERROR(IF(B264&lt;$C$9,IF('[29]Proforma-Input'!$C$108="Yes",K263,K263),0),)</f>
        <v>0</v>
      </c>
      <c r="G264" s="39">
        <f t="shared" si="105"/>
        <v>0</v>
      </c>
      <c r="H264" s="40">
        <f>IFERROR(IF(B264&lt;$C$9,IF('[29]Proforma-Input'!$C$108="Yes",H263,),0),)</f>
        <v>0</v>
      </c>
      <c r="I264" s="41">
        <f t="shared" si="89"/>
        <v>0</v>
      </c>
      <c r="J264" s="41">
        <f t="shared" si="90"/>
        <v>0</v>
      </c>
      <c r="K264" s="42">
        <f t="shared" si="91"/>
        <v>0</v>
      </c>
      <c r="L264" s="41" t="str">
        <f t="shared" si="92"/>
        <v>-</v>
      </c>
      <c r="M264" s="43" t="str">
        <f t="shared" si="93"/>
        <v>-</v>
      </c>
      <c r="O264" s="44">
        <f t="shared" ca="1" si="106"/>
        <v>53481</v>
      </c>
      <c r="P264" s="38"/>
      <c r="Q264" s="1">
        <f t="shared" si="115"/>
        <v>249</v>
      </c>
      <c r="R264" s="1">
        <f t="shared" si="114"/>
        <v>9</v>
      </c>
      <c r="S264" s="39">
        <f>IF('[29]Proforma-Input'!$C$108="No",X263,IF(AF264=TRUE,$P$3,X263))</f>
        <v>2648511.0364957727</v>
      </c>
      <c r="T264" s="39">
        <f t="shared" si="86"/>
        <v>31603.401174648188</v>
      </c>
      <c r="U264" s="40">
        <f t="shared" si="87"/>
        <v>6.5000000000000002E-2</v>
      </c>
      <c r="V264" s="41">
        <f t="shared" si="95"/>
        <v>14346.101447685436</v>
      </c>
      <c r="W264" s="41">
        <f t="shared" si="96"/>
        <v>17257.299726962752</v>
      </c>
      <c r="X264" s="53">
        <f t="shared" si="97"/>
        <v>2631253.7367688101</v>
      </c>
      <c r="Y264" s="68">
        <f t="shared" si="98"/>
        <v>5500500.6292562094</v>
      </c>
      <c r="Z264" s="68">
        <f t="shared" si="99"/>
        <v>2368746.263231189</v>
      </c>
      <c r="AA264" s="39">
        <f t="shared" si="100"/>
        <v>220.70925304131438</v>
      </c>
      <c r="AB264" s="53">
        <f t="shared" si="101"/>
        <v>22.070925304131439</v>
      </c>
      <c r="AC264" s="41" t="str">
        <f t="shared" si="102"/>
        <v>-</v>
      </c>
      <c r="AD264" s="43" t="str">
        <f t="shared" si="103"/>
        <v>-</v>
      </c>
      <c r="AF264" s="38">
        <f>IF('[29]Proforma-Input'!$C$108="Yes",MONTH(O264)&amp;YEAR(O264)=MONTH($C$9)&amp;YEAR($C$9),0)</f>
        <v>0</v>
      </c>
      <c r="AG264" s="52">
        <v>21</v>
      </c>
    </row>
    <row r="265" spans="2:33" x14ac:dyDescent="0.3">
      <c r="B265" s="44" t="str">
        <f t="shared" si="104"/>
        <v>-</v>
      </c>
      <c r="C265" s="38"/>
      <c r="D265" s="1">
        <v>250</v>
      </c>
      <c r="E265" s="1">
        <f t="shared" si="113"/>
        <v>10</v>
      </c>
      <c r="F265" s="39">
        <f>IFERROR(IF(B265&lt;$C$9,IF('[29]Proforma-Input'!$C$108="Yes",K264,K264),0),)</f>
        <v>0</v>
      </c>
      <c r="G265" s="39">
        <f t="shared" si="105"/>
        <v>0</v>
      </c>
      <c r="H265" s="40">
        <f>IFERROR(IF(B265&lt;$C$9,IF('[29]Proforma-Input'!$C$108="Yes",H264,),0),)</f>
        <v>0</v>
      </c>
      <c r="I265" s="41">
        <f t="shared" si="89"/>
        <v>0</v>
      </c>
      <c r="J265" s="41">
        <f t="shared" si="90"/>
        <v>0</v>
      </c>
      <c r="K265" s="42">
        <f t="shared" si="91"/>
        <v>0</v>
      </c>
      <c r="L265" s="41" t="str">
        <f t="shared" si="92"/>
        <v>-</v>
      </c>
      <c r="M265" s="43" t="str">
        <f t="shared" si="93"/>
        <v>-</v>
      </c>
      <c r="O265" s="44">
        <f t="shared" ca="1" si="106"/>
        <v>53511</v>
      </c>
      <c r="P265" s="38"/>
      <c r="Q265" s="1">
        <f t="shared" si="115"/>
        <v>250</v>
      </c>
      <c r="R265" s="1">
        <f t="shared" si="114"/>
        <v>10</v>
      </c>
      <c r="S265" s="39">
        <f>IF('[29]Proforma-Input'!$C$108="No",X264,IF(AF265=TRUE,$P$3,X264))</f>
        <v>2631253.7367688101</v>
      </c>
      <c r="T265" s="39">
        <f t="shared" si="86"/>
        <v>31603.401174648188</v>
      </c>
      <c r="U265" s="40">
        <f t="shared" si="87"/>
        <v>6.5000000000000002E-2</v>
      </c>
      <c r="V265" s="41">
        <f t="shared" si="95"/>
        <v>14252.624407497722</v>
      </c>
      <c r="W265" s="41">
        <f t="shared" si="96"/>
        <v>17350.776767150466</v>
      </c>
      <c r="X265" s="53">
        <f t="shared" si="97"/>
        <v>2613902.9600016596</v>
      </c>
      <c r="Y265" s="68">
        <f t="shared" si="98"/>
        <v>5514753.2536637075</v>
      </c>
      <c r="Z265" s="68">
        <f t="shared" si="99"/>
        <v>2386097.0399983395</v>
      </c>
      <c r="AA265" s="39">
        <f t="shared" si="100"/>
        <v>219.27114473073416</v>
      </c>
      <c r="AB265" s="53">
        <f t="shared" si="101"/>
        <v>21.927114473073416</v>
      </c>
      <c r="AC265" s="41" t="str">
        <f t="shared" si="102"/>
        <v>-</v>
      </c>
      <c r="AD265" s="43" t="str">
        <f t="shared" si="103"/>
        <v>-</v>
      </c>
      <c r="AF265" s="38">
        <f>IF('[29]Proforma-Input'!$C$108="Yes",MONTH(O265)&amp;YEAR(O265)=MONTH($C$9)&amp;YEAR($C$9),0)</f>
        <v>0</v>
      </c>
      <c r="AG265" s="52">
        <v>21</v>
      </c>
    </row>
    <row r="266" spans="2:33" x14ac:dyDescent="0.3">
      <c r="B266" s="44" t="str">
        <f t="shared" si="104"/>
        <v>-</v>
      </c>
      <c r="C266" s="38"/>
      <c r="D266" s="1">
        <v>251</v>
      </c>
      <c r="E266" s="1">
        <f t="shared" si="113"/>
        <v>11</v>
      </c>
      <c r="F266" s="39">
        <f>IFERROR(IF(B266&lt;$C$9,IF('[29]Proforma-Input'!$C$108="Yes",K265,K265),0),)</f>
        <v>0</v>
      </c>
      <c r="G266" s="39">
        <f t="shared" si="105"/>
        <v>0</v>
      </c>
      <c r="H266" s="40">
        <f>IFERROR(IF(B266&lt;$C$9,IF('[29]Proforma-Input'!$C$108="Yes",H265,),0),)</f>
        <v>0</v>
      </c>
      <c r="I266" s="41">
        <f t="shared" si="89"/>
        <v>0</v>
      </c>
      <c r="J266" s="41">
        <f t="shared" si="90"/>
        <v>0</v>
      </c>
      <c r="K266" s="42">
        <f t="shared" si="91"/>
        <v>0</v>
      </c>
      <c r="L266" s="41" t="str">
        <f t="shared" si="92"/>
        <v>-</v>
      </c>
      <c r="M266" s="43" t="str">
        <f t="shared" si="93"/>
        <v>-</v>
      </c>
      <c r="O266" s="44">
        <f t="shared" ca="1" si="106"/>
        <v>53542</v>
      </c>
      <c r="P266" s="38"/>
      <c r="Q266" s="1">
        <f t="shared" si="115"/>
        <v>251</v>
      </c>
      <c r="R266" s="1">
        <f t="shared" si="114"/>
        <v>11</v>
      </c>
      <c r="S266" s="39">
        <f>IF('[29]Proforma-Input'!$C$108="No",X265,IF(AF266=TRUE,$P$3,X265))</f>
        <v>2613902.9600016596</v>
      </c>
      <c r="T266" s="39">
        <f t="shared" si="86"/>
        <v>31603.401174648188</v>
      </c>
      <c r="U266" s="40">
        <f t="shared" si="87"/>
        <v>6.5000000000000002E-2</v>
      </c>
      <c r="V266" s="41">
        <f t="shared" si="95"/>
        <v>14158.641033342323</v>
      </c>
      <c r="W266" s="41">
        <f t="shared" si="96"/>
        <v>17444.760141305866</v>
      </c>
      <c r="X266" s="53">
        <f t="shared" si="97"/>
        <v>2596458.1998603535</v>
      </c>
      <c r="Y266" s="68">
        <f t="shared" si="98"/>
        <v>5528911.8946970496</v>
      </c>
      <c r="Z266" s="68">
        <f t="shared" si="99"/>
        <v>2403541.8001396456</v>
      </c>
      <c r="AA266" s="39">
        <f t="shared" si="100"/>
        <v>217.82524666680499</v>
      </c>
      <c r="AB266" s="53">
        <f t="shared" si="101"/>
        <v>21.782524666680501</v>
      </c>
      <c r="AC266" s="41" t="str">
        <f t="shared" si="102"/>
        <v>-</v>
      </c>
      <c r="AD266" s="43" t="str">
        <f t="shared" si="103"/>
        <v>-</v>
      </c>
      <c r="AF266" s="38">
        <f>IF('[29]Proforma-Input'!$C$108="Yes",MONTH(O266)&amp;YEAR(O266)=MONTH($C$9)&amp;YEAR($C$9),0)</f>
        <v>0</v>
      </c>
      <c r="AG266" s="52">
        <v>21</v>
      </c>
    </row>
    <row r="267" spans="2:33" x14ac:dyDescent="0.3">
      <c r="B267" s="44" t="str">
        <f t="shared" si="104"/>
        <v>-</v>
      </c>
      <c r="C267" s="38"/>
      <c r="D267" s="1">
        <v>252</v>
      </c>
      <c r="E267" s="1">
        <f t="shared" si="113"/>
        <v>12</v>
      </c>
      <c r="F267" s="39">
        <f>IFERROR(IF(B267&lt;$C$9,IF('[29]Proforma-Input'!$C$108="Yes",K266,K266),0),)</f>
        <v>0</v>
      </c>
      <c r="G267" s="39">
        <f t="shared" si="105"/>
        <v>0</v>
      </c>
      <c r="H267" s="40">
        <f>IFERROR(IF(B267&lt;$C$9,IF('[29]Proforma-Input'!$C$108="Yes",H266,),0),)</f>
        <v>0</v>
      </c>
      <c r="I267" s="41">
        <f t="shared" si="89"/>
        <v>0</v>
      </c>
      <c r="J267" s="41">
        <f t="shared" si="90"/>
        <v>0</v>
      </c>
      <c r="K267" s="42">
        <f t="shared" si="91"/>
        <v>0</v>
      </c>
      <c r="L267" s="41" t="str">
        <f t="shared" si="92"/>
        <v>-</v>
      </c>
      <c r="M267" s="43" t="str">
        <f t="shared" si="93"/>
        <v>-</v>
      </c>
      <c r="O267" s="44">
        <f t="shared" ca="1" si="106"/>
        <v>53573</v>
      </c>
      <c r="P267" s="38"/>
      <c r="Q267" s="1">
        <f t="shared" si="115"/>
        <v>252</v>
      </c>
      <c r="R267" s="1">
        <f t="shared" si="114"/>
        <v>12</v>
      </c>
      <c r="S267" s="39">
        <f>IF('[29]Proforma-Input'!$C$108="No",X266,IF(AF267=TRUE,$P$3,X266))</f>
        <v>2596458.1998603535</v>
      </c>
      <c r="T267" s="39">
        <f t="shared" si="86"/>
        <v>31603.401174648188</v>
      </c>
      <c r="U267" s="40">
        <f t="shared" si="87"/>
        <v>6.5000000000000002E-2</v>
      </c>
      <c r="V267" s="41">
        <f t="shared" si="95"/>
        <v>14064.148582576916</v>
      </c>
      <c r="W267" s="41">
        <f t="shared" si="96"/>
        <v>17539.252592071272</v>
      </c>
      <c r="X267" s="53">
        <f t="shared" si="97"/>
        <v>2578918.9472682821</v>
      </c>
      <c r="Y267" s="68">
        <f t="shared" si="98"/>
        <v>5542976.0432796264</v>
      </c>
      <c r="Z267" s="68">
        <f t="shared" si="99"/>
        <v>2421081.052731717</v>
      </c>
      <c r="AA267" s="39">
        <f t="shared" si="100"/>
        <v>216.37151665502947</v>
      </c>
      <c r="AB267" s="53">
        <f t="shared" si="101"/>
        <v>21.637151665502948</v>
      </c>
      <c r="AC267" s="41" t="str">
        <f t="shared" si="102"/>
        <v>-</v>
      </c>
      <c r="AD267" s="43" t="str">
        <f t="shared" si="103"/>
        <v>-</v>
      </c>
      <c r="AF267" s="38">
        <f>IF('[29]Proforma-Input'!$C$108="Yes",MONTH(O267)&amp;YEAR(O267)=MONTH($C$9)&amp;YEAR($C$9),0)</f>
        <v>0</v>
      </c>
      <c r="AG267" s="52">
        <v>21</v>
      </c>
    </row>
    <row r="268" spans="2:33" x14ac:dyDescent="0.3">
      <c r="B268" s="44" t="str">
        <f t="shared" si="104"/>
        <v>-</v>
      </c>
      <c r="C268" s="38">
        <v>22</v>
      </c>
      <c r="D268" s="1">
        <v>253</v>
      </c>
      <c r="E268" s="1">
        <v>1</v>
      </c>
      <c r="F268" s="39">
        <f>IFERROR(IF(B268&lt;$C$9,IF('[29]Proforma-Input'!$C$108="Yes",K267,K267),0),)</f>
        <v>0</v>
      </c>
      <c r="G268" s="39">
        <f t="shared" si="105"/>
        <v>0</v>
      </c>
      <c r="H268" s="40">
        <f>IFERROR(IF(B268&lt;$C$9,IF('[29]Proforma-Input'!$C$108="Yes",H267,),0),)</f>
        <v>0</v>
      </c>
      <c r="I268" s="41">
        <f t="shared" si="89"/>
        <v>0</v>
      </c>
      <c r="J268" s="41">
        <f t="shared" si="90"/>
        <v>0</v>
      </c>
      <c r="K268" s="42">
        <f t="shared" si="91"/>
        <v>0</v>
      </c>
      <c r="L268" s="41">
        <f t="shared" si="92"/>
        <v>0</v>
      </c>
      <c r="M268" s="43">
        <f t="shared" si="93"/>
        <v>0</v>
      </c>
      <c r="O268" s="44">
        <f t="shared" ca="1" si="106"/>
        <v>53603</v>
      </c>
      <c r="P268" s="38">
        <v>22</v>
      </c>
      <c r="Q268" s="1">
        <f t="shared" si="115"/>
        <v>253</v>
      </c>
      <c r="R268" s="1">
        <v>1</v>
      </c>
      <c r="S268" s="39">
        <f>IF('[29]Proforma-Input'!$C$108="No",X267,IF(AF268=TRUE,$P$3,X267))</f>
        <v>2578918.9472682821</v>
      </c>
      <c r="T268" s="39">
        <f t="shared" si="86"/>
        <v>31603.401174648188</v>
      </c>
      <c r="U268" s="40">
        <f t="shared" si="87"/>
        <v>6.5000000000000002E-2</v>
      </c>
      <c r="V268" s="41">
        <f t="shared" si="95"/>
        <v>13969.144297703195</v>
      </c>
      <c r="W268" s="41">
        <f t="shared" si="96"/>
        <v>17634.256876944994</v>
      </c>
      <c r="X268" s="53">
        <f t="shared" si="97"/>
        <v>2561284.690391337</v>
      </c>
      <c r="Y268" s="68">
        <f t="shared" si="98"/>
        <v>5556945.1875773296</v>
      </c>
      <c r="Z268" s="68">
        <f t="shared" si="99"/>
        <v>2438715.309608662</v>
      </c>
      <c r="AA268" s="39">
        <f t="shared" si="100"/>
        <v>214.90991227235682</v>
      </c>
      <c r="AB268" s="53">
        <f t="shared" si="101"/>
        <v>21.490991227235682</v>
      </c>
      <c r="AC268" s="41">
        <f t="shared" si="102"/>
        <v>161210.25869806737</v>
      </c>
      <c r="AD268" s="43">
        <f t="shared" si="103"/>
        <v>218030.55539771085</v>
      </c>
      <c r="AF268" s="38">
        <f>IF('[29]Proforma-Input'!$C$108="Yes",MONTH(O268)&amp;YEAR(O268)=MONTH($C$9)&amp;YEAR($C$9),0)</f>
        <v>0</v>
      </c>
      <c r="AG268" s="52">
        <v>22</v>
      </c>
    </row>
    <row r="269" spans="2:33" x14ac:dyDescent="0.3">
      <c r="B269" s="44" t="str">
        <f t="shared" si="104"/>
        <v>-</v>
      </c>
      <c r="C269" s="38"/>
      <c r="D269" s="1">
        <v>254</v>
      </c>
      <c r="E269" s="1">
        <f t="shared" ref="E269:E279" si="116">1+E268</f>
        <v>2</v>
      </c>
      <c r="F269" s="39">
        <f>IFERROR(IF(B269&lt;$C$9,IF('[29]Proforma-Input'!$C$108="Yes",K268,K268),0),)</f>
        <v>0</v>
      </c>
      <c r="G269" s="39">
        <f t="shared" si="105"/>
        <v>0</v>
      </c>
      <c r="H269" s="40">
        <f>IFERROR(IF(B269&lt;$C$9,IF('[29]Proforma-Input'!$C$108="Yes",H268,),0),)</f>
        <v>0</v>
      </c>
      <c r="I269" s="41">
        <f t="shared" si="89"/>
        <v>0</v>
      </c>
      <c r="J269" s="41">
        <f t="shared" si="90"/>
        <v>0</v>
      </c>
      <c r="K269" s="42">
        <f t="shared" si="91"/>
        <v>0</v>
      </c>
      <c r="L269" s="41" t="str">
        <f t="shared" si="92"/>
        <v>-</v>
      </c>
      <c r="M269" s="43" t="str">
        <f t="shared" si="93"/>
        <v>-</v>
      </c>
      <c r="O269" s="44">
        <f t="shared" ca="1" si="106"/>
        <v>53634</v>
      </c>
      <c r="P269" s="38"/>
      <c r="Q269" s="1">
        <f t="shared" si="115"/>
        <v>254</v>
      </c>
      <c r="R269" s="1">
        <f t="shared" ref="R269:R279" si="117">1+R268</f>
        <v>2</v>
      </c>
      <c r="S269" s="39">
        <f>IF('[29]Proforma-Input'!$C$108="No",X268,IF(AF269=TRUE,$P$3,X268))</f>
        <v>2561284.690391337</v>
      </c>
      <c r="T269" s="39">
        <f t="shared" si="86"/>
        <v>31603.401174648188</v>
      </c>
      <c r="U269" s="40">
        <f t="shared" si="87"/>
        <v>6.5000000000000002E-2</v>
      </c>
      <c r="V269" s="41">
        <f t="shared" si="95"/>
        <v>13873.62540628641</v>
      </c>
      <c r="W269" s="41">
        <f t="shared" si="96"/>
        <v>17729.775768361778</v>
      </c>
      <c r="X269" s="53">
        <f t="shared" si="97"/>
        <v>2543554.914622975</v>
      </c>
      <c r="Y269" s="68">
        <f t="shared" si="98"/>
        <v>5570818.8129836163</v>
      </c>
      <c r="Z269" s="68">
        <f t="shared" si="99"/>
        <v>2456445.085377024</v>
      </c>
      <c r="AA269" s="39">
        <f t="shared" si="100"/>
        <v>213.44039086594475</v>
      </c>
      <c r="AB269" s="53">
        <f t="shared" si="101"/>
        <v>21.344039086594478</v>
      </c>
      <c r="AC269" s="41" t="str">
        <f t="shared" si="102"/>
        <v>-</v>
      </c>
      <c r="AD269" s="43" t="str">
        <f t="shared" si="103"/>
        <v>-</v>
      </c>
      <c r="AF269" s="38">
        <f>IF('[29]Proforma-Input'!$C$108="Yes",MONTH(O269)&amp;YEAR(O269)=MONTH($C$9)&amp;YEAR($C$9),0)</f>
        <v>0</v>
      </c>
      <c r="AG269" s="52">
        <v>22</v>
      </c>
    </row>
    <row r="270" spans="2:33" x14ac:dyDescent="0.3">
      <c r="B270" s="44" t="str">
        <f t="shared" si="104"/>
        <v>-</v>
      </c>
      <c r="C270" s="38"/>
      <c r="D270" s="1">
        <v>255</v>
      </c>
      <c r="E270" s="1">
        <f t="shared" si="116"/>
        <v>3</v>
      </c>
      <c r="F270" s="39">
        <f>IFERROR(IF(B270&lt;$C$9,IF('[29]Proforma-Input'!$C$108="Yes",K269,K269),0),)</f>
        <v>0</v>
      </c>
      <c r="G270" s="39">
        <f t="shared" si="105"/>
        <v>0</v>
      </c>
      <c r="H270" s="40">
        <f>IFERROR(IF(B270&lt;$C$9,IF('[29]Proforma-Input'!$C$108="Yes",H269,),0),)</f>
        <v>0</v>
      </c>
      <c r="I270" s="41">
        <f t="shared" si="89"/>
        <v>0</v>
      </c>
      <c r="J270" s="41">
        <f t="shared" si="90"/>
        <v>0</v>
      </c>
      <c r="K270" s="42">
        <f t="shared" si="91"/>
        <v>0</v>
      </c>
      <c r="L270" s="41" t="str">
        <f t="shared" si="92"/>
        <v>-</v>
      </c>
      <c r="M270" s="43" t="str">
        <f t="shared" si="93"/>
        <v>-</v>
      </c>
      <c r="O270" s="44">
        <f t="shared" ca="1" si="106"/>
        <v>53664</v>
      </c>
      <c r="P270" s="38"/>
      <c r="Q270" s="1">
        <f t="shared" si="115"/>
        <v>255</v>
      </c>
      <c r="R270" s="1">
        <f t="shared" si="117"/>
        <v>3</v>
      </c>
      <c r="S270" s="39">
        <f>IF('[29]Proforma-Input'!$C$108="No",X269,IF(AF270=TRUE,$P$3,X269))</f>
        <v>2543554.914622975</v>
      </c>
      <c r="T270" s="39">
        <f t="shared" si="86"/>
        <v>31603.401174648188</v>
      </c>
      <c r="U270" s="40">
        <f t="shared" si="87"/>
        <v>6.5000000000000002E-2</v>
      </c>
      <c r="V270" s="41">
        <f t="shared" si="95"/>
        <v>13777.589120874449</v>
      </c>
      <c r="W270" s="41">
        <f t="shared" si="96"/>
        <v>17825.812053773741</v>
      </c>
      <c r="X270" s="53">
        <f t="shared" si="97"/>
        <v>2525729.1025692015</v>
      </c>
      <c r="Y270" s="68">
        <f t="shared" si="98"/>
        <v>5584596.4021044904</v>
      </c>
      <c r="Z270" s="68">
        <f t="shared" si="99"/>
        <v>2474270.8974307976</v>
      </c>
      <c r="AA270" s="39">
        <f t="shared" si="100"/>
        <v>211.96290955191458</v>
      </c>
      <c r="AB270" s="53">
        <f t="shared" si="101"/>
        <v>21.196290955191458</v>
      </c>
      <c r="AC270" s="41" t="str">
        <f t="shared" si="102"/>
        <v>-</v>
      </c>
      <c r="AD270" s="43" t="str">
        <f t="shared" si="103"/>
        <v>-</v>
      </c>
      <c r="AF270" s="38">
        <f>IF('[29]Proforma-Input'!$C$108="Yes",MONTH(O270)&amp;YEAR(O270)=MONTH($C$9)&amp;YEAR($C$9),0)</f>
        <v>0</v>
      </c>
      <c r="AG270" s="52">
        <v>22</v>
      </c>
    </row>
    <row r="271" spans="2:33" x14ac:dyDescent="0.3">
      <c r="B271" s="44" t="str">
        <f t="shared" si="104"/>
        <v>-</v>
      </c>
      <c r="C271" s="38"/>
      <c r="D271" s="1">
        <v>256</v>
      </c>
      <c r="E271" s="1">
        <f t="shared" si="116"/>
        <v>4</v>
      </c>
      <c r="F271" s="39">
        <f>IFERROR(IF(B271&lt;$C$9,IF('[29]Proforma-Input'!$C$108="Yes",K270,K270),0),)</f>
        <v>0</v>
      </c>
      <c r="G271" s="39">
        <f t="shared" si="105"/>
        <v>0</v>
      </c>
      <c r="H271" s="40">
        <f>IFERROR(IF(B271&lt;$C$9,IF('[29]Proforma-Input'!$C$108="Yes",H270,),0),)</f>
        <v>0</v>
      </c>
      <c r="I271" s="41">
        <f t="shared" si="89"/>
        <v>0</v>
      </c>
      <c r="J271" s="41">
        <f t="shared" si="90"/>
        <v>0</v>
      </c>
      <c r="K271" s="42">
        <f t="shared" si="91"/>
        <v>0</v>
      </c>
      <c r="L271" s="41" t="str">
        <f t="shared" si="92"/>
        <v>-</v>
      </c>
      <c r="M271" s="43" t="str">
        <f t="shared" si="93"/>
        <v>-</v>
      </c>
      <c r="O271" s="44">
        <f t="shared" ca="1" si="106"/>
        <v>53695</v>
      </c>
      <c r="P271" s="38"/>
      <c r="Q271" s="1">
        <f t="shared" si="115"/>
        <v>256</v>
      </c>
      <c r="R271" s="1">
        <f t="shared" si="117"/>
        <v>4</v>
      </c>
      <c r="S271" s="39">
        <f>IF('[29]Proforma-Input'!$C$108="No",X270,IF(AF271=TRUE,$P$3,X270))</f>
        <v>2525729.1025692015</v>
      </c>
      <c r="T271" s="39">
        <f t="shared" si="86"/>
        <v>31603.401174648188</v>
      </c>
      <c r="U271" s="40">
        <f t="shared" si="87"/>
        <v>6.5000000000000002E-2</v>
      </c>
      <c r="V271" s="41">
        <f t="shared" si="95"/>
        <v>13681.032638916509</v>
      </c>
      <c r="W271" s="41">
        <f t="shared" si="96"/>
        <v>17922.368535731679</v>
      </c>
      <c r="X271" s="53">
        <f t="shared" si="97"/>
        <v>2507806.73403347</v>
      </c>
      <c r="Y271" s="68">
        <f t="shared" si="98"/>
        <v>5598277.4347434072</v>
      </c>
      <c r="Z271" s="68">
        <f t="shared" si="99"/>
        <v>2492193.265966529</v>
      </c>
      <c r="AA271" s="39">
        <f t="shared" si="100"/>
        <v>210.47742521410012</v>
      </c>
      <c r="AB271" s="53">
        <f t="shared" si="101"/>
        <v>21.047742521410015</v>
      </c>
      <c r="AC271" s="41" t="str">
        <f t="shared" si="102"/>
        <v>-</v>
      </c>
      <c r="AD271" s="43" t="str">
        <f t="shared" si="103"/>
        <v>-</v>
      </c>
      <c r="AF271" s="38">
        <f>IF('[29]Proforma-Input'!$C$108="Yes",MONTH(O271)&amp;YEAR(O271)=MONTH($C$9)&amp;YEAR($C$9),0)</f>
        <v>0</v>
      </c>
      <c r="AG271" s="52">
        <v>22</v>
      </c>
    </row>
    <row r="272" spans="2:33" x14ac:dyDescent="0.3">
      <c r="B272" s="44" t="str">
        <f t="shared" si="104"/>
        <v>-</v>
      </c>
      <c r="C272" s="38"/>
      <c r="D272" s="1">
        <v>257</v>
      </c>
      <c r="E272" s="1">
        <f t="shared" si="116"/>
        <v>5</v>
      </c>
      <c r="F272" s="39">
        <f>IFERROR(IF(B272&lt;$C$9,IF('[29]Proforma-Input'!$C$108="Yes",K271,K271),0),)</f>
        <v>0</v>
      </c>
      <c r="G272" s="39">
        <f t="shared" si="105"/>
        <v>0</v>
      </c>
      <c r="H272" s="40">
        <f>IFERROR(IF(B272&lt;$C$9,IF('[29]Proforma-Input'!$C$108="Yes",H271,),0),)</f>
        <v>0</v>
      </c>
      <c r="I272" s="41">
        <f t="shared" si="89"/>
        <v>0</v>
      </c>
      <c r="J272" s="41">
        <f t="shared" si="90"/>
        <v>0</v>
      </c>
      <c r="K272" s="42">
        <f t="shared" si="91"/>
        <v>0</v>
      </c>
      <c r="L272" s="41" t="str">
        <f t="shared" si="92"/>
        <v>-</v>
      </c>
      <c r="M272" s="43" t="str">
        <f t="shared" si="93"/>
        <v>-</v>
      </c>
      <c r="O272" s="44">
        <f t="shared" ca="1" si="106"/>
        <v>53726</v>
      </c>
      <c r="P272" s="38"/>
      <c r="Q272" s="1">
        <f t="shared" si="115"/>
        <v>257</v>
      </c>
      <c r="R272" s="1">
        <f t="shared" si="117"/>
        <v>5</v>
      </c>
      <c r="S272" s="39">
        <f>IF('[29]Proforma-Input'!$C$108="No",X271,IF(AF272=TRUE,$P$3,X271))</f>
        <v>2507806.73403347</v>
      </c>
      <c r="T272" s="39">
        <f t="shared" ref="T272:T320" si="118">IF(AND($N$8="Yes",Q272&lt;=$P$8),V272,IF(S272&gt;0,$P$7,))</f>
        <v>31603.401174648188</v>
      </c>
      <c r="U272" s="40">
        <f t="shared" ref="U272:U335" si="119">$P$4</f>
        <v>6.5000000000000002E-2</v>
      </c>
      <c r="V272" s="41">
        <f t="shared" si="95"/>
        <v>13583.953142681297</v>
      </c>
      <c r="W272" s="41">
        <f t="shared" si="96"/>
        <v>18019.448031966891</v>
      </c>
      <c r="X272" s="53">
        <f t="shared" si="97"/>
        <v>2489787.286001503</v>
      </c>
      <c r="Y272" s="68">
        <f t="shared" si="98"/>
        <v>5611861.3878860883</v>
      </c>
      <c r="Z272" s="68">
        <f t="shared" si="99"/>
        <v>2510212.7139984961</v>
      </c>
      <c r="AA272" s="39">
        <f t="shared" si="100"/>
        <v>208.98389450278918</v>
      </c>
      <c r="AB272" s="53">
        <f t="shared" si="101"/>
        <v>20.89838945027892</v>
      </c>
      <c r="AC272" s="41" t="str">
        <f t="shared" si="102"/>
        <v>-</v>
      </c>
      <c r="AD272" s="43" t="str">
        <f t="shared" si="103"/>
        <v>-</v>
      </c>
      <c r="AF272" s="38">
        <f>IF('[29]Proforma-Input'!$C$108="Yes",MONTH(O272)&amp;YEAR(O272)=MONTH($C$9)&amp;YEAR($C$9),0)</f>
        <v>0</v>
      </c>
      <c r="AG272" s="52">
        <v>22</v>
      </c>
    </row>
    <row r="273" spans="2:33" x14ac:dyDescent="0.3">
      <c r="B273" s="44" t="str">
        <f t="shared" si="104"/>
        <v>-</v>
      </c>
      <c r="C273" s="38"/>
      <c r="D273" s="1">
        <v>258</v>
      </c>
      <c r="E273" s="1">
        <f t="shared" si="116"/>
        <v>6</v>
      </c>
      <c r="F273" s="39">
        <f>IFERROR(IF(B273&lt;$C$9,IF('[29]Proforma-Input'!$C$108="Yes",K272,K272),0),)</f>
        <v>0</v>
      </c>
      <c r="G273" s="39">
        <f t="shared" si="105"/>
        <v>0</v>
      </c>
      <c r="H273" s="40">
        <f>IFERROR(IF(B273&lt;$C$9,IF('[29]Proforma-Input'!$C$108="Yes",H272,),0),)</f>
        <v>0</v>
      </c>
      <c r="I273" s="41">
        <f t="shared" ref="I273:I336" si="120">(H273/12)*F273</f>
        <v>0</v>
      </c>
      <c r="J273" s="41">
        <f t="shared" ref="J273:J336" si="121">IF(D273=$C$7,0,G273-I273)</f>
        <v>0</v>
      </c>
      <c r="K273" s="42">
        <f t="shared" ref="K273:K336" si="122">IFERROR(F273-J273,)</f>
        <v>0</v>
      </c>
      <c r="L273" s="41" t="str">
        <f t="shared" ref="L273:L336" si="123">IF(C273&gt;0,SUM(I273:I284),"-")</f>
        <v>-</v>
      </c>
      <c r="M273" s="43" t="str">
        <f t="shared" ref="M273:M336" si="124">IF(C273&gt;0,SUM(J273:J284),"-")</f>
        <v>-</v>
      </c>
      <c r="O273" s="44">
        <f t="shared" ca="1" si="106"/>
        <v>53754</v>
      </c>
      <c r="P273" s="38"/>
      <c r="Q273" s="1">
        <f t="shared" si="115"/>
        <v>258</v>
      </c>
      <c r="R273" s="1">
        <f t="shared" si="117"/>
        <v>6</v>
      </c>
      <c r="S273" s="39">
        <f>IF('[29]Proforma-Input'!$C$108="No",X272,IF(AF273=TRUE,$P$3,X272))</f>
        <v>2489787.286001503</v>
      </c>
      <c r="T273" s="39">
        <f t="shared" si="118"/>
        <v>31603.401174648188</v>
      </c>
      <c r="U273" s="40">
        <f t="shared" si="119"/>
        <v>6.5000000000000002E-2</v>
      </c>
      <c r="V273" s="41">
        <f t="shared" ref="V273:V336" si="125">IF(S273&gt;0,U273/12*S273,0)</f>
        <v>13486.347799174808</v>
      </c>
      <c r="W273" s="41">
        <f t="shared" ref="W273:W336" si="126">T273-V273</f>
        <v>18117.053375473381</v>
      </c>
      <c r="X273" s="53">
        <f t="shared" ref="X273:X336" si="127">S273-W273</f>
        <v>2471670.2326260298</v>
      </c>
      <c r="Y273" s="68">
        <f t="shared" ref="Y273:Y336" si="128">IF(Q273=1,V273,Y272+V273)</f>
        <v>5625347.7356852628</v>
      </c>
      <c r="Z273" s="68">
        <f t="shared" ref="Z273:Z336" si="129">IF(Q273=1,W273,Z272+W273)</f>
        <v>2528329.7673739693</v>
      </c>
      <c r="AA273" s="39">
        <f t="shared" ref="AA273:AA336" si="130">$P$9*S273/12</f>
        <v>207.48227383345861</v>
      </c>
      <c r="AB273" s="53">
        <f t="shared" ref="AB273:AB336" si="131">$P$10*AA273</f>
        <v>20.748227383345863</v>
      </c>
      <c r="AC273" s="41" t="str">
        <f t="shared" ref="AC273:AC336" si="132">IF(P273&gt;0,SUM(V273:V284),"-")</f>
        <v>-</v>
      </c>
      <c r="AD273" s="43" t="str">
        <f t="shared" ref="AD273:AD336" si="133">IF(P273&gt;0,SUM(W273:W284),"-")</f>
        <v>-</v>
      </c>
      <c r="AF273" s="38">
        <f>IF('[29]Proforma-Input'!$C$108="Yes",MONTH(O273)&amp;YEAR(O273)=MONTH($C$9)&amp;YEAR($C$9),0)</f>
        <v>0</v>
      </c>
      <c r="AG273" s="52">
        <v>22</v>
      </c>
    </row>
    <row r="274" spans="2:33" x14ac:dyDescent="0.3">
      <c r="B274" s="44" t="str">
        <f t="shared" ref="B274:B337" si="134">IFERROR(DATE(YEAR(B273),MONTH(B273)+1,DAY(B273)),"-")</f>
        <v>-</v>
      </c>
      <c r="C274" s="38"/>
      <c r="D274" s="1">
        <v>259</v>
      </c>
      <c r="E274" s="1">
        <f t="shared" si="116"/>
        <v>7</v>
      </c>
      <c r="F274" s="39">
        <f>IFERROR(IF(B274&lt;$C$9,IF('[29]Proforma-Input'!$C$108="Yes",K273,K273),0),)</f>
        <v>0</v>
      </c>
      <c r="G274" s="39">
        <f t="shared" ref="G274:G337" si="135">IFERROR(IF(D274=$C$7,K273,IF(AND($D$10="Yes",D274&lt;=$C$10),I274,IF(F274&gt;0,$C$8,))),)</f>
        <v>0</v>
      </c>
      <c r="H274" s="40">
        <f>IFERROR(IF(B274&lt;$C$9,IF('[29]Proforma-Input'!$C$108="Yes",H273,),0),)</f>
        <v>0</v>
      </c>
      <c r="I274" s="41">
        <f t="shared" si="120"/>
        <v>0</v>
      </c>
      <c r="J274" s="41">
        <f t="shared" si="121"/>
        <v>0</v>
      </c>
      <c r="K274" s="42">
        <f t="shared" si="122"/>
        <v>0</v>
      </c>
      <c r="L274" s="41" t="str">
        <f t="shared" si="123"/>
        <v>-</v>
      </c>
      <c r="M274" s="43" t="str">
        <f t="shared" si="124"/>
        <v>-</v>
      </c>
      <c r="O274" s="44">
        <f t="shared" ref="O274:O337" ca="1" si="136">IFERROR(DATE(YEAR(O273),MONTH(O273)+1,DAY(O273)),"-")</f>
        <v>53785</v>
      </c>
      <c r="P274" s="38"/>
      <c r="Q274" s="1">
        <f t="shared" si="115"/>
        <v>259</v>
      </c>
      <c r="R274" s="1">
        <f t="shared" si="117"/>
        <v>7</v>
      </c>
      <c r="S274" s="39">
        <f>IF('[29]Proforma-Input'!$C$108="No",X273,IF(AF274=TRUE,$P$3,X273))</f>
        <v>2471670.2326260298</v>
      </c>
      <c r="T274" s="39">
        <f t="shared" si="118"/>
        <v>31603.401174648188</v>
      </c>
      <c r="U274" s="40">
        <f t="shared" si="119"/>
        <v>6.5000000000000002E-2</v>
      </c>
      <c r="V274" s="41">
        <f t="shared" si="125"/>
        <v>13388.213760057663</v>
      </c>
      <c r="W274" s="41">
        <f t="shared" si="126"/>
        <v>18215.187414590524</v>
      </c>
      <c r="X274" s="53">
        <f t="shared" si="127"/>
        <v>2453455.045211439</v>
      </c>
      <c r="Y274" s="68">
        <f t="shared" si="128"/>
        <v>5638735.9494453203</v>
      </c>
      <c r="Z274" s="68">
        <f t="shared" si="129"/>
        <v>2546544.95478856</v>
      </c>
      <c r="AA274" s="39">
        <f t="shared" si="130"/>
        <v>205.97251938550247</v>
      </c>
      <c r="AB274" s="53">
        <f t="shared" si="131"/>
        <v>20.597251938550247</v>
      </c>
      <c r="AC274" s="41" t="str">
        <f t="shared" si="132"/>
        <v>-</v>
      </c>
      <c r="AD274" s="43" t="str">
        <f t="shared" si="133"/>
        <v>-</v>
      </c>
      <c r="AF274" s="38">
        <f>IF('[29]Proforma-Input'!$C$108="Yes",MONTH(O274)&amp;YEAR(O274)=MONTH($C$9)&amp;YEAR($C$9),0)</f>
        <v>0</v>
      </c>
      <c r="AG274" s="52">
        <v>22</v>
      </c>
    </row>
    <row r="275" spans="2:33" x14ac:dyDescent="0.3">
      <c r="B275" s="44" t="str">
        <f t="shared" si="134"/>
        <v>-</v>
      </c>
      <c r="C275" s="38"/>
      <c r="D275" s="1">
        <v>260</v>
      </c>
      <c r="E275" s="1">
        <f t="shared" si="116"/>
        <v>8</v>
      </c>
      <c r="F275" s="39">
        <f>IFERROR(IF(B275&lt;$C$9,IF('[29]Proforma-Input'!$C$108="Yes",K274,K274),0),)</f>
        <v>0</v>
      </c>
      <c r="G275" s="39">
        <f t="shared" si="135"/>
        <v>0</v>
      </c>
      <c r="H275" s="40">
        <f>IFERROR(IF(B275&lt;$C$9,IF('[29]Proforma-Input'!$C$108="Yes",H274,),0),)</f>
        <v>0</v>
      </c>
      <c r="I275" s="41">
        <f t="shared" si="120"/>
        <v>0</v>
      </c>
      <c r="J275" s="41">
        <f t="shared" si="121"/>
        <v>0</v>
      </c>
      <c r="K275" s="42">
        <f t="shared" si="122"/>
        <v>0</v>
      </c>
      <c r="L275" s="41" t="str">
        <f t="shared" si="123"/>
        <v>-</v>
      </c>
      <c r="M275" s="43" t="str">
        <f t="shared" si="124"/>
        <v>-</v>
      </c>
      <c r="O275" s="44">
        <f t="shared" ca="1" si="136"/>
        <v>53815</v>
      </c>
      <c r="P275" s="38"/>
      <c r="Q275" s="1">
        <f t="shared" si="115"/>
        <v>260</v>
      </c>
      <c r="R275" s="1">
        <f t="shared" si="117"/>
        <v>8</v>
      </c>
      <c r="S275" s="39">
        <f>IF('[29]Proforma-Input'!$C$108="No",X274,IF(AF275=TRUE,$P$3,X274))</f>
        <v>2453455.045211439</v>
      </c>
      <c r="T275" s="39">
        <f t="shared" si="118"/>
        <v>31603.401174648188</v>
      </c>
      <c r="U275" s="40">
        <f t="shared" si="119"/>
        <v>6.5000000000000002E-2</v>
      </c>
      <c r="V275" s="41">
        <f t="shared" si="125"/>
        <v>13289.548161561961</v>
      </c>
      <c r="W275" s="41">
        <f t="shared" si="126"/>
        <v>18313.853013086227</v>
      </c>
      <c r="X275" s="53">
        <f t="shared" si="127"/>
        <v>2435141.1921983529</v>
      </c>
      <c r="Y275" s="68">
        <f t="shared" si="128"/>
        <v>5652025.4976068819</v>
      </c>
      <c r="Z275" s="68">
        <f t="shared" si="129"/>
        <v>2564858.8078016462</v>
      </c>
      <c r="AA275" s="39">
        <f t="shared" si="130"/>
        <v>204.45458710095326</v>
      </c>
      <c r="AB275" s="53">
        <f t="shared" si="131"/>
        <v>20.445458710095327</v>
      </c>
      <c r="AC275" s="41" t="str">
        <f t="shared" si="132"/>
        <v>-</v>
      </c>
      <c r="AD275" s="43" t="str">
        <f t="shared" si="133"/>
        <v>-</v>
      </c>
      <c r="AF275" s="38">
        <f>IF('[29]Proforma-Input'!$C$108="Yes",MONTH(O275)&amp;YEAR(O275)=MONTH($C$9)&amp;YEAR($C$9),0)</f>
        <v>0</v>
      </c>
      <c r="AG275" s="52">
        <v>22</v>
      </c>
    </row>
    <row r="276" spans="2:33" x14ac:dyDescent="0.3">
      <c r="B276" s="44" t="str">
        <f t="shared" si="134"/>
        <v>-</v>
      </c>
      <c r="C276" s="38"/>
      <c r="D276" s="1">
        <v>261</v>
      </c>
      <c r="E276" s="1">
        <f t="shared" si="116"/>
        <v>9</v>
      </c>
      <c r="F276" s="39">
        <f>IFERROR(IF(B276&lt;$C$9,IF('[29]Proforma-Input'!$C$108="Yes",K275,K275),0),)</f>
        <v>0</v>
      </c>
      <c r="G276" s="39">
        <f t="shared" si="135"/>
        <v>0</v>
      </c>
      <c r="H276" s="40">
        <f>IFERROR(IF(B276&lt;$C$9,IF('[29]Proforma-Input'!$C$108="Yes",H275,),0),)</f>
        <v>0</v>
      </c>
      <c r="I276" s="41">
        <f t="shared" si="120"/>
        <v>0</v>
      </c>
      <c r="J276" s="41">
        <f t="shared" si="121"/>
        <v>0</v>
      </c>
      <c r="K276" s="42">
        <f t="shared" si="122"/>
        <v>0</v>
      </c>
      <c r="L276" s="41" t="str">
        <f t="shared" si="123"/>
        <v>-</v>
      </c>
      <c r="M276" s="43" t="str">
        <f t="shared" si="124"/>
        <v>-</v>
      </c>
      <c r="O276" s="44">
        <f t="shared" ca="1" si="136"/>
        <v>53846</v>
      </c>
      <c r="P276" s="38"/>
      <c r="Q276" s="1">
        <f t="shared" si="115"/>
        <v>261</v>
      </c>
      <c r="R276" s="1">
        <f t="shared" si="117"/>
        <v>9</v>
      </c>
      <c r="S276" s="39">
        <f>IF('[29]Proforma-Input'!$C$108="No",X275,IF(AF276=TRUE,$P$3,X275))</f>
        <v>2435141.1921983529</v>
      </c>
      <c r="T276" s="39">
        <f t="shared" si="118"/>
        <v>31603.401174648188</v>
      </c>
      <c r="U276" s="40">
        <f t="shared" si="119"/>
        <v>6.5000000000000002E-2</v>
      </c>
      <c r="V276" s="41">
        <f t="shared" si="125"/>
        <v>13190.348124407745</v>
      </c>
      <c r="W276" s="41">
        <f t="shared" si="126"/>
        <v>18413.053050240444</v>
      </c>
      <c r="X276" s="53">
        <f t="shared" si="127"/>
        <v>2416728.1391481124</v>
      </c>
      <c r="Y276" s="68">
        <f t="shared" si="128"/>
        <v>5665215.8457312901</v>
      </c>
      <c r="Z276" s="68">
        <f t="shared" si="129"/>
        <v>2583271.8608518867</v>
      </c>
      <c r="AA276" s="39">
        <f t="shared" si="130"/>
        <v>202.92843268319609</v>
      </c>
      <c r="AB276" s="53">
        <f t="shared" si="131"/>
        <v>20.292843268319611</v>
      </c>
      <c r="AC276" s="41" t="str">
        <f t="shared" si="132"/>
        <v>-</v>
      </c>
      <c r="AD276" s="43" t="str">
        <f t="shared" si="133"/>
        <v>-</v>
      </c>
      <c r="AF276" s="38">
        <f>IF('[29]Proforma-Input'!$C$108="Yes",MONTH(O276)&amp;YEAR(O276)=MONTH($C$9)&amp;YEAR($C$9),0)</f>
        <v>0</v>
      </c>
      <c r="AG276" s="52">
        <v>22</v>
      </c>
    </row>
    <row r="277" spans="2:33" x14ac:dyDescent="0.3">
      <c r="B277" s="44" t="str">
        <f t="shared" si="134"/>
        <v>-</v>
      </c>
      <c r="C277" s="38"/>
      <c r="D277" s="1">
        <v>262</v>
      </c>
      <c r="E277" s="1">
        <f t="shared" si="116"/>
        <v>10</v>
      </c>
      <c r="F277" s="39">
        <f>IFERROR(IF(B277&lt;$C$9,IF('[29]Proforma-Input'!$C$108="Yes",K276,K276),0),)</f>
        <v>0</v>
      </c>
      <c r="G277" s="39">
        <f t="shared" si="135"/>
        <v>0</v>
      </c>
      <c r="H277" s="40">
        <f>IFERROR(IF(B277&lt;$C$9,IF('[29]Proforma-Input'!$C$108="Yes",H276,),0),)</f>
        <v>0</v>
      </c>
      <c r="I277" s="41">
        <f t="shared" si="120"/>
        <v>0</v>
      </c>
      <c r="J277" s="41">
        <f t="shared" si="121"/>
        <v>0</v>
      </c>
      <c r="K277" s="42">
        <f t="shared" si="122"/>
        <v>0</v>
      </c>
      <c r="L277" s="41" t="str">
        <f t="shared" si="123"/>
        <v>-</v>
      </c>
      <c r="M277" s="43" t="str">
        <f t="shared" si="124"/>
        <v>-</v>
      </c>
      <c r="O277" s="44">
        <f t="shared" ca="1" si="136"/>
        <v>53876</v>
      </c>
      <c r="P277" s="38"/>
      <c r="Q277" s="1">
        <f t="shared" si="115"/>
        <v>262</v>
      </c>
      <c r="R277" s="1">
        <f t="shared" si="117"/>
        <v>10</v>
      </c>
      <c r="S277" s="39">
        <f>IF('[29]Proforma-Input'!$C$108="No",X276,IF(AF277=TRUE,$P$3,X276))</f>
        <v>2416728.1391481124</v>
      </c>
      <c r="T277" s="39">
        <f t="shared" si="118"/>
        <v>31603.401174648188</v>
      </c>
      <c r="U277" s="40">
        <f t="shared" si="119"/>
        <v>6.5000000000000002E-2</v>
      </c>
      <c r="V277" s="41">
        <f t="shared" si="125"/>
        <v>13090.610753718942</v>
      </c>
      <c r="W277" s="41">
        <f t="shared" si="126"/>
        <v>18512.790420929246</v>
      </c>
      <c r="X277" s="53">
        <f t="shared" si="127"/>
        <v>2398215.348727183</v>
      </c>
      <c r="Y277" s="68">
        <f t="shared" si="128"/>
        <v>5678306.4564850088</v>
      </c>
      <c r="Z277" s="68">
        <f t="shared" si="129"/>
        <v>2601784.6512728161</v>
      </c>
      <c r="AA277" s="39">
        <f t="shared" si="130"/>
        <v>201.39401159567603</v>
      </c>
      <c r="AB277" s="53">
        <f t="shared" si="131"/>
        <v>20.139401159567605</v>
      </c>
      <c r="AC277" s="41" t="str">
        <f t="shared" si="132"/>
        <v>-</v>
      </c>
      <c r="AD277" s="43" t="str">
        <f t="shared" si="133"/>
        <v>-</v>
      </c>
      <c r="AF277" s="38">
        <f>IF('[29]Proforma-Input'!$C$108="Yes",MONTH(O277)&amp;YEAR(O277)=MONTH($C$9)&amp;YEAR($C$9),0)</f>
        <v>0</v>
      </c>
      <c r="AG277" s="52">
        <v>22</v>
      </c>
    </row>
    <row r="278" spans="2:33" x14ac:dyDescent="0.3">
      <c r="B278" s="44" t="str">
        <f t="shared" si="134"/>
        <v>-</v>
      </c>
      <c r="C278" s="38"/>
      <c r="D278" s="1">
        <v>263</v>
      </c>
      <c r="E278" s="1">
        <f t="shared" si="116"/>
        <v>11</v>
      </c>
      <c r="F278" s="39">
        <f>IFERROR(IF(B278&lt;$C$9,IF('[29]Proforma-Input'!$C$108="Yes",K277,K277),0),)</f>
        <v>0</v>
      </c>
      <c r="G278" s="39">
        <f t="shared" si="135"/>
        <v>0</v>
      </c>
      <c r="H278" s="40">
        <f>IFERROR(IF(B278&lt;$C$9,IF('[29]Proforma-Input'!$C$108="Yes",H277,),0),)</f>
        <v>0</v>
      </c>
      <c r="I278" s="41">
        <f t="shared" si="120"/>
        <v>0</v>
      </c>
      <c r="J278" s="41">
        <f t="shared" si="121"/>
        <v>0</v>
      </c>
      <c r="K278" s="42">
        <f t="shared" si="122"/>
        <v>0</v>
      </c>
      <c r="L278" s="41" t="str">
        <f t="shared" si="123"/>
        <v>-</v>
      </c>
      <c r="M278" s="43" t="str">
        <f t="shared" si="124"/>
        <v>-</v>
      </c>
      <c r="O278" s="44">
        <f t="shared" ca="1" si="136"/>
        <v>53907</v>
      </c>
      <c r="P278" s="38"/>
      <c r="Q278" s="1">
        <f t="shared" si="115"/>
        <v>263</v>
      </c>
      <c r="R278" s="1">
        <f t="shared" si="117"/>
        <v>11</v>
      </c>
      <c r="S278" s="39">
        <f>IF('[29]Proforma-Input'!$C$108="No",X277,IF(AF278=TRUE,$P$3,X277))</f>
        <v>2398215.348727183</v>
      </c>
      <c r="T278" s="39">
        <f t="shared" si="118"/>
        <v>31603.401174648188</v>
      </c>
      <c r="U278" s="40">
        <f t="shared" si="119"/>
        <v>6.5000000000000002E-2</v>
      </c>
      <c r="V278" s="41">
        <f t="shared" si="125"/>
        <v>12990.333138938908</v>
      </c>
      <c r="W278" s="41">
        <f t="shared" si="126"/>
        <v>18613.068035709279</v>
      </c>
      <c r="X278" s="53">
        <f t="shared" si="127"/>
        <v>2379602.2806914737</v>
      </c>
      <c r="Y278" s="68">
        <f t="shared" si="128"/>
        <v>5691296.7896239478</v>
      </c>
      <c r="Z278" s="68">
        <f t="shared" si="129"/>
        <v>2620397.7193085253</v>
      </c>
      <c r="AA278" s="39">
        <f t="shared" si="130"/>
        <v>199.85127906059859</v>
      </c>
      <c r="AB278" s="53">
        <f t="shared" si="131"/>
        <v>19.985127906059859</v>
      </c>
      <c r="AC278" s="41" t="str">
        <f t="shared" si="132"/>
        <v>-</v>
      </c>
      <c r="AD278" s="43" t="str">
        <f t="shared" si="133"/>
        <v>-</v>
      </c>
      <c r="AF278" s="38">
        <f>IF('[29]Proforma-Input'!$C$108="Yes",MONTH(O278)&amp;YEAR(O278)=MONTH($C$9)&amp;YEAR($C$9),0)</f>
        <v>0</v>
      </c>
      <c r="AG278" s="52">
        <v>22</v>
      </c>
    </row>
    <row r="279" spans="2:33" x14ac:dyDescent="0.3">
      <c r="B279" s="44" t="str">
        <f t="shared" si="134"/>
        <v>-</v>
      </c>
      <c r="C279" s="38"/>
      <c r="D279" s="1">
        <v>264</v>
      </c>
      <c r="E279" s="1">
        <f t="shared" si="116"/>
        <v>12</v>
      </c>
      <c r="F279" s="39">
        <f>IFERROR(IF(B279&lt;$C$9,IF('[29]Proforma-Input'!$C$108="Yes",K278,K278),0),)</f>
        <v>0</v>
      </c>
      <c r="G279" s="39">
        <f t="shared" si="135"/>
        <v>0</v>
      </c>
      <c r="H279" s="40">
        <f>IFERROR(IF(B279&lt;$C$9,IF('[29]Proforma-Input'!$C$108="Yes",H278,),0),)</f>
        <v>0</v>
      </c>
      <c r="I279" s="41">
        <f t="shared" si="120"/>
        <v>0</v>
      </c>
      <c r="J279" s="41">
        <f t="shared" si="121"/>
        <v>0</v>
      </c>
      <c r="K279" s="42">
        <f t="shared" si="122"/>
        <v>0</v>
      </c>
      <c r="L279" s="41" t="str">
        <f t="shared" si="123"/>
        <v>-</v>
      </c>
      <c r="M279" s="43" t="str">
        <f t="shared" si="124"/>
        <v>-</v>
      </c>
      <c r="O279" s="44">
        <f t="shared" ca="1" si="136"/>
        <v>53938</v>
      </c>
      <c r="P279" s="38"/>
      <c r="Q279" s="1">
        <f t="shared" si="115"/>
        <v>264</v>
      </c>
      <c r="R279" s="1">
        <f t="shared" si="117"/>
        <v>12</v>
      </c>
      <c r="S279" s="39">
        <f>IF('[29]Proforma-Input'!$C$108="No",X278,IF(AF279=TRUE,$P$3,X278))</f>
        <v>2379602.2806914737</v>
      </c>
      <c r="T279" s="39">
        <f t="shared" si="118"/>
        <v>31603.401174648188</v>
      </c>
      <c r="U279" s="40">
        <f t="shared" si="119"/>
        <v>6.5000000000000002E-2</v>
      </c>
      <c r="V279" s="41">
        <f t="shared" si="125"/>
        <v>12889.512353745484</v>
      </c>
      <c r="W279" s="41">
        <f t="shared" si="126"/>
        <v>18713.888820902706</v>
      </c>
      <c r="X279" s="53">
        <f t="shared" si="127"/>
        <v>2360888.3918705708</v>
      </c>
      <c r="Y279" s="68">
        <f t="shared" si="128"/>
        <v>5704186.3019776931</v>
      </c>
      <c r="Z279" s="68">
        <f t="shared" si="129"/>
        <v>2639111.6081294282</v>
      </c>
      <c r="AA279" s="39">
        <f t="shared" si="130"/>
        <v>198.30019005762281</v>
      </c>
      <c r="AB279" s="53">
        <f t="shared" si="131"/>
        <v>19.830019005762281</v>
      </c>
      <c r="AC279" s="41" t="str">
        <f t="shared" si="132"/>
        <v>-</v>
      </c>
      <c r="AD279" s="43" t="str">
        <f t="shared" si="133"/>
        <v>-</v>
      </c>
      <c r="AF279" s="38">
        <f>IF('[29]Proforma-Input'!$C$108="Yes",MONTH(O279)&amp;YEAR(O279)=MONTH($C$9)&amp;YEAR($C$9),0)</f>
        <v>0</v>
      </c>
      <c r="AG279" s="52">
        <v>22</v>
      </c>
    </row>
    <row r="280" spans="2:33" x14ac:dyDescent="0.3">
      <c r="B280" s="44" t="str">
        <f t="shared" si="134"/>
        <v>-</v>
      </c>
      <c r="C280" s="38">
        <v>23</v>
      </c>
      <c r="D280" s="1">
        <v>265</v>
      </c>
      <c r="E280" s="1">
        <v>1</v>
      </c>
      <c r="F280" s="39">
        <f>IFERROR(IF(B280&lt;$C$9,IF('[29]Proforma-Input'!$C$108="Yes",K279,K279),0),)</f>
        <v>0</v>
      </c>
      <c r="G280" s="39">
        <f t="shared" si="135"/>
        <v>0</v>
      </c>
      <c r="H280" s="40">
        <f>IFERROR(IF(B280&lt;$C$9,IF('[29]Proforma-Input'!$C$108="Yes",H279,),0),)</f>
        <v>0</v>
      </c>
      <c r="I280" s="41">
        <f t="shared" si="120"/>
        <v>0</v>
      </c>
      <c r="J280" s="41">
        <f t="shared" si="121"/>
        <v>0</v>
      </c>
      <c r="K280" s="42">
        <f t="shared" si="122"/>
        <v>0</v>
      </c>
      <c r="L280" s="41">
        <f t="shared" si="123"/>
        <v>0</v>
      </c>
      <c r="M280" s="43">
        <f t="shared" si="124"/>
        <v>0</v>
      </c>
      <c r="O280" s="44">
        <f t="shared" ca="1" si="136"/>
        <v>53968</v>
      </c>
      <c r="P280" s="38">
        <v>23</v>
      </c>
      <c r="Q280" s="1">
        <f t="shared" si="115"/>
        <v>265</v>
      </c>
      <c r="R280" s="1">
        <v>1</v>
      </c>
      <c r="S280" s="39">
        <f>IF('[29]Proforma-Input'!$C$108="No",X279,IF(AF280=TRUE,$P$3,X279))</f>
        <v>2360888.3918705708</v>
      </c>
      <c r="T280" s="39">
        <f t="shared" si="118"/>
        <v>31603.401174648188</v>
      </c>
      <c r="U280" s="40">
        <f t="shared" si="119"/>
        <v>6.5000000000000002E-2</v>
      </c>
      <c r="V280" s="41">
        <f t="shared" si="125"/>
        <v>12788.145455965592</v>
      </c>
      <c r="W280" s="41">
        <f t="shared" si="126"/>
        <v>18815.255718682594</v>
      </c>
      <c r="X280" s="53">
        <f t="shared" si="127"/>
        <v>2342073.1361518884</v>
      </c>
      <c r="Y280" s="68">
        <f t="shared" si="128"/>
        <v>5716974.4474336589</v>
      </c>
      <c r="Z280" s="68">
        <f t="shared" si="129"/>
        <v>2657926.8638481107</v>
      </c>
      <c r="AA280" s="39">
        <f t="shared" si="130"/>
        <v>196.74069932254758</v>
      </c>
      <c r="AB280" s="53">
        <f t="shared" si="131"/>
        <v>19.67406993225476</v>
      </c>
      <c r="AC280" s="41">
        <f t="shared" si="132"/>
        <v>146608.34860993945</v>
      </c>
      <c r="AD280" s="43">
        <f t="shared" si="133"/>
        <v>232632.46548583882</v>
      </c>
      <c r="AF280" s="38">
        <f>IF('[29]Proforma-Input'!$C$108="Yes",MONTH(O280)&amp;YEAR(O280)=MONTH($C$9)&amp;YEAR($C$9),0)</f>
        <v>0</v>
      </c>
      <c r="AG280" s="52">
        <v>23</v>
      </c>
    </row>
    <row r="281" spans="2:33" x14ac:dyDescent="0.3">
      <c r="B281" s="44" t="str">
        <f t="shared" si="134"/>
        <v>-</v>
      </c>
      <c r="C281" s="38"/>
      <c r="D281" s="1">
        <v>266</v>
      </c>
      <c r="E281" s="1">
        <f t="shared" ref="E281:E291" si="137">1+E280</f>
        <v>2</v>
      </c>
      <c r="F281" s="39">
        <f>IFERROR(IF(B281&lt;$C$9,IF('[29]Proforma-Input'!$C$108="Yes",K280,K280),0),)</f>
        <v>0</v>
      </c>
      <c r="G281" s="39">
        <f t="shared" si="135"/>
        <v>0</v>
      </c>
      <c r="H281" s="40">
        <f>IFERROR(IF(B281&lt;$C$9,IF('[29]Proforma-Input'!$C$108="Yes",H280,),0),)</f>
        <v>0</v>
      </c>
      <c r="I281" s="41">
        <f t="shared" si="120"/>
        <v>0</v>
      </c>
      <c r="J281" s="41">
        <f t="shared" si="121"/>
        <v>0</v>
      </c>
      <c r="K281" s="42">
        <f t="shared" si="122"/>
        <v>0</v>
      </c>
      <c r="L281" s="41" t="str">
        <f t="shared" si="123"/>
        <v>-</v>
      </c>
      <c r="M281" s="43" t="str">
        <f t="shared" si="124"/>
        <v>-</v>
      </c>
      <c r="O281" s="44">
        <f t="shared" ca="1" si="136"/>
        <v>53999</v>
      </c>
      <c r="P281" s="38"/>
      <c r="Q281" s="1">
        <f t="shared" si="115"/>
        <v>266</v>
      </c>
      <c r="R281" s="1">
        <f t="shared" ref="R281:R291" si="138">1+R280</f>
        <v>2</v>
      </c>
      <c r="S281" s="39">
        <f>IF('[29]Proforma-Input'!$C$108="No",X280,IF(AF281=TRUE,$P$3,X280))</f>
        <v>2342073.1361518884</v>
      </c>
      <c r="T281" s="39">
        <f t="shared" si="118"/>
        <v>31603.401174648188</v>
      </c>
      <c r="U281" s="40">
        <f t="shared" si="119"/>
        <v>6.5000000000000002E-2</v>
      </c>
      <c r="V281" s="41">
        <f t="shared" si="125"/>
        <v>12686.229487489396</v>
      </c>
      <c r="W281" s="41">
        <f t="shared" si="126"/>
        <v>18917.171687158792</v>
      </c>
      <c r="X281" s="53">
        <f t="shared" si="127"/>
        <v>2323155.9644647297</v>
      </c>
      <c r="Y281" s="68">
        <f t="shared" si="128"/>
        <v>5729660.6769211479</v>
      </c>
      <c r="Z281" s="68">
        <f t="shared" si="129"/>
        <v>2676844.0355352694</v>
      </c>
      <c r="AA281" s="39">
        <f t="shared" si="130"/>
        <v>195.17276134599069</v>
      </c>
      <c r="AB281" s="53">
        <f t="shared" si="131"/>
        <v>19.517276134599072</v>
      </c>
      <c r="AC281" s="41" t="str">
        <f t="shared" si="132"/>
        <v>-</v>
      </c>
      <c r="AD281" s="43" t="str">
        <f t="shared" si="133"/>
        <v>-</v>
      </c>
      <c r="AF281" s="38">
        <f>IF('[29]Proforma-Input'!$C$108="Yes",MONTH(O281)&amp;YEAR(O281)=MONTH($C$9)&amp;YEAR($C$9),0)</f>
        <v>0</v>
      </c>
      <c r="AG281" s="52">
        <v>23</v>
      </c>
    </row>
    <row r="282" spans="2:33" x14ac:dyDescent="0.3">
      <c r="B282" s="44" t="str">
        <f t="shared" si="134"/>
        <v>-</v>
      </c>
      <c r="C282" s="38"/>
      <c r="D282" s="1">
        <v>267</v>
      </c>
      <c r="E282" s="1">
        <f t="shared" si="137"/>
        <v>3</v>
      </c>
      <c r="F282" s="39">
        <f>IFERROR(IF(B282&lt;$C$9,IF('[29]Proforma-Input'!$C$108="Yes",K281,K281),0),)</f>
        <v>0</v>
      </c>
      <c r="G282" s="39">
        <f t="shared" si="135"/>
        <v>0</v>
      </c>
      <c r="H282" s="40">
        <f>IFERROR(IF(B282&lt;$C$9,IF('[29]Proforma-Input'!$C$108="Yes",H281,),0),)</f>
        <v>0</v>
      </c>
      <c r="I282" s="41">
        <f t="shared" si="120"/>
        <v>0</v>
      </c>
      <c r="J282" s="41">
        <f t="shared" si="121"/>
        <v>0</v>
      </c>
      <c r="K282" s="42">
        <f t="shared" si="122"/>
        <v>0</v>
      </c>
      <c r="L282" s="41" t="str">
        <f t="shared" si="123"/>
        <v>-</v>
      </c>
      <c r="M282" s="43" t="str">
        <f t="shared" si="124"/>
        <v>-</v>
      </c>
      <c r="O282" s="44">
        <f t="shared" ca="1" si="136"/>
        <v>54029</v>
      </c>
      <c r="P282" s="38"/>
      <c r="Q282" s="1">
        <f t="shared" si="115"/>
        <v>267</v>
      </c>
      <c r="R282" s="1">
        <f t="shared" si="138"/>
        <v>3</v>
      </c>
      <c r="S282" s="39">
        <f>IF('[29]Proforma-Input'!$C$108="No",X281,IF(AF282=TRUE,$P$3,X281))</f>
        <v>2323155.9644647297</v>
      </c>
      <c r="T282" s="39">
        <f t="shared" si="118"/>
        <v>31603.401174648188</v>
      </c>
      <c r="U282" s="40">
        <f t="shared" si="119"/>
        <v>6.5000000000000002E-2</v>
      </c>
      <c r="V282" s="41">
        <f t="shared" si="125"/>
        <v>12583.761474183953</v>
      </c>
      <c r="W282" s="41">
        <f t="shared" si="126"/>
        <v>19019.639700464235</v>
      </c>
      <c r="X282" s="53">
        <f t="shared" si="127"/>
        <v>2304136.3247642652</v>
      </c>
      <c r="Y282" s="68">
        <f t="shared" si="128"/>
        <v>5742244.4383953316</v>
      </c>
      <c r="Z282" s="68">
        <f t="shared" si="129"/>
        <v>2695863.6752357339</v>
      </c>
      <c r="AA282" s="39">
        <f t="shared" si="130"/>
        <v>193.59633037206081</v>
      </c>
      <c r="AB282" s="53">
        <f t="shared" si="131"/>
        <v>19.359633037206081</v>
      </c>
      <c r="AC282" s="41" t="str">
        <f t="shared" si="132"/>
        <v>-</v>
      </c>
      <c r="AD282" s="43" t="str">
        <f t="shared" si="133"/>
        <v>-</v>
      </c>
      <c r="AF282" s="38">
        <f>IF('[29]Proforma-Input'!$C$108="Yes",MONTH(O282)&amp;YEAR(O282)=MONTH($C$9)&amp;YEAR($C$9),0)</f>
        <v>0</v>
      </c>
      <c r="AG282" s="52">
        <v>23</v>
      </c>
    </row>
    <row r="283" spans="2:33" x14ac:dyDescent="0.3">
      <c r="B283" s="44" t="str">
        <f t="shared" si="134"/>
        <v>-</v>
      </c>
      <c r="C283" s="38"/>
      <c r="D283" s="1">
        <v>268</v>
      </c>
      <c r="E283" s="1">
        <f t="shared" si="137"/>
        <v>4</v>
      </c>
      <c r="F283" s="39">
        <f>IFERROR(IF(B283&lt;$C$9,IF('[29]Proforma-Input'!$C$108="Yes",K282,K282),0),)</f>
        <v>0</v>
      </c>
      <c r="G283" s="39">
        <f t="shared" si="135"/>
        <v>0</v>
      </c>
      <c r="H283" s="40">
        <f>IFERROR(IF(B283&lt;$C$9,IF('[29]Proforma-Input'!$C$108="Yes",H282,),0),)</f>
        <v>0</v>
      </c>
      <c r="I283" s="41">
        <f t="shared" si="120"/>
        <v>0</v>
      </c>
      <c r="J283" s="41">
        <f t="shared" si="121"/>
        <v>0</v>
      </c>
      <c r="K283" s="42">
        <f t="shared" si="122"/>
        <v>0</v>
      </c>
      <c r="L283" s="41" t="str">
        <f t="shared" si="123"/>
        <v>-</v>
      </c>
      <c r="M283" s="43" t="str">
        <f t="shared" si="124"/>
        <v>-</v>
      </c>
      <c r="O283" s="44">
        <f t="shared" ca="1" si="136"/>
        <v>54060</v>
      </c>
      <c r="P283" s="38"/>
      <c r="Q283" s="1">
        <f t="shared" si="115"/>
        <v>268</v>
      </c>
      <c r="R283" s="1">
        <f t="shared" si="138"/>
        <v>4</v>
      </c>
      <c r="S283" s="39">
        <f>IF('[29]Proforma-Input'!$C$108="No",X282,IF(AF283=TRUE,$P$3,X282))</f>
        <v>2304136.3247642652</v>
      </c>
      <c r="T283" s="39">
        <f t="shared" si="118"/>
        <v>31603.401174648188</v>
      </c>
      <c r="U283" s="40">
        <f t="shared" si="119"/>
        <v>6.5000000000000002E-2</v>
      </c>
      <c r="V283" s="41">
        <f t="shared" si="125"/>
        <v>12480.738425806438</v>
      </c>
      <c r="W283" s="41">
        <f t="shared" si="126"/>
        <v>19122.662748841751</v>
      </c>
      <c r="X283" s="53">
        <f t="shared" si="127"/>
        <v>2285013.6620154236</v>
      </c>
      <c r="Y283" s="68">
        <f t="shared" si="128"/>
        <v>5754725.1768211378</v>
      </c>
      <c r="Z283" s="68">
        <f t="shared" si="129"/>
        <v>2714986.3379845754</v>
      </c>
      <c r="AA283" s="39">
        <f t="shared" si="130"/>
        <v>192.01136039702212</v>
      </c>
      <c r="AB283" s="53">
        <f t="shared" si="131"/>
        <v>19.201136039702213</v>
      </c>
      <c r="AC283" s="41" t="str">
        <f t="shared" si="132"/>
        <v>-</v>
      </c>
      <c r="AD283" s="43" t="str">
        <f t="shared" si="133"/>
        <v>-</v>
      </c>
      <c r="AF283" s="38">
        <f>IF('[29]Proforma-Input'!$C$108="Yes",MONTH(O283)&amp;YEAR(O283)=MONTH($C$9)&amp;YEAR($C$9),0)</f>
        <v>0</v>
      </c>
      <c r="AG283" s="52">
        <v>23</v>
      </c>
    </row>
    <row r="284" spans="2:33" x14ac:dyDescent="0.3">
      <c r="B284" s="44" t="str">
        <f t="shared" si="134"/>
        <v>-</v>
      </c>
      <c r="C284" s="38"/>
      <c r="D284" s="1">
        <v>269</v>
      </c>
      <c r="E284" s="1">
        <f t="shared" si="137"/>
        <v>5</v>
      </c>
      <c r="F284" s="39">
        <f>IFERROR(IF(B284&lt;$C$9,IF('[29]Proforma-Input'!$C$108="Yes",K283,K283),0),)</f>
        <v>0</v>
      </c>
      <c r="G284" s="39">
        <f t="shared" si="135"/>
        <v>0</v>
      </c>
      <c r="H284" s="40">
        <f>IFERROR(IF(B284&lt;$C$9,IF('[29]Proforma-Input'!$C$108="Yes",H283,),0),)</f>
        <v>0</v>
      </c>
      <c r="I284" s="41">
        <f t="shared" si="120"/>
        <v>0</v>
      </c>
      <c r="J284" s="41">
        <f t="shared" si="121"/>
        <v>0</v>
      </c>
      <c r="K284" s="42">
        <f t="shared" si="122"/>
        <v>0</v>
      </c>
      <c r="L284" s="41" t="str">
        <f t="shared" si="123"/>
        <v>-</v>
      </c>
      <c r="M284" s="43" t="str">
        <f t="shared" si="124"/>
        <v>-</v>
      </c>
      <c r="O284" s="44">
        <f t="shared" ca="1" si="136"/>
        <v>54091</v>
      </c>
      <c r="P284" s="38"/>
      <c r="Q284" s="1">
        <f t="shared" si="115"/>
        <v>269</v>
      </c>
      <c r="R284" s="1">
        <f t="shared" si="138"/>
        <v>5</v>
      </c>
      <c r="S284" s="39">
        <f>IF('[29]Proforma-Input'!$C$108="No",X283,IF(AF284=TRUE,$P$3,X283))</f>
        <v>2285013.6620154236</v>
      </c>
      <c r="T284" s="39">
        <f t="shared" si="118"/>
        <v>31603.401174648188</v>
      </c>
      <c r="U284" s="40">
        <f t="shared" si="119"/>
        <v>6.5000000000000002E-2</v>
      </c>
      <c r="V284" s="41">
        <f t="shared" si="125"/>
        <v>12377.157335916878</v>
      </c>
      <c r="W284" s="41">
        <f t="shared" si="126"/>
        <v>19226.243838731309</v>
      </c>
      <c r="X284" s="53">
        <f t="shared" si="127"/>
        <v>2265787.4181766924</v>
      </c>
      <c r="Y284" s="68">
        <f t="shared" si="128"/>
        <v>5767102.3341570543</v>
      </c>
      <c r="Z284" s="68">
        <f t="shared" si="129"/>
        <v>2734212.5818233066</v>
      </c>
      <c r="AA284" s="39">
        <f t="shared" si="130"/>
        <v>190.41780516795197</v>
      </c>
      <c r="AB284" s="53">
        <f t="shared" si="131"/>
        <v>19.041780516795196</v>
      </c>
      <c r="AC284" s="41" t="str">
        <f t="shared" si="132"/>
        <v>-</v>
      </c>
      <c r="AD284" s="43" t="str">
        <f t="shared" si="133"/>
        <v>-</v>
      </c>
      <c r="AF284" s="38">
        <f>IF('[29]Proforma-Input'!$C$108="Yes",MONTH(O284)&amp;YEAR(O284)=MONTH($C$9)&amp;YEAR($C$9),0)</f>
        <v>0</v>
      </c>
      <c r="AG284" s="52">
        <v>23</v>
      </c>
    </row>
    <row r="285" spans="2:33" x14ac:dyDescent="0.3">
      <c r="B285" s="44" t="str">
        <f t="shared" si="134"/>
        <v>-</v>
      </c>
      <c r="C285" s="38"/>
      <c r="D285" s="1">
        <v>270</v>
      </c>
      <c r="E285" s="1">
        <f t="shared" si="137"/>
        <v>6</v>
      </c>
      <c r="F285" s="39">
        <f>IFERROR(IF(B285&lt;$C$9,IF('[29]Proforma-Input'!$C$108="Yes",K284,K284),0),)</f>
        <v>0</v>
      </c>
      <c r="G285" s="39">
        <f t="shared" si="135"/>
        <v>0</v>
      </c>
      <c r="H285" s="40">
        <f>IFERROR(IF(B285&lt;$C$9,IF('[29]Proforma-Input'!$C$108="Yes",H284,),0),)</f>
        <v>0</v>
      </c>
      <c r="I285" s="41">
        <f t="shared" si="120"/>
        <v>0</v>
      </c>
      <c r="J285" s="41">
        <f t="shared" si="121"/>
        <v>0</v>
      </c>
      <c r="K285" s="42">
        <f t="shared" si="122"/>
        <v>0</v>
      </c>
      <c r="L285" s="41" t="str">
        <f t="shared" si="123"/>
        <v>-</v>
      </c>
      <c r="M285" s="43" t="str">
        <f t="shared" si="124"/>
        <v>-</v>
      </c>
      <c r="O285" s="44">
        <f t="shared" ca="1" si="136"/>
        <v>54120</v>
      </c>
      <c r="P285" s="38"/>
      <c r="Q285" s="1">
        <f t="shared" si="115"/>
        <v>270</v>
      </c>
      <c r="R285" s="1">
        <f t="shared" si="138"/>
        <v>6</v>
      </c>
      <c r="S285" s="39">
        <f>IF('[29]Proforma-Input'!$C$108="No",X284,IF(AF285=TRUE,$P$3,X284))</f>
        <v>2265787.4181766924</v>
      </c>
      <c r="T285" s="39">
        <f t="shared" si="118"/>
        <v>31603.401174648188</v>
      </c>
      <c r="U285" s="40">
        <f t="shared" si="119"/>
        <v>6.5000000000000002E-2</v>
      </c>
      <c r="V285" s="41">
        <f t="shared" si="125"/>
        <v>12273.015181790417</v>
      </c>
      <c r="W285" s="41">
        <f t="shared" si="126"/>
        <v>19330.385992857773</v>
      </c>
      <c r="X285" s="53">
        <f t="shared" si="127"/>
        <v>2246457.0321838348</v>
      </c>
      <c r="Y285" s="68">
        <f t="shared" si="128"/>
        <v>5779375.3493388444</v>
      </c>
      <c r="Z285" s="68">
        <f t="shared" si="129"/>
        <v>2753542.9678161643</v>
      </c>
      <c r="AA285" s="39">
        <f t="shared" si="130"/>
        <v>188.81561818139105</v>
      </c>
      <c r="AB285" s="53">
        <f t="shared" si="131"/>
        <v>18.881561818139105</v>
      </c>
      <c r="AC285" s="41" t="str">
        <f t="shared" si="132"/>
        <v>-</v>
      </c>
      <c r="AD285" s="43" t="str">
        <f t="shared" si="133"/>
        <v>-</v>
      </c>
      <c r="AF285" s="38">
        <f>IF('[29]Proforma-Input'!$C$108="Yes",MONTH(O285)&amp;YEAR(O285)=MONTH($C$9)&amp;YEAR($C$9),0)</f>
        <v>0</v>
      </c>
      <c r="AG285" s="52">
        <v>23</v>
      </c>
    </row>
    <row r="286" spans="2:33" x14ac:dyDescent="0.3">
      <c r="B286" s="44" t="str">
        <f t="shared" si="134"/>
        <v>-</v>
      </c>
      <c r="C286" s="38"/>
      <c r="D286" s="1">
        <v>271</v>
      </c>
      <c r="E286" s="1">
        <f t="shared" si="137"/>
        <v>7</v>
      </c>
      <c r="F286" s="39">
        <f>IFERROR(IF(B286&lt;$C$9,IF('[29]Proforma-Input'!$C$108="Yes",K285,K285),0),)</f>
        <v>0</v>
      </c>
      <c r="G286" s="39">
        <f t="shared" si="135"/>
        <v>0</v>
      </c>
      <c r="H286" s="40">
        <f>IFERROR(IF(B286&lt;$C$9,IF('[29]Proforma-Input'!$C$108="Yes",H285,),0),)</f>
        <v>0</v>
      </c>
      <c r="I286" s="41">
        <f t="shared" si="120"/>
        <v>0</v>
      </c>
      <c r="J286" s="41">
        <f t="shared" si="121"/>
        <v>0</v>
      </c>
      <c r="K286" s="42">
        <f t="shared" si="122"/>
        <v>0</v>
      </c>
      <c r="L286" s="41" t="str">
        <f t="shared" si="123"/>
        <v>-</v>
      </c>
      <c r="M286" s="43" t="str">
        <f t="shared" si="124"/>
        <v>-</v>
      </c>
      <c r="O286" s="44">
        <f t="shared" ca="1" si="136"/>
        <v>54151</v>
      </c>
      <c r="P286" s="38"/>
      <c r="Q286" s="1">
        <f t="shared" si="115"/>
        <v>271</v>
      </c>
      <c r="R286" s="1">
        <f t="shared" si="138"/>
        <v>7</v>
      </c>
      <c r="S286" s="39">
        <f>IF('[29]Proforma-Input'!$C$108="No",X285,IF(AF286=TRUE,$P$3,X285))</f>
        <v>2246457.0321838348</v>
      </c>
      <c r="T286" s="39">
        <f t="shared" si="118"/>
        <v>31603.401174648188</v>
      </c>
      <c r="U286" s="40">
        <f t="shared" si="119"/>
        <v>6.5000000000000002E-2</v>
      </c>
      <c r="V286" s="41">
        <f t="shared" si="125"/>
        <v>12168.308924329105</v>
      </c>
      <c r="W286" s="41">
        <f t="shared" si="126"/>
        <v>19435.092250319081</v>
      </c>
      <c r="X286" s="53">
        <f t="shared" si="127"/>
        <v>2227021.9399335156</v>
      </c>
      <c r="Y286" s="68">
        <f t="shared" si="128"/>
        <v>5791543.6582631739</v>
      </c>
      <c r="Z286" s="68">
        <f t="shared" si="129"/>
        <v>2772978.0600664834</v>
      </c>
      <c r="AA286" s="39">
        <f t="shared" si="130"/>
        <v>187.20475268198626</v>
      </c>
      <c r="AB286" s="53">
        <f t="shared" si="131"/>
        <v>18.720475268198626</v>
      </c>
      <c r="AC286" s="41" t="str">
        <f t="shared" si="132"/>
        <v>-</v>
      </c>
      <c r="AD286" s="43" t="str">
        <f t="shared" si="133"/>
        <v>-</v>
      </c>
      <c r="AF286" s="38">
        <f>IF('[29]Proforma-Input'!$C$108="Yes",MONTH(O286)&amp;YEAR(O286)=MONTH($C$9)&amp;YEAR($C$9),0)</f>
        <v>0</v>
      </c>
      <c r="AG286" s="52">
        <v>23</v>
      </c>
    </row>
    <row r="287" spans="2:33" x14ac:dyDescent="0.3">
      <c r="B287" s="44" t="str">
        <f t="shared" si="134"/>
        <v>-</v>
      </c>
      <c r="C287" s="38"/>
      <c r="D287" s="1">
        <v>272</v>
      </c>
      <c r="E287" s="1">
        <f t="shared" si="137"/>
        <v>8</v>
      </c>
      <c r="F287" s="39">
        <f>IFERROR(IF(B287&lt;$C$9,IF('[29]Proforma-Input'!$C$108="Yes",K286,K286),0),)</f>
        <v>0</v>
      </c>
      <c r="G287" s="39">
        <f t="shared" si="135"/>
        <v>0</v>
      </c>
      <c r="H287" s="40">
        <f>IFERROR(IF(B287&lt;$C$9,IF('[29]Proforma-Input'!$C$108="Yes",H286,),0),)</f>
        <v>0</v>
      </c>
      <c r="I287" s="41">
        <f t="shared" si="120"/>
        <v>0</v>
      </c>
      <c r="J287" s="41">
        <f t="shared" si="121"/>
        <v>0</v>
      </c>
      <c r="K287" s="42">
        <f t="shared" si="122"/>
        <v>0</v>
      </c>
      <c r="L287" s="41" t="str">
        <f t="shared" si="123"/>
        <v>-</v>
      </c>
      <c r="M287" s="43" t="str">
        <f t="shared" si="124"/>
        <v>-</v>
      </c>
      <c r="O287" s="44">
        <f t="shared" ca="1" si="136"/>
        <v>54181</v>
      </c>
      <c r="P287" s="38"/>
      <c r="Q287" s="1">
        <f>IF(S287&gt;0,1+Q286,)</f>
        <v>272</v>
      </c>
      <c r="R287" s="1">
        <f t="shared" si="138"/>
        <v>8</v>
      </c>
      <c r="S287" s="39">
        <f>IF('[29]Proforma-Input'!$C$108="No",X286,IF(AF287=TRUE,$P$3,X286))</f>
        <v>2227021.9399335156</v>
      </c>
      <c r="T287" s="39">
        <f t="shared" si="118"/>
        <v>31603.401174648188</v>
      </c>
      <c r="U287" s="40">
        <f t="shared" si="119"/>
        <v>6.5000000000000002E-2</v>
      </c>
      <c r="V287" s="41">
        <f t="shared" si="125"/>
        <v>12063.035507973211</v>
      </c>
      <c r="W287" s="41">
        <f t="shared" si="126"/>
        <v>19540.365666674978</v>
      </c>
      <c r="X287" s="53">
        <f t="shared" si="127"/>
        <v>2207481.5742668407</v>
      </c>
      <c r="Y287" s="68">
        <f t="shared" si="128"/>
        <v>5803606.6937711472</v>
      </c>
      <c r="Z287" s="68">
        <f t="shared" si="129"/>
        <v>2792518.4257331584</v>
      </c>
      <c r="AA287" s="39">
        <f t="shared" si="130"/>
        <v>185.58516166112631</v>
      </c>
      <c r="AB287" s="53">
        <f t="shared" si="131"/>
        <v>18.558516166112632</v>
      </c>
      <c r="AC287" s="41" t="str">
        <f t="shared" si="132"/>
        <v>-</v>
      </c>
      <c r="AD287" s="43" t="str">
        <f t="shared" si="133"/>
        <v>-</v>
      </c>
      <c r="AF287" s="38">
        <f>IF('[29]Proforma-Input'!$C$108="Yes",MONTH(O287)&amp;YEAR(O287)=MONTH($C$9)&amp;YEAR($C$9),0)</f>
        <v>0</v>
      </c>
      <c r="AG287" s="52">
        <v>23</v>
      </c>
    </row>
    <row r="288" spans="2:33" x14ac:dyDescent="0.3">
      <c r="B288" s="44" t="str">
        <f t="shared" si="134"/>
        <v>-</v>
      </c>
      <c r="C288" s="38"/>
      <c r="D288" s="1">
        <v>273</v>
      </c>
      <c r="E288" s="1">
        <f t="shared" si="137"/>
        <v>9</v>
      </c>
      <c r="F288" s="39">
        <f>IFERROR(IF(B288&lt;$C$9,IF('[29]Proforma-Input'!$C$108="Yes",K287,K287),0),)</f>
        <v>0</v>
      </c>
      <c r="G288" s="39">
        <f t="shared" si="135"/>
        <v>0</v>
      </c>
      <c r="H288" s="40">
        <f>IFERROR(IF(B288&lt;$C$9,IF('[29]Proforma-Input'!$C$108="Yes",H287,),0),)</f>
        <v>0</v>
      </c>
      <c r="I288" s="41">
        <f t="shared" si="120"/>
        <v>0</v>
      </c>
      <c r="J288" s="41">
        <f t="shared" si="121"/>
        <v>0</v>
      </c>
      <c r="K288" s="42">
        <f t="shared" si="122"/>
        <v>0</v>
      </c>
      <c r="L288" s="41" t="str">
        <f t="shared" si="123"/>
        <v>-</v>
      </c>
      <c r="M288" s="43" t="str">
        <f t="shared" si="124"/>
        <v>-</v>
      </c>
      <c r="O288" s="44">
        <f t="shared" ca="1" si="136"/>
        <v>54212</v>
      </c>
      <c r="P288" s="38"/>
      <c r="Q288" s="1">
        <f t="shared" si="115"/>
        <v>273</v>
      </c>
      <c r="R288" s="1">
        <f t="shared" si="138"/>
        <v>9</v>
      </c>
      <c r="S288" s="39">
        <f>IF('[29]Proforma-Input'!$C$108="No",X287,IF(AF288=TRUE,$P$3,X287))</f>
        <v>2207481.5742668407</v>
      </c>
      <c r="T288" s="39">
        <f t="shared" si="118"/>
        <v>31603.401174648188</v>
      </c>
      <c r="U288" s="40">
        <f t="shared" si="119"/>
        <v>6.5000000000000002E-2</v>
      </c>
      <c r="V288" s="41">
        <f t="shared" si="125"/>
        <v>11957.191860612054</v>
      </c>
      <c r="W288" s="41">
        <f t="shared" si="126"/>
        <v>19646.209314036132</v>
      </c>
      <c r="X288" s="53">
        <f t="shared" si="127"/>
        <v>2187835.3649528045</v>
      </c>
      <c r="Y288" s="68">
        <f t="shared" si="128"/>
        <v>5815563.8856317597</v>
      </c>
      <c r="Z288" s="68">
        <f t="shared" si="129"/>
        <v>2812164.6350471945</v>
      </c>
      <c r="AA288" s="39">
        <f t="shared" si="130"/>
        <v>183.95679785557004</v>
      </c>
      <c r="AB288" s="53">
        <f t="shared" si="131"/>
        <v>18.395679785557004</v>
      </c>
      <c r="AC288" s="41" t="str">
        <f t="shared" si="132"/>
        <v>-</v>
      </c>
      <c r="AD288" s="43" t="str">
        <f t="shared" si="133"/>
        <v>-</v>
      </c>
      <c r="AF288" s="38">
        <f>IF('[29]Proforma-Input'!$C$108="Yes",MONTH(O288)&amp;YEAR(O288)=MONTH($C$9)&amp;YEAR($C$9),0)</f>
        <v>0</v>
      </c>
      <c r="AG288" s="52">
        <v>23</v>
      </c>
    </row>
    <row r="289" spans="2:33" x14ac:dyDescent="0.3">
      <c r="B289" s="44" t="str">
        <f t="shared" si="134"/>
        <v>-</v>
      </c>
      <c r="C289" s="38"/>
      <c r="D289" s="1">
        <v>274</v>
      </c>
      <c r="E289" s="1">
        <f t="shared" si="137"/>
        <v>10</v>
      </c>
      <c r="F289" s="39">
        <f>IFERROR(IF(B289&lt;$C$9,IF('[29]Proforma-Input'!$C$108="Yes",K288,K288),0),)</f>
        <v>0</v>
      </c>
      <c r="G289" s="39">
        <f t="shared" si="135"/>
        <v>0</v>
      </c>
      <c r="H289" s="40">
        <f>IFERROR(IF(B289&lt;$C$9,IF('[29]Proforma-Input'!$C$108="Yes",H288,),0),)</f>
        <v>0</v>
      </c>
      <c r="I289" s="41">
        <f t="shared" si="120"/>
        <v>0</v>
      </c>
      <c r="J289" s="41">
        <f t="shared" si="121"/>
        <v>0</v>
      </c>
      <c r="K289" s="42">
        <f t="shared" si="122"/>
        <v>0</v>
      </c>
      <c r="L289" s="41" t="str">
        <f t="shared" si="123"/>
        <v>-</v>
      </c>
      <c r="M289" s="43" t="str">
        <f t="shared" si="124"/>
        <v>-</v>
      </c>
      <c r="O289" s="44">
        <f t="shared" ca="1" si="136"/>
        <v>54242</v>
      </c>
      <c r="P289" s="38"/>
      <c r="Q289" s="1">
        <f t="shared" si="115"/>
        <v>274</v>
      </c>
      <c r="R289" s="1">
        <f t="shared" si="138"/>
        <v>10</v>
      </c>
      <c r="S289" s="39">
        <f>IF('[29]Proforma-Input'!$C$108="No",X288,IF(AF289=TRUE,$P$3,X288))</f>
        <v>2187835.3649528045</v>
      </c>
      <c r="T289" s="39">
        <f t="shared" si="118"/>
        <v>31603.401174648188</v>
      </c>
      <c r="U289" s="40">
        <f t="shared" si="119"/>
        <v>6.5000000000000002E-2</v>
      </c>
      <c r="V289" s="41">
        <f t="shared" si="125"/>
        <v>11850.774893494357</v>
      </c>
      <c r="W289" s="41">
        <f t="shared" si="126"/>
        <v>19752.626281153833</v>
      </c>
      <c r="X289" s="53">
        <f t="shared" si="127"/>
        <v>2168082.7386716506</v>
      </c>
      <c r="Y289" s="68">
        <f t="shared" si="128"/>
        <v>5827414.660525254</v>
      </c>
      <c r="Z289" s="68">
        <f t="shared" si="129"/>
        <v>2831917.2613283484</v>
      </c>
      <c r="AA289" s="39">
        <f t="shared" si="130"/>
        <v>182.31961374606703</v>
      </c>
      <c r="AB289" s="53">
        <f t="shared" si="131"/>
        <v>18.231961374606705</v>
      </c>
      <c r="AC289" s="41" t="str">
        <f t="shared" si="132"/>
        <v>-</v>
      </c>
      <c r="AD289" s="43" t="str">
        <f t="shared" si="133"/>
        <v>-</v>
      </c>
      <c r="AF289" s="38">
        <f>IF('[29]Proforma-Input'!$C$108="Yes",MONTH(O289)&amp;YEAR(O289)=MONTH($C$9)&amp;YEAR($C$9),0)</f>
        <v>0</v>
      </c>
      <c r="AG289" s="52">
        <v>23</v>
      </c>
    </row>
    <row r="290" spans="2:33" x14ac:dyDescent="0.3">
      <c r="B290" s="44" t="str">
        <f t="shared" si="134"/>
        <v>-</v>
      </c>
      <c r="C290" s="38"/>
      <c r="D290" s="1">
        <v>275</v>
      </c>
      <c r="E290" s="1">
        <f t="shared" si="137"/>
        <v>11</v>
      </c>
      <c r="F290" s="39">
        <f>IFERROR(IF(B290&lt;$C$9,IF('[29]Proforma-Input'!$C$108="Yes",K289,K289),0),)</f>
        <v>0</v>
      </c>
      <c r="G290" s="39">
        <f t="shared" si="135"/>
        <v>0</v>
      </c>
      <c r="H290" s="40">
        <f>IFERROR(IF(B290&lt;$C$9,IF('[29]Proforma-Input'!$C$108="Yes",H289,),0),)</f>
        <v>0</v>
      </c>
      <c r="I290" s="41">
        <f t="shared" si="120"/>
        <v>0</v>
      </c>
      <c r="J290" s="41">
        <f t="shared" si="121"/>
        <v>0</v>
      </c>
      <c r="K290" s="42">
        <f t="shared" si="122"/>
        <v>0</v>
      </c>
      <c r="L290" s="41" t="str">
        <f t="shared" si="123"/>
        <v>-</v>
      </c>
      <c r="M290" s="43" t="str">
        <f t="shared" si="124"/>
        <v>-</v>
      </c>
      <c r="O290" s="44">
        <f t="shared" ca="1" si="136"/>
        <v>54273</v>
      </c>
      <c r="P290" s="38"/>
      <c r="Q290" s="1">
        <f t="shared" si="115"/>
        <v>275</v>
      </c>
      <c r="R290" s="1">
        <f t="shared" si="138"/>
        <v>11</v>
      </c>
      <c r="S290" s="39">
        <f>IF('[29]Proforma-Input'!$C$108="No",X289,IF(AF290=TRUE,$P$3,X289))</f>
        <v>2168082.7386716506</v>
      </c>
      <c r="T290" s="39">
        <f t="shared" si="118"/>
        <v>31603.401174648188</v>
      </c>
      <c r="U290" s="40">
        <f t="shared" si="119"/>
        <v>6.5000000000000002E-2</v>
      </c>
      <c r="V290" s="41">
        <f t="shared" si="125"/>
        <v>11743.781501138108</v>
      </c>
      <c r="W290" s="41">
        <f t="shared" si="126"/>
        <v>19859.619673510082</v>
      </c>
      <c r="X290" s="53">
        <f t="shared" si="127"/>
        <v>2148223.1189981406</v>
      </c>
      <c r="Y290" s="68">
        <f t="shared" si="128"/>
        <v>5839158.4420263916</v>
      </c>
      <c r="Z290" s="68">
        <f t="shared" si="129"/>
        <v>2851776.8810018585</v>
      </c>
      <c r="AA290" s="39">
        <f t="shared" si="130"/>
        <v>180.67356155597088</v>
      </c>
      <c r="AB290" s="53">
        <f t="shared" si="131"/>
        <v>18.067356155597089</v>
      </c>
      <c r="AC290" s="41" t="str">
        <f t="shared" si="132"/>
        <v>-</v>
      </c>
      <c r="AD290" s="43" t="str">
        <f t="shared" si="133"/>
        <v>-</v>
      </c>
      <c r="AF290" s="38">
        <f>IF('[29]Proforma-Input'!$C$108="Yes",MONTH(O290)&amp;YEAR(O290)=MONTH($C$9)&amp;YEAR($C$9),0)</f>
        <v>0</v>
      </c>
      <c r="AG290" s="52">
        <v>23</v>
      </c>
    </row>
    <row r="291" spans="2:33" x14ac:dyDescent="0.3">
      <c r="B291" s="44" t="str">
        <f t="shared" si="134"/>
        <v>-</v>
      </c>
      <c r="C291" s="38"/>
      <c r="D291" s="1">
        <v>276</v>
      </c>
      <c r="E291" s="1">
        <f t="shared" si="137"/>
        <v>12</v>
      </c>
      <c r="F291" s="39">
        <f>IFERROR(IF(B291&lt;$C$9,IF('[29]Proforma-Input'!$C$108="Yes",K290,K290),0),)</f>
        <v>0</v>
      </c>
      <c r="G291" s="39">
        <f t="shared" si="135"/>
        <v>0</v>
      </c>
      <c r="H291" s="40">
        <f>IFERROR(IF(B291&lt;$C$9,IF('[29]Proforma-Input'!$C$108="Yes",H290,),0),)</f>
        <v>0</v>
      </c>
      <c r="I291" s="41">
        <f t="shared" si="120"/>
        <v>0</v>
      </c>
      <c r="J291" s="41">
        <f t="shared" si="121"/>
        <v>0</v>
      </c>
      <c r="K291" s="42">
        <f t="shared" si="122"/>
        <v>0</v>
      </c>
      <c r="L291" s="41" t="str">
        <f t="shared" si="123"/>
        <v>-</v>
      </c>
      <c r="M291" s="43" t="str">
        <f t="shared" si="124"/>
        <v>-</v>
      </c>
      <c r="O291" s="44">
        <f t="shared" ca="1" si="136"/>
        <v>54304</v>
      </c>
      <c r="P291" s="38"/>
      <c r="Q291" s="1">
        <f t="shared" si="115"/>
        <v>276</v>
      </c>
      <c r="R291" s="1">
        <f t="shared" si="138"/>
        <v>12</v>
      </c>
      <c r="S291" s="39">
        <f>IF('[29]Proforma-Input'!$C$108="No",X290,IF(AF291=TRUE,$P$3,X290))</f>
        <v>2148223.1189981406</v>
      </c>
      <c r="T291" s="39">
        <f t="shared" si="118"/>
        <v>31603.401174648188</v>
      </c>
      <c r="U291" s="40">
        <f t="shared" si="119"/>
        <v>6.5000000000000002E-2</v>
      </c>
      <c r="V291" s="41">
        <f t="shared" si="125"/>
        <v>11636.208561239928</v>
      </c>
      <c r="W291" s="41">
        <f t="shared" si="126"/>
        <v>19967.192613408261</v>
      </c>
      <c r="X291" s="53">
        <f t="shared" si="127"/>
        <v>2128255.9263847321</v>
      </c>
      <c r="Y291" s="68">
        <f t="shared" si="128"/>
        <v>5850794.6505876314</v>
      </c>
      <c r="Z291" s="68">
        <f t="shared" si="129"/>
        <v>2871744.0736152669</v>
      </c>
      <c r="AA291" s="39">
        <f t="shared" si="130"/>
        <v>179.01859324984505</v>
      </c>
      <c r="AB291" s="53">
        <f t="shared" si="131"/>
        <v>17.901859324984507</v>
      </c>
      <c r="AC291" s="41" t="str">
        <f t="shared" si="132"/>
        <v>-</v>
      </c>
      <c r="AD291" s="43" t="str">
        <f t="shared" si="133"/>
        <v>-</v>
      </c>
      <c r="AF291" s="38">
        <f>IF('[29]Proforma-Input'!$C$108="Yes",MONTH(O291)&amp;YEAR(O291)=MONTH($C$9)&amp;YEAR($C$9),0)</f>
        <v>0</v>
      </c>
      <c r="AG291" s="52">
        <v>23</v>
      </c>
    </row>
    <row r="292" spans="2:33" x14ac:dyDescent="0.3">
      <c r="B292" s="44" t="str">
        <f t="shared" si="134"/>
        <v>-</v>
      </c>
      <c r="C292" s="38">
        <v>24</v>
      </c>
      <c r="D292" s="1">
        <v>277</v>
      </c>
      <c r="E292" s="1">
        <v>1</v>
      </c>
      <c r="F292" s="39">
        <f>IFERROR(IF(B292&lt;$C$9,IF('[29]Proforma-Input'!$C$108="Yes",K291,K291),0),)</f>
        <v>0</v>
      </c>
      <c r="G292" s="39">
        <f t="shared" si="135"/>
        <v>0</v>
      </c>
      <c r="H292" s="40">
        <f>IFERROR(IF(B292&lt;$C$9,IF('[29]Proforma-Input'!$C$108="Yes",H291,),0),)</f>
        <v>0</v>
      </c>
      <c r="I292" s="41">
        <f t="shared" si="120"/>
        <v>0</v>
      </c>
      <c r="J292" s="41">
        <f t="shared" si="121"/>
        <v>0</v>
      </c>
      <c r="K292" s="42">
        <f t="shared" si="122"/>
        <v>0</v>
      </c>
      <c r="L292" s="41">
        <f t="shared" si="123"/>
        <v>0</v>
      </c>
      <c r="M292" s="43">
        <f t="shared" si="124"/>
        <v>0</v>
      </c>
      <c r="O292" s="44">
        <f t="shared" ca="1" si="136"/>
        <v>54334</v>
      </c>
      <c r="P292" s="38">
        <v>24</v>
      </c>
      <c r="Q292" s="1">
        <f t="shared" si="115"/>
        <v>277</v>
      </c>
      <c r="R292" s="1">
        <v>1</v>
      </c>
      <c r="S292" s="39">
        <f>IF('[29]Proforma-Input'!$C$108="No",X291,IF(AF292=TRUE,$P$3,X291))</f>
        <v>2128255.9263847321</v>
      </c>
      <c r="T292" s="39">
        <f t="shared" si="118"/>
        <v>31603.401174648188</v>
      </c>
      <c r="U292" s="40">
        <f t="shared" si="119"/>
        <v>6.5000000000000002E-2</v>
      </c>
      <c r="V292" s="41">
        <f t="shared" si="125"/>
        <v>11528.052934583966</v>
      </c>
      <c r="W292" s="41">
        <f t="shared" si="126"/>
        <v>20075.348240064224</v>
      </c>
      <c r="X292" s="53">
        <f t="shared" si="127"/>
        <v>2108180.5781446677</v>
      </c>
      <c r="Y292" s="68">
        <f t="shared" si="128"/>
        <v>5862322.7035222156</v>
      </c>
      <c r="Z292" s="68">
        <f t="shared" si="129"/>
        <v>2891819.4218553314</v>
      </c>
      <c r="AA292" s="39">
        <f t="shared" si="130"/>
        <v>177.35466053206099</v>
      </c>
      <c r="AB292" s="53">
        <f t="shared" si="131"/>
        <v>17.7354660532061</v>
      </c>
      <c r="AC292" s="41">
        <f t="shared" si="132"/>
        <v>131028.52156043494</v>
      </c>
      <c r="AD292" s="43">
        <f t="shared" si="133"/>
        <v>248212.29253534329</v>
      </c>
      <c r="AF292" s="38">
        <f>IF('[29]Proforma-Input'!$C$108="Yes",MONTH(O292)&amp;YEAR(O292)=MONTH($C$9)&amp;YEAR($C$9),0)</f>
        <v>0</v>
      </c>
      <c r="AG292" s="52">
        <v>24</v>
      </c>
    </row>
    <row r="293" spans="2:33" x14ac:dyDescent="0.3">
      <c r="B293" s="44" t="str">
        <f t="shared" si="134"/>
        <v>-</v>
      </c>
      <c r="C293" s="38"/>
      <c r="D293" s="1">
        <v>278</v>
      </c>
      <c r="E293" s="1">
        <f t="shared" ref="E293:E303" si="139">1+E292</f>
        <v>2</v>
      </c>
      <c r="F293" s="39">
        <f>IFERROR(IF(B293&lt;$C$9,IF('[29]Proforma-Input'!$C$108="Yes",K292,K292),0),)</f>
        <v>0</v>
      </c>
      <c r="G293" s="39">
        <f t="shared" si="135"/>
        <v>0</v>
      </c>
      <c r="H293" s="40">
        <f>IFERROR(IF(B293&lt;$C$9,IF('[29]Proforma-Input'!$C$108="Yes",H292,),0),)</f>
        <v>0</v>
      </c>
      <c r="I293" s="41">
        <f t="shared" si="120"/>
        <v>0</v>
      </c>
      <c r="J293" s="41">
        <f t="shared" si="121"/>
        <v>0</v>
      </c>
      <c r="K293" s="42">
        <f t="shared" si="122"/>
        <v>0</v>
      </c>
      <c r="L293" s="41" t="str">
        <f t="shared" si="123"/>
        <v>-</v>
      </c>
      <c r="M293" s="43" t="str">
        <f t="shared" si="124"/>
        <v>-</v>
      </c>
      <c r="O293" s="44">
        <f t="shared" ca="1" si="136"/>
        <v>54365</v>
      </c>
      <c r="P293" s="38"/>
      <c r="Q293" s="1">
        <f t="shared" si="115"/>
        <v>278</v>
      </c>
      <c r="R293" s="1">
        <f t="shared" ref="R293:R303" si="140">1+R292</f>
        <v>2</v>
      </c>
      <c r="S293" s="39">
        <f>IF('[29]Proforma-Input'!$C$108="No",X292,IF(AF293=TRUE,$P$3,X292))</f>
        <v>2108180.5781446677</v>
      </c>
      <c r="T293" s="39">
        <f t="shared" si="118"/>
        <v>31603.401174648188</v>
      </c>
      <c r="U293" s="40">
        <f t="shared" si="119"/>
        <v>6.5000000000000002E-2</v>
      </c>
      <c r="V293" s="41">
        <f t="shared" si="125"/>
        <v>11419.311464950284</v>
      </c>
      <c r="W293" s="41">
        <f t="shared" si="126"/>
        <v>20184.089709697902</v>
      </c>
      <c r="X293" s="53">
        <f t="shared" si="127"/>
        <v>2087996.4884349697</v>
      </c>
      <c r="Y293" s="68">
        <f t="shared" si="128"/>
        <v>5873742.014987166</v>
      </c>
      <c r="Z293" s="68">
        <f t="shared" si="129"/>
        <v>2912003.5115650292</v>
      </c>
      <c r="AA293" s="39">
        <f t="shared" si="130"/>
        <v>175.681714845389</v>
      </c>
      <c r="AB293" s="53">
        <f t="shared" si="131"/>
        <v>17.568171484538901</v>
      </c>
      <c r="AC293" s="41" t="str">
        <f t="shared" si="132"/>
        <v>-</v>
      </c>
      <c r="AD293" s="43" t="str">
        <f t="shared" si="133"/>
        <v>-</v>
      </c>
      <c r="AF293" s="38">
        <f>IF('[29]Proforma-Input'!$C$108="Yes",MONTH(O293)&amp;YEAR(O293)=MONTH($C$9)&amp;YEAR($C$9),0)</f>
        <v>0</v>
      </c>
      <c r="AG293" s="52">
        <v>24</v>
      </c>
    </row>
    <row r="294" spans="2:33" x14ac:dyDescent="0.3">
      <c r="B294" s="44" t="str">
        <f t="shared" si="134"/>
        <v>-</v>
      </c>
      <c r="C294" s="38"/>
      <c r="D294" s="1">
        <v>279</v>
      </c>
      <c r="E294" s="1">
        <f t="shared" si="139"/>
        <v>3</v>
      </c>
      <c r="F294" s="39">
        <f>IFERROR(IF(B294&lt;$C$9,IF('[29]Proforma-Input'!$C$108="Yes",K293,K293),0),)</f>
        <v>0</v>
      </c>
      <c r="G294" s="39">
        <f t="shared" si="135"/>
        <v>0</v>
      </c>
      <c r="H294" s="40">
        <f>IFERROR(IF(B294&lt;$C$9,IF('[29]Proforma-Input'!$C$108="Yes",H293,),0),)</f>
        <v>0</v>
      </c>
      <c r="I294" s="41">
        <f t="shared" si="120"/>
        <v>0</v>
      </c>
      <c r="J294" s="41">
        <f t="shared" si="121"/>
        <v>0</v>
      </c>
      <c r="K294" s="42">
        <f t="shared" si="122"/>
        <v>0</v>
      </c>
      <c r="L294" s="41" t="str">
        <f t="shared" si="123"/>
        <v>-</v>
      </c>
      <c r="M294" s="43" t="str">
        <f t="shared" si="124"/>
        <v>-</v>
      </c>
      <c r="O294" s="44">
        <f t="shared" ca="1" si="136"/>
        <v>54395</v>
      </c>
      <c r="P294" s="38"/>
      <c r="Q294" s="1">
        <f t="shared" si="115"/>
        <v>279</v>
      </c>
      <c r="R294" s="1">
        <f t="shared" si="140"/>
        <v>3</v>
      </c>
      <c r="S294" s="39">
        <f>IF('[29]Proforma-Input'!$C$108="No",X293,IF(AF294=TRUE,$P$3,X293))</f>
        <v>2087996.4884349697</v>
      </c>
      <c r="T294" s="39">
        <f t="shared" si="118"/>
        <v>31603.401174648188</v>
      </c>
      <c r="U294" s="40">
        <f t="shared" si="119"/>
        <v>6.5000000000000002E-2</v>
      </c>
      <c r="V294" s="41">
        <f t="shared" si="125"/>
        <v>11309.980979022754</v>
      </c>
      <c r="W294" s="41">
        <f t="shared" si="126"/>
        <v>20293.420195625433</v>
      </c>
      <c r="X294" s="53">
        <f t="shared" si="127"/>
        <v>2067703.0682393443</v>
      </c>
      <c r="Y294" s="68">
        <f t="shared" si="128"/>
        <v>5885051.9959661886</v>
      </c>
      <c r="Z294" s="68">
        <f t="shared" si="129"/>
        <v>2932296.9317606548</v>
      </c>
      <c r="AA294" s="39">
        <f t="shared" si="130"/>
        <v>173.99970736958082</v>
      </c>
      <c r="AB294" s="53">
        <f t="shared" si="131"/>
        <v>17.399970736958082</v>
      </c>
      <c r="AC294" s="41" t="str">
        <f t="shared" si="132"/>
        <v>-</v>
      </c>
      <c r="AD294" s="43" t="str">
        <f t="shared" si="133"/>
        <v>-</v>
      </c>
      <c r="AF294" s="38">
        <f>IF('[29]Proforma-Input'!$C$108="Yes",MONTH(O294)&amp;YEAR(O294)=MONTH($C$9)&amp;YEAR($C$9),0)</f>
        <v>0</v>
      </c>
      <c r="AG294" s="52">
        <v>24</v>
      </c>
    </row>
    <row r="295" spans="2:33" x14ac:dyDescent="0.3">
      <c r="B295" s="44" t="str">
        <f t="shared" si="134"/>
        <v>-</v>
      </c>
      <c r="C295" s="38"/>
      <c r="D295" s="1">
        <v>280</v>
      </c>
      <c r="E295" s="1">
        <f t="shared" si="139"/>
        <v>4</v>
      </c>
      <c r="F295" s="39">
        <f>IFERROR(IF(B295&lt;$C$9,IF('[29]Proforma-Input'!$C$108="Yes",K294,K294),0),)</f>
        <v>0</v>
      </c>
      <c r="G295" s="39">
        <f t="shared" si="135"/>
        <v>0</v>
      </c>
      <c r="H295" s="40">
        <f>IFERROR(IF(B295&lt;$C$9,IF('[29]Proforma-Input'!$C$108="Yes",H294,),0),)</f>
        <v>0</v>
      </c>
      <c r="I295" s="41">
        <f t="shared" si="120"/>
        <v>0</v>
      </c>
      <c r="J295" s="41">
        <f t="shared" si="121"/>
        <v>0</v>
      </c>
      <c r="K295" s="42">
        <f t="shared" si="122"/>
        <v>0</v>
      </c>
      <c r="L295" s="41" t="str">
        <f t="shared" si="123"/>
        <v>-</v>
      </c>
      <c r="M295" s="43" t="str">
        <f t="shared" si="124"/>
        <v>-</v>
      </c>
      <c r="O295" s="44">
        <f t="shared" ca="1" si="136"/>
        <v>54426</v>
      </c>
      <c r="P295" s="38"/>
      <c r="Q295" s="1">
        <f t="shared" si="115"/>
        <v>280</v>
      </c>
      <c r="R295" s="1">
        <f t="shared" si="140"/>
        <v>4</v>
      </c>
      <c r="S295" s="39">
        <f>IF('[29]Proforma-Input'!$C$108="No",X294,IF(AF295=TRUE,$P$3,X294))</f>
        <v>2067703.0682393443</v>
      </c>
      <c r="T295" s="39">
        <f t="shared" si="118"/>
        <v>31603.401174648188</v>
      </c>
      <c r="U295" s="40">
        <f t="shared" si="119"/>
        <v>6.5000000000000002E-2</v>
      </c>
      <c r="V295" s="41">
        <f t="shared" si="125"/>
        <v>11200.058286296449</v>
      </c>
      <c r="W295" s="41">
        <f t="shared" si="126"/>
        <v>20403.342888351741</v>
      </c>
      <c r="X295" s="53">
        <f>S295-W295</f>
        <v>2047299.7253509925</v>
      </c>
      <c r="Y295" s="68">
        <f t="shared" si="128"/>
        <v>5896252.0542524848</v>
      </c>
      <c r="Z295" s="68">
        <f t="shared" si="129"/>
        <v>2952700.2746490063</v>
      </c>
      <c r="AA295" s="39">
        <f t="shared" si="130"/>
        <v>172.30858901994534</v>
      </c>
      <c r="AB295" s="53">
        <f t="shared" si="131"/>
        <v>17.230858901994534</v>
      </c>
      <c r="AC295" s="41" t="str">
        <f t="shared" si="132"/>
        <v>-</v>
      </c>
      <c r="AD295" s="43" t="str">
        <f t="shared" si="133"/>
        <v>-</v>
      </c>
      <c r="AF295" s="38">
        <f>IF('[29]Proforma-Input'!$C$108="Yes",MONTH(O295)&amp;YEAR(O295)=MONTH($C$9)&amp;YEAR($C$9),0)</f>
        <v>0</v>
      </c>
      <c r="AG295" s="52">
        <v>24</v>
      </c>
    </row>
    <row r="296" spans="2:33" x14ac:dyDescent="0.3">
      <c r="B296" s="44" t="str">
        <f t="shared" si="134"/>
        <v>-</v>
      </c>
      <c r="C296" s="38"/>
      <c r="D296" s="1">
        <v>281</v>
      </c>
      <c r="E296" s="1">
        <f t="shared" si="139"/>
        <v>5</v>
      </c>
      <c r="F296" s="39">
        <f>IFERROR(IF(B296&lt;$C$9,IF('[29]Proforma-Input'!$C$108="Yes",K295,K295),0),)</f>
        <v>0</v>
      </c>
      <c r="G296" s="39">
        <f t="shared" si="135"/>
        <v>0</v>
      </c>
      <c r="H296" s="40">
        <f>IFERROR(IF(B296&lt;$C$9,IF('[29]Proforma-Input'!$C$108="Yes",H295,),0),)</f>
        <v>0</v>
      </c>
      <c r="I296" s="41">
        <f t="shared" si="120"/>
        <v>0</v>
      </c>
      <c r="J296" s="41">
        <f t="shared" si="121"/>
        <v>0</v>
      </c>
      <c r="K296" s="42">
        <f t="shared" si="122"/>
        <v>0</v>
      </c>
      <c r="L296" s="41" t="str">
        <f t="shared" si="123"/>
        <v>-</v>
      </c>
      <c r="M296" s="43" t="str">
        <f t="shared" si="124"/>
        <v>-</v>
      </c>
      <c r="O296" s="44">
        <f t="shared" ca="1" si="136"/>
        <v>54457</v>
      </c>
      <c r="P296" s="38"/>
      <c r="Q296" s="1">
        <f t="shared" si="115"/>
        <v>281</v>
      </c>
      <c r="R296" s="1">
        <f t="shared" si="140"/>
        <v>5</v>
      </c>
      <c r="S296" s="39">
        <f>IF('[29]Proforma-Input'!$C$108="No",X295,IF(AF296=TRUE,$P$3,X295))</f>
        <v>2047299.7253509925</v>
      </c>
      <c r="T296" s="39">
        <f t="shared" si="118"/>
        <v>31603.401174648188</v>
      </c>
      <c r="U296" s="40">
        <f t="shared" si="119"/>
        <v>6.5000000000000002E-2</v>
      </c>
      <c r="V296" s="41">
        <f t="shared" si="125"/>
        <v>11089.540178984544</v>
      </c>
      <c r="W296" s="41">
        <f t="shared" si="126"/>
        <v>20513.860995663643</v>
      </c>
      <c r="X296" s="53">
        <f t="shared" si="127"/>
        <v>2026785.864355329</v>
      </c>
      <c r="Y296" s="68">
        <f t="shared" si="128"/>
        <v>5907341.5944314692</v>
      </c>
      <c r="Z296" s="68">
        <f t="shared" si="129"/>
        <v>2973214.1356446701</v>
      </c>
      <c r="AA296" s="39">
        <f t="shared" si="130"/>
        <v>170.60831044591603</v>
      </c>
      <c r="AB296" s="53">
        <f t="shared" si="131"/>
        <v>17.060831044591605</v>
      </c>
      <c r="AC296" s="41" t="str">
        <f t="shared" si="132"/>
        <v>-</v>
      </c>
      <c r="AD296" s="43" t="str">
        <f t="shared" si="133"/>
        <v>-</v>
      </c>
      <c r="AF296" s="38">
        <f>IF('[29]Proforma-Input'!$C$108="Yes",MONTH(O296)&amp;YEAR(O296)=MONTH($C$9)&amp;YEAR($C$9),0)</f>
        <v>0</v>
      </c>
      <c r="AG296" s="52">
        <v>24</v>
      </c>
    </row>
    <row r="297" spans="2:33" x14ac:dyDescent="0.3">
      <c r="B297" s="44" t="str">
        <f t="shared" si="134"/>
        <v>-</v>
      </c>
      <c r="C297" s="38"/>
      <c r="D297" s="1">
        <v>282</v>
      </c>
      <c r="E297" s="1">
        <f t="shared" si="139"/>
        <v>6</v>
      </c>
      <c r="F297" s="39">
        <f>IFERROR(IF(B297&lt;$C$9,IF('[29]Proforma-Input'!$C$108="Yes",K296,K296),0),)</f>
        <v>0</v>
      </c>
      <c r="G297" s="39">
        <f t="shared" si="135"/>
        <v>0</v>
      </c>
      <c r="H297" s="40">
        <f>IFERROR(IF(B297&lt;$C$9,IF('[29]Proforma-Input'!$C$108="Yes",H296,),0),)</f>
        <v>0</v>
      </c>
      <c r="I297" s="41">
        <f t="shared" si="120"/>
        <v>0</v>
      </c>
      <c r="J297" s="41">
        <f t="shared" si="121"/>
        <v>0</v>
      </c>
      <c r="K297" s="42">
        <f t="shared" si="122"/>
        <v>0</v>
      </c>
      <c r="L297" s="41" t="str">
        <f t="shared" si="123"/>
        <v>-</v>
      </c>
      <c r="M297" s="43" t="str">
        <f t="shared" si="124"/>
        <v>-</v>
      </c>
      <c r="O297" s="44">
        <f t="shared" ca="1" si="136"/>
        <v>54485</v>
      </c>
      <c r="P297" s="38"/>
      <c r="Q297" s="1">
        <f t="shared" si="115"/>
        <v>282</v>
      </c>
      <c r="R297" s="1">
        <f t="shared" si="140"/>
        <v>6</v>
      </c>
      <c r="S297" s="39">
        <f>IF('[29]Proforma-Input'!$C$108="No",X296,IF(AF297=TRUE,$P$3,X296))</f>
        <v>2026785.864355329</v>
      </c>
      <c r="T297" s="39">
        <f t="shared" si="118"/>
        <v>31603.401174648188</v>
      </c>
      <c r="U297" s="40">
        <f t="shared" si="119"/>
        <v>6.5000000000000002E-2</v>
      </c>
      <c r="V297" s="41">
        <f t="shared" si="125"/>
        <v>10978.423431924699</v>
      </c>
      <c r="W297" s="41">
        <f t="shared" si="126"/>
        <v>20624.977742723488</v>
      </c>
      <c r="X297" s="53">
        <f t="shared" si="127"/>
        <v>2006160.8866126055</v>
      </c>
      <c r="Y297" s="68">
        <f t="shared" si="128"/>
        <v>5918320.0178633938</v>
      </c>
      <c r="Z297" s="68">
        <f t="shared" si="129"/>
        <v>2993839.1133873938</v>
      </c>
      <c r="AA297" s="39">
        <f t="shared" si="130"/>
        <v>168.89882202961076</v>
      </c>
      <c r="AB297" s="53">
        <f t="shared" si="131"/>
        <v>16.889882202961076</v>
      </c>
      <c r="AC297" s="41" t="str">
        <f t="shared" si="132"/>
        <v>-</v>
      </c>
      <c r="AD297" s="43" t="str">
        <f t="shared" si="133"/>
        <v>-</v>
      </c>
      <c r="AF297" s="38">
        <f>IF('[29]Proforma-Input'!$C$108="Yes",MONTH(O297)&amp;YEAR(O297)=MONTH($C$9)&amp;YEAR($C$9),0)</f>
        <v>0</v>
      </c>
      <c r="AG297" s="52">
        <v>24</v>
      </c>
    </row>
    <row r="298" spans="2:33" x14ac:dyDescent="0.3">
      <c r="B298" s="44" t="str">
        <f t="shared" si="134"/>
        <v>-</v>
      </c>
      <c r="C298" s="38"/>
      <c r="D298" s="1">
        <v>283</v>
      </c>
      <c r="E298" s="1">
        <f t="shared" si="139"/>
        <v>7</v>
      </c>
      <c r="F298" s="39">
        <f>IFERROR(IF(B298&lt;$C$9,IF('[29]Proforma-Input'!$C$108="Yes",K297,K297),0),)</f>
        <v>0</v>
      </c>
      <c r="G298" s="39">
        <f t="shared" si="135"/>
        <v>0</v>
      </c>
      <c r="H298" s="40">
        <f>IFERROR(IF(B298&lt;$C$9,IF('[29]Proforma-Input'!$C$108="Yes",H297,),0),)</f>
        <v>0</v>
      </c>
      <c r="I298" s="41">
        <f t="shared" si="120"/>
        <v>0</v>
      </c>
      <c r="J298" s="41">
        <f t="shared" si="121"/>
        <v>0</v>
      </c>
      <c r="K298" s="42">
        <f t="shared" si="122"/>
        <v>0</v>
      </c>
      <c r="L298" s="41" t="str">
        <f t="shared" si="123"/>
        <v>-</v>
      </c>
      <c r="M298" s="43" t="str">
        <f t="shared" si="124"/>
        <v>-</v>
      </c>
      <c r="O298" s="44">
        <f t="shared" ca="1" si="136"/>
        <v>54516</v>
      </c>
      <c r="P298" s="38"/>
      <c r="Q298" s="1">
        <f t="shared" si="115"/>
        <v>283</v>
      </c>
      <c r="R298" s="1">
        <f t="shared" si="140"/>
        <v>7</v>
      </c>
      <c r="S298" s="39">
        <f>IF('[29]Proforma-Input'!$C$108="No",X297,IF(AF298=TRUE,$P$3,X297))</f>
        <v>2006160.8866126055</v>
      </c>
      <c r="T298" s="39">
        <f t="shared" si="118"/>
        <v>31603.401174648188</v>
      </c>
      <c r="U298" s="40">
        <f t="shared" si="119"/>
        <v>6.5000000000000002E-2</v>
      </c>
      <c r="V298" s="41">
        <f t="shared" si="125"/>
        <v>10866.704802484946</v>
      </c>
      <c r="W298" s="41">
        <f t="shared" si="126"/>
        <v>20736.696372163242</v>
      </c>
      <c r="X298" s="53">
        <f t="shared" si="127"/>
        <v>1985424.1902404423</v>
      </c>
      <c r="Y298" s="68">
        <f t="shared" si="128"/>
        <v>5929186.7226658789</v>
      </c>
      <c r="Z298" s="68">
        <f t="shared" si="129"/>
        <v>3014575.8097595568</v>
      </c>
      <c r="AA298" s="39">
        <f t="shared" si="130"/>
        <v>167.1800738843838</v>
      </c>
      <c r="AB298" s="53">
        <f t="shared" si="131"/>
        <v>16.71800738843838</v>
      </c>
      <c r="AC298" s="41" t="str">
        <f t="shared" si="132"/>
        <v>-</v>
      </c>
      <c r="AD298" s="43" t="str">
        <f t="shared" si="133"/>
        <v>-</v>
      </c>
      <c r="AF298" s="38">
        <f>IF('[29]Proforma-Input'!$C$108="Yes",MONTH(O298)&amp;YEAR(O298)=MONTH($C$9)&amp;YEAR($C$9),0)</f>
        <v>0</v>
      </c>
      <c r="AG298" s="52">
        <v>24</v>
      </c>
    </row>
    <row r="299" spans="2:33" x14ac:dyDescent="0.3">
      <c r="B299" s="44" t="str">
        <f t="shared" si="134"/>
        <v>-</v>
      </c>
      <c r="C299" s="38"/>
      <c r="D299" s="1">
        <v>284</v>
      </c>
      <c r="E299" s="1">
        <f t="shared" si="139"/>
        <v>8</v>
      </c>
      <c r="F299" s="39">
        <f>IFERROR(IF(B299&lt;$C$9,IF('[29]Proforma-Input'!$C$108="Yes",K298,K298),0),)</f>
        <v>0</v>
      </c>
      <c r="G299" s="39">
        <f t="shared" si="135"/>
        <v>0</v>
      </c>
      <c r="H299" s="40">
        <f>IFERROR(IF(B299&lt;$C$9,IF('[29]Proforma-Input'!$C$108="Yes",H298,),0),)</f>
        <v>0</v>
      </c>
      <c r="I299" s="41">
        <f t="shared" si="120"/>
        <v>0</v>
      </c>
      <c r="J299" s="41">
        <f t="shared" si="121"/>
        <v>0</v>
      </c>
      <c r="K299" s="42">
        <f t="shared" si="122"/>
        <v>0</v>
      </c>
      <c r="L299" s="41" t="str">
        <f t="shared" si="123"/>
        <v>-</v>
      </c>
      <c r="M299" s="43" t="str">
        <f t="shared" si="124"/>
        <v>-</v>
      </c>
      <c r="O299" s="44">
        <f t="shared" ca="1" si="136"/>
        <v>54546</v>
      </c>
      <c r="P299" s="38"/>
      <c r="Q299" s="1">
        <f t="shared" si="115"/>
        <v>284</v>
      </c>
      <c r="R299" s="1">
        <f t="shared" si="140"/>
        <v>8</v>
      </c>
      <c r="S299" s="39">
        <f>IF('[29]Proforma-Input'!$C$108="No",X298,IF(AF299=TRUE,$P$3,X298))</f>
        <v>1985424.1902404423</v>
      </c>
      <c r="T299" s="39">
        <f t="shared" si="118"/>
        <v>31603.401174648188</v>
      </c>
      <c r="U299" s="40">
        <f t="shared" si="119"/>
        <v>6.5000000000000002E-2</v>
      </c>
      <c r="V299" s="41">
        <f t="shared" si="125"/>
        <v>10754.381030469063</v>
      </c>
      <c r="W299" s="41">
        <f t="shared" si="126"/>
        <v>20849.020144179125</v>
      </c>
      <c r="X299" s="53">
        <f t="shared" si="127"/>
        <v>1964575.1700962631</v>
      </c>
      <c r="Y299" s="68">
        <f t="shared" si="128"/>
        <v>5939941.1036963481</v>
      </c>
      <c r="Z299" s="68">
        <f t="shared" si="129"/>
        <v>3035424.8299037358</v>
      </c>
      <c r="AA299" s="39">
        <f t="shared" si="130"/>
        <v>165.4520158533702</v>
      </c>
      <c r="AB299" s="53">
        <f t="shared" si="131"/>
        <v>16.545201585337022</v>
      </c>
      <c r="AC299" s="41" t="str">
        <f t="shared" si="132"/>
        <v>-</v>
      </c>
      <c r="AD299" s="43" t="str">
        <f t="shared" si="133"/>
        <v>-</v>
      </c>
      <c r="AF299" s="38">
        <f>IF('[29]Proforma-Input'!$C$108="Yes",MONTH(O299)&amp;YEAR(O299)=MONTH($C$9)&amp;YEAR($C$9),0)</f>
        <v>0</v>
      </c>
      <c r="AG299" s="52">
        <v>24</v>
      </c>
    </row>
    <row r="300" spans="2:33" x14ac:dyDescent="0.3">
      <c r="B300" s="44" t="str">
        <f t="shared" si="134"/>
        <v>-</v>
      </c>
      <c r="C300" s="38"/>
      <c r="D300" s="1">
        <v>285</v>
      </c>
      <c r="E300" s="1">
        <f t="shared" si="139"/>
        <v>9</v>
      </c>
      <c r="F300" s="39">
        <f>IFERROR(IF(B300&lt;$C$9,IF('[29]Proforma-Input'!$C$108="Yes",K299,K299),0),)</f>
        <v>0</v>
      </c>
      <c r="G300" s="39">
        <f t="shared" si="135"/>
        <v>0</v>
      </c>
      <c r="H300" s="40">
        <f>IFERROR(IF(B300&lt;$C$9,IF('[29]Proforma-Input'!$C$108="Yes",H299,),0),)</f>
        <v>0</v>
      </c>
      <c r="I300" s="41">
        <f t="shared" si="120"/>
        <v>0</v>
      </c>
      <c r="J300" s="41">
        <f t="shared" si="121"/>
        <v>0</v>
      </c>
      <c r="K300" s="42">
        <f t="shared" si="122"/>
        <v>0</v>
      </c>
      <c r="L300" s="41" t="str">
        <f t="shared" si="123"/>
        <v>-</v>
      </c>
      <c r="M300" s="43" t="str">
        <f t="shared" si="124"/>
        <v>-</v>
      </c>
      <c r="O300" s="44">
        <f t="shared" ca="1" si="136"/>
        <v>54577</v>
      </c>
      <c r="P300" s="38"/>
      <c r="Q300" s="1">
        <f t="shared" si="115"/>
        <v>285</v>
      </c>
      <c r="R300" s="1">
        <f t="shared" si="140"/>
        <v>9</v>
      </c>
      <c r="S300" s="39">
        <f>IF('[29]Proforma-Input'!$C$108="No",X299,IF(AF300=TRUE,$P$3,X299))</f>
        <v>1964575.1700962631</v>
      </c>
      <c r="T300" s="39">
        <f t="shared" si="118"/>
        <v>31603.401174648188</v>
      </c>
      <c r="U300" s="40">
        <f t="shared" si="119"/>
        <v>6.5000000000000002E-2</v>
      </c>
      <c r="V300" s="41">
        <f t="shared" si="125"/>
        <v>10641.448838021426</v>
      </c>
      <c r="W300" s="41">
        <f t="shared" si="126"/>
        <v>20961.95233662676</v>
      </c>
      <c r="X300" s="53">
        <f t="shared" si="127"/>
        <v>1943613.2177596362</v>
      </c>
      <c r="Y300" s="68">
        <f t="shared" si="128"/>
        <v>5950582.5525343698</v>
      </c>
      <c r="Z300" s="68">
        <f t="shared" si="129"/>
        <v>3056386.7822403624</v>
      </c>
      <c r="AA300" s="39">
        <f t="shared" si="130"/>
        <v>163.71459750802191</v>
      </c>
      <c r="AB300" s="53">
        <f t="shared" si="131"/>
        <v>16.371459750802192</v>
      </c>
      <c r="AC300" s="41" t="str">
        <f t="shared" si="132"/>
        <v>-</v>
      </c>
      <c r="AD300" s="43" t="str">
        <f t="shared" si="133"/>
        <v>-</v>
      </c>
      <c r="AF300" s="38">
        <f>IF('[29]Proforma-Input'!$C$108="Yes",MONTH(O300)&amp;YEAR(O300)=MONTH($C$9)&amp;YEAR($C$9),0)</f>
        <v>0</v>
      </c>
      <c r="AG300" s="52">
        <v>24</v>
      </c>
    </row>
    <row r="301" spans="2:33" x14ac:dyDescent="0.3">
      <c r="B301" s="44" t="str">
        <f t="shared" si="134"/>
        <v>-</v>
      </c>
      <c r="C301" s="38"/>
      <c r="D301" s="1">
        <v>286</v>
      </c>
      <c r="E301" s="1">
        <f t="shared" si="139"/>
        <v>10</v>
      </c>
      <c r="F301" s="39">
        <f>IFERROR(IF(B301&lt;$C$9,IF('[29]Proforma-Input'!$C$108="Yes",K300,K300),0),)</f>
        <v>0</v>
      </c>
      <c r="G301" s="39">
        <f t="shared" si="135"/>
        <v>0</v>
      </c>
      <c r="H301" s="40">
        <f>IFERROR(IF(B301&lt;$C$9,IF('[29]Proforma-Input'!$C$108="Yes",H300,),0),)</f>
        <v>0</v>
      </c>
      <c r="I301" s="41">
        <f t="shared" si="120"/>
        <v>0</v>
      </c>
      <c r="J301" s="41">
        <f t="shared" si="121"/>
        <v>0</v>
      </c>
      <c r="K301" s="42">
        <f t="shared" si="122"/>
        <v>0</v>
      </c>
      <c r="L301" s="41" t="str">
        <f t="shared" si="123"/>
        <v>-</v>
      </c>
      <c r="M301" s="43" t="str">
        <f t="shared" si="124"/>
        <v>-</v>
      </c>
      <c r="O301" s="44">
        <f t="shared" ca="1" si="136"/>
        <v>54607</v>
      </c>
      <c r="P301" s="38"/>
      <c r="Q301" s="1">
        <f t="shared" si="115"/>
        <v>286</v>
      </c>
      <c r="R301" s="1">
        <f t="shared" si="140"/>
        <v>10</v>
      </c>
      <c r="S301" s="39">
        <f>IF('[29]Proforma-Input'!$C$108="No",X300,IF(AF301=TRUE,$P$3,X300))</f>
        <v>1943613.2177596362</v>
      </c>
      <c r="T301" s="39">
        <f t="shared" si="118"/>
        <v>31603.401174648188</v>
      </c>
      <c r="U301" s="40">
        <f t="shared" si="119"/>
        <v>6.5000000000000002E-2</v>
      </c>
      <c r="V301" s="41">
        <f t="shared" si="125"/>
        <v>10527.904929531363</v>
      </c>
      <c r="W301" s="41">
        <f t="shared" si="126"/>
        <v>21075.496245116825</v>
      </c>
      <c r="X301" s="53">
        <f t="shared" si="127"/>
        <v>1922537.7215145193</v>
      </c>
      <c r="Y301" s="68">
        <f t="shared" si="128"/>
        <v>5961110.4574639015</v>
      </c>
      <c r="Z301" s="68">
        <f t="shared" si="129"/>
        <v>3077462.2784854793</v>
      </c>
      <c r="AA301" s="39">
        <f t="shared" si="130"/>
        <v>161.96776814663636</v>
      </c>
      <c r="AB301" s="53">
        <f t="shared" si="131"/>
        <v>16.196776814663636</v>
      </c>
      <c r="AC301" s="41" t="str">
        <f t="shared" si="132"/>
        <v>-</v>
      </c>
      <c r="AD301" s="43" t="str">
        <f t="shared" si="133"/>
        <v>-</v>
      </c>
      <c r="AF301" s="38">
        <f>IF('[29]Proforma-Input'!$C$108="Yes",MONTH(O301)&amp;YEAR(O301)=MONTH($C$9)&amp;YEAR($C$9),0)</f>
        <v>0</v>
      </c>
      <c r="AG301" s="52">
        <v>24</v>
      </c>
    </row>
    <row r="302" spans="2:33" x14ac:dyDescent="0.3">
      <c r="B302" s="44" t="str">
        <f t="shared" si="134"/>
        <v>-</v>
      </c>
      <c r="C302" s="38"/>
      <c r="D302" s="1">
        <v>287</v>
      </c>
      <c r="E302" s="1">
        <f t="shared" si="139"/>
        <v>11</v>
      </c>
      <c r="F302" s="39">
        <f>IFERROR(IF(B302&lt;$C$9,IF('[29]Proforma-Input'!$C$108="Yes",K301,K301),0),)</f>
        <v>0</v>
      </c>
      <c r="G302" s="39">
        <f t="shared" si="135"/>
        <v>0</v>
      </c>
      <c r="H302" s="40">
        <f>IFERROR(IF(B302&lt;$C$9,IF('[29]Proforma-Input'!$C$108="Yes",H301,),0),)</f>
        <v>0</v>
      </c>
      <c r="I302" s="41">
        <f t="shared" si="120"/>
        <v>0</v>
      </c>
      <c r="J302" s="41">
        <f t="shared" si="121"/>
        <v>0</v>
      </c>
      <c r="K302" s="42">
        <f t="shared" si="122"/>
        <v>0</v>
      </c>
      <c r="L302" s="41" t="str">
        <f t="shared" si="123"/>
        <v>-</v>
      </c>
      <c r="M302" s="43" t="str">
        <f t="shared" si="124"/>
        <v>-</v>
      </c>
      <c r="O302" s="44">
        <f t="shared" ca="1" si="136"/>
        <v>54638</v>
      </c>
      <c r="P302" s="38"/>
      <c r="Q302" s="1">
        <f t="shared" si="115"/>
        <v>287</v>
      </c>
      <c r="R302" s="1">
        <f t="shared" si="140"/>
        <v>11</v>
      </c>
      <c r="S302" s="39">
        <f>IF('[29]Proforma-Input'!$C$108="No",X301,IF(AF302=TRUE,$P$3,X301))</f>
        <v>1922537.7215145193</v>
      </c>
      <c r="T302" s="39">
        <f t="shared" si="118"/>
        <v>31603.401174648188</v>
      </c>
      <c r="U302" s="40">
        <f t="shared" si="119"/>
        <v>6.5000000000000002E-2</v>
      </c>
      <c r="V302" s="41">
        <f t="shared" si="125"/>
        <v>10413.74599153698</v>
      </c>
      <c r="W302" s="41">
        <f t="shared" si="126"/>
        <v>21189.655183111208</v>
      </c>
      <c r="X302" s="53">
        <f t="shared" si="127"/>
        <v>1901348.066331408</v>
      </c>
      <c r="Y302" s="68">
        <f t="shared" si="128"/>
        <v>5971524.2034554388</v>
      </c>
      <c r="Z302" s="68">
        <f t="shared" si="129"/>
        <v>3098651.9336685906</v>
      </c>
      <c r="AA302" s="39">
        <f t="shared" si="130"/>
        <v>160.2114767928766</v>
      </c>
      <c r="AB302" s="53">
        <f t="shared" si="131"/>
        <v>16.021147679287662</v>
      </c>
      <c r="AC302" s="41" t="str">
        <f t="shared" si="132"/>
        <v>-</v>
      </c>
      <c r="AD302" s="43" t="str">
        <f t="shared" si="133"/>
        <v>-</v>
      </c>
      <c r="AF302" s="38">
        <f>IF('[29]Proforma-Input'!$C$108="Yes",MONTH(O302)&amp;YEAR(O302)=MONTH($C$9)&amp;YEAR($C$9),0)</f>
        <v>0</v>
      </c>
      <c r="AG302" s="52">
        <v>24</v>
      </c>
    </row>
    <row r="303" spans="2:33" x14ac:dyDescent="0.3">
      <c r="B303" s="44" t="str">
        <f t="shared" si="134"/>
        <v>-</v>
      </c>
      <c r="C303" s="38"/>
      <c r="D303" s="1">
        <v>288</v>
      </c>
      <c r="E303" s="1">
        <f t="shared" si="139"/>
        <v>12</v>
      </c>
      <c r="F303" s="39">
        <f>IFERROR(IF(B303&lt;$C$9,IF('[29]Proforma-Input'!$C$108="Yes",K302,K302),0),)</f>
        <v>0</v>
      </c>
      <c r="G303" s="39">
        <f t="shared" si="135"/>
        <v>0</v>
      </c>
      <c r="H303" s="40">
        <f>IFERROR(IF(B303&lt;$C$9,IF('[29]Proforma-Input'!$C$108="Yes",H302,),0),)</f>
        <v>0</v>
      </c>
      <c r="I303" s="41">
        <f t="shared" si="120"/>
        <v>0</v>
      </c>
      <c r="J303" s="41">
        <f t="shared" si="121"/>
        <v>0</v>
      </c>
      <c r="K303" s="42">
        <f t="shared" si="122"/>
        <v>0</v>
      </c>
      <c r="L303" s="41" t="str">
        <f t="shared" si="123"/>
        <v>-</v>
      </c>
      <c r="M303" s="43" t="str">
        <f t="shared" si="124"/>
        <v>-</v>
      </c>
      <c r="O303" s="44">
        <f t="shared" ca="1" si="136"/>
        <v>54669</v>
      </c>
      <c r="P303" s="38"/>
      <c r="Q303" s="1">
        <f t="shared" si="115"/>
        <v>288</v>
      </c>
      <c r="R303" s="1">
        <f t="shared" si="140"/>
        <v>12</v>
      </c>
      <c r="S303" s="39">
        <f>IF('[29]Proforma-Input'!$C$108="No",X302,IF(AF303=TRUE,$P$3,X302))</f>
        <v>1901348.066331408</v>
      </c>
      <c r="T303" s="39">
        <f t="shared" si="118"/>
        <v>31603.401174648188</v>
      </c>
      <c r="U303" s="40">
        <f t="shared" si="119"/>
        <v>6.5000000000000002E-2</v>
      </c>
      <c r="V303" s="41">
        <f t="shared" si="125"/>
        <v>10298.968692628459</v>
      </c>
      <c r="W303" s="41">
        <f t="shared" si="126"/>
        <v>21304.432482019729</v>
      </c>
      <c r="X303" s="53">
        <f t="shared" si="127"/>
        <v>1880043.6338493882</v>
      </c>
      <c r="Y303" s="68">
        <f t="shared" si="128"/>
        <v>5981823.1721480675</v>
      </c>
      <c r="Z303" s="68">
        <f t="shared" si="129"/>
        <v>3119956.3661506101</v>
      </c>
      <c r="AA303" s="39">
        <f t="shared" si="130"/>
        <v>158.44567219428401</v>
      </c>
      <c r="AB303" s="53">
        <f t="shared" si="131"/>
        <v>15.844567219428402</v>
      </c>
      <c r="AC303" s="41" t="str">
        <f t="shared" si="132"/>
        <v>-</v>
      </c>
      <c r="AD303" s="43" t="str">
        <f t="shared" si="133"/>
        <v>-</v>
      </c>
      <c r="AF303" s="38">
        <f>IF('[29]Proforma-Input'!$C$108="Yes",MONTH(O303)&amp;YEAR(O303)=MONTH($C$9)&amp;YEAR($C$9),0)</f>
        <v>0</v>
      </c>
      <c r="AG303" s="52">
        <v>24</v>
      </c>
    </row>
    <row r="304" spans="2:33" x14ac:dyDescent="0.3">
      <c r="B304" s="44" t="str">
        <f t="shared" si="134"/>
        <v>-</v>
      </c>
      <c r="C304" s="38">
        <v>25</v>
      </c>
      <c r="D304" s="1">
        <v>289</v>
      </c>
      <c r="E304" s="1">
        <v>1</v>
      </c>
      <c r="F304" s="39">
        <f>IFERROR(IF(B304&lt;$C$9,IF('[29]Proforma-Input'!$C$108="Yes",K303,K303),0),)</f>
        <v>0</v>
      </c>
      <c r="G304" s="39">
        <f t="shared" si="135"/>
        <v>0</v>
      </c>
      <c r="H304" s="40">
        <f>IFERROR(IF(B304&lt;$C$9,IF('[29]Proforma-Input'!$C$108="Yes",H303,),0),)</f>
        <v>0</v>
      </c>
      <c r="I304" s="41">
        <f t="shared" si="120"/>
        <v>0</v>
      </c>
      <c r="J304" s="41">
        <f t="shared" si="121"/>
        <v>0</v>
      </c>
      <c r="K304" s="42">
        <f t="shared" si="122"/>
        <v>0</v>
      </c>
      <c r="L304" s="41">
        <f t="shared" si="123"/>
        <v>0</v>
      </c>
      <c r="M304" s="43">
        <f t="shared" si="124"/>
        <v>0</v>
      </c>
      <c r="O304" s="44">
        <f t="shared" ca="1" si="136"/>
        <v>54699</v>
      </c>
      <c r="P304" s="38">
        <v>25</v>
      </c>
      <c r="Q304" s="1">
        <f t="shared" si="115"/>
        <v>289</v>
      </c>
      <c r="R304" s="1">
        <v>1</v>
      </c>
      <c r="S304" s="39">
        <f>IF('[29]Proforma-Input'!$C$108="No",X303,IF(AF304=TRUE,$P$3,X303))</f>
        <v>1880043.6338493882</v>
      </c>
      <c r="T304" s="39">
        <f t="shared" si="118"/>
        <v>31603.401174648188</v>
      </c>
      <c r="U304" s="40">
        <f t="shared" si="119"/>
        <v>6.5000000000000002E-2</v>
      </c>
      <c r="V304" s="41">
        <f t="shared" si="125"/>
        <v>10183.569683350854</v>
      </c>
      <c r="W304" s="41">
        <f t="shared" si="126"/>
        <v>21419.831491297336</v>
      </c>
      <c r="X304" s="53">
        <f t="shared" si="127"/>
        <v>1858623.8023580909</v>
      </c>
      <c r="Y304" s="68">
        <f t="shared" si="128"/>
        <v>5992006.7418314181</v>
      </c>
      <c r="Z304" s="68">
        <f t="shared" si="129"/>
        <v>3141376.1976419073</v>
      </c>
      <c r="AA304" s="39">
        <f t="shared" si="130"/>
        <v>156.67030282078235</v>
      </c>
      <c r="AB304" s="53">
        <f t="shared" si="131"/>
        <v>15.667030282078237</v>
      </c>
      <c r="AC304" s="41">
        <f t="shared" si="132"/>
        <v>114405.28463954577</v>
      </c>
      <c r="AD304" s="43">
        <f t="shared" si="133"/>
        <v>264835.5294562325</v>
      </c>
      <c r="AF304" s="38">
        <f>IF('[29]Proforma-Input'!$C$108="Yes",MONTH(O304)&amp;YEAR(O304)=MONTH($C$9)&amp;YEAR($C$9),0)</f>
        <v>0</v>
      </c>
      <c r="AG304" s="52">
        <v>25</v>
      </c>
    </row>
    <row r="305" spans="2:33" x14ac:dyDescent="0.3">
      <c r="B305" s="44" t="str">
        <f t="shared" si="134"/>
        <v>-</v>
      </c>
      <c r="C305" s="38"/>
      <c r="D305" s="1">
        <v>290</v>
      </c>
      <c r="E305" s="1">
        <f t="shared" ref="E305:E315" si="141">1+E304</f>
        <v>2</v>
      </c>
      <c r="F305" s="39">
        <f>IFERROR(IF(B305&lt;$C$9,IF('[29]Proforma-Input'!$C$108="Yes",K304,K304),0),)</f>
        <v>0</v>
      </c>
      <c r="G305" s="39">
        <f t="shared" si="135"/>
        <v>0</v>
      </c>
      <c r="H305" s="40">
        <f>IFERROR(IF(B305&lt;$C$9,IF('[29]Proforma-Input'!$C$108="Yes",H304,),0),)</f>
        <v>0</v>
      </c>
      <c r="I305" s="41">
        <f t="shared" si="120"/>
        <v>0</v>
      </c>
      <c r="J305" s="41">
        <f t="shared" si="121"/>
        <v>0</v>
      </c>
      <c r="K305" s="42">
        <f t="shared" si="122"/>
        <v>0</v>
      </c>
      <c r="L305" s="41" t="str">
        <f t="shared" si="123"/>
        <v>-</v>
      </c>
      <c r="M305" s="43" t="str">
        <f t="shared" si="124"/>
        <v>-</v>
      </c>
      <c r="O305" s="44">
        <f t="shared" ca="1" si="136"/>
        <v>54730</v>
      </c>
      <c r="P305" s="38"/>
      <c r="Q305" s="1">
        <f t="shared" si="115"/>
        <v>290</v>
      </c>
      <c r="R305" s="1">
        <f t="shared" ref="R305:R315" si="142">1+R304</f>
        <v>2</v>
      </c>
      <c r="S305" s="39">
        <f>IF('[29]Proforma-Input'!$C$108="No",X304,IF(AF305=TRUE,$P$3,X304))</f>
        <v>1858623.8023580909</v>
      </c>
      <c r="T305" s="39">
        <f t="shared" si="118"/>
        <v>31603.401174648188</v>
      </c>
      <c r="U305" s="40">
        <f t="shared" si="119"/>
        <v>6.5000000000000002E-2</v>
      </c>
      <c r="V305" s="41">
        <f t="shared" si="125"/>
        <v>10067.545596106325</v>
      </c>
      <c r="W305" s="41">
        <f t="shared" si="126"/>
        <v>21535.855578541865</v>
      </c>
      <c r="X305" s="53">
        <f t="shared" si="127"/>
        <v>1837087.9467795491</v>
      </c>
      <c r="Y305" s="68">
        <f t="shared" si="128"/>
        <v>6002074.2874275241</v>
      </c>
      <c r="Z305" s="68">
        <f t="shared" si="129"/>
        <v>3162912.053220449</v>
      </c>
      <c r="AA305" s="39">
        <f t="shared" si="130"/>
        <v>154.88531686317424</v>
      </c>
      <c r="AB305" s="53">
        <f t="shared" si="131"/>
        <v>15.488531686317424</v>
      </c>
      <c r="AC305" s="41" t="str">
        <f t="shared" si="132"/>
        <v>-</v>
      </c>
      <c r="AD305" s="43" t="str">
        <f t="shared" si="133"/>
        <v>-</v>
      </c>
      <c r="AF305" s="38">
        <f>IF('[29]Proforma-Input'!$C$108="Yes",MONTH(O305)&amp;YEAR(O305)=MONTH($C$9)&amp;YEAR($C$9),0)</f>
        <v>0</v>
      </c>
      <c r="AG305" s="52">
        <v>25</v>
      </c>
    </row>
    <row r="306" spans="2:33" x14ac:dyDescent="0.3">
      <c r="B306" s="44" t="str">
        <f t="shared" si="134"/>
        <v>-</v>
      </c>
      <c r="C306" s="38"/>
      <c r="D306" s="1">
        <v>291</v>
      </c>
      <c r="E306" s="1">
        <f t="shared" si="141"/>
        <v>3</v>
      </c>
      <c r="F306" s="39">
        <f>IFERROR(IF(B306&lt;$C$9,IF('[29]Proforma-Input'!$C$108="Yes",K305,K305),0),)</f>
        <v>0</v>
      </c>
      <c r="G306" s="39">
        <f t="shared" si="135"/>
        <v>0</v>
      </c>
      <c r="H306" s="40">
        <f>IFERROR(IF(B306&lt;$C$9,IF('[29]Proforma-Input'!$C$108="Yes",H305,),0),)</f>
        <v>0</v>
      </c>
      <c r="I306" s="41">
        <f t="shared" si="120"/>
        <v>0</v>
      </c>
      <c r="J306" s="41">
        <f t="shared" si="121"/>
        <v>0</v>
      </c>
      <c r="K306" s="42">
        <f t="shared" si="122"/>
        <v>0</v>
      </c>
      <c r="L306" s="41" t="str">
        <f t="shared" si="123"/>
        <v>-</v>
      </c>
      <c r="M306" s="43" t="str">
        <f t="shared" si="124"/>
        <v>-</v>
      </c>
      <c r="O306" s="44">
        <f t="shared" ca="1" si="136"/>
        <v>54760</v>
      </c>
      <c r="P306" s="38"/>
      <c r="Q306" s="1">
        <f t="shared" si="115"/>
        <v>291</v>
      </c>
      <c r="R306" s="1">
        <f t="shared" si="142"/>
        <v>3</v>
      </c>
      <c r="S306" s="39">
        <f>IF('[29]Proforma-Input'!$C$108="No",X305,IF(AF306=TRUE,$P$3,X305))</f>
        <v>1837087.9467795491</v>
      </c>
      <c r="T306" s="39">
        <f t="shared" si="118"/>
        <v>31603.401174648188</v>
      </c>
      <c r="U306" s="40">
        <f t="shared" si="119"/>
        <v>6.5000000000000002E-2</v>
      </c>
      <c r="V306" s="41">
        <f t="shared" si="125"/>
        <v>9950.893045055891</v>
      </c>
      <c r="W306" s="41">
        <f t="shared" si="126"/>
        <v>21652.508129592297</v>
      </c>
      <c r="X306" s="53">
        <f t="shared" si="127"/>
        <v>1815435.4386499568</v>
      </c>
      <c r="Y306" s="68">
        <f t="shared" si="128"/>
        <v>6012025.1804725798</v>
      </c>
      <c r="Z306" s="68">
        <f t="shared" si="129"/>
        <v>3184564.5613500415</v>
      </c>
      <c r="AA306" s="39">
        <f t="shared" si="130"/>
        <v>153.0906622316291</v>
      </c>
      <c r="AB306" s="53">
        <f t="shared" si="131"/>
        <v>15.30906622316291</v>
      </c>
      <c r="AC306" s="41" t="str">
        <f t="shared" si="132"/>
        <v>-</v>
      </c>
      <c r="AD306" s="43" t="str">
        <f t="shared" si="133"/>
        <v>-</v>
      </c>
      <c r="AF306" s="38">
        <f>IF('[29]Proforma-Input'!$C$108="Yes",MONTH(O306)&amp;YEAR(O306)=MONTH($C$9)&amp;YEAR($C$9),0)</f>
        <v>0</v>
      </c>
      <c r="AG306" s="52">
        <v>25</v>
      </c>
    </row>
    <row r="307" spans="2:33" x14ac:dyDescent="0.3">
      <c r="B307" s="44" t="str">
        <f t="shared" si="134"/>
        <v>-</v>
      </c>
      <c r="C307" s="38"/>
      <c r="D307" s="1">
        <v>292</v>
      </c>
      <c r="E307" s="1">
        <f t="shared" si="141"/>
        <v>4</v>
      </c>
      <c r="F307" s="39">
        <f>IFERROR(IF(B307&lt;$C$9,IF('[29]Proforma-Input'!$C$108="Yes",K306,K306),0),)</f>
        <v>0</v>
      </c>
      <c r="G307" s="39">
        <f t="shared" si="135"/>
        <v>0</v>
      </c>
      <c r="H307" s="40">
        <f>IFERROR(IF(B307&lt;$C$9,IF('[29]Proforma-Input'!$C$108="Yes",H306,),0),)</f>
        <v>0</v>
      </c>
      <c r="I307" s="41">
        <f t="shared" si="120"/>
        <v>0</v>
      </c>
      <c r="J307" s="41">
        <f t="shared" si="121"/>
        <v>0</v>
      </c>
      <c r="K307" s="42">
        <f t="shared" si="122"/>
        <v>0</v>
      </c>
      <c r="L307" s="41" t="str">
        <f t="shared" si="123"/>
        <v>-</v>
      </c>
      <c r="M307" s="43" t="str">
        <f t="shared" si="124"/>
        <v>-</v>
      </c>
      <c r="O307" s="44">
        <f t="shared" ca="1" si="136"/>
        <v>54791</v>
      </c>
      <c r="P307" s="38"/>
      <c r="Q307" s="1">
        <f t="shared" si="115"/>
        <v>292</v>
      </c>
      <c r="R307" s="1">
        <f t="shared" si="142"/>
        <v>4</v>
      </c>
      <c r="S307" s="39">
        <f>IF('[29]Proforma-Input'!$C$108="No",X306,IF(AF307=TRUE,$P$3,X306))</f>
        <v>1815435.4386499568</v>
      </c>
      <c r="T307" s="39">
        <f t="shared" si="118"/>
        <v>31603.401174648188</v>
      </c>
      <c r="U307" s="40">
        <f t="shared" si="119"/>
        <v>6.5000000000000002E-2</v>
      </c>
      <c r="V307" s="41">
        <f t="shared" si="125"/>
        <v>9833.6086260205993</v>
      </c>
      <c r="W307" s="41">
        <f t="shared" si="126"/>
        <v>21769.792548627589</v>
      </c>
      <c r="X307" s="53">
        <f t="shared" si="127"/>
        <v>1793665.6461013292</v>
      </c>
      <c r="Y307" s="68">
        <f t="shared" si="128"/>
        <v>6021858.7890985999</v>
      </c>
      <c r="Z307" s="68">
        <f t="shared" si="129"/>
        <v>3206334.3538986691</v>
      </c>
      <c r="AA307" s="39">
        <f t="shared" si="130"/>
        <v>151.28628655416307</v>
      </c>
      <c r="AB307" s="53">
        <f t="shared" si="131"/>
        <v>15.128628655416307</v>
      </c>
      <c r="AC307" s="41" t="str">
        <f t="shared" si="132"/>
        <v>-</v>
      </c>
      <c r="AD307" s="43" t="str">
        <f t="shared" si="133"/>
        <v>-</v>
      </c>
      <c r="AF307" s="38">
        <f>IF('[29]Proforma-Input'!$C$108="Yes",MONTH(O307)&amp;YEAR(O307)=MONTH($C$9)&amp;YEAR($C$9),0)</f>
        <v>0</v>
      </c>
      <c r="AG307" s="52">
        <v>25</v>
      </c>
    </row>
    <row r="308" spans="2:33" x14ac:dyDescent="0.3">
      <c r="B308" s="44" t="str">
        <f t="shared" si="134"/>
        <v>-</v>
      </c>
      <c r="C308" s="38"/>
      <c r="D308" s="1">
        <v>293</v>
      </c>
      <c r="E308" s="1">
        <f t="shared" si="141"/>
        <v>5</v>
      </c>
      <c r="F308" s="39">
        <f>IFERROR(IF(B308&lt;$C$9,IF('[29]Proforma-Input'!$C$108="Yes",K307,K307),0),)</f>
        <v>0</v>
      </c>
      <c r="G308" s="39">
        <f t="shared" si="135"/>
        <v>0</v>
      </c>
      <c r="H308" s="40">
        <f>IFERROR(IF(B308&lt;$C$9,IF('[29]Proforma-Input'!$C$108="Yes",H307,),0),)</f>
        <v>0</v>
      </c>
      <c r="I308" s="41">
        <f t="shared" si="120"/>
        <v>0</v>
      </c>
      <c r="J308" s="41">
        <f t="shared" si="121"/>
        <v>0</v>
      </c>
      <c r="K308" s="42">
        <f t="shared" si="122"/>
        <v>0</v>
      </c>
      <c r="L308" s="41" t="str">
        <f t="shared" si="123"/>
        <v>-</v>
      </c>
      <c r="M308" s="43" t="str">
        <f t="shared" si="124"/>
        <v>-</v>
      </c>
      <c r="O308" s="44">
        <f t="shared" ca="1" si="136"/>
        <v>54822</v>
      </c>
      <c r="P308" s="38"/>
      <c r="Q308" s="1">
        <f t="shared" si="115"/>
        <v>293</v>
      </c>
      <c r="R308" s="1">
        <f t="shared" si="142"/>
        <v>5</v>
      </c>
      <c r="S308" s="39">
        <f>IF('[29]Proforma-Input'!$C$108="No",X307,IF(AF308=TRUE,$P$3,X307))</f>
        <v>1793665.6461013292</v>
      </c>
      <c r="T308" s="39">
        <f t="shared" si="118"/>
        <v>31603.401174648188</v>
      </c>
      <c r="U308" s="40">
        <f t="shared" si="119"/>
        <v>6.5000000000000002E-2</v>
      </c>
      <c r="V308" s="41">
        <f t="shared" si="125"/>
        <v>9715.6889163821997</v>
      </c>
      <c r="W308" s="41">
        <f t="shared" si="126"/>
        <v>21887.712258265987</v>
      </c>
      <c r="X308" s="53">
        <f t="shared" si="127"/>
        <v>1771777.9338430632</v>
      </c>
      <c r="Y308" s="68">
        <f t="shared" si="128"/>
        <v>6031574.4780149823</v>
      </c>
      <c r="Z308" s="68">
        <f t="shared" si="129"/>
        <v>3228222.0661569349</v>
      </c>
      <c r="AA308" s="39">
        <f t="shared" si="130"/>
        <v>149.47213717511076</v>
      </c>
      <c r="AB308" s="53">
        <f t="shared" si="131"/>
        <v>14.947213717511076</v>
      </c>
      <c r="AC308" s="41" t="str">
        <f t="shared" si="132"/>
        <v>-</v>
      </c>
      <c r="AD308" s="43" t="str">
        <f t="shared" si="133"/>
        <v>-</v>
      </c>
      <c r="AF308" s="38">
        <f>IF('[29]Proforma-Input'!$C$108="Yes",MONTH(O308)&amp;YEAR(O308)=MONTH($C$9)&amp;YEAR($C$9),0)</f>
        <v>0</v>
      </c>
      <c r="AG308" s="52">
        <v>25</v>
      </c>
    </row>
    <row r="309" spans="2:33" x14ac:dyDescent="0.3">
      <c r="B309" s="44" t="str">
        <f t="shared" si="134"/>
        <v>-</v>
      </c>
      <c r="C309" s="38"/>
      <c r="D309" s="1">
        <v>294</v>
      </c>
      <c r="E309" s="1">
        <f t="shared" si="141"/>
        <v>6</v>
      </c>
      <c r="F309" s="39">
        <f>IFERROR(IF(B309&lt;$C$9,IF('[29]Proforma-Input'!$C$108="Yes",K308,K308),0),)</f>
        <v>0</v>
      </c>
      <c r="G309" s="39">
        <f t="shared" si="135"/>
        <v>0</v>
      </c>
      <c r="H309" s="40">
        <f>IFERROR(IF(B309&lt;$C$9,IF('[29]Proforma-Input'!$C$108="Yes",H308,),0),)</f>
        <v>0</v>
      </c>
      <c r="I309" s="41">
        <f t="shared" si="120"/>
        <v>0</v>
      </c>
      <c r="J309" s="41">
        <f t="shared" si="121"/>
        <v>0</v>
      </c>
      <c r="K309" s="42">
        <f t="shared" si="122"/>
        <v>0</v>
      </c>
      <c r="L309" s="41" t="str">
        <f t="shared" si="123"/>
        <v>-</v>
      </c>
      <c r="M309" s="43" t="str">
        <f t="shared" si="124"/>
        <v>-</v>
      </c>
      <c r="O309" s="44">
        <f t="shared" ca="1" si="136"/>
        <v>54850</v>
      </c>
      <c r="P309" s="38"/>
      <c r="Q309" s="1">
        <f t="shared" si="115"/>
        <v>294</v>
      </c>
      <c r="R309" s="1">
        <f t="shared" si="142"/>
        <v>6</v>
      </c>
      <c r="S309" s="39">
        <f>IF('[29]Proforma-Input'!$C$108="No",X308,IF(AF309=TRUE,$P$3,X308))</f>
        <v>1771777.9338430632</v>
      </c>
      <c r="T309" s="39">
        <f t="shared" si="118"/>
        <v>31603.401174648188</v>
      </c>
      <c r="U309" s="40">
        <f t="shared" si="119"/>
        <v>6.5000000000000002E-2</v>
      </c>
      <c r="V309" s="41">
        <f t="shared" si="125"/>
        <v>9597.1304749832598</v>
      </c>
      <c r="W309" s="41">
        <f t="shared" si="126"/>
        <v>22006.270699664929</v>
      </c>
      <c r="X309" s="53">
        <f t="shared" si="127"/>
        <v>1749771.6631433982</v>
      </c>
      <c r="Y309" s="68">
        <f t="shared" si="128"/>
        <v>6041171.608489966</v>
      </c>
      <c r="Z309" s="68">
        <f t="shared" si="129"/>
        <v>3250228.3368565999</v>
      </c>
      <c r="AA309" s="39">
        <f t="shared" si="130"/>
        <v>147.6481611535886</v>
      </c>
      <c r="AB309" s="53">
        <f t="shared" si="131"/>
        <v>14.764816115358862</v>
      </c>
      <c r="AC309" s="41" t="str">
        <f t="shared" si="132"/>
        <v>-</v>
      </c>
      <c r="AD309" s="43" t="str">
        <f t="shared" si="133"/>
        <v>-</v>
      </c>
      <c r="AF309" s="38">
        <f>IF('[29]Proforma-Input'!$C$108="Yes",MONTH(O309)&amp;YEAR(O309)=MONTH($C$9)&amp;YEAR($C$9),0)</f>
        <v>0</v>
      </c>
      <c r="AG309" s="52">
        <v>25</v>
      </c>
    </row>
    <row r="310" spans="2:33" x14ac:dyDescent="0.3">
      <c r="B310" s="44" t="str">
        <f t="shared" si="134"/>
        <v>-</v>
      </c>
      <c r="C310" s="38"/>
      <c r="D310" s="1">
        <v>295</v>
      </c>
      <c r="E310" s="1">
        <f t="shared" si="141"/>
        <v>7</v>
      </c>
      <c r="F310" s="39">
        <f>IFERROR(IF(B310&lt;$C$9,IF('[29]Proforma-Input'!$C$108="Yes",K309,K309),0),)</f>
        <v>0</v>
      </c>
      <c r="G310" s="39">
        <f t="shared" si="135"/>
        <v>0</v>
      </c>
      <c r="H310" s="40">
        <f>IFERROR(IF(B310&lt;$C$9,IF('[29]Proforma-Input'!$C$108="Yes",H309,),0),)</f>
        <v>0</v>
      </c>
      <c r="I310" s="41">
        <f t="shared" si="120"/>
        <v>0</v>
      </c>
      <c r="J310" s="41">
        <f t="shared" si="121"/>
        <v>0</v>
      </c>
      <c r="K310" s="42">
        <f t="shared" si="122"/>
        <v>0</v>
      </c>
      <c r="L310" s="41" t="str">
        <f t="shared" si="123"/>
        <v>-</v>
      </c>
      <c r="M310" s="43" t="str">
        <f t="shared" si="124"/>
        <v>-</v>
      </c>
      <c r="O310" s="44">
        <f t="shared" ca="1" si="136"/>
        <v>54881</v>
      </c>
      <c r="P310" s="38"/>
      <c r="Q310" s="1">
        <f t="shared" si="115"/>
        <v>295</v>
      </c>
      <c r="R310" s="1">
        <f t="shared" si="142"/>
        <v>7</v>
      </c>
      <c r="S310" s="39">
        <f>IF('[29]Proforma-Input'!$C$108="No",X309,IF(AF310=TRUE,$P$3,X309))</f>
        <v>1749771.6631433982</v>
      </c>
      <c r="T310" s="39">
        <f t="shared" si="118"/>
        <v>31603.401174648188</v>
      </c>
      <c r="U310" s="40">
        <f t="shared" si="119"/>
        <v>6.5000000000000002E-2</v>
      </c>
      <c r="V310" s="41">
        <f t="shared" si="125"/>
        <v>9477.9298420267405</v>
      </c>
      <c r="W310" s="41">
        <f t="shared" si="126"/>
        <v>22125.471332621448</v>
      </c>
      <c r="X310" s="53">
        <f t="shared" si="127"/>
        <v>1727646.1918107767</v>
      </c>
      <c r="Y310" s="68">
        <f t="shared" si="128"/>
        <v>6050649.5383319929</v>
      </c>
      <c r="Z310" s="68">
        <f t="shared" si="129"/>
        <v>3272353.8081892212</v>
      </c>
      <c r="AA310" s="39">
        <f t="shared" si="130"/>
        <v>145.81430526194984</v>
      </c>
      <c r="AB310" s="53">
        <f t="shared" si="131"/>
        <v>14.581430526194985</v>
      </c>
      <c r="AC310" s="41" t="str">
        <f t="shared" si="132"/>
        <v>-</v>
      </c>
      <c r="AD310" s="43" t="str">
        <f t="shared" si="133"/>
        <v>-</v>
      </c>
      <c r="AF310" s="38">
        <f>IF('[29]Proforma-Input'!$C$108="Yes",MONTH(O310)&amp;YEAR(O310)=MONTH($C$9)&amp;YEAR($C$9),0)</f>
        <v>0</v>
      </c>
      <c r="AG310" s="52">
        <v>25</v>
      </c>
    </row>
    <row r="311" spans="2:33" x14ac:dyDescent="0.3">
      <c r="B311" s="44" t="str">
        <f t="shared" si="134"/>
        <v>-</v>
      </c>
      <c r="C311" s="38"/>
      <c r="D311" s="1">
        <v>296</v>
      </c>
      <c r="E311" s="1">
        <f t="shared" si="141"/>
        <v>8</v>
      </c>
      <c r="F311" s="39">
        <f>IFERROR(IF(B311&lt;$C$9,IF('[29]Proforma-Input'!$C$108="Yes",K310,K310),0),)</f>
        <v>0</v>
      </c>
      <c r="G311" s="39">
        <f t="shared" si="135"/>
        <v>0</v>
      </c>
      <c r="H311" s="40">
        <f>IFERROR(IF(B311&lt;$C$9,IF('[29]Proforma-Input'!$C$108="Yes",H310,),0),)</f>
        <v>0</v>
      </c>
      <c r="I311" s="41">
        <f t="shared" si="120"/>
        <v>0</v>
      </c>
      <c r="J311" s="41">
        <f t="shared" si="121"/>
        <v>0</v>
      </c>
      <c r="K311" s="42">
        <f t="shared" si="122"/>
        <v>0</v>
      </c>
      <c r="L311" s="41" t="str">
        <f t="shared" si="123"/>
        <v>-</v>
      </c>
      <c r="M311" s="43" t="str">
        <f t="shared" si="124"/>
        <v>-</v>
      </c>
      <c r="O311" s="44">
        <f t="shared" ca="1" si="136"/>
        <v>54911</v>
      </c>
      <c r="P311" s="38"/>
      <c r="Q311" s="1">
        <f t="shared" si="115"/>
        <v>296</v>
      </c>
      <c r="R311" s="1">
        <f t="shared" si="142"/>
        <v>8</v>
      </c>
      <c r="S311" s="39">
        <f>IF('[29]Proforma-Input'!$C$108="No",X310,IF(AF311=TRUE,$P$3,X310))</f>
        <v>1727646.1918107767</v>
      </c>
      <c r="T311" s="39">
        <f t="shared" si="118"/>
        <v>31603.401174648188</v>
      </c>
      <c r="U311" s="40">
        <f t="shared" si="119"/>
        <v>6.5000000000000002E-2</v>
      </c>
      <c r="V311" s="41">
        <f t="shared" si="125"/>
        <v>9358.0835389750409</v>
      </c>
      <c r="W311" s="41">
        <f t="shared" si="126"/>
        <v>22245.317635673149</v>
      </c>
      <c r="X311" s="53">
        <f t="shared" si="127"/>
        <v>1705400.8741751036</v>
      </c>
      <c r="Y311" s="68">
        <f t="shared" si="128"/>
        <v>6060007.6218709676</v>
      </c>
      <c r="Z311" s="68">
        <f t="shared" si="129"/>
        <v>3294599.1258248943</v>
      </c>
      <c r="AA311" s="39">
        <f t="shared" si="130"/>
        <v>143.97051598423141</v>
      </c>
      <c r="AB311" s="53">
        <f t="shared" si="131"/>
        <v>14.397051598423142</v>
      </c>
      <c r="AC311" s="41" t="str">
        <f t="shared" si="132"/>
        <v>-</v>
      </c>
      <c r="AD311" s="43" t="str">
        <f t="shared" si="133"/>
        <v>-</v>
      </c>
      <c r="AF311" s="38">
        <f>IF('[29]Proforma-Input'!$C$108="Yes",MONTH(O311)&amp;YEAR(O311)=MONTH($C$9)&amp;YEAR($C$9),0)</f>
        <v>0</v>
      </c>
      <c r="AG311" s="52">
        <v>25</v>
      </c>
    </row>
    <row r="312" spans="2:33" x14ac:dyDescent="0.3">
      <c r="B312" s="44" t="str">
        <f t="shared" si="134"/>
        <v>-</v>
      </c>
      <c r="C312" s="38"/>
      <c r="D312" s="1">
        <v>297</v>
      </c>
      <c r="E312" s="1">
        <f t="shared" si="141"/>
        <v>9</v>
      </c>
      <c r="F312" s="39">
        <f>IFERROR(IF(B312&lt;$C$9,IF('[29]Proforma-Input'!$C$108="Yes",K311,K311),0),)</f>
        <v>0</v>
      </c>
      <c r="G312" s="39">
        <f t="shared" si="135"/>
        <v>0</v>
      </c>
      <c r="H312" s="40">
        <f>IFERROR(IF(B312&lt;$C$9,IF('[29]Proforma-Input'!$C$108="Yes",H311,),0),)</f>
        <v>0</v>
      </c>
      <c r="I312" s="41">
        <f t="shared" si="120"/>
        <v>0</v>
      </c>
      <c r="J312" s="41">
        <f t="shared" si="121"/>
        <v>0</v>
      </c>
      <c r="K312" s="42">
        <f t="shared" si="122"/>
        <v>0</v>
      </c>
      <c r="L312" s="41" t="str">
        <f t="shared" si="123"/>
        <v>-</v>
      </c>
      <c r="M312" s="43" t="str">
        <f t="shared" si="124"/>
        <v>-</v>
      </c>
      <c r="O312" s="44">
        <f t="shared" ca="1" si="136"/>
        <v>54942</v>
      </c>
      <c r="P312" s="38"/>
      <c r="Q312" s="1">
        <f t="shared" si="115"/>
        <v>297</v>
      </c>
      <c r="R312" s="1">
        <f t="shared" si="142"/>
        <v>9</v>
      </c>
      <c r="S312" s="39">
        <f>IF('[29]Proforma-Input'!$C$108="No",X311,IF(AF312=TRUE,$P$3,X311))</f>
        <v>1705400.8741751036</v>
      </c>
      <c r="T312" s="39">
        <f t="shared" si="118"/>
        <v>31603.401174648188</v>
      </c>
      <c r="U312" s="40">
        <f t="shared" si="119"/>
        <v>6.5000000000000002E-2</v>
      </c>
      <c r="V312" s="41">
        <f t="shared" si="125"/>
        <v>9237.5880684484782</v>
      </c>
      <c r="W312" s="41">
        <f t="shared" si="126"/>
        <v>22365.813106199712</v>
      </c>
      <c r="X312" s="53">
        <f t="shared" si="127"/>
        <v>1683035.0610689039</v>
      </c>
      <c r="Y312" s="68">
        <f t="shared" si="128"/>
        <v>6069245.2099394165</v>
      </c>
      <c r="Z312" s="68">
        <f t="shared" si="129"/>
        <v>3316964.938931094</v>
      </c>
      <c r="AA312" s="39">
        <f t="shared" si="130"/>
        <v>142.11673951459196</v>
      </c>
      <c r="AB312" s="53">
        <f t="shared" si="131"/>
        <v>14.211673951459197</v>
      </c>
      <c r="AC312" s="41" t="str">
        <f t="shared" si="132"/>
        <v>-</v>
      </c>
      <c r="AD312" s="43" t="str">
        <f t="shared" si="133"/>
        <v>-</v>
      </c>
      <c r="AF312" s="38">
        <f>IF('[29]Proforma-Input'!$C$108="Yes",MONTH(O312)&amp;YEAR(O312)=MONTH($C$9)&amp;YEAR($C$9),0)</f>
        <v>0</v>
      </c>
      <c r="AG312" s="52">
        <v>25</v>
      </c>
    </row>
    <row r="313" spans="2:33" x14ac:dyDescent="0.3">
      <c r="B313" s="44" t="str">
        <f t="shared" si="134"/>
        <v>-</v>
      </c>
      <c r="C313" s="38"/>
      <c r="D313" s="1">
        <v>298</v>
      </c>
      <c r="E313" s="1">
        <f t="shared" si="141"/>
        <v>10</v>
      </c>
      <c r="F313" s="39">
        <f>IFERROR(IF(B313&lt;$C$9,IF('[29]Proforma-Input'!$C$108="Yes",K312,K312),0),)</f>
        <v>0</v>
      </c>
      <c r="G313" s="39">
        <f t="shared" si="135"/>
        <v>0</v>
      </c>
      <c r="H313" s="40">
        <f>IFERROR(IF(B313&lt;$C$9,IF('[29]Proforma-Input'!$C$108="Yes",H312,),0),)</f>
        <v>0</v>
      </c>
      <c r="I313" s="41">
        <f t="shared" si="120"/>
        <v>0</v>
      </c>
      <c r="J313" s="41">
        <f t="shared" si="121"/>
        <v>0</v>
      </c>
      <c r="K313" s="42">
        <f t="shared" si="122"/>
        <v>0</v>
      </c>
      <c r="L313" s="41" t="str">
        <f t="shared" si="123"/>
        <v>-</v>
      </c>
      <c r="M313" s="43" t="str">
        <f t="shared" si="124"/>
        <v>-</v>
      </c>
      <c r="O313" s="44">
        <f t="shared" ca="1" si="136"/>
        <v>54972</v>
      </c>
      <c r="P313" s="38"/>
      <c r="Q313" s="1">
        <f t="shared" si="115"/>
        <v>298</v>
      </c>
      <c r="R313" s="1">
        <f t="shared" si="142"/>
        <v>10</v>
      </c>
      <c r="S313" s="39">
        <f>IF('[29]Proforma-Input'!$C$108="No",X312,IF(AF313=TRUE,$P$3,X312))</f>
        <v>1683035.0610689039</v>
      </c>
      <c r="T313" s="39">
        <f t="shared" si="118"/>
        <v>31603.401174648188</v>
      </c>
      <c r="U313" s="40">
        <f t="shared" si="119"/>
        <v>6.5000000000000002E-2</v>
      </c>
      <c r="V313" s="41">
        <f t="shared" si="125"/>
        <v>9116.4399141232298</v>
      </c>
      <c r="W313" s="41">
        <f t="shared" si="126"/>
        <v>22486.961260524957</v>
      </c>
      <c r="X313" s="53">
        <f t="shared" si="127"/>
        <v>1660548.0998083788</v>
      </c>
      <c r="Y313" s="68">
        <f t="shared" si="128"/>
        <v>6078361.6498535397</v>
      </c>
      <c r="Z313" s="68">
        <f t="shared" si="129"/>
        <v>3339451.9001916191</v>
      </c>
      <c r="AA313" s="39">
        <f t="shared" si="130"/>
        <v>140.25292175574199</v>
      </c>
      <c r="AB313" s="53">
        <f t="shared" si="131"/>
        <v>14.025292175574201</v>
      </c>
      <c r="AC313" s="41" t="str">
        <f t="shared" si="132"/>
        <v>-</v>
      </c>
      <c r="AD313" s="43" t="str">
        <f t="shared" si="133"/>
        <v>-</v>
      </c>
      <c r="AF313" s="38">
        <f>IF('[29]Proforma-Input'!$C$108="Yes",MONTH(O313)&amp;YEAR(O313)=MONTH($C$9)&amp;YEAR($C$9),0)</f>
        <v>0</v>
      </c>
      <c r="AG313" s="52">
        <v>25</v>
      </c>
    </row>
    <row r="314" spans="2:33" x14ac:dyDescent="0.3">
      <c r="B314" s="44" t="str">
        <f t="shared" si="134"/>
        <v>-</v>
      </c>
      <c r="C314" s="38"/>
      <c r="D314" s="1">
        <v>299</v>
      </c>
      <c r="E314" s="1">
        <f t="shared" si="141"/>
        <v>11</v>
      </c>
      <c r="F314" s="39">
        <f>IFERROR(IF(B314&lt;$C$9,IF('[29]Proforma-Input'!$C$108="Yes",K313,K313),0),)</f>
        <v>0</v>
      </c>
      <c r="G314" s="39">
        <f t="shared" si="135"/>
        <v>0</v>
      </c>
      <c r="H314" s="40">
        <f>IFERROR(IF(B314&lt;$C$9,IF('[29]Proforma-Input'!$C$108="Yes",H313,),0),)</f>
        <v>0</v>
      </c>
      <c r="I314" s="41">
        <f t="shared" si="120"/>
        <v>0</v>
      </c>
      <c r="J314" s="41">
        <f t="shared" si="121"/>
        <v>0</v>
      </c>
      <c r="K314" s="42">
        <f t="shared" si="122"/>
        <v>0</v>
      </c>
      <c r="L314" s="41" t="str">
        <f t="shared" si="123"/>
        <v>-</v>
      </c>
      <c r="M314" s="43" t="str">
        <f t="shared" si="124"/>
        <v>-</v>
      </c>
      <c r="O314" s="44">
        <f t="shared" ca="1" si="136"/>
        <v>55003</v>
      </c>
      <c r="P314" s="38"/>
      <c r="Q314" s="1">
        <f t="shared" si="115"/>
        <v>299</v>
      </c>
      <c r="R314" s="1">
        <f t="shared" si="142"/>
        <v>11</v>
      </c>
      <c r="S314" s="39">
        <f>IF('[29]Proforma-Input'!$C$108="No",X313,IF(AF314=TRUE,$P$3,X313))</f>
        <v>1660548.0998083788</v>
      </c>
      <c r="T314" s="39">
        <f t="shared" si="118"/>
        <v>31603.401174648188</v>
      </c>
      <c r="U314" s="40">
        <f t="shared" si="119"/>
        <v>6.5000000000000002E-2</v>
      </c>
      <c r="V314" s="41">
        <f t="shared" si="125"/>
        <v>8994.6355406287184</v>
      </c>
      <c r="W314" s="41">
        <f t="shared" si="126"/>
        <v>22608.76563401947</v>
      </c>
      <c r="X314" s="53">
        <f t="shared" si="127"/>
        <v>1637939.3341743595</v>
      </c>
      <c r="Y314" s="68">
        <f t="shared" si="128"/>
        <v>6087356.2853941685</v>
      </c>
      <c r="Z314" s="68">
        <f t="shared" si="129"/>
        <v>3362060.6658256385</v>
      </c>
      <c r="AA314" s="39">
        <f t="shared" si="130"/>
        <v>138.37900831736491</v>
      </c>
      <c r="AB314" s="53">
        <f t="shared" si="131"/>
        <v>13.837900831736491</v>
      </c>
      <c r="AC314" s="41" t="str">
        <f t="shared" si="132"/>
        <v>-</v>
      </c>
      <c r="AD314" s="43" t="str">
        <f t="shared" si="133"/>
        <v>-</v>
      </c>
      <c r="AF314" s="38">
        <f>IF('[29]Proforma-Input'!$C$108="Yes",MONTH(O314)&amp;YEAR(O314)=MONTH($C$9)&amp;YEAR($C$9),0)</f>
        <v>0</v>
      </c>
      <c r="AG314" s="52">
        <v>25</v>
      </c>
    </row>
    <row r="315" spans="2:33" x14ac:dyDescent="0.3">
      <c r="B315" s="44" t="str">
        <f t="shared" si="134"/>
        <v>-</v>
      </c>
      <c r="C315" s="38"/>
      <c r="D315" s="1">
        <v>300</v>
      </c>
      <c r="E315" s="1">
        <f t="shared" si="141"/>
        <v>12</v>
      </c>
      <c r="F315" s="39">
        <f>IFERROR(IF(B315&lt;$C$9,IF('[29]Proforma-Input'!$C$108="Yes",K314,K314),0),)</f>
        <v>0</v>
      </c>
      <c r="G315" s="39">
        <f t="shared" si="135"/>
        <v>0</v>
      </c>
      <c r="H315" s="40">
        <f>IFERROR(IF(B315&lt;$C$9,IF('[29]Proforma-Input'!$C$108="Yes",H314,),0),)</f>
        <v>0</v>
      </c>
      <c r="I315" s="41">
        <f t="shared" si="120"/>
        <v>0</v>
      </c>
      <c r="J315" s="41">
        <f t="shared" si="121"/>
        <v>0</v>
      </c>
      <c r="K315" s="42">
        <f t="shared" si="122"/>
        <v>0</v>
      </c>
      <c r="L315" s="41" t="str">
        <f t="shared" si="123"/>
        <v>-</v>
      </c>
      <c r="M315" s="43" t="str">
        <f t="shared" si="124"/>
        <v>-</v>
      </c>
      <c r="O315" s="44">
        <f t="shared" ca="1" si="136"/>
        <v>55034</v>
      </c>
      <c r="P315" s="38"/>
      <c r="Q315" s="1">
        <f t="shared" si="115"/>
        <v>300</v>
      </c>
      <c r="R315" s="1">
        <f t="shared" si="142"/>
        <v>12</v>
      </c>
      <c r="S315" s="39">
        <f>IF('[29]Proforma-Input'!$C$108="No",X314,IF(AF315=TRUE,$P$3,X314))</f>
        <v>1637939.3341743595</v>
      </c>
      <c r="T315" s="39">
        <f t="shared" si="118"/>
        <v>31603.401174648188</v>
      </c>
      <c r="U315" s="40">
        <f t="shared" si="119"/>
        <v>6.5000000000000002E-2</v>
      </c>
      <c r="V315" s="41">
        <f t="shared" si="125"/>
        <v>8872.1713934444469</v>
      </c>
      <c r="W315" s="41">
        <f t="shared" si="126"/>
        <v>22731.229781203743</v>
      </c>
      <c r="X315" s="53">
        <f t="shared" si="127"/>
        <v>1615208.1043931558</v>
      </c>
      <c r="Y315" s="68">
        <f t="shared" si="128"/>
        <v>6096228.4567876132</v>
      </c>
      <c r="Z315" s="68">
        <f t="shared" si="129"/>
        <v>3384791.8956068424</v>
      </c>
      <c r="AA315" s="39">
        <f t="shared" si="130"/>
        <v>136.49494451452995</v>
      </c>
      <c r="AB315" s="53">
        <f t="shared" si="131"/>
        <v>13.649494451452995</v>
      </c>
      <c r="AC315" s="41" t="str">
        <f t="shared" si="132"/>
        <v>-</v>
      </c>
      <c r="AD315" s="43" t="str">
        <f t="shared" si="133"/>
        <v>-</v>
      </c>
      <c r="AF315" s="38">
        <f>IF('[29]Proforma-Input'!$C$108="Yes",MONTH(O315)&amp;YEAR(O315)=MONTH($C$9)&amp;YEAR($C$9),0)</f>
        <v>0</v>
      </c>
      <c r="AG315" s="52">
        <v>25</v>
      </c>
    </row>
    <row r="316" spans="2:33" x14ac:dyDescent="0.3">
      <c r="B316" s="44" t="str">
        <f t="shared" si="134"/>
        <v>-</v>
      </c>
      <c r="C316" s="38">
        <v>26</v>
      </c>
      <c r="D316" s="1">
        <v>301</v>
      </c>
      <c r="E316" s="1">
        <v>1</v>
      </c>
      <c r="F316" s="39">
        <f>IFERROR(IF(B316&lt;$C$9,IF('[29]Proforma-Input'!$C$108="Yes",K315,K315),0),)</f>
        <v>0</v>
      </c>
      <c r="G316" s="39">
        <f t="shared" si="135"/>
        <v>0</v>
      </c>
      <c r="H316" s="40">
        <f>IFERROR(IF(B316&lt;$C$9,IF('[29]Proforma-Input'!$C$108="Yes",H315,),0),)</f>
        <v>0</v>
      </c>
      <c r="I316" s="41">
        <f t="shared" si="120"/>
        <v>0</v>
      </c>
      <c r="J316" s="41">
        <f t="shared" si="121"/>
        <v>0</v>
      </c>
      <c r="K316" s="42">
        <f t="shared" si="122"/>
        <v>0</v>
      </c>
      <c r="L316" s="41">
        <f t="shared" si="123"/>
        <v>0</v>
      </c>
      <c r="M316" s="43">
        <f t="shared" si="124"/>
        <v>0</v>
      </c>
      <c r="O316" s="44">
        <f t="shared" ca="1" si="136"/>
        <v>55064</v>
      </c>
      <c r="P316" s="38">
        <v>26</v>
      </c>
      <c r="Q316" s="1">
        <f t="shared" si="115"/>
        <v>301</v>
      </c>
      <c r="R316" s="1">
        <v>1</v>
      </c>
      <c r="S316" s="39">
        <f>IF('[29]Proforma-Input'!$C$108="No",X315,IF(AF316=TRUE,$P$3,X315))</f>
        <v>1615208.1043931558</v>
      </c>
      <c r="T316" s="39">
        <f t="shared" si="118"/>
        <v>31603.401174648188</v>
      </c>
      <c r="U316" s="40">
        <f t="shared" si="119"/>
        <v>6.5000000000000002E-2</v>
      </c>
      <c r="V316" s="41">
        <f t="shared" si="125"/>
        <v>8749.0438987962607</v>
      </c>
      <c r="W316" s="41">
        <f t="shared" si="126"/>
        <v>22854.357275851929</v>
      </c>
      <c r="X316" s="53">
        <f t="shared" si="127"/>
        <v>1592353.7471173038</v>
      </c>
      <c r="Y316" s="68">
        <f t="shared" si="128"/>
        <v>6104977.5006864099</v>
      </c>
      <c r="Z316" s="68">
        <f t="shared" si="129"/>
        <v>3407646.2528826944</v>
      </c>
      <c r="AA316" s="39">
        <f t="shared" si="130"/>
        <v>134.60067536609631</v>
      </c>
      <c r="AB316" s="53">
        <f t="shared" si="131"/>
        <v>13.460067536609632</v>
      </c>
      <c r="AC316" s="41">
        <f t="shared" si="132"/>
        <v>96668.758755787625</v>
      </c>
      <c r="AD316" s="43">
        <f t="shared" si="133"/>
        <v>282572.05533999059</v>
      </c>
      <c r="AF316" s="38">
        <f>IF('[29]Proforma-Input'!$C$108="Yes",MONTH(O316)&amp;YEAR(O316)=MONTH($C$9)&amp;YEAR($C$9),0)</f>
        <v>0</v>
      </c>
      <c r="AG316" s="52">
        <v>26</v>
      </c>
    </row>
    <row r="317" spans="2:33" x14ac:dyDescent="0.3">
      <c r="B317" s="44" t="str">
        <f t="shared" si="134"/>
        <v>-</v>
      </c>
      <c r="C317" s="38"/>
      <c r="D317" s="1">
        <v>302</v>
      </c>
      <c r="E317" s="1">
        <f t="shared" ref="E317:E327" si="143">1+E316</f>
        <v>2</v>
      </c>
      <c r="F317" s="39">
        <f>IFERROR(IF(B317&lt;$C$9,IF('[29]Proforma-Input'!$C$108="Yes",K316,K316),0),)</f>
        <v>0</v>
      </c>
      <c r="G317" s="39">
        <f t="shared" si="135"/>
        <v>0</v>
      </c>
      <c r="H317" s="40">
        <f>IFERROR(IF(B317&lt;$C$9,IF('[29]Proforma-Input'!$C$108="Yes",H316,),0),)</f>
        <v>0</v>
      </c>
      <c r="I317" s="41">
        <f t="shared" si="120"/>
        <v>0</v>
      </c>
      <c r="J317" s="41">
        <f t="shared" si="121"/>
        <v>0</v>
      </c>
      <c r="K317" s="42">
        <f t="shared" si="122"/>
        <v>0</v>
      </c>
      <c r="L317" s="41" t="str">
        <f t="shared" si="123"/>
        <v>-</v>
      </c>
      <c r="M317" s="43" t="str">
        <f t="shared" si="124"/>
        <v>-</v>
      </c>
      <c r="O317" s="44">
        <f t="shared" ca="1" si="136"/>
        <v>55095</v>
      </c>
      <c r="P317" s="38"/>
      <c r="Q317" s="1">
        <f t="shared" si="115"/>
        <v>302</v>
      </c>
      <c r="R317" s="1">
        <f t="shared" ref="R317:R327" si="144">1+R316</f>
        <v>2</v>
      </c>
      <c r="S317" s="39">
        <f>IF('[29]Proforma-Input'!$C$108="No",X316,IF(AF317=TRUE,$P$3,X316))</f>
        <v>1592353.7471173038</v>
      </c>
      <c r="T317" s="39">
        <f t="shared" si="118"/>
        <v>31603.401174648188</v>
      </c>
      <c r="U317" s="40">
        <f t="shared" si="119"/>
        <v>6.5000000000000002E-2</v>
      </c>
      <c r="V317" s="41">
        <f t="shared" si="125"/>
        <v>8625.2494635520616</v>
      </c>
      <c r="W317" s="41">
        <f t="shared" si="126"/>
        <v>22978.151711096129</v>
      </c>
      <c r="X317" s="53">
        <f t="shared" si="127"/>
        <v>1569375.5954062077</v>
      </c>
      <c r="Y317" s="68">
        <f t="shared" si="128"/>
        <v>6113602.7501499616</v>
      </c>
      <c r="Z317" s="68">
        <f t="shared" si="129"/>
        <v>3430624.4045937904</v>
      </c>
      <c r="AA317" s="39">
        <f t="shared" si="130"/>
        <v>132.69614559310864</v>
      </c>
      <c r="AB317" s="53">
        <f t="shared" si="131"/>
        <v>13.269614559310865</v>
      </c>
      <c r="AC317" s="41" t="str">
        <f t="shared" si="132"/>
        <v>-</v>
      </c>
      <c r="AD317" s="43" t="str">
        <f t="shared" si="133"/>
        <v>-</v>
      </c>
      <c r="AF317" s="38">
        <f>IF('[29]Proforma-Input'!$C$108="Yes",MONTH(O317)&amp;YEAR(O317)=MONTH($C$9)&amp;YEAR($C$9),0)</f>
        <v>0</v>
      </c>
      <c r="AG317" s="52">
        <v>26</v>
      </c>
    </row>
    <row r="318" spans="2:33" x14ac:dyDescent="0.3">
      <c r="B318" s="44" t="str">
        <f t="shared" si="134"/>
        <v>-</v>
      </c>
      <c r="C318" s="38"/>
      <c r="D318" s="1">
        <v>303</v>
      </c>
      <c r="E318" s="1">
        <f t="shared" si="143"/>
        <v>3</v>
      </c>
      <c r="F318" s="39">
        <f>IFERROR(IF(B318&lt;$C$9,IF('[29]Proforma-Input'!$C$108="Yes",K317,K317),0),)</f>
        <v>0</v>
      </c>
      <c r="G318" s="39">
        <f t="shared" si="135"/>
        <v>0</v>
      </c>
      <c r="H318" s="40">
        <f>IFERROR(IF(B318&lt;$C$9,IF('[29]Proforma-Input'!$C$108="Yes",H317,),0),)</f>
        <v>0</v>
      </c>
      <c r="I318" s="41">
        <f t="shared" si="120"/>
        <v>0</v>
      </c>
      <c r="J318" s="41">
        <f t="shared" si="121"/>
        <v>0</v>
      </c>
      <c r="K318" s="42">
        <f t="shared" si="122"/>
        <v>0</v>
      </c>
      <c r="L318" s="41" t="str">
        <f t="shared" si="123"/>
        <v>-</v>
      </c>
      <c r="M318" s="43" t="str">
        <f t="shared" si="124"/>
        <v>-</v>
      </c>
      <c r="O318" s="44">
        <f t="shared" ca="1" si="136"/>
        <v>55125</v>
      </c>
      <c r="P318" s="38"/>
      <c r="Q318" s="1">
        <f t="shared" si="115"/>
        <v>303</v>
      </c>
      <c r="R318" s="1">
        <f t="shared" si="144"/>
        <v>3</v>
      </c>
      <c r="S318" s="39">
        <f>IF('[29]Proforma-Input'!$C$108="No",X317,IF(AF318=TRUE,$P$3,X317))</f>
        <v>1569375.5954062077</v>
      </c>
      <c r="T318" s="39">
        <f t="shared" si="118"/>
        <v>31603.401174648188</v>
      </c>
      <c r="U318" s="40">
        <f t="shared" si="119"/>
        <v>6.5000000000000002E-2</v>
      </c>
      <c r="V318" s="41">
        <f t="shared" si="125"/>
        <v>8500.7844751169596</v>
      </c>
      <c r="W318" s="41">
        <f t="shared" si="126"/>
        <v>23102.616699531231</v>
      </c>
      <c r="X318" s="53">
        <f t="shared" si="127"/>
        <v>1546272.9787066765</v>
      </c>
      <c r="Y318" s="68">
        <f t="shared" si="128"/>
        <v>6122103.5346250786</v>
      </c>
      <c r="Z318" s="68">
        <f t="shared" si="129"/>
        <v>3453727.0212933216</v>
      </c>
      <c r="AA318" s="39">
        <f t="shared" si="130"/>
        <v>130.78129961718398</v>
      </c>
      <c r="AB318" s="53">
        <f t="shared" si="131"/>
        <v>13.078129961718398</v>
      </c>
      <c r="AC318" s="41" t="str">
        <f t="shared" si="132"/>
        <v>-</v>
      </c>
      <c r="AD318" s="43" t="str">
        <f t="shared" si="133"/>
        <v>-</v>
      </c>
      <c r="AF318" s="38">
        <f>IF('[29]Proforma-Input'!$C$108="Yes",MONTH(O318)&amp;YEAR(O318)=MONTH($C$9)&amp;YEAR($C$9),0)</f>
        <v>0</v>
      </c>
      <c r="AG318" s="52">
        <v>26</v>
      </c>
    </row>
    <row r="319" spans="2:33" x14ac:dyDescent="0.3">
      <c r="B319" s="44" t="str">
        <f t="shared" si="134"/>
        <v>-</v>
      </c>
      <c r="C319" s="38"/>
      <c r="D319" s="1">
        <v>304</v>
      </c>
      <c r="E319" s="1">
        <f t="shared" si="143"/>
        <v>4</v>
      </c>
      <c r="F319" s="39">
        <f>IFERROR(IF(B319&lt;$C$9,IF('[29]Proforma-Input'!$C$108="Yes",K318,K318),0),)</f>
        <v>0</v>
      </c>
      <c r="G319" s="39">
        <f t="shared" si="135"/>
        <v>0</v>
      </c>
      <c r="H319" s="40">
        <f>IFERROR(IF(B319&lt;$C$9,IF('[29]Proforma-Input'!$C$108="Yes",H318,),0),)</f>
        <v>0</v>
      </c>
      <c r="I319" s="41">
        <f t="shared" si="120"/>
        <v>0</v>
      </c>
      <c r="J319" s="41">
        <f t="shared" si="121"/>
        <v>0</v>
      </c>
      <c r="K319" s="42">
        <f t="shared" si="122"/>
        <v>0</v>
      </c>
      <c r="L319" s="41" t="str">
        <f t="shared" si="123"/>
        <v>-</v>
      </c>
      <c r="M319" s="43" t="str">
        <f t="shared" si="124"/>
        <v>-</v>
      </c>
      <c r="O319" s="44">
        <f t="shared" ca="1" si="136"/>
        <v>55156</v>
      </c>
      <c r="P319" s="38"/>
      <c r="Q319" s="1">
        <f t="shared" si="115"/>
        <v>304</v>
      </c>
      <c r="R319" s="1">
        <f t="shared" si="144"/>
        <v>4</v>
      </c>
      <c r="S319" s="39">
        <f>IF('[29]Proforma-Input'!$C$108="No",X318,IF(AF319=TRUE,$P$3,X318))</f>
        <v>1546272.9787066765</v>
      </c>
      <c r="T319" s="39">
        <f t="shared" si="118"/>
        <v>31603.401174648188</v>
      </c>
      <c r="U319" s="40">
        <f t="shared" si="119"/>
        <v>6.5000000000000002E-2</v>
      </c>
      <c r="V319" s="41">
        <f t="shared" si="125"/>
        <v>8375.6453013278315</v>
      </c>
      <c r="W319" s="41">
        <f t="shared" si="126"/>
        <v>23227.755873320355</v>
      </c>
      <c r="X319" s="53">
        <f t="shared" si="127"/>
        <v>1523045.2228333561</v>
      </c>
      <c r="Y319" s="68">
        <f t="shared" si="128"/>
        <v>6130479.1799264066</v>
      </c>
      <c r="Z319" s="68">
        <f t="shared" si="129"/>
        <v>3476954.7771666418</v>
      </c>
      <c r="AA319" s="39">
        <f t="shared" si="130"/>
        <v>128.85608155888971</v>
      </c>
      <c r="AB319" s="53">
        <f t="shared" si="131"/>
        <v>12.885608155888972</v>
      </c>
      <c r="AC319" s="41" t="str">
        <f t="shared" si="132"/>
        <v>-</v>
      </c>
      <c r="AD319" s="43" t="str">
        <f t="shared" si="133"/>
        <v>-</v>
      </c>
      <c r="AF319" s="38">
        <f>IF('[29]Proforma-Input'!$C$108="Yes",MONTH(O319)&amp;YEAR(O319)=MONTH($C$9)&amp;YEAR($C$9),0)</f>
        <v>0</v>
      </c>
      <c r="AG319" s="52">
        <v>26</v>
      </c>
    </row>
    <row r="320" spans="2:33" x14ac:dyDescent="0.3">
      <c r="B320" s="44" t="str">
        <f t="shared" si="134"/>
        <v>-</v>
      </c>
      <c r="C320" s="38"/>
      <c r="D320" s="1">
        <v>305</v>
      </c>
      <c r="E320" s="1">
        <f t="shared" si="143"/>
        <v>5</v>
      </c>
      <c r="F320" s="39">
        <f>IFERROR(IF(B320&lt;$C$9,IF('[29]Proforma-Input'!$C$108="Yes",K319,K319),0),)</f>
        <v>0</v>
      </c>
      <c r="G320" s="39">
        <f t="shared" si="135"/>
        <v>0</v>
      </c>
      <c r="H320" s="40">
        <f>IFERROR(IF(B320&lt;$C$9,IF('[29]Proforma-Input'!$C$108="Yes",H319,),0),)</f>
        <v>0</v>
      </c>
      <c r="I320" s="41">
        <f t="shared" si="120"/>
        <v>0</v>
      </c>
      <c r="J320" s="41">
        <f t="shared" si="121"/>
        <v>0</v>
      </c>
      <c r="K320" s="42">
        <f t="shared" si="122"/>
        <v>0</v>
      </c>
      <c r="L320" s="41" t="str">
        <f t="shared" si="123"/>
        <v>-</v>
      </c>
      <c r="M320" s="43" t="str">
        <f t="shared" si="124"/>
        <v>-</v>
      </c>
      <c r="O320" s="44">
        <f t="shared" ca="1" si="136"/>
        <v>55187</v>
      </c>
      <c r="P320" s="38"/>
      <c r="Q320" s="1">
        <f t="shared" si="115"/>
        <v>305</v>
      </c>
      <c r="R320" s="1">
        <f t="shared" si="144"/>
        <v>5</v>
      </c>
      <c r="S320" s="39">
        <f>IF('[29]Proforma-Input'!$C$108="No",X319,IF(AF320=TRUE,$P$3,X319))</f>
        <v>1523045.2228333561</v>
      </c>
      <c r="T320" s="39">
        <f t="shared" si="118"/>
        <v>31603.401174648188</v>
      </c>
      <c r="U320" s="40">
        <f t="shared" si="119"/>
        <v>6.5000000000000002E-2</v>
      </c>
      <c r="V320" s="41">
        <f t="shared" si="125"/>
        <v>8249.8282903473464</v>
      </c>
      <c r="W320" s="41">
        <f t="shared" si="126"/>
        <v>23353.57288430084</v>
      </c>
      <c r="X320" s="53">
        <f t="shared" si="127"/>
        <v>1499691.6499490552</v>
      </c>
      <c r="Y320" s="68">
        <f t="shared" si="128"/>
        <v>6138729.0082167536</v>
      </c>
      <c r="Z320" s="68">
        <f t="shared" si="129"/>
        <v>3500308.3500509425</v>
      </c>
      <c r="AA320" s="39">
        <f t="shared" si="130"/>
        <v>126.92043523611301</v>
      </c>
      <c r="AB320" s="53">
        <f t="shared" si="131"/>
        <v>12.692043523611302</v>
      </c>
      <c r="AC320" s="41" t="str">
        <f t="shared" si="132"/>
        <v>-</v>
      </c>
      <c r="AD320" s="43" t="str">
        <f t="shared" si="133"/>
        <v>-</v>
      </c>
      <c r="AF320" s="38">
        <f>IF('[29]Proforma-Input'!$C$108="Yes",MONTH(O320)&amp;YEAR(O320)=MONTH($C$9)&amp;YEAR($C$9),0)</f>
        <v>0</v>
      </c>
      <c r="AG320" s="52">
        <v>26</v>
      </c>
    </row>
    <row r="321" spans="2:33" x14ac:dyDescent="0.3">
      <c r="B321" s="44" t="str">
        <f t="shared" si="134"/>
        <v>-</v>
      </c>
      <c r="C321" s="38"/>
      <c r="D321" s="1">
        <v>306</v>
      </c>
      <c r="E321" s="1">
        <f t="shared" si="143"/>
        <v>6</v>
      </c>
      <c r="F321" s="39">
        <f>IFERROR(IF(B321&lt;$C$9,IF('[29]Proforma-Input'!$C$108="Yes",K320,K320),0),)</f>
        <v>0</v>
      </c>
      <c r="G321" s="39">
        <f t="shared" si="135"/>
        <v>0</v>
      </c>
      <c r="H321" s="40">
        <f>IFERROR(IF(B321&lt;$C$9,IF('[29]Proforma-Input'!$C$108="Yes",H320,),0),)</f>
        <v>0</v>
      </c>
      <c r="I321" s="41">
        <f t="shared" si="120"/>
        <v>0</v>
      </c>
      <c r="J321" s="41">
        <f t="shared" si="121"/>
        <v>0</v>
      </c>
      <c r="K321" s="42">
        <f t="shared" si="122"/>
        <v>0</v>
      </c>
      <c r="L321" s="41" t="str">
        <f t="shared" si="123"/>
        <v>-</v>
      </c>
      <c r="M321" s="43" t="str">
        <f t="shared" si="124"/>
        <v>-</v>
      </c>
      <c r="O321" s="44">
        <f t="shared" ca="1" si="136"/>
        <v>55215</v>
      </c>
      <c r="P321" s="38"/>
      <c r="Q321" s="1">
        <f t="shared" si="115"/>
        <v>306</v>
      </c>
      <c r="R321" s="1">
        <f t="shared" si="144"/>
        <v>6</v>
      </c>
      <c r="S321" s="39">
        <f>IF('[29]Proforma-Input'!$C$108="No",X320,IF(AF321=TRUE,$P$3,X320))</f>
        <v>1499691.6499490552</v>
      </c>
      <c r="T321" s="39">
        <f t="shared" ref="T321:T358" si="145">IF(AND(Q315="Yes",Q321&lt;=$P$8),V321,IF(S321&gt;0,$P$7,))</f>
        <v>31603.401174648188</v>
      </c>
      <c r="U321" s="40">
        <f t="shared" si="119"/>
        <v>6.5000000000000002E-2</v>
      </c>
      <c r="V321" s="41">
        <f t="shared" si="125"/>
        <v>8123.3297705573823</v>
      </c>
      <c r="W321" s="41">
        <f t="shared" si="126"/>
        <v>23480.071404090806</v>
      </c>
      <c r="X321" s="53">
        <f t="shared" si="127"/>
        <v>1476211.5785449643</v>
      </c>
      <c r="Y321" s="68">
        <f t="shared" si="128"/>
        <v>6146852.3379873112</v>
      </c>
      <c r="Z321" s="68">
        <f t="shared" si="129"/>
        <v>3523788.4214550331</v>
      </c>
      <c r="AA321" s="39">
        <f t="shared" si="130"/>
        <v>124.97430416242126</v>
      </c>
      <c r="AB321" s="53">
        <f t="shared" si="131"/>
        <v>12.497430416242127</v>
      </c>
      <c r="AC321" s="41" t="str">
        <f t="shared" si="132"/>
        <v>-</v>
      </c>
      <c r="AD321" s="43" t="str">
        <f t="shared" si="133"/>
        <v>-</v>
      </c>
      <c r="AF321" s="38">
        <f>IF('[29]Proforma-Input'!$C$108="Yes",MONTH(O321)&amp;YEAR(O321)=MONTH($C$9)&amp;YEAR($C$9),0)</f>
        <v>0</v>
      </c>
      <c r="AG321" s="52">
        <v>26</v>
      </c>
    </row>
    <row r="322" spans="2:33" x14ac:dyDescent="0.3">
      <c r="B322" s="44" t="str">
        <f t="shared" si="134"/>
        <v>-</v>
      </c>
      <c r="C322" s="38"/>
      <c r="D322" s="1">
        <v>307</v>
      </c>
      <c r="E322" s="1">
        <f t="shared" si="143"/>
        <v>7</v>
      </c>
      <c r="F322" s="39">
        <f>IFERROR(IF(B322&lt;$C$9,IF('[29]Proforma-Input'!$C$108="Yes",K321,K321),0),)</f>
        <v>0</v>
      </c>
      <c r="G322" s="39">
        <f t="shared" si="135"/>
        <v>0</v>
      </c>
      <c r="H322" s="40">
        <f>IFERROR(IF(B322&lt;$C$9,IF('[29]Proforma-Input'!$C$108="Yes",H321,),0),)</f>
        <v>0</v>
      </c>
      <c r="I322" s="41">
        <f t="shared" si="120"/>
        <v>0</v>
      </c>
      <c r="J322" s="41">
        <f t="shared" si="121"/>
        <v>0</v>
      </c>
      <c r="K322" s="42">
        <f t="shared" si="122"/>
        <v>0</v>
      </c>
      <c r="L322" s="41" t="str">
        <f t="shared" si="123"/>
        <v>-</v>
      </c>
      <c r="M322" s="43" t="str">
        <f t="shared" si="124"/>
        <v>-</v>
      </c>
      <c r="O322" s="44">
        <f t="shared" ca="1" si="136"/>
        <v>55246</v>
      </c>
      <c r="P322" s="38"/>
      <c r="Q322" s="1">
        <f t="shared" si="115"/>
        <v>307</v>
      </c>
      <c r="R322" s="1">
        <f t="shared" si="144"/>
        <v>7</v>
      </c>
      <c r="S322" s="39">
        <f>IF('[29]Proforma-Input'!$C$108="No",X321,IF(AF322=TRUE,$P$3,X321))</f>
        <v>1476211.5785449643</v>
      </c>
      <c r="T322" s="39">
        <f t="shared" si="145"/>
        <v>31603.401174648188</v>
      </c>
      <c r="U322" s="40">
        <f t="shared" si="119"/>
        <v>6.5000000000000002E-2</v>
      </c>
      <c r="V322" s="41">
        <f t="shared" si="125"/>
        <v>7996.14605045189</v>
      </c>
      <c r="W322" s="41">
        <f t="shared" si="126"/>
        <v>23607.255124196297</v>
      </c>
      <c r="X322" s="53">
        <f t="shared" si="127"/>
        <v>1452604.3234207679</v>
      </c>
      <c r="Y322" s="68">
        <f t="shared" si="128"/>
        <v>6154848.4840377634</v>
      </c>
      <c r="Z322" s="68">
        <f t="shared" si="129"/>
        <v>3547395.6765792295</v>
      </c>
      <c r="AA322" s="39">
        <f t="shared" si="130"/>
        <v>123.01763154541369</v>
      </c>
      <c r="AB322" s="53">
        <f t="shared" si="131"/>
        <v>12.301763154541369</v>
      </c>
      <c r="AC322" s="41" t="str">
        <f t="shared" si="132"/>
        <v>-</v>
      </c>
      <c r="AD322" s="43" t="str">
        <f t="shared" si="133"/>
        <v>-</v>
      </c>
      <c r="AF322" s="38">
        <f>IF('[29]Proforma-Input'!$C$108="Yes",MONTH(O322)&amp;YEAR(O322)=MONTH($C$9)&amp;YEAR($C$9),0)</f>
        <v>0</v>
      </c>
      <c r="AG322" s="52">
        <v>26</v>
      </c>
    </row>
    <row r="323" spans="2:33" x14ac:dyDescent="0.3">
      <c r="B323" s="44" t="str">
        <f t="shared" si="134"/>
        <v>-</v>
      </c>
      <c r="C323" s="38"/>
      <c r="D323" s="1">
        <v>308</v>
      </c>
      <c r="E323" s="1">
        <f t="shared" si="143"/>
        <v>8</v>
      </c>
      <c r="F323" s="39">
        <f>IFERROR(IF(B323&lt;$C$9,IF('[29]Proforma-Input'!$C$108="Yes",K322,K322),0),)</f>
        <v>0</v>
      </c>
      <c r="G323" s="39">
        <f t="shared" si="135"/>
        <v>0</v>
      </c>
      <c r="H323" s="40">
        <f>IFERROR(IF(B323&lt;$C$9,IF('[29]Proforma-Input'!$C$108="Yes",H322,),0),)</f>
        <v>0</v>
      </c>
      <c r="I323" s="41">
        <f t="shared" si="120"/>
        <v>0</v>
      </c>
      <c r="J323" s="41">
        <f t="shared" si="121"/>
        <v>0</v>
      </c>
      <c r="K323" s="42">
        <f t="shared" si="122"/>
        <v>0</v>
      </c>
      <c r="L323" s="41" t="str">
        <f t="shared" si="123"/>
        <v>-</v>
      </c>
      <c r="M323" s="43" t="str">
        <f t="shared" si="124"/>
        <v>-</v>
      </c>
      <c r="O323" s="44">
        <f t="shared" ca="1" si="136"/>
        <v>55276</v>
      </c>
      <c r="P323" s="38"/>
      <c r="Q323" s="1">
        <f t="shared" si="115"/>
        <v>308</v>
      </c>
      <c r="R323" s="1">
        <f t="shared" si="144"/>
        <v>8</v>
      </c>
      <c r="S323" s="39">
        <f>IF('[29]Proforma-Input'!$C$108="No",X322,IF(AF323=TRUE,$P$3,X322))</f>
        <v>1452604.3234207679</v>
      </c>
      <c r="T323" s="39">
        <f t="shared" si="145"/>
        <v>31603.401174648188</v>
      </c>
      <c r="U323" s="40">
        <f t="shared" si="119"/>
        <v>6.5000000000000002E-2</v>
      </c>
      <c r="V323" s="41">
        <f t="shared" si="125"/>
        <v>7868.2734185291602</v>
      </c>
      <c r="W323" s="41">
        <f t="shared" si="126"/>
        <v>23735.127756119029</v>
      </c>
      <c r="X323" s="53">
        <f t="shared" si="127"/>
        <v>1428869.1956646489</v>
      </c>
      <c r="Y323" s="68">
        <f t="shared" si="128"/>
        <v>6162716.7574562924</v>
      </c>
      <c r="Z323" s="68">
        <f t="shared" si="129"/>
        <v>3571130.8043353488</v>
      </c>
      <c r="AA323" s="39">
        <f t="shared" si="130"/>
        <v>121.050360285064</v>
      </c>
      <c r="AB323" s="53">
        <f t="shared" si="131"/>
        <v>12.105036028506401</v>
      </c>
      <c r="AC323" s="41" t="str">
        <f t="shared" si="132"/>
        <v>-</v>
      </c>
      <c r="AD323" s="43" t="str">
        <f t="shared" si="133"/>
        <v>-</v>
      </c>
      <c r="AF323" s="38">
        <f>IF('[29]Proforma-Input'!$C$108="Yes",MONTH(O323)&amp;YEAR(O323)=MONTH($C$9)&amp;YEAR($C$9),0)</f>
        <v>0</v>
      </c>
      <c r="AG323" s="52">
        <v>26</v>
      </c>
    </row>
    <row r="324" spans="2:33" x14ac:dyDescent="0.3">
      <c r="B324" s="44" t="str">
        <f t="shared" si="134"/>
        <v>-</v>
      </c>
      <c r="C324" s="38"/>
      <c r="D324" s="1">
        <v>309</v>
      </c>
      <c r="E324" s="1">
        <f t="shared" si="143"/>
        <v>9</v>
      </c>
      <c r="F324" s="39">
        <f>IFERROR(IF(B324&lt;$C$9,IF('[29]Proforma-Input'!$C$108="Yes",K323,K323),0),)</f>
        <v>0</v>
      </c>
      <c r="G324" s="39">
        <f t="shared" si="135"/>
        <v>0</v>
      </c>
      <c r="H324" s="40">
        <f>IFERROR(IF(B324&lt;$C$9,IF('[29]Proforma-Input'!$C$108="Yes",H323,),0),)</f>
        <v>0</v>
      </c>
      <c r="I324" s="41">
        <f t="shared" si="120"/>
        <v>0</v>
      </c>
      <c r="J324" s="41">
        <f t="shared" si="121"/>
        <v>0</v>
      </c>
      <c r="K324" s="42">
        <f t="shared" si="122"/>
        <v>0</v>
      </c>
      <c r="L324" s="41" t="str">
        <f t="shared" si="123"/>
        <v>-</v>
      </c>
      <c r="M324" s="43" t="str">
        <f t="shared" si="124"/>
        <v>-</v>
      </c>
      <c r="O324" s="44">
        <f t="shared" ca="1" si="136"/>
        <v>55307</v>
      </c>
      <c r="P324" s="38"/>
      <c r="Q324" s="1">
        <f t="shared" si="115"/>
        <v>309</v>
      </c>
      <c r="R324" s="1">
        <f t="shared" si="144"/>
        <v>9</v>
      </c>
      <c r="S324" s="39">
        <f>IF('[29]Proforma-Input'!$C$108="No",X323,IF(AF324=TRUE,$P$3,X323))</f>
        <v>1428869.1956646489</v>
      </c>
      <c r="T324" s="39">
        <f t="shared" si="145"/>
        <v>31603.401174648188</v>
      </c>
      <c r="U324" s="40">
        <f t="shared" si="119"/>
        <v>6.5000000000000002E-2</v>
      </c>
      <c r="V324" s="41">
        <f t="shared" si="125"/>
        <v>7739.7081431835149</v>
      </c>
      <c r="W324" s="41">
        <f t="shared" si="126"/>
        <v>23863.693031464674</v>
      </c>
      <c r="X324" s="53">
        <f t="shared" si="127"/>
        <v>1405005.5026331842</v>
      </c>
      <c r="Y324" s="68">
        <f t="shared" si="128"/>
        <v>6170456.4655994764</v>
      </c>
      <c r="Z324" s="68">
        <f t="shared" si="129"/>
        <v>3594994.4973668135</v>
      </c>
      <c r="AA324" s="39">
        <f t="shared" si="130"/>
        <v>119.07243297205407</v>
      </c>
      <c r="AB324" s="53">
        <f t="shared" si="131"/>
        <v>11.907243297205408</v>
      </c>
      <c r="AC324" s="41" t="str">
        <f t="shared" si="132"/>
        <v>-</v>
      </c>
      <c r="AD324" s="43" t="str">
        <f t="shared" si="133"/>
        <v>-</v>
      </c>
      <c r="AF324" s="38">
        <f>IF('[29]Proforma-Input'!$C$108="Yes",MONTH(O324)&amp;YEAR(O324)=MONTH($C$9)&amp;YEAR($C$9),0)</f>
        <v>0</v>
      </c>
      <c r="AG324" s="52">
        <v>26</v>
      </c>
    </row>
    <row r="325" spans="2:33" x14ac:dyDescent="0.3">
      <c r="B325" s="44" t="str">
        <f t="shared" si="134"/>
        <v>-</v>
      </c>
      <c r="C325" s="38"/>
      <c r="D325" s="1">
        <v>310</v>
      </c>
      <c r="E325" s="1">
        <f t="shared" si="143"/>
        <v>10</v>
      </c>
      <c r="F325" s="39">
        <f>IFERROR(IF(B325&lt;$C$9,IF('[29]Proforma-Input'!$C$108="Yes",K324,K324),0),)</f>
        <v>0</v>
      </c>
      <c r="G325" s="39">
        <f t="shared" si="135"/>
        <v>0</v>
      </c>
      <c r="H325" s="40">
        <f>IFERROR(IF(B325&lt;$C$9,IF('[29]Proforma-Input'!$C$108="Yes",H324,),0),)</f>
        <v>0</v>
      </c>
      <c r="I325" s="41">
        <f t="shared" si="120"/>
        <v>0</v>
      </c>
      <c r="J325" s="41">
        <f t="shared" si="121"/>
        <v>0</v>
      </c>
      <c r="K325" s="42">
        <f t="shared" si="122"/>
        <v>0</v>
      </c>
      <c r="L325" s="41" t="str">
        <f t="shared" si="123"/>
        <v>-</v>
      </c>
      <c r="M325" s="43" t="str">
        <f t="shared" si="124"/>
        <v>-</v>
      </c>
      <c r="O325" s="44">
        <f t="shared" ca="1" si="136"/>
        <v>55337</v>
      </c>
      <c r="P325" s="38"/>
      <c r="Q325" s="1">
        <f t="shared" si="115"/>
        <v>310</v>
      </c>
      <c r="R325" s="1">
        <f t="shared" si="144"/>
        <v>10</v>
      </c>
      <c r="S325" s="39">
        <f>IF('[29]Proforma-Input'!$C$108="No",X324,IF(AF325=TRUE,$P$3,X324))</f>
        <v>1405005.5026331842</v>
      </c>
      <c r="T325" s="39">
        <f t="shared" si="145"/>
        <v>31603.401174648188</v>
      </c>
      <c r="U325" s="40">
        <f t="shared" si="119"/>
        <v>6.5000000000000002E-2</v>
      </c>
      <c r="V325" s="41">
        <f t="shared" si="125"/>
        <v>7610.4464725964144</v>
      </c>
      <c r="W325" s="41">
        <f t="shared" si="126"/>
        <v>23992.954702051775</v>
      </c>
      <c r="X325" s="53">
        <f t="shared" si="127"/>
        <v>1381012.5479311324</v>
      </c>
      <c r="Y325" s="68">
        <f t="shared" si="128"/>
        <v>6178066.9120720727</v>
      </c>
      <c r="Z325" s="68">
        <f t="shared" si="129"/>
        <v>3618987.4520688653</v>
      </c>
      <c r="AA325" s="39">
        <f t="shared" si="130"/>
        <v>117.08379188609869</v>
      </c>
      <c r="AB325" s="53">
        <f t="shared" si="131"/>
        <v>11.70837918860987</v>
      </c>
      <c r="AC325" s="41" t="str">
        <f t="shared" si="132"/>
        <v>-</v>
      </c>
      <c r="AD325" s="43" t="str">
        <f t="shared" si="133"/>
        <v>-</v>
      </c>
      <c r="AF325" s="38">
        <f>IF('[29]Proforma-Input'!$C$108="Yes",MONTH(O325)&amp;YEAR(O325)=MONTH($C$9)&amp;YEAR($C$9),0)</f>
        <v>0</v>
      </c>
      <c r="AG325" s="52">
        <v>26</v>
      </c>
    </row>
    <row r="326" spans="2:33" x14ac:dyDescent="0.3">
      <c r="B326" s="44" t="str">
        <f t="shared" si="134"/>
        <v>-</v>
      </c>
      <c r="C326" s="38"/>
      <c r="D326" s="1">
        <v>311</v>
      </c>
      <c r="E326" s="1">
        <f t="shared" si="143"/>
        <v>11</v>
      </c>
      <c r="F326" s="39">
        <f>IFERROR(IF(B326&lt;$C$9,IF('[29]Proforma-Input'!$C$108="Yes",K325,K325),0),)</f>
        <v>0</v>
      </c>
      <c r="G326" s="39">
        <f t="shared" si="135"/>
        <v>0</v>
      </c>
      <c r="H326" s="40">
        <f>IFERROR(IF(B326&lt;$C$9,IF('[29]Proforma-Input'!$C$108="Yes",H325,),0),)</f>
        <v>0</v>
      </c>
      <c r="I326" s="41">
        <f t="shared" si="120"/>
        <v>0</v>
      </c>
      <c r="J326" s="41">
        <f t="shared" si="121"/>
        <v>0</v>
      </c>
      <c r="K326" s="42">
        <f t="shared" si="122"/>
        <v>0</v>
      </c>
      <c r="L326" s="41" t="str">
        <f t="shared" si="123"/>
        <v>-</v>
      </c>
      <c r="M326" s="43" t="str">
        <f t="shared" si="124"/>
        <v>-</v>
      </c>
      <c r="O326" s="44">
        <f t="shared" ca="1" si="136"/>
        <v>55368</v>
      </c>
      <c r="P326" s="38"/>
      <c r="Q326" s="1">
        <f t="shared" si="115"/>
        <v>311</v>
      </c>
      <c r="R326" s="1">
        <f t="shared" si="144"/>
        <v>11</v>
      </c>
      <c r="S326" s="39">
        <f>IF('[29]Proforma-Input'!$C$108="No",X325,IF(AF326=TRUE,$P$3,X325))</f>
        <v>1381012.5479311324</v>
      </c>
      <c r="T326" s="39">
        <f t="shared" si="145"/>
        <v>31603.401174648188</v>
      </c>
      <c r="U326" s="40">
        <f t="shared" si="119"/>
        <v>6.5000000000000002E-2</v>
      </c>
      <c r="V326" s="41">
        <f t="shared" si="125"/>
        <v>7480.4846346269669</v>
      </c>
      <c r="W326" s="41">
        <f t="shared" si="126"/>
        <v>24122.916540021222</v>
      </c>
      <c r="X326" s="53">
        <f t="shared" si="127"/>
        <v>1356889.6313911111</v>
      </c>
      <c r="Y326" s="68">
        <f t="shared" si="128"/>
        <v>6185547.3967066994</v>
      </c>
      <c r="Z326" s="68">
        <f t="shared" si="129"/>
        <v>3643110.3686088864</v>
      </c>
      <c r="AA326" s="39">
        <f t="shared" si="130"/>
        <v>115.08437899426103</v>
      </c>
      <c r="AB326" s="53">
        <f t="shared" si="131"/>
        <v>11.508437899426104</v>
      </c>
      <c r="AC326" s="41" t="str">
        <f t="shared" si="132"/>
        <v>-</v>
      </c>
      <c r="AD326" s="43" t="str">
        <f t="shared" si="133"/>
        <v>-</v>
      </c>
      <c r="AF326" s="38">
        <f>IF('[29]Proforma-Input'!$C$108="Yes",MONTH(O326)&amp;YEAR(O326)=MONTH($C$9)&amp;YEAR($C$9),0)</f>
        <v>0</v>
      </c>
      <c r="AG326" s="52">
        <v>26</v>
      </c>
    </row>
    <row r="327" spans="2:33" x14ac:dyDescent="0.3">
      <c r="B327" s="44" t="str">
        <f t="shared" si="134"/>
        <v>-</v>
      </c>
      <c r="C327" s="38"/>
      <c r="D327" s="1">
        <v>312</v>
      </c>
      <c r="E327" s="1">
        <f t="shared" si="143"/>
        <v>12</v>
      </c>
      <c r="F327" s="39">
        <f>IFERROR(IF(B327&lt;$C$9,IF('[29]Proforma-Input'!$C$108="Yes",K326,K326),0),)</f>
        <v>0</v>
      </c>
      <c r="G327" s="39">
        <f t="shared" si="135"/>
        <v>0</v>
      </c>
      <c r="H327" s="40">
        <f>IFERROR(IF(B327&lt;$C$9,IF('[29]Proforma-Input'!$C$108="Yes",H326,),0),)</f>
        <v>0</v>
      </c>
      <c r="I327" s="41">
        <f t="shared" si="120"/>
        <v>0</v>
      </c>
      <c r="J327" s="41">
        <f t="shared" si="121"/>
        <v>0</v>
      </c>
      <c r="K327" s="42">
        <f t="shared" si="122"/>
        <v>0</v>
      </c>
      <c r="L327" s="41" t="str">
        <f t="shared" si="123"/>
        <v>-</v>
      </c>
      <c r="M327" s="43" t="str">
        <f t="shared" si="124"/>
        <v>-</v>
      </c>
      <c r="O327" s="44">
        <f t="shared" ca="1" si="136"/>
        <v>55399</v>
      </c>
      <c r="P327" s="38"/>
      <c r="Q327" s="1">
        <f>IF(S327&gt;0,1+Q326,)</f>
        <v>312</v>
      </c>
      <c r="R327" s="1">
        <f t="shared" si="144"/>
        <v>12</v>
      </c>
      <c r="S327" s="39">
        <f>IF('[29]Proforma-Input'!$C$108="No",X326,IF(AF327=TRUE,$P$3,X326))</f>
        <v>1356889.6313911111</v>
      </c>
      <c r="T327" s="39">
        <f t="shared" si="145"/>
        <v>31603.401174648188</v>
      </c>
      <c r="U327" s="40">
        <f t="shared" si="119"/>
        <v>6.5000000000000002E-2</v>
      </c>
      <c r="V327" s="41">
        <f t="shared" si="125"/>
        <v>7349.818836701852</v>
      </c>
      <c r="W327" s="41">
        <f t="shared" si="126"/>
        <v>24253.582337946336</v>
      </c>
      <c r="X327" s="53">
        <f t="shared" si="127"/>
        <v>1332636.0490531647</v>
      </c>
      <c r="Y327" s="68">
        <f t="shared" si="128"/>
        <v>6192897.2155434014</v>
      </c>
      <c r="Z327" s="68">
        <f t="shared" si="129"/>
        <v>3667363.9509468325</v>
      </c>
      <c r="AA327" s="39">
        <f t="shared" si="130"/>
        <v>113.07413594925926</v>
      </c>
      <c r="AB327" s="53">
        <f t="shared" si="131"/>
        <v>11.307413594925926</v>
      </c>
      <c r="AC327" s="41" t="str">
        <f t="shared" si="132"/>
        <v>-</v>
      </c>
      <c r="AD327" s="43" t="str">
        <f t="shared" si="133"/>
        <v>-</v>
      </c>
      <c r="AF327" s="38">
        <f>IF('[29]Proforma-Input'!$C$108="Yes",MONTH(O327)&amp;YEAR(O327)=MONTH($C$9)&amp;YEAR($C$9),0)</f>
        <v>0</v>
      </c>
      <c r="AG327" s="52">
        <v>26</v>
      </c>
    </row>
    <row r="328" spans="2:33" x14ac:dyDescent="0.3">
      <c r="B328" s="44" t="str">
        <f t="shared" si="134"/>
        <v>-</v>
      </c>
      <c r="C328" s="38">
        <v>27</v>
      </c>
      <c r="D328" s="1">
        <v>313</v>
      </c>
      <c r="E328" s="1">
        <v>1</v>
      </c>
      <c r="F328" s="39">
        <f>IFERROR(IF(B328&lt;$C$9,IF('[29]Proforma-Input'!$C$108="Yes",K327,K327),0),)</f>
        <v>0</v>
      </c>
      <c r="G328" s="39">
        <f t="shared" si="135"/>
        <v>0</v>
      </c>
      <c r="H328" s="40">
        <f>IFERROR(IF(B328&lt;$C$9,IF('[29]Proforma-Input'!$C$108="Yes",H327,),0),)</f>
        <v>0</v>
      </c>
      <c r="I328" s="41">
        <f t="shared" si="120"/>
        <v>0</v>
      </c>
      <c r="J328" s="41">
        <f t="shared" si="121"/>
        <v>0</v>
      </c>
      <c r="K328" s="42">
        <f t="shared" si="122"/>
        <v>0</v>
      </c>
      <c r="L328" s="41">
        <f t="shared" si="123"/>
        <v>0</v>
      </c>
      <c r="M328" s="43">
        <f t="shared" si="124"/>
        <v>0</v>
      </c>
      <c r="O328" s="44">
        <f t="shared" ca="1" si="136"/>
        <v>55429</v>
      </c>
      <c r="P328" s="38">
        <v>27</v>
      </c>
      <c r="Q328" s="1">
        <f>IF(S328&gt;0,1+Q327,)</f>
        <v>313</v>
      </c>
      <c r="R328" s="1">
        <v>1</v>
      </c>
      <c r="S328" s="39">
        <f>IF('[29]Proforma-Input'!$C$108="No",X327,IF(AF328=TRUE,$P$3,X327))</f>
        <v>1332636.0490531647</v>
      </c>
      <c r="T328" s="39">
        <f t="shared" si="145"/>
        <v>31603.401174648188</v>
      </c>
      <c r="U328" s="40">
        <f t="shared" si="119"/>
        <v>6.5000000000000002E-2</v>
      </c>
      <c r="V328" s="41">
        <f t="shared" si="125"/>
        <v>7218.4452657046422</v>
      </c>
      <c r="W328" s="41">
        <f t="shared" si="126"/>
        <v>24384.955908943546</v>
      </c>
      <c r="X328" s="53">
        <f t="shared" si="127"/>
        <v>1308251.0931442212</v>
      </c>
      <c r="Y328" s="68">
        <f t="shared" si="128"/>
        <v>6200115.6608091062</v>
      </c>
      <c r="Z328" s="68">
        <f t="shared" si="129"/>
        <v>3691748.906855776</v>
      </c>
      <c r="AA328" s="39">
        <f t="shared" si="130"/>
        <v>111.05300408776372</v>
      </c>
      <c r="AB328" s="53">
        <f t="shared" si="131"/>
        <v>11.105300408776372</v>
      </c>
      <c r="AC328" s="41">
        <f t="shared" si="132"/>
        <v>77744.384885503154</v>
      </c>
      <c r="AD328" s="43">
        <f t="shared" si="133"/>
        <v>301496.42921027512</v>
      </c>
      <c r="AF328" s="38">
        <f>IF('[29]Proforma-Input'!$C$108="Yes",MONTH(O328)&amp;YEAR(O328)=MONTH($C$9)&amp;YEAR($C$9),0)</f>
        <v>0</v>
      </c>
      <c r="AG328" s="52">
        <v>27</v>
      </c>
    </row>
    <row r="329" spans="2:33" x14ac:dyDescent="0.3">
      <c r="B329" s="44" t="str">
        <f t="shared" si="134"/>
        <v>-</v>
      </c>
      <c r="C329" s="38"/>
      <c r="D329" s="1">
        <v>314</v>
      </c>
      <c r="E329" s="1">
        <f t="shared" ref="E329:E339" si="146">1+E328</f>
        <v>2</v>
      </c>
      <c r="F329" s="39">
        <f>IFERROR(IF(B329&lt;$C$9,IF('[29]Proforma-Input'!$C$108="Yes",K328,K328),0),)</f>
        <v>0</v>
      </c>
      <c r="G329" s="39">
        <f t="shared" si="135"/>
        <v>0</v>
      </c>
      <c r="H329" s="40">
        <f>IFERROR(IF(B329&lt;$C$9,IF('[29]Proforma-Input'!$C$108="Yes",H328,),0),)</f>
        <v>0</v>
      </c>
      <c r="I329" s="41">
        <f t="shared" si="120"/>
        <v>0</v>
      </c>
      <c r="J329" s="41">
        <f t="shared" si="121"/>
        <v>0</v>
      </c>
      <c r="K329" s="42">
        <f t="shared" si="122"/>
        <v>0</v>
      </c>
      <c r="L329" s="41" t="str">
        <f t="shared" si="123"/>
        <v>-</v>
      </c>
      <c r="M329" s="43" t="str">
        <f t="shared" si="124"/>
        <v>-</v>
      </c>
      <c r="O329" s="44">
        <f t="shared" ca="1" si="136"/>
        <v>55460</v>
      </c>
      <c r="P329" s="38"/>
      <c r="Q329" s="1">
        <f t="shared" ref="Q329:Q375" si="147">IF(S329&gt;0,1+Q328,)</f>
        <v>314</v>
      </c>
      <c r="R329" s="1">
        <f t="shared" ref="R329:R339" si="148">1+R328</f>
        <v>2</v>
      </c>
      <c r="S329" s="39">
        <f>IF('[29]Proforma-Input'!$C$108="No",X328,IF(AF329=TRUE,$P$3,X328))</f>
        <v>1308251.0931442212</v>
      </c>
      <c r="T329" s="39">
        <f t="shared" si="145"/>
        <v>31603.401174648188</v>
      </c>
      <c r="U329" s="40">
        <f t="shared" si="119"/>
        <v>6.5000000000000002E-2</v>
      </c>
      <c r="V329" s="41">
        <f t="shared" si="125"/>
        <v>7086.360087864532</v>
      </c>
      <c r="W329" s="41">
        <f t="shared" si="126"/>
        <v>24517.041086783654</v>
      </c>
      <c r="X329" s="53">
        <f t="shared" si="127"/>
        <v>1283734.0520574376</v>
      </c>
      <c r="Y329" s="68">
        <f t="shared" si="128"/>
        <v>6207202.0208969703</v>
      </c>
      <c r="Z329" s="68">
        <f t="shared" si="129"/>
        <v>3716265.9479425596</v>
      </c>
      <c r="AA329" s="39">
        <f t="shared" si="130"/>
        <v>109.02092442868509</v>
      </c>
      <c r="AB329" s="53">
        <f t="shared" si="131"/>
        <v>10.90209244286851</v>
      </c>
      <c r="AC329" s="41" t="str">
        <f t="shared" si="132"/>
        <v>-</v>
      </c>
      <c r="AD329" s="43" t="str">
        <f t="shared" si="133"/>
        <v>-</v>
      </c>
      <c r="AF329" s="38">
        <f>IF('[29]Proforma-Input'!$C$108="Yes",MONTH(O329)&amp;YEAR(O329)=MONTH($C$9)&amp;YEAR($C$9),0)</f>
        <v>0</v>
      </c>
      <c r="AG329" s="52">
        <v>27</v>
      </c>
    </row>
    <row r="330" spans="2:33" x14ac:dyDescent="0.3">
      <c r="B330" s="44" t="str">
        <f t="shared" si="134"/>
        <v>-</v>
      </c>
      <c r="C330" s="38"/>
      <c r="D330" s="1">
        <v>315</v>
      </c>
      <c r="E330" s="1">
        <f t="shared" si="146"/>
        <v>3</v>
      </c>
      <c r="F330" s="39">
        <f>IFERROR(IF(B330&lt;$C$9,IF('[29]Proforma-Input'!$C$108="Yes",K329,K329),0),)</f>
        <v>0</v>
      </c>
      <c r="G330" s="39">
        <f t="shared" si="135"/>
        <v>0</v>
      </c>
      <c r="H330" s="40">
        <f>IFERROR(IF(B330&lt;$C$9,IF('[29]Proforma-Input'!$C$108="Yes",H329,),0),)</f>
        <v>0</v>
      </c>
      <c r="I330" s="41">
        <f t="shared" si="120"/>
        <v>0</v>
      </c>
      <c r="J330" s="41">
        <f t="shared" si="121"/>
        <v>0</v>
      </c>
      <c r="K330" s="42">
        <f t="shared" si="122"/>
        <v>0</v>
      </c>
      <c r="L330" s="41" t="str">
        <f t="shared" si="123"/>
        <v>-</v>
      </c>
      <c r="M330" s="43" t="str">
        <f t="shared" si="124"/>
        <v>-</v>
      </c>
      <c r="O330" s="44">
        <f t="shared" ca="1" si="136"/>
        <v>55490</v>
      </c>
      <c r="P330" s="38"/>
      <c r="Q330" s="1">
        <f t="shared" si="147"/>
        <v>315</v>
      </c>
      <c r="R330" s="1">
        <f t="shared" si="148"/>
        <v>3</v>
      </c>
      <c r="S330" s="39">
        <f>IF('[29]Proforma-Input'!$C$108="No",X329,IF(AF330=TRUE,$P$3,X329))</f>
        <v>1283734.0520574376</v>
      </c>
      <c r="T330" s="39">
        <f t="shared" si="145"/>
        <v>31603.401174648188</v>
      </c>
      <c r="U330" s="40">
        <f t="shared" si="119"/>
        <v>6.5000000000000002E-2</v>
      </c>
      <c r="V330" s="41">
        <f t="shared" si="125"/>
        <v>6953.5594486444543</v>
      </c>
      <c r="W330" s="41">
        <f t="shared" si="126"/>
        <v>24649.841726003735</v>
      </c>
      <c r="X330" s="53">
        <f t="shared" si="127"/>
        <v>1259084.2103314339</v>
      </c>
      <c r="Y330" s="68">
        <f t="shared" si="128"/>
        <v>6214155.5803456148</v>
      </c>
      <c r="Z330" s="68">
        <f t="shared" si="129"/>
        <v>3740915.7896685633</v>
      </c>
      <c r="AA330" s="39">
        <f t="shared" si="130"/>
        <v>106.97783767145313</v>
      </c>
      <c r="AB330" s="53">
        <f t="shared" si="131"/>
        <v>10.697783767145314</v>
      </c>
      <c r="AC330" s="41" t="str">
        <f t="shared" si="132"/>
        <v>-</v>
      </c>
      <c r="AD330" s="43" t="str">
        <f t="shared" si="133"/>
        <v>-</v>
      </c>
      <c r="AF330" s="38">
        <f>IF('[29]Proforma-Input'!$C$108="Yes",MONTH(O330)&amp;YEAR(O330)=MONTH($C$9)&amp;YEAR($C$9),0)</f>
        <v>0</v>
      </c>
      <c r="AG330" s="52">
        <v>27</v>
      </c>
    </row>
    <row r="331" spans="2:33" x14ac:dyDescent="0.3">
      <c r="B331" s="44" t="str">
        <f t="shared" si="134"/>
        <v>-</v>
      </c>
      <c r="C331" s="38"/>
      <c r="D331" s="1">
        <v>316</v>
      </c>
      <c r="E331" s="1">
        <f t="shared" si="146"/>
        <v>4</v>
      </c>
      <c r="F331" s="39">
        <f>IFERROR(IF(B331&lt;$C$9,IF('[29]Proforma-Input'!$C$108="Yes",K330,K330),0),)</f>
        <v>0</v>
      </c>
      <c r="G331" s="39">
        <f t="shared" si="135"/>
        <v>0</v>
      </c>
      <c r="H331" s="40">
        <f>IFERROR(IF(B331&lt;$C$9,IF('[29]Proforma-Input'!$C$108="Yes",H330,),0),)</f>
        <v>0</v>
      </c>
      <c r="I331" s="41">
        <f t="shared" si="120"/>
        <v>0</v>
      </c>
      <c r="J331" s="41">
        <f t="shared" si="121"/>
        <v>0</v>
      </c>
      <c r="K331" s="42">
        <f t="shared" si="122"/>
        <v>0</v>
      </c>
      <c r="L331" s="41" t="str">
        <f t="shared" si="123"/>
        <v>-</v>
      </c>
      <c r="M331" s="43" t="str">
        <f t="shared" si="124"/>
        <v>-</v>
      </c>
      <c r="O331" s="44">
        <f t="shared" ca="1" si="136"/>
        <v>55521</v>
      </c>
      <c r="P331" s="38"/>
      <c r="Q331" s="1">
        <f t="shared" si="147"/>
        <v>316</v>
      </c>
      <c r="R331" s="1">
        <f t="shared" si="148"/>
        <v>4</v>
      </c>
      <c r="S331" s="39">
        <f>IF('[29]Proforma-Input'!$C$108="No",X330,IF(AF331=TRUE,$P$3,X330))</f>
        <v>1259084.2103314339</v>
      </c>
      <c r="T331" s="39">
        <f t="shared" si="145"/>
        <v>31603.401174648188</v>
      </c>
      <c r="U331" s="40">
        <f t="shared" si="119"/>
        <v>6.5000000000000002E-2</v>
      </c>
      <c r="V331" s="41">
        <f t="shared" si="125"/>
        <v>6820.0394726286004</v>
      </c>
      <c r="W331" s="41">
        <f t="shared" si="126"/>
        <v>24783.361702019589</v>
      </c>
      <c r="X331" s="53">
        <f t="shared" si="127"/>
        <v>1234300.8486294143</v>
      </c>
      <c r="Y331" s="68">
        <f t="shared" si="128"/>
        <v>6220975.6198182432</v>
      </c>
      <c r="Z331" s="68">
        <f t="shared" si="129"/>
        <v>3765699.1513705831</v>
      </c>
      <c r="AA331" s="39">
        <f t="shared" si="130"/>
        <v>104.92368419428617</v>
      </c>
      <c r="AB331" s="53">
        <f t="shared" si="131"/>
        <v>10.492368419428617</v>
      </c>
      <c r="AC331" s="41" t="str">
        <f t="shared" si="132"/>
        <v>-</v>
      </c>
      <c r="AD331" s="43" t="str">
        <f t="shared" si="133"/>
        <v>-</v>
      </c>
      <c r="AF331" s="38">
        <f>IF('[29]Proforma-Input'!$C$108="Yes",MONTH(O331)&amp;YEAR(O331)=MONTH($C$9)&amp;YEAR($C$9),0)</f>
        <v>0</v>
      </c>
      <c r="AG331" s="52">
        <v>27</v>
      </c>
    </row>
    <row r="332" spans="2:33" x14ac:dyDescent="0.3">
      <c r="B332" s="44" t="str">
        <f t="shared" si="134"/>
        <v>-</v>
      </c>
      <c r="C332" s="38"/>
      <c r="D332" s="1">
        <v>317</v>
      </c>
      <c r="E332" s="1">
        <f t="shared" si="146"/>
        <v>5</v>
      </c>
      <c r="F332" s="39">
        <f>IFERROR(IF(B332&lt;$C$9,IF('[29]Proforma-Input'!$C$108="Yes",K331,K331),0),)</f>
        <v>0</v>
      </c>
      <c r="G332" s="39">
        <f t="shared" si="135"/>
        <v>0</v>
      </c>
      <c r="H332" s="40">
        <f>IFERROR(IF(B332&lt;$C$9,IF('[29]Proforma-Input'!$C$108="Yes",H331,),0),)</f>
        <v>0</v>
      </c>
      <c r="I332" s="41">
        <f t="shared" si="120"/>
        <v>0</v>
      </c>
      <c r="J332" s="41">
        <f t="shared" si="121"/>
        <v>0</v>
      </c>
      <c r="K332" s="42">
        <f t="shared" si="122"/>
        <v>0</v>
      </c>
      <c r="L332" s="41" t="str">
        <f t="shared" si="123"/>
        <v>-</v>
      </c>
      <c r="M332" s="43" t="str">
        <f t="shared" si="124"/>
        <v>-</v>
      </c>
      <c r="O332" s="44">
        <f t="shared" ca="1" si="136"/>
        <v>55552</v>
      </c>
      <c r="P332" s="38"/>
      <c r="Q332" s="1">
        <f t="shared" si="147"/>
        <v>317</v>
      </c>
      <c r="R332" s="1">
        <f t="shared" si="148"/>
        <v>5</v>
      </c>
      <c r="S332" s="39">
        <f>IF('[29]Proforma-Input'!$C$108="No",X331,IF(AF332=TRUE,$P$3,X331))</f>
        <v>1234300.8486294143</v>
      </c>
      <c r="T332" s="39">
        <f t="shared" si="145"/>
        <v>31603.401174648188</v>
      </c>
      <c r="U332" s="40">
        <f t="shared" si="119"/>
        <v>6.5000000000000002E-2</v>
      </c>
      <c r="V332" s="41">
        <f t="shared" si="125"/>
        <v>6685.7962634093283</v>
      </c>
      <c r="W332" s="41">
        <f t="shared" si="126"/>
        <v>24917.604911238861</v>
      </c>
      <c r="X332" s="53">
        <f t="shared" si="127"/>
        <v>1209383.2437181755</v>
      </c>
      <c r="Y332" s="68">
        <f t="shared" si="128"/>
        <v>6227661.416081653</v>
      </c>
      <c r="Z332" s="68">
        <f t="shared" si="129"/>
        <v>3790616.756281822</v>
      </c>
      <c r="AA332" s="39">
        <f t="shared" si="130"/>
        <v>102.85840405245119</v>
      </c>
      <c r="AB332" s="53">
        <f t="shared" si="131"/>
        <v>10.28584040524512</v>
      </c>
      <c r="AC332" s="41" t="str">
        <f t="shared" si="132"/>
        <v>-</v>
      </c>
      <c r="AD332" s="43" t="str">
        <f t="shared" si="133"/>
        <v>-</v>
      </c>
      <c r="AF332" s="38">
        <f>IF('[29]Proforma-Input'!$C$108="Yes",MONTH(O332)&amp;YEAR(O332)=MONTH($C$9)&amp;YEAR($C$9),0)</f>
        <v>0</v>
      </c>
      <c r="AG332" s="52">
        <v>27</v>
      </c>
    </row>
    <row r="333" spans="2:33" x14ac:dyDescent="0.3">
      <c r="B333" s="44" t="str">
        <f t="shared" si="134"/>
        <v>-</v>
      </c>
      <c r="C333" s="38"/>
      <c r="D333" s="1">
        <v>318</v>
      </c>
      <c r="E333" s="1">
        <f t="shared" si="146"/>
        <v>6</v>
      </c>
      <c r="F333" s="39">
        <f>IFERROR(IF(B333&lt;$C$9,IF('[29]Proforma-Input'!$C$108="Yes",K332,K332),0),)</f>
        <v>0</v>
      </c>
      <c r="G333" s="39">
        <f t="shared" si="135"/>
        <v>0</v>
      </c>
      <c r="H333" s="40">
        <f>IFERROR(IF(B333&lt;$C$9,IF('[29]Proforma-Input'!$C$108="Yes",H332,),0),)</f>
        <v>0</v>
      </c>
      <c r="I333" s="41">
        <f t="shared" si="120"/>
        <v>0</v>
      </c>
      <c r="J333" s="41">
        <f t="shared" si="121"/>
        <v>0</v>
      </c>
      <c r="K333" s="42">
        <f t="shared" si="122"/>
        <v>0</v>
      </c>
      <c r="L333" s="41" t="str">
        <f t="shared" si="123"/>
        <v>-</v>
      </c>
      <c r="M333" s="43" t="str">
        <f t="shared" si="124"/>
        <v>-</v>
      </c>
      <c r="O333" s="44">
        <f t="shared" ca="1" si="136"/>
        <v>55581</v>
      </c>
      <c r="P333" s="38"/>
      <c r="Q333" s="1">
        <f t="shared" si="147"/>
        <v>318</v>
      </c>
      <c r="R333" s="1">
        <f t="shared" si="148"/>
        <v>6</v>
      </c>
      <c r="S333" s="39">
        <f>IF('[29]Proforma-Input'!$C$108="No",X332,IF(AF333=TRUE,$P$3,X332))</f>
        <v>1209383.2437181755</v>
      </c>
      <c r="T333" s="39">
        <f t="shared" si="145"/>
        <v>31603.401174648188</v>
      </c>
      <c r="U333" s="40">
        <f t="shared" si="119"/>
        <v>6.5000000000000002E-2</v>
      </c>
      <c r="V333" s="41">
        <f t="shared" si="125"/>
        <v>6550.8259034734501</v>
      </c>
      <c r="W333" s="41">
        <f t="shared" si="126"/>
        <v>25052.575271174737</v>
      </c>
      <c r="X333" s="53">
        <f t="shared" si="127"/>
        <v>1184330.6684470007</v>
      </c>
      <c r="Y333" s="68">
        <f t="shared" si="128"/>
        <v>6234212.2419851264</v>
      </c>
      <c r="Z333" s="68">
        <f t="shared" si="129"/>
        <v>3815669.3315529968</v>
      </c>
      <c r="AA333" s="39">
        <f t="shared" si="130"/>
        <v>100.78193697651461</v>
      </c>
      <c r="AB333" s="53">
        <f t="shared" si="131"/>
        <v>10.078193697651463</v>
      </c>
      <c r="AC333" s="41" t="str">
        <f t="shared" si="132"/>
        <v>-</v>
      </c>
      <c r="AD333" s="43" t="str">
        <f t="shared" si="133"/>
        <v>-</v>
      </c>
      <c r="AF333" s="38">
        <f>IF('[29]Proforma-Input'!$C$108="Yes",MONTH(O333)&amp;YEAR(O333)=MONTH($C$9)&amp;YEAR($C$9),0)</f>
        <v>0</v>
      </c>
      <c r="AG333" s="52">
        <v>27</v>
      </c>
    </row>
    <row r="334" spans="2:33" x14ac:dyDescent="0.3">
      <c r="B334" s="44" t="str">
        <f t="shared" si="134"/>
        <v>-</v>
      </c>
      <c r="C334" s="38"/>
      <c r="D334" s="1">
        <v>319</v>
      </c>
      <c r="E334" s="1">
        <f t="shared" si="146"/>
        <v>7</v>
      </c>
      <c r="F334" s="39">
        <f>IFERROR(IF(B334&lt;$C$9,IF('[29]Proforma-Input'!$C$108="Yes",K333,K333),0),)</f>
        <v>0</v>
      </c>
      <c r="G334" s="39">
        <f t="shared" si="135"/>
        <v>0</v>
      </c>
      <c r="H334" s="40">
        <f>IFERROR(IF(B334&lt;$C$9,IF('[29]Proforma-Input'!$C$108="Yes",H333,),0),)</f>
        <v>0</v>
      </c>
      <c r="I334" s="41">
        <f t="shared" si="120"/>
        <v>0</v>
      </c>
      <c r="J334" s="41">
        <f t="shared" si="121"/>
        <v>0</v>
      </c>
      <c r="K334" s="42">
        <f t="shared" si="122"/>
        <v>0</v>
      </c>
      <c r="L334" s="41" t="str">
        <f t="shared" si="123"/>
        <v>-</v>
      </c>
      <c r="M334" s="43" t="str">
        <f t="shared" si="124"/>
        <v>-</v>
      </c>
      <c r="O334" s="44">
        <f t="shared" ca="1" si="136"/>
        <v>55612</v>
      </c>
      <c r="P334" s="38"/>
      <c r="Q334" s="1">
        <f t="shared" si="147"/>
        <v>319</v>
      </c>
      <c r="R334" s="1">
        <f t="shared" si="148"/>
        <v>7</v>
      </c>
      <c r="S334" s="39">
        <f>IF('[29]Proforma-Input'!$C$108="No",X333,IF(AF334=TRUE,$P$3,X333))</f>
        <v>1184330.6684470007</v>
      </c>
      <c r="T334" s="39">
        <f t="shared" si="145"/>
        <v>31603.401174648188</v>
      </c>
      <c r="U334" s="40">
        <f t="shared" si="119"/>
        <v>6.5000000000000002E-2</v>
      </c>
      <c r="V334" s="41">
        <f t="shared" si="125"/>
        <v>6415.1244540879206</v>
      </c>
      <c r="W334" s="41">
        <f t="shared" si="126"/>
        <v>25188.276720560269</v>
      </c>
      <c r="X334" s="53">
        <f t="shared" si="127"/>
        <v>1159142.3917264405</v>
      </c>
      <c r="Y334" s="68">
        <f t="shared" si="128"/>
        <v>6240627.366439214</v>
      </c>
      <c r="Z334" s="68">
        <f t="shared" si="129"/>
        <v>3840857.6082735569</v>
      </c>
      <c r="AA334" s="39">
        <f t="shared" si="130"/>
        <v>98.694222370583404</v>
      </c>
      <c r="AB334" s="53">
        <f t="shared" si="131"/>
        <v>9.8694222370583411</v>
      </c>
      <c r="AC334" s="41" t="str">
        <f t="shared" si="132"/>
        <v>-</v>
      </c>
      <c r="AD334" s="43" t="str">
        <f t="shared" si="133"/>
        <v>-</v>
      </c>
      <c r="AF334" s="38">
        <f>IF('[29]Proforma-Input'!$C$108="Yes",MONTH(O334)&amp;YEAR(O334)=MONTH($C$9)&amp;YEAR($C$9),0)</f>
        <v>0</v>
      </c>
      <c r="AG334" s="52">
        <v>27</v>
      </c>
    </row>
    <row r="335" spans="2:33" x14ac:dyDescent="0.3">
      <c r="B335" s="44" t="str">
        <f t="shared" si="134"/>
        <v>-</v>
      </c>
      <c r="C335" s="38"/>
      <c r="D335" s="1">
        <v>320</v>
      </c>
      <c r="E335" s="1">
        <f t="shared" si="146"/>
        <v>8</v>
      </c>
      <c r="F335" s="39">
        <f>IFERROR(IF(B335&lt;$C$9,IF('[29]Proforma-Input'!$C$108="Yes",K334,K334),0),)</f>
        <v>0</v>
      </c>
      <c r="G335" s="39">
        <f t="shared" si="135"/>
        <v>0</v>
      </c>
      <c r="H335" s="40">
        <f>IFERROR(IF(B335&lt;$C$9,IF('[29]Proforma-Input'!$C$108="Yes",H334,),0),)</f>
        <v>0</v>
      </c>
      <c r="I335" s="41">
        <f t="shared" si="120"/>
        <v>0</v>
      </c>
      <c r="J335" s="41">
        <f t="shared" si="121"/>
        <v>0</v>
      </c>
      <c r="K335" s="42">
        <f t="shared" si="122"/>
        <v>0</v>
      </c>
      <c r="L335" s="41" t="str">
        <f t="shared" si="123"/>
        <v>-</v>
      </c>
      <c r="M335" s="43" t="str">
        <f t="shared" si="124"/>
        <v>-</v>
      </c>
      <c r="O335" s="44">
        <f t="shared" ca="1" si="136"/>
        <v>55642</v>
      </c>
      <c r="P335" s="38"/>
      <c r="Q335" s="1">
        <f t="shared" si="147"/>
        <v>320</v>
      </c>
      <c r="R335" s="1">
        <f t="shared" si="148"/>
        <v>8</v>
      </c>
      <c r="S335" s="39">
        <f>IF('[29]Proforma-Input'!$C$108="No",X334,IF(AF335=TRUE,$P$3,X334))</f>
        <v>1159142.3917264405</v>
      </c>
      <c r="T335" s="39">
        <f t="shared" si="145"/>
        <v>31603.401174648188</v>
      </c>
      <c r="U335" s="40">
        <f t="shared" si="119"/>
        <v>6.5000000000000002E-2</v>
      </c>
      <c r="V335" s="41">
        <f t="shared" si="125"/>
        <v>6278.6879551848861</v>
      </c>
      <c r="W335" s="41">
        <f t="shared" si="126"/>
        <v>25324.713219463301</v>
      </c>
      <c r="X335" s="53">
        <f t="shared" si="127"/>
        <v>1133817.6785069772</v>
      </c>
      <c r="Y335" s="68">
        <f t="shared" si="128"/>
        <v>6246906.0543943988</v>
      </c>
      <c r="Z335" s="68">
        <f t="shared" si="129"/>
        <v>3866182.3214930203</v>
      </c>
      <c r="AA335" s="39">
        <f t="shared" si="130"/>
        <v>96.595199310536714</v>
      </c>
      <c r="AB335" s="53">
        <f t="shared" si="131"/>
        <v>9.6595199310536728</v>
      </c>
      <c r="AC335" s="41" t="str">
        <f t="shared" si="132"/>
        <v>-</v>
      </c>
      <c r="AD335" s="43" t="str">
        <f t="shared" si="133"/>
        <v>-</v>
      </c>
      <c r="AF335" s="38">
        <f>IF('[29]Proforma-Input'!$C$108="Yes",MONTH(O335)&amp;YEAR(O335)=MONTH($C$9)&amp;YEAR($C$9),0)</f>
        <v>0</v>
      </c>
      <c r="AG335" s="52">
        <v>27</v>
      </c>
    </row>
    <row r="336" spans="2:33" x14ac:dyDescent="0.3">
      <c r="B336" s="44" t="str">
        <f t="shared" si="134"/>
        <v>-</v>
      </c>
      <c r="C336" s="38"/>
      <c r="D336" s="1">
        <v>321</v>
      </c>
      <c r="E336" s="1">
        <f t="shared" si="146"/>
        <v>9</v>
      </c>
      <c r="F336" s="39">
        <f>IFERROR(IF(B336&lt;$C$9,IF('[29]Proforma-Input'!$C$108="Yes",K335,K335),0),)</f>
        <v>0</v>
      </c>
      <c r="G336" s="39">
        <f t="shared" si="135"/>
        <v>0</v>
      </c>
      <c r="H336" s="40">
        <f>IFERROR(IF(B336&lt;$C$9,IF('[29]Proforma-Input'!$C$108="Yes",H335,),0),)</f>
        <v>0</v>
      </c>
      <c r="I336" s="41">
        <f t="shared" si="120"/>
        <v>0</v>
      </c>
      <c r="J336" s="41">
        <f t="shared" si="121"/>
        <v>0</v>
      </c>
      <c r="K336" s="42">
        <f t="shared" si="122"/>
        <v>0</v>
      </c>
      <c r="L336" s="41" t="str">
        <f t="shared" si="123"/>
        <v>-</v>
      </c>
      <c r="M336" s="43" t="str">
        <f t="shared" si="124"/>
        <v>-</v>
      </c>
      <c r="O336" s="44">
        <f t="shared" ca="1" si="136"/>
        <v>55673</v>
      </c>
      <c r="P336" s="38"/>
      <c r="Q336" s="1">
        <f t="shared" si="147"/>
        <v>321</v>
      </c>
      <c r="R336" s="1">
        <f t="shared" si="148"/>
        <v>9</v>
      </c>
      <c r="S336" s="39">
        <f>IF('[29]Proforma-Input'!$C$108="No",X335,IF(AF336=TRUE,$P$3,X335))</f>
        <v>1133817.6785069772</v>
      </c>
      <c r="T336" s="39">
        <f t="shared" si="145"/>
        <v>31603.401174648188</v>
      </c>
      <c r="U336" s="40">
        <f t="shared" ref="U336:U375" si="149">$P$4</f>
        <v>6.5000000000000002E-2</v>
      </c>
      <c r="V336" s="41">
        <f t="shared" si="125"/>
        <v>6141.5124252461264</v>
      </c>
      <c r="W336" s="41">
        <f t="shared" si="126"/>
        <v>25461.88874940206</v>
      </c>
      <c r="X336" s="53">
        <f t="shared" si="127"/>
        <v>1108355.7897575751</v>
      </c>
      <c r="Y336" s="68">
        <f t="shared" si="128"/>
        <v>6253047.5668196445</v>
      </c>
      <c r="Z336" s="68">
        <f t="shared" si="129"/>
        <v>3891644.2102424223</v>
      </c>
      <c r="AA336" s="39">
        <f t="shared" si="130"/>
        <v>94.484806542248108</v>
      </c>
      <c r="AB336" s="53">
        <f t="shared" si="131"/>
        <v>9.4484806542248112</v>
      </c>
      <c r="AC336" s="41" t="str">
        <f t="shared" si="132"/>
        <v>-</v>
      </c>
      <c r="AD336" s="43" t="str">
        <f t="shared" si="133"/>
        <v>-</v>
      </c>
      <c r="AF336" s="38">
        <f>IF('[29]Proforma-Input'!$C$108="Yes",MONTH(O336)&amp;YEAR(O336)=MONTH($C$9)&amp;YEAR($C$9),0)</f>
        <v>0</v>
      </c>
      <c r="AG336" s="52">
        <v>27</v>
      </c>
    </row>
    <row r="337" spans="2:33" x14ac:dyDescent="0.3">
      <c r="B337" s="44" t="str">
        <f t="shared" si="134"/>
        <v>-</v>
      </c>
      <c r="C337" s="38"/>
      <c r="D337" s="1">
        <v>322</v>
      </c>
      <c r="E337" s="1">
        <f t="shared" si="146"/>
        <v>10</v>
      </c>
      <c r="F337" s="39">
        <f>IFERROR(IF(B337&lt;$C$9,IF('[29]Proforma-Input'!$C$108="Yes",K336,K336),0),)</f>
        <v>0</v>
      </c>
      <c r="G337" s="39">
        <f t="shared" si="135"/>
        <v>0</v>
      </c>
      <c r="H337" s="40">
        <f>IFERROR(IF(B337&lt;$C$9,IF('[29]Proforma-Input'!$C$108="Yes",H336,),0),)</f>
        <v>0</v>
      </c>
      <c r="I337" s="41">
        <f t="shared" ref="I337:I374" si="150">(H337/12)*F337</f>
        <v>0</v>
      </c>
      <c r="J337" s="41">
        <f t="shared" ref="J337:J375" si="151">IF(D337=$C$7,0,G337-I337)</f>
        <v>0</v>
      </c>
      <c r="K337" s="42">
        <f t="shared" ref="K337:K375" si="152">IFERROR(F337-J337,)</f>
        <v>0</v>
      </c>
      <c r="L337" s="41" t="str">
        <f t="shared" ref="L337:L375" si="153">IF(C337&gt;0,SUM(I337:I348),"-")</f>
        <v>-</v>
      </c>
      <c r="M337" s="43" t="str">
        <f t="shared" ref="M337:M375" si="154">IF(C337&gt;0,SUM(J337:J348),"-")</f>
        <v>-</v>
      </c>
      <c r="O337" s="44">
        <f t="shared" ca="1" si="136"/>
        <v>55703</v>
      </c>
      <c r="P337" s="38"/>
      <c r="Q337" s="1">
        <f t="shared" si="147"/>
        <v>322</v>
      </c>
      <c r="R337" s="1">
        <f t="shared" si="148"/>
        <v>10</v>
      </c>
      <c r="S337" s="39">
        <f>IF('[29]Proforma-Input'!$C$108="No",X336,IF(AF337=TRUE,$P$3,X336))</f>
        <v>1108355.7897575751</v>
      </c>
      <c r="T337" s="39">
        <f t="shared" si="145"/>
        <v>31603.401174648188</v>
      </c>
      <c r="U337" s="40">
        <f t="shared" si="149"/>
        <v>6.5000000000000002E-2</v>
      </c>
      <c r="V337" s="41">
        <f t="shared" ref="V337:V375" si="155">IF(S337&gt;0,U337/12*S337,0)</f>
        <v>6003.593861186866</v>
      </c>
      <c r="W337" s="41">
        <f t="shared" ref="W337:W375" si="156">T337-V337</f>
        <v>25599.807313461322</v>
      </c>
      <c r="X337" s="53">
        <f t="shared" ref="X337:X375" si="157">S337-W337</f>
        <v>1082755.9824441138</v>
      </c>
      <c r="Y337" s="68">
        <f t="shared" ref="Y337:Y375" si="158">IF(Q337=1,V337,Y336+V337)</f>
        <v>6259051.1606808314</v>
      </c>
      <c r="Z337" s="68">
        <f t="shared" ref="Z337:Z375" si="159">IF(Q337=1,W337,Z336+W337)</f>
        <v>3917244.0175558836</v>
      </c>
      <c r="AA337" s="39">
        <f t="shared" ref="AA337:AA375" si="160">$P$9*S337/12</f>
        <v>92.362982479797935</v>
      </c>
      <c r="AB337" s="53">
        <f t="shared" ref="AB337:AB375" si="161">$P$10*AA337</f>
        <v>9.2362982479797946</v>
      </c>
      <c r="AC337" s="41" t="str">
        <f t="shared" ref="AC337:AC375" si="162">IF(P337&gt;0,SUM(V337:V348),"-")</f>
        <v>-</v>
      </c>
      <c r="AD337" s="43" t="str">
        <f t="shared" ref="AD337:AD375" si="163">IF(P337&gt;0,SUM(W337:W348),"-")</f>
        <v>-</v>
      </c>
      <c r="AF337" s="38">
        <f>IF('[29]Proforma-Input'!$C$108="Yes",MONTH(O337)&amp;YEAR(O337)=MONTH($C$9)&amp;YEAR($C$9),0)</f>
        <v>0</v>
      </c>
      <c r="AG337" s="52">
        <v>27</v>
      </c>
    </row>
    <row r="338" spans="2:33" x14ac:dyDescent="0.3">
      <c r="B338" s="44" t="str">
        <f t="shared" ref="B338:B375" si="164">IFERROR(DATE(YEAR(B337),MONTH(B337)+1,DAY(B337)),"-")</f>
        <v>-</v>
      </c>
      <c r="C338" s="38"/>
      <c r="D338" s="1">
        <v>323</v>
      </c>
      <c r="E338" s="1">
        <f t="shared" si="146"/>
        <v>11</v>
      </c>
      <c r="F338" s="39">
        <f>IFERROR(IF(B338&lt;$C$9,IF('[29]Proforma-Input'!$C$108="Yes",K337,K337),0),)</f>
        <v>0</v>
      </c>
      <c r="G338" s="39">
        <f t="shared" ref="G338:G375" si="165">IFERROR(IF(D338=$C$7,K337,IF(AND($D$10="Yes",D338&lt;=$C$10),I338,IF(F338&gt;0,$C$8,))),)</f>
        <v>0</v>
      </c>
      <c r="H338" s="40">
        <f>IFERROR(IF(B338&lt;$C$9,IF('[29]Proforma-Input'!$C$108="Yes",H337,),0),)</f>
        <v>0</v>
      </c>
      <c r="I338" s="41">
        <f t="shared" si="150"/>
        <v>0</v>
      </c>
      <c r="J338" s="41">
        <f t="shared" si="151"/>
        <v>0</v>
      </c>
      <c r="K338" s="42">
        <f t="shared" si="152"/>
        <v>0</v>
      </c>
      <c r="L338" s="41" t="str">
        <f t="shared" si="153"/>
        <v>-</v>
      </c>
      <c r="M338" s="43" t="str">
        <f t="shared" si="154"/>
        <v>-</v>
      </c>
      <c r="O338" s="44">
        <f t="shared" ref="O338:O375" ca="1" si="166">IFERROR(DATE(YEAR(O337),MONTH(O337)+1,DAY(O337)),"-")</f>
        <v>55734</v>
      </c>
      <c r="P338" s="38"/>
      <c r="Q338" s="1">
        <f t="shared" si="147"/>
        <v>323</v>
      </c>
      <c r="R338" s="1">
        <f t="shared" si="148"/>
        <v>11</v>
      </c>
      <c r="S338" s="39">
        <f>IF('[29]Proforma-Input'!$C$108="No",X337,IF(AF338=TRUE,$P$3,X337))</f>
        <v>1082755.9824441138</v>
      </c>
      <c r="T338" s="39">
        <f t="shared" si="145"/>
        <v>31603.401174648188</v>
      </c>
      <c r="U338" s="40">
        <f t="shared" si="149"/>
        <v>6.5000000000000002E-2</v>
      </c>
      <c r="V338" s="41">
        <f t="shared" si="155"/>
        <v>5864.9282382389501</v>
      </c>
      <c r="W338" s="41">
        <f t="shared" si="156"/>
        <v>25738.472936409238</v>
      </c>
      <c r="X338" s="53">
        <f t="shared" si="157"/>
        <v>1057017.5095077045</v>
      </c>
      <c r="Y338" s="68">
        <f t="shared" si="158"/>
        <v>6264916.0889190705</v>
      </c>
      <c r="Z338" s="68">
        <f t="shared" si="159"/>
        <v>3942982.4904922927</v>
      </c>
      <c r="AA338" s="39">
        <f t="shared" si="160"/>
        <v>90.229665203676163</v>
      </c>
      <c r="AB338" s="53">
        <f t="shared" si="161"/>
        <v>9.0229665203676159</v>
      </c>
      <c r="AC338" s="41" t="str">
        <f t="shared" si="162"/>
        <v>-</v>
      </c>
      <c r="AD338" s="43" t="str">
        <f t="shared" si="163"/>
        <v>-</v>
      </c>
      <c r="AF338" s="38">
        <f>IF('[29]Proforma-Input'!$C$108="Yes",MONTH(O338)&amp;YEAR(O338)=MONTH($C$9)&amp;YEAR($C$9),0)</f>
        <v>0</v>
      </c>
      <c r="AG338" s="52">
        <v>27</v>
      </c>
    </row>
    <row r="339" spans="2:33" x14ac:dyDescent="0.3">
      <c r="B339" s="44" t="str">
        <f t="shared" si="164"/>
        <v>-</v>
      </c>
      <c r="C339" s="38"/>
      <c r="D339" s="1">
        <v>324</v>
      </c>
      <c r="E339" s="1">
        <f t="shared" si="146"/>
        <v>12</v>
      </c>
      <c r="F339" s="39">
        <f>IFERROR(IF(B339&lt;$C$9,IF('[29]Proforma-Input'!$C$108="Yes",K338,K338),0),)</f>
        <v>0</v>
      </c>
      <c r="G339" s="39">
        <f t="shared" si="165"/>
        <v>0</v>
      </c>
      <c r="H339" s="40">
        <f>IFERROR(IF(B339&lt;$C$9,IF('[29]Proforma-Input'!$C$108="Yes",H338,),0),)</f>
        <v>0</v>
      </c>
      <c r="I339" s="41">
        <f t="shared" si="150"/>
        <v>0</v>
      </c>
      <c r="J339" s="41">
        <f t="shared" si="151"/>
        <v>0</v>
      </c>
      <c r="K339" s="42">
        <f t="shared" si="152"/>
        <v>0</v>
      </c>
      <c r="L339" s="41" t="str">
        <f t="shared" si="153"/>
        <v>-</v>
      </c>
      <c r="M339" s="43" t="str">
        <f t="shared" si="154"/>
        <v>-</v>
      </c>
      <c r="O339" s="44">
        <f t="shared" ca="1" si="166"/>
        <v>55765</v>
      </c>
      <c r="P339" s="38"/>
      <c r="Q339" s="1">
        <f t="shared" si="147"/>
        <v>324</v>
      </c>
      <c r="R339" s="1">
        <f t="shared" si="148"/>
        <v>12</v>
      </c>
      <c r="S339" s="39">
        <f>IF('[29]Proforma-Input'!$C$108="No",X338,IF(AF339=TRUE,$P$3,X338))</f>
        <v>1057017.5095077045</v>
      </c>
      <c r="T339" s="39">
        <f t="shared" si="145"/>
        <v>31603.401174648188</v>
      </c>
      <c r="U339" s="40">
        <f t="shared" si="149"/>
        <v>6.5000000000000002E-2</v>
      </c>
      <c r="V339" s="41">
        <f t="shared" si="155"/>
        <v>5725.5115098333999</v>
      </c>
      <c r="W339" s="41">
        <f t="shared" si="156"/>
        <v>25877.889664814789</v>
      </c>
      <c r="X339" s="53">
        <f t="shared" si="157"/>
        <v>1031139.6198428897</v>
      </c>
      <c r="Y339" s="68">
        <f t="shared" si="158"/>
        <v>6270641.6004289044</v>
      </c>
      <c r="Z339" s="68">
        <f t="shared" si="159"/>
        <v>3968860.3801571075</v>
      </c>
      <c r="AA339" s="39">
        <f t="shared" si="160"/>
        <v>88.084792458975372</v>
      </c>
      <c r="AB339" s="53">
        <f t="shared" si="161"/>
        <v>8.8084792458975372</v>
      </c>
      <c r="AC339" s="41" t="str">
        <f t="shared" si="162"/>
        <v>-</v>
      </c>
      <c r="AD339" s="43" t="str">
        <f t="shared" si="163"/>
        <v>-</v>
      </c>
      <c r="AF339" s="38">
        <f>IF('[29]Proforma-Input'!$C$108="Yes",MONTH(O339)&amp;YEAR(O339)=MONTH($C$9)&amp;YEAR($C$9),0)</f>
        <v>0</v>
      </c>
      <c r="AG339" s="52">
        <v>27</v>
      </c>
    </row>
    <row r="340" spans="2:33" x14ac:dyDescent="0.3">
      <c r="B340" s="44" t="str">
        <f t="shared" si="164"/>
        <v>-</v>
      </c>
      <c r="C340" s="38">
        <v>28</v>
      </c>
      <c r="D340" s="1">
        <v>325</v>
      </c>
      <c r="E340" s="1">
        <v>1</v>
      </c>
      <c r="F340" s="39">
        <f>IFERROR(IF(B340&lt;$C$9,IF('[29]Proforma-Input'!$C$108="Yes",K339,K339),0),)</f>
        <v>0</v>
      </c>
      <c r="G340" s="39">
        <f t="shared" si="165"/>
        <v>0</v>
      </c>
      <c r="H340" s="40">
        <f>IFERROR(IF(B340&lt;$C$9,IF('[29]Proforma-Input'!$C$108="Yes",H339,),0),)</f>
        <v>0</v>
      </c>
      <c r="I340" s="41">
        <f t="shared" si="150"/>
        <v>0</v>
      </c>
      <c r="J340" s="41">
        <f t="shared" si="151"/>
        <v>0</v>
      </c>
      <c r="K340" s="42">
        <f t="shared" si="152"/>
        <v>0</v>
      </c>
      <c r="L340" s="41">
        <f t="shared" si="153"/>
        <v>0</v>
      </c>
      <c r="M340" s="43">
        <f t="shared" si="154"/>
        <v>0</v>
      </c>
      <c r="O340" s="44">
        <f t="shared" ca="1" si="166"/>
        <v>55795</v>
      </c>
      <c r="P340" s="38">
        <v>28</v>
      </c>
      <c r="Q340" s="1">
        <f t="shared" si="147"/>
        <v>325</v>
      </c>
      <c r="R340" s="1">
        <v>1</v>
      </c>
      <c r="S340" s="39">
        <f>IF('[29]Proforma-Input'!$C$108="No",X339,IF(AF340=TRUE,$P$3,X339))</f>
        <v>1031139.6198428897</v>
      </c>
      <c r="T340" s="39">
        <f t="shared" si="145"/>
        <v>31603.401174648188</v>
      </c>
      <c r="U340" s="40">
        <f t="shared" si="149"/>
        <v>6.5000000000000002E-2</v>
      </c>
      <c r="V340" s="41">
        <f t="shared" si="155"/>
        <v>5585.3396074823195</v>
      </c>
      <c r="W340" s="41">
        <f t="shared" si="156"/>
        <v>26018.061567165867</v>
      </c>
      <c r="X340" s="53">
        <f t="shared" si="157"/>
        <v>1005121.5582757238</v>
      </c>
      <c r="Y340" s="68">
        <f t="shared" si="158"/>
        <v>6276226.9400363872</v>
      </c>
      <c r="Z340" s="68">
        <f t="shared" si="159"/>
        <v>3994878.4417242734</v>
      </c>
      <c r="AA340" s="39">
        <f t="shared" si="160"/>
        <v>85.928301653574138</v>
      </c>
      <c r="AB340" s="53">
        <f t="shared" si="161"/>
        <v>8.5928301653574142</v>
      </c>
      <c r="AC340" s="41">
        <f t="shared" si="162"/>
        <v>57552.610649137176</v>
      </c>
      <c r="AD340" s="43">
        <f t="shared" si="163"/>
        <v>321688.20344664104</v>
      </c>
      <c r="AF340" s="38">
        <f>IF('[29]Proforma-Input'!$C$108="Yes",MONTH(O340)&amp;YEAR(O340)=MONTH($C$9)&amp;YEAR($C$9),0)</f>
        <v>0</v>
      </c>
      <c r="AG340" s="52">
        <v>28</v>
      </c>
    </row>
    <row r="341" spans="2:33" x14ac:dyDescent="0.3">
      <c r="B341" s="44" t="str">
        <f t="shared" si="164"/>
        <v>-</v>
      </c>
      <c r="C341" s="38"/>
      <c r="D341" s="1">
        <v>326</v>
      </c>
      <c r="E341" s="1">
        <f t="shared" ref="E341:E351" si="167">1+E340</f>
        <v>2</v>
      </c>
      <c r="F341" s="39">
        <f>IFERROR(IF(B341&lt;$C$9,IF('[29]Proforma-Input'!$C$108="Yes",K340,K340),0),)</f>
        <v>0</v>
      </c>
      <c r="G341" s="39">
        <f t="shared" si="165"/>
        <v>0</v>
      </c>
      <c r="H341" s="40">
        <f>IFERROR(IF(B341&lt;$C$9,IF('[29]Proforma-Input'!$C$108="Yes",H340,),0),)</f>
        <v>0</v>
      </c>
      <c r="I341" s="41">
        <f t="shared" si="150"/>
        <v>0</v>
      </c>
      <c r="J341" s="41">
        <f t="shared" si="151"/>
        <v>0</v>
      </c>
      <c r="K341" s="42">
        <f t="shared" si="152"/>
        <v>0</v>
      </c>
      <c r="L341" s="41" t="str">
        <f t="shared" si="153"/>
        <v>-</v>
      </c>
      <c r="M341" s="43" t="str">
        <f t="shared" si="154"/>
        <v>-</v>
      </c>
      <c r="O341" s="44">
        <f t="shared" ca="1" si="166"/>
        <v>55826</v>
      </c>
      <c r="P341" s="38"/>
      <c r="Q341" s="1">
        <f t="shared" si="147"/>
        <v>326</v>
      </c>
      <c r="R341" s="1">
        <f t="shared" ref="R341:R351" si="168">1+R340</f>
        <v>2</v>
      </c>
      <c r="S341" s="39">
        <f>IF('[29]Proforma-Input'!$C$108="No",X340,IF(AF341=TRUE,$P$3,X340))</f>
        <v>1005121.5582757238</v>
      </c>
      <c r="T341" s="39">
        <f t="shared" si="145"/>
        <v>31603.401174648188</v>
      </c>
      <c r="U341" s="40">
        <f t="shared" si="149"/>
        <v>6.5000000000000002E-2</v>
      </c>
      <c r="V341" s="41">
        <f t="shared" si="155"/>
        <v>5444.4084406601705</v>
      </c>
      <c r="W341" s="41">
        <f t="shared" si="156"/>
        <v>26158.992733988016</v>
      </c>
      <c r="X341" s="53">
        <f t="shared" si="157"/>
        <v>978962.56554173585</v>
      </c>
      <c r="Y341" s="68">
        <f t="shared" si="158"/>
        <v>6281671.3484770469</v>
      </c>
      <c r="Z341" s="68">
        <f t="shared" si="159"/>
        <v>4021037.4344582614</v>
      </c>
      <c r="AA341" s="39">
        <f t="shared" si="160"/>
        <v>83.760129856310314</v>
      </c>
      <c r="AB341" s="53">
        <f t="shared" si="161"/>
        <v>8.3760129856310321</v>
      </c>
      <c r="AC341" s="41" t="str">
        <f t="shared" si="162"/>
        <v>-</v>
      </c>
      <c r="AD341" s="43" t="str">
        <f t="shared" si="163"/>
        <v>-</v>
      </c>
      <c r="AF341" s="38">
        <f>IF('[29]Proforma-Input'!$C$108="Yes",MONTH(O341)&amp;YEAR(O341)=MONTH($C$9)&amp;YEAR($C$9),0)</f>
        <v>0</v>
      </c>
      <c r="AG341" s="52">
        <v>28</v>
      </c>
    </row>
    <row r="342" spans="2:33" x14ac:dyDescent="0.3">
      <c r="B342" s="44" t="str">
        <f t="shared" si="164"/>
        <v>-</v>
      </c>
      <c r="C342" s="38"/>
      <c r="D342" s="1">
        <v>327</v>
      </c>
      <c r="E342" s="1">
        <f t="shared" si="167"/>
        <v>3</v>
      </c>
      <c r="F342" s="39">
        <f>IFERROR(IF(B342&lt;$C$9,IF('[29]Proforma-Input'!$C$108="Yes",K341,K341),0),)</f>
        <v>0</v>
      </c>
      <c r="G342" s="39">
        <f t="shared" si="165"/>
        <v>0</v>
      </c>
      <c r="H342" s="40">
        <f>IFERROR(IF(B342&lt;$C$9,IF('[29]Proforma-Input'!$C$108="Yes",H341,),0),)</f>
        <v>0</v>
      </c>
      <c r="I342" s="41">
        <f t="shared" si="150"/>
        <v>0</v>
      </c>
      <c r="J342" s="41">
        <f t="shared" si="151"/>
        <v>0</v>
      </c>
      <c r="K342" s="42">
        <f t="shared" si="152"/>
        <v>0</v>
      </c>
      <c r="L342" s="41" t="str">
        <f t="shared" si="153"/>
        <v>-</v>
      </c>
      <c r="M342" s="43" t="str">
        <f t="shared" si="154"/>
        <v>-</v>
      </c>
      <c r="O342" s="44">
        <f t="shared" ca="1" si="166"/>
        <v>55856</v>
      </c>
      <c r="P342" s="38"/>
      <c r="Q342" s="1">
        <f t="shared" si="147"/>
        <v>327</v>
      </c>
      <c r="R342" s="1">
        <f t="shared" si="168"/>
        <v>3</v>
      </c>
      <c r="S342" s="39">
        <f>IF('[29]Proforma-Input'!$C$108="No",X341,IF(AF342=TRUE,$P$3,X341))</f>
        <v>978962.56554173585</v>
      </c>
      <c r="T342" s="39">
        <f t="shared" si="145"/>
        <v>31603.401174648188</v>
      </c>
      <c r="U342" s="40">
        <f t="shared" si="149"/>
        <v>6.5000000000000002E-2</v>
      </c>
      <c r="V342" s="41">
        <f t="shared" si="155"/>
        <v>5302.7138966844032</v>
      </c>
      <c r="W342" s="41">
        <f t="shared" si="156"/>
        <v>26300.687277963785</v>
      </c>
      <c r="X342" s="53">
        <f t="shared" si="157"/>
        <v>952661.87826377212</v>
      </c>
      <c r="Y342" s="68">
        <f t="shared" si="158"/>
        <v>6286974.0623737313</v>
      </c>
      <c r="Z342" s="68">
        <f t="shared" si="159"/>
        <v>4047338.1217362252</v>
      </c>
      <c r="AA342" s="39">
        <f t="shared" si="160"/>
        <v>81.580213795144658</v>
      </c>
      <c r="AB342" s="53">
        <f t="shared" si="161"/>
        <v>8.1580213795144658</v>
      </c>
      <c r="AC342" s="41" t="str">
        <f t="shared" si="162"/>
        <v>-</v>
      </c>
      <c r="AD342" s="43" t="str">
        <f t="shared" si="163"/>
        <v>-</v>
      </c>
      <c r="AF342" s="38">
        <f>IF('[29]Proforma-Input'!$C$108="Yes",MONTH(O342)&amp;YEAR(O342)=MONTH($C$9)&amp;YEAR($C$9),0)</f>
        <v>0</v>
      </c>
      <c r="AG342" s="52">
        <v>28</v>
      </c>
    </row>
    <row r="343" spans="2:33" x14ac:dyDescent="0.3">
      <c r="B343" s="44" t="str">
        <f t="shared" si="164"/>
        <v>-</v>
      </c>
      <c r="C343" s="38"/>
      <c r="D343" s="1">
        <v>328</v>
      </c>
      <c r="E343" s="1">
        <f t="shared" si="167"/>
        <v>4</v>
      </c>
      <c r="F343" s="39">
        <f>IFERROR(IF(B343&lt;$C$9,IF('[29]Proforma-Input'!$C$108="Yes",K342,K342),0),)</f>
        <v>0</v>
      </c>
      <c r="G343" s="39">
        <f t="shared" si="165"/>
        <v>0</v>
      </c>
      <c r="H343" s="40">
        <f>IFERROR(IF(B343&lt;$C$9,IF('[29]Proforma-Input'!$C$108="Yes",H342,),0),)</f>
        <v>0</v>
      </c>
      <c r="I343" s="41">
        <f>(H343/12)*F343</f>
        <v>0</v>
      </c>
      <c r="J343" s="41">
        <f t="shared" si="151"/>
        <v>0</v>
      </c>
      <c r="K343" s="42">
        <f>IFERROR(F343-J343,)</f>
        <v>0</v>
      </c>
      <c r="L343" s="41" t="str">
        <f t="shared" si="153"/>
        <v>-</v>
      </c>
      <c r="M343" s="43" t="str">
        <f t="shared" si="154"/>
        <v>-</v>
      </c>
      <c r="O343" s="44">
        <f t="shared" ca="1" si="166"/>
        <v>55887</v>
      </c>
      <c r="P343" s="38"/>
      <c r="Q343" s="1">
        <f t="shared" si="147"/>
        <v>328</v>
      </c>
      <c r="R343" s="1">
        <f t="shared" si="168"/>
        <v>4</v>
      </c>
      <c r="S343" s="39">
        <f>IF('[29]Proforma-Input'!$C$108="No",X342,IF(AF343=TRUE,$P$3,X342))</f>
        <v>952661.87826377212</v>
      </c>
      <c r="T343" s="39">
        <f t="shared" si="145"/>
        <v>31603.401174648188</v>
      </c>
      <c r="U343" s="40">
        <f t="shared" si="149"/>
        <v>6.5000000000000002E-2</v>
      </c>
      <c r="V343" s="41">
        <f t="shared" si="155"/>
        <v>5160.2518405954324</v>
      </c>
      <c r="W343" s="41">
        <f t="shared" si="156"/>
        <v>26443.149334052756</v>
      </c>
      <c r="X343" s="53">
        <f t="shared" si="157"/>
        <v>926218.72892971931</v>
      </c>
      <c r="Y343" s="68">
        <f t="shared" si="158"/>
        <v>6292134.3142143264</v>
      </c>
      <c r="Z343" s="68">
        <f t="shared" si="159"/>
        <v>4073781.2710702778</v>
      </c>
      <c r="AA343" s="39">
        <f t="shared" si="160"/>
        <v>79.388489855314347</v>
      </c>
      <c r="AB343" s="53">
        <f t="shared" si="161"/>
        <v>7.9388489855314353</v>
      </c>
      <c r="AC343" s="41" t="str">
        <f t="shared" si="162"/>
        <v>-</v>
      </c>
      <c r="AD343" s="43" t="str">
        <f t="shared" si="163"/>
        <v>-</v>
      </c>
      <c r="AF343" s="38">
        <f>IF('[29]Proforma-Input'!$C$108="Yes",MONTH(O343)&amp;YEAR(O343)=MONTH($C$9)&amp;YEAR($C$9),0)</f>
        <v>0</v>
      </c>
      <c r="AG343" s="52">
        <v>28</v>
      </c>
    </row>
    <row r="344" spans="2:33" x14ac:dyDescent="0.3">
      <c r="B344" s="44" t="str">
        <f t="shared" si="164"/>
        <v>-</v>
      </c>
      <c r="C344" s="38"/>
      <c r="D344" s="1">
        <v>329</v>
      </c>
      <c r="E344" s="1">
        <f t="shared" si="167"/>
        <v>5</v>
      </c>
      <c r="F344" s="39">
        <f>IFERROR(IF(B344&lt;$C$9,IF('[29]Proforma-Input'!$C$108="Yes",K343,K343),0),)</f>
        <v>0</v>
      </c>
      <c r="G344" s="39">
        <f t="shared" si="165"/>
        <v>0</v>
      </c>
      <c r="H344" s="40">
        <f>IFERROR(IF(B344&lt;$C$9,IF('[29]Proforma-Input'!$C$108="Yes",H343,),0),)</f>
        <v>0</v>
      </c>
      <c r="I344" s="41">
        <f t="shared" si="150"/>
        <v>0</v>
      </c>
      <c r="J344" s="41">
        <f t="shared" si="151"/>
        <v>0</v>
      </c>
      <c r="K344" s="42">
        <f t="shared" si="152"/>
        <v>0</v>
      </c>
      <c r="L344" s="41" t="str">
        <f t="shared" si="153"/>
        <v>-</v>
      </c>
      <c r="M344" s="43" t="str">
        <f t="shared" si="154"/>
        <v>-</v>
      </c>
      <c r="O344" s="44">
        <f t="shared" ca="1" si="166"/>
        <v>55918</v>
      </c>
      <c r="P344" s="38"/>
      <c r="Q344" s="1">
        <f t="shared" si="147"/>
        <v>329</v>
      </c>
      <c r="R344" s="1">
        <f t="shared" si="168"/>
        <v>5</v>
      </c>
      <c r="S344" s="39">
        <f>IF('[29]Proforma-Input'!$C$108="No",X343,IF(AF344=TRUE,$P$3,X343))</f>
        <v>926218.72892971931</v>
      </c>
      <c r="T344" s="39">
        <f t="shared" si="145"/>
        <v>31603.401174648188</v>
      </c>
      <c r="U344" s="40">
        <f t="shared" si="149"/>
        <v>6.5000000000000002E-2</v>
      </c>
      <c r="V344" s="41">
        <f t="shared" si="155"/>
        <v>5017.0181150359795</v>
      </c>
      <c r="W344" s="41">
        <f t="shared" si="156"/>
        <v>26586.38305961221</v>
      </c>
      <c r="X344" s="53">
        <f t="shared" si="157"/>
        <v>899632.34587010706</v>
      </c>
      <c r="Y344" s="68">
        <f t="shared" si="158"/>
        <v>6297151.3323293626</v>
      </c>
      <c r="Z344" s="68">
        <f t="shared" si="159"/>
        <v>4100367.6541298898</v>
      </c>
      <c r="AA344" s="39">
        <f t="shared" si="160"/>
        <v>77.184894077476613</v>
      </c>
      <c r="AB344" s="53">
        <f t="shared" si="161"/>
        <v>7.7184894077476613</v>
      </c>
      <c r="AC344" s="41" t="str">
        <f t="shared" si="162"/>
        <v>-</v>
      </c>
      <c r="AD344" s="43" t="str">
        <f t="shared" si="163"/>
        <v>-</v>
      </c>
      <c r="AF344" s="38">
        <f>IF('[29]Proforma-Input'!$C$108="Yes",MONTH(O344)&amp;YEAR(O344)=MONTH($C$9)&amp;YEAR($C$9),0)</f>
        <v>0</v>
      </c>
      <c r="AG344" s="52">
        <v>28</v>
      </c>
    </row>
    <row r="345" spans="2:33" x14ac:dyDescent="0.3">
      <c r="B345" s="44" t="str">
        <f t="shared" si="164"/>
        <v>-</v>
      </c>
      <c r="C345" s="38"/>
      <c r="D345" s="1">
        <v>330</v>
      </c>
      <c r="E345" s="1">
        <f t="shared" si="167"/>
        <v>6</v>
      </c>
      <c r="F345" s="39">
        <f>IFERROR(IF(B345&lt;$C$9,IF('[29]Proforma-Input'!$C$108="Yes",K344,K344),0),)</f>
        <v>0</v>
      </c>
      <c r="G345" s="39">
        <f t="shared" si="165"/>
        <v>0</v>
      </c>
      <c r="H345" s="40">
        <f>IFERROR(IF(B345&lt;$C$9,IF('[29]Proforma-Input'!$C$108="Yes",H344,),0),)</f>
        <v>0</v>
      </c>
      <c r="I345" s="41">
        <f t="shared" si="150"/>
        <v>0</v>
      </c>
      <c r="J345" s="41">
        <f t="shared" si="151"/>
        <v>0</v>
      </c>
      <c r="K345" s="42">
        <f t="shared" si="152"/>
        <v>0</v>
      </c>
      <c r="L345" s="41" t="str">
        <f t="shared" si="153"/>
        <v>-</v>
      </c>
      <c r="M345" s="43" t="str">
        <f t="shared" si="154"/>
        <v>-</v>
      </c>
      <c r="O345" s="44">
        <f t="shared" ca="1" si="166"/>
        <v>55946</v>
      </c>
      <c r="P345" s="38"/>
      <c r="Q345" s="1">
        <f t="shared" si="147"/>
        <v>330</v>
      </c>
      <c r="R345" s="1">
        <f t="shared" si="168"/>
        <v>6</v>
      </c>
      <c r="S345" s="39">
        <f>IF('[29]Proforma-Input'!$C$108="No",X344,IF(AF345=TRUE,$P$3,X344))</f>
        <v>899632.34587010706</v>
      </c>
      <c r="T345" s="39">
        <f t="shared" si="145"/>
        <v>31603.401174648188</v>
      </c>
      <c r="U345" s="40">
        <f t="shared" si="149"/>
        <v>6.5000000000000002E-2</v>
      </c>
      <c r="V345" s="41">
        <f>IF(S345&gt;0,U345/12*S345,0)</f>
        <v>4873.0085401297465</v>
      </c>
      <c r="W345" s="41">
        <f t="shared" si="156"/>
        <v>26730.392634518441</v>
      </c>
      <c r="X345" s="53">
        <f>S345-W345</f>
        <v>872901.95323558862</v>
      </c>
      <c r="Y345" s="68">
        <f t="shared" si="158"/>
        <v>6302024.3408694919</v>
      </c>
      <c r="Z345" s="68">
        <f t="shared" si="159"/>
        <v>4127098.0467644082</v>
      </c>
      <c r="AA345" s="39">
        <f t="shared" si="160"/>
        <v>74.969362155842262</v>
      </c>
      <c r="AB345" s="53">
        <f t="shared" si="161"/>
        <v>7.4969362155842267</v>
      </c>
      <c r="AC345" s="41" t="str">
        <f t="shared" si="162"/>
        <v>-</v>
      </c>
      <c r="AD345" s="43" t="str">
        <f t="shared" si="163"/>
        <v>-</v>
      </c>
      <c r="AF345" s="38">
        <f>IF('[29]Proforma-Input'!$C$108="Yes",MONTH(O345)&amp;YEAR(O345)=MONTH($C$9)&amp;YEAR($C$9),0)</f>
        <v>0</v>
      </c>
      <c r="AG345" s="52">
        <v>28</v>
      </c>
    </row>
    <row r="346" spans="2:33" x14ac:dyDescent="0.3">
      <c r="B346" s="44" t="str">
        <f t="shared" si="164"/>
        <v>-</v>
      </c>
      <c r="C346" s="38"/>
      <c r="D346" s="1">
        <v>331</v>
      </c>
      <c r="E346" s="1">
        <f t="shared" si="167"/>
        <v>7</v>
      </c>
      <c r="F346" s="39">
        <f>IFERROR(IF(B346&lt;$C$9,IF('[29]Proforma-Input'!$C$108="Yes",K345,K345),0),)</f>
        <v>0</v>
      </c>
      <c r="G346" s="39">
        <f t="shared" si="165"/>
        <v>0</v>
      </c>
      <c r="H346" s="40">
        <f>IFERROR(IF(B346&lt;$C$9,IF('[29]Proforma-Input'!$C$108="Yes",H345,),0),)</f>
        <v>0</v>
      </c>
      <c r="I346" s="41">
        <f t="shared" si="150"/>
        <v>0</v>
      </c>
      <c r="J346" s="41">
        <f t="shared" si="151"/>
        <v>0</v>
      </c>
      <c r="K346" s="42">
        <f t="shared" si="152"/>
        <v>0</v>
      </c>
      <c r="L346" s="41" t="str">
        <f t="shared" si="153"/>
        <v>-</v>
      </c>
      <c r="M346" s="43" t="str">
        <f t="shared" si="154"/>
        <v>-</v>
      </c>
      <c r="O346" s="44">
        <f t="shared" ca="1" si="166"/>
        <v>55977</v>
      </c>
      <c r="P346" s="38"/>
      <c r="Q346" s="1">
        <f t="shared" si="147"/>
        <v>331</v>
      </c>
      <c r="R346" s="1">
        <f t="shared" si="168"/>
        <v>7</v>
      </c>
      <c r="S346" s="39">
        <f>IF('[29]Proforma-Input'!$C$108="No",X345,IF(AF346=TRUE,$P$3,X345))</f>
        <v>872901.95323558862</v>
      </c>
      <c r="T346" s="39">
        <f t="shared" si="145"/>
        <v>31603.401174648188</v>
      </c>
      <c r="U346" s="40">
        <f t="shared" si="149"/>
        <v>6.5000000000000002E-2</v>
      </c>
      <c r="V346" s="41">
        <f t="shared" si="155"/>
        <v>4728.2189133594384</v>
      </c>
      <c r="W346" s="41">
        <f t="shared" si="156"/>
        <v>26875.182261288748</v>
      </c>
      <c r="X346" s="53">
        <f t="shared" si="157"/>
        <v>846026.77097429987</v>
      </c>
      <c r="Y346" s="68">
        <f t="shared" si="158"/>
        <v>6306752.5597828515</v>
      </c>
      <c r="Z346" s="68">
        <f t="shared" si="159"/>
        <v>4153973.2290256969</v>
      </c>
      <c r="AA346" s="39">
        <f t="shared" si="160"/>
        <v>72.741829436299057</v>
      </c>
      <c r="AB346" s="53">
        <f t="shared" si="161"/>
        <v>7.2741829436299064</v>
      </c>
      <c r="AC346" s="41" t="str">
        <f t="shared" si="162"/>
        <v>-</v>
      </c>
      <c r="AD346" s="43" t="str">
        <f t="shared" si="163"/>
        <v>-</v>
      </c>
      <c r="AF346" s="38">
        <f>IF('[29]Proforma-Input'!$C$108="Yes",MONTH(O346)&amp;YEAR(O346)=MONTH($C$9)&amp;YEAR($C$9),0)</f>
        <v>0</v>
      </c>
      <c r="AG346" s="52">
        <v>28</v>
      </c>
    </row>
    <row r="347" spans="2:33" x14ac:dyDescent="0.3">
      <c r="B347" s="44" t="str">
        <f t="shared" si="164"/>
        <v>-</v>
      </c>
      <c r="C347" s="38"/>
      <c r="D347" s="1">
        <v>332</v>
      </c>
      <c r="E347" s="1">
        <f t="shared" si="167"/>
        <v>8</v>
      </c>
      <c r="F347" s="39">
        <f>IFERROR(IF(B347&lt;$C$9,IF('[29]Proforma-Input'!$C$108="Yes",K346,K346),0),)</f>
        <v>0</v>
      </c>
      <c r="G347" s="39">
        <f t="shared" si="165"/>
        <v>0</v>
      </c>
      <c r="H347" s="40">
        <f>IFERROR(IF(B347&lt;$C$9,IF('[29]Proforma-Input'!$C$108="Yes",H346,),0),)</f>
        <v>0</v>
      </c>
      <c r="I347" s="41">
        <f t="shared" si="150"/>
        <v>0</v>
      </c>
      <c r="J347" s="41">
        <f t="shared" si="151"/>
        <v>0</v>
      </c>
      <c r="K347" s="42">
        <f t="shared" si="152"/>
        <v>0</v>
      </c>
      <c r="L347" s="41" t="str">
        <f t="shared" si="153"/>
        <v>-</v>
      </c>
      <c r="M347" s="43" t="str">
        <f t="shared" si="154"/>
        <v>-</v>
      </c>
      <c r="O347" s="44">
        <f t="shared" ca="1" si="166"/>
        <v>56007</v>
      </c>
      <c r="P347" s="38"/>
      <c r="Q347" s="1">
        <f t="shared" si="147"/>
        <v>332</v>
      </c>
      <c r="R347" s="1">
        <f t="shared" si="168"/>
        <v>8</v>
      </c>
      <c r="S347" s="39">
        <f>IF('[29]Proforma-Input'!$C$108="No",X346,IF(AF347=TRUE,$P$3,X346))</f>
        <v>846026.77097429987</v>
      </c>
      <c r="T347" s="39">
        <f t="shared" si="145"/>
        <v>31603.401174648188</v>
      </c>
      <c r="U347" s="40">
        <f t="shared" si="149"/>
        <v>6.5000000000000002E-2</v>
      </c>
      <c r="V347" s="41">
        <f t="shared" si="155"/>
        <v>4582.6450094441243</v>
      </c>
      <c r="W347" s="41">
        <f t="shared" si="156"/>
        <v>27020.756165204064</v>
      </c>
      <c r="X347" s="53">
        <f t="shared" si="157"/>
        <v>819006.01480909577</v>
      </c>
      <c r="Y347" s="68">
        <f t="shared" si="158"/>
        <v>6311335.2047922956</v>
      </c>
      <c r="Z347" s="68">
        <f t="shared" si="159"/>
        <v>4180993.985190901</v>
      </c>
      <c r="AA347" s="39">
        <f t="shared" si="160"/>
        <v>70.502230914524986</v>
      </c>
      <c r="AB347" s="53">
        <f t="shared" si="161"/>
        <v>7.0502230914524988</v>
      </c>
      <c r="AC347" s="41" t="str">
        <f t="shared" si="162"/>
        <v>-</v>
      </c>
      <c r="AD347" s="43" t="str">
        <f t="shared" si="163"/>
        <v>-</v>
      </c>
      <c r="AF347" s="38">
        <f>IF('[29]Proforma-Input'!$C$108="Yes",MONTH(O347)&amp;YEAR(O347)=MONTH($C$9)&amp;YEAR($C$9),0)</f>
        <v>0</v>
      </c>
      <c r="AG347" s="52">
        <v>28</v>
      </c>
    </row>
    <row r="348" spans="2:33" x14ac:dyDescent="0.3">
      <c r="B348" s="44" t="str">
        <f t="shared" si="164"/>
        <v>-</v>
      </c>
      <c r="C348" s="38"/>
      <c r="D348" s="1">
        <v>333</v>
      </c>
      <c r="E348" s="1">
        <f t="shared" si="167"/>
        <v>9</v>
      </c>
      <c r="F348" s="39">
        <f>IFERROR(IF(B348&lt;$C$9,IF('[29]Proforma-Input'!$C$108="Yes",K347,K347),0),)</f>
        <v>0</v>
      </c>
      <c r="G348" s="39">
        <f t="shared" si="165"/>
        <v>0</v>
      </c>
      <c r="H348" s="40">
        <f>IFERROR(IF(B348&lt;$C$9,IF('[29]Proforma-Input'!$C$108="Yes",H347,),0),)</f>
        <v>0</v>
      </c>
      <c r="I348" s="41">
        <f t="shared" si="150"/>
        <v>0</v>
      </c>
      <c r="J348" s="41">
        <f t="shared" si="151"/>
        <v>0</v>
      </c>
      <c r="K348" s="42">
        <f t="shared" si="152"/>
        <v>0</v>
      </c>
      <c r="L348" s="41" t="str">
        <f t="shared" si="153"/>
        <v>-</v>
      </c>
      <c r="M348" s="43" t="str">
        <f t="shared" si="154"/>
        <v>-</v>
      </c>
      <c r="O348" s="44">
        <f t="shared" ca="1" si="166"/>
        <v>56038</v>
      </c>
      <c r="P348" s="38"/>
      <c r="Q348" s="1">
        <f t="shared" si="147"/>
        <v>333</v>
      </c>
      <c r="R348" s="1">
        <f t="shared" si="168"/>
        <v>9</v>
      </c>
      <c r="S348" s="39">
        <f>IF('[29]Proforma-Input'!$C$108="No",X347,IF(AF348=TRUE,$P$3,X347))</f>
        <v>819006.01480909577</v>
      </c>
      <c r="T348" s="39">
        <f t="shared" si="145"/>
        <v>31603.401174648188</v>
      </c>
      <c r="U348" s="40">
        <f t="shared" si="149"/>
        <v>6.5000000000000002E-2</v>
      </c>
      <c r="V348" s="41">
        <f t="shared" si="155"/>
        <v>4436.2825802159359</v>
      </c>
      <c r="W348" s="41">
        <f t="shared" si="156"/>
        <v>27167.118594432253</v>
      </c>
      <c r="X348" s="53">
        <f t="shared" si="157"/>
        <v>791838.89621466352</v>
      </c>
      <c r="Y348" s="68">
        <f t="shared" si="158"/>
        <v>6315771.4873725111</v>
      </c>
      <c r="Z348" s="68">
        <f t="shared" si="159"/>
        <v>4208161.1037853332</v>
      </c>
      <c r="AA348" s="39">
        <f t="shared" si="160"/>
        <v>68.250501234091317</v>
      </c>
      <c r="AB348" s="53">
        <f t="shared" si="161"/>
        <v>6.8250501234091319</v>
      </c>
      <c r="AC348" s="41" t="str">
        <f t="shared" si="162"/>
        <v>-</v>
      </c>
      <c r="AD348" s="43" t="str">
        <f t="shared" si="163"/>
        <v>-</v>
      </c>
      <c r="AF348" s="38">
        <f>IF('[29]Proforma-Input'!$C$108="Yes",MONTH(O348)&amp;YEAR(O348)=MONTH($C$9)&amp;YEAR($C$9),0)</f>
        <v>0</v>
      </c>
      <c r="AG348" s="52">
        <v>28</v>
      </c>
    </row>
    <row r="349" spans="2:33" x14ac:dyDescent="0.3">
      <c r="B349" s="44" t="str">
        <f t="shared" si="164"/>
        <v>-</v>
      </c>
      <c r="C349" s="38"/>
      <c r="D349" s="1">
        <v>334</v>
      </c>
      <c r="E349" s="1">
        <f t="shared" si="167"/>
        <v>10</v>
      </c>
      <c r="F349" s="39">
        <f>IFERROR(IF(B349&lt;$C$9,IF('[29]Proforma-Input'!$C$108="Yes",K348,K348),0),)</f>
        <v>0</v>
      </c>
      <c r="G349" s="39">
        <f t="shared" si="165"/>
        <v>0</v>
      </c>
      <c r="H349" s="40">
        <f>IFERROR(IF(B349&lt;$C$9,IF('[29]Proforma-Input'!$C$108="Yes",H348,),0),)</f>
        <v>0</v>
      </c>
      <c r="I349" s="41">
        <f t="shared" si="150"/>
        <v>0</v>
      </c>
      <c r="J349" s="41">
        <f t="shared" si="151"/>
        <v>0</v>
      </c>
      <c r="K349" s="42">
        <f t="shared" si="152"/>
        <v>0</v>
      </c>
      <c r="L349" s="41" t="str">
        <f t="shared" si="153"/>
        <v>-</v>
      </c>
      <c r="M349" s="43" t="str">
        <f t="shared" si="154"/>
        <v>-</v>
      </c>
      <c r="O349" s="44">
        <f t="shared" ca="1" si="166"/>
        <v>56068</v>
      </c>
      <c r="P349" s="38"/>
      <c r="Q349" s="1">
        <f t="shared" si="147"/>
        <v>334</v>
      </c>
      <c r="R349" s="1">
        <f t="shared" si="168"/>
        <v>10</v>
      </c>
      <c r="S349" s="39">
        <f>IF('[29]Proforma-Input'!$C$108="No",X348,IF(AF349=TRUE,$P$3,X348))</f>
        <v>791838.89621466352</v>
      </c>
      <c r="T349" s="39">
        <f t="shared" si="145"/>
        <v>31603.401174648188</v>
      </c>
      <c r="U349" s="40">
        <f t="shared" si="149"/>
        <v>6.5000000000000002E-2</v>
      </c>
      <c r="V349" s="41">
        <f t="shared" si="155"/>
        <v>4289.1273544960941</v>
      </c>
      <c r="W349" s="41">
        <f t="shared" si="156"/>
        <v>27314.273820152095</v>
      </c>
      <c r="X349" s="53">
        <f t="shared" si="157"/>
        <v>764524.62239451148</v>
      </c>
      <c r="Y349" s="68">
        <f t="shared" si="158"/>
        <v>6320060.6147270072</v>
      </c>
      <c r="Z349" s="68">
        <f t="shared" si="159"/>
        <v>4235475.3776054857</v>
      </c>
      <c r="AA349" s="39">
        <f t="shared" si="160"/>
        <v>65.986574684555293</v>
      </c>
      <c r="AB349" s="53">
        <f t="shared" si="161"/>
        <v>6.5986574684555297</v>
      </c>
      <c r="AC349" s="41" t="str">
        <f t="shared" si="162"/>
        <v>-</v>
      </c>
      <c r="AD349" s="43" t="str">
        <f t="shared" si="163"/>
        <v>-</v>
      </c>
      <c r="AF349" s="38">
        <f>IF('[29]Proforma-Input'!$C$108="Yes",MONTH(O349)&amp;YEAR(O349)=MONTH($C$9)&amp;YEAR($C$9),0)</f>
        <v>0</v>
      </c>
      <c r="AG349" s="52">
        <v>28</v>
      </c>
    </row>
    <row r="350" spans="2:33" x14ac:dyDescent="0.3">
      <c r="B350" s="44" t="str">
        <f t="shared" si="164"/>
        <v>-</v>
      </c>
      <c r="C350" s="38"/>
      <c r="D350" s="1">
        <v>335</v>
      </c>
      <c r="E350" s="1">
        <f t="shared" si="167"/>
        <v>11</v>
      </c>
      <c r="F350" s="39">
        <f>IFERROR(IF(B350&lt;$C$9,IF('[29]Proforma-Input'!$C$108="Yes",K349,K349),0),)</f>
        <v>0</v>
      </c>
      <c r="G350" s="39">
        <f t="shared" si="165"/>
        <v>0</v>
      </c>
      <c r="H350" s="40">
        <f>IFERROR(IF(B350&lt;$C$9,IF('[29]Proforma-Input'!$C$108="Yes",H349,),0),)</f>
        <v>0</v>
      </c>
      <c r="I350" s="41">
        <f t="shared" si="150"/>
        <v>0</v>
      </c>
      <c r="J350" s="41">
        <f t="shared" si="151"/>
        <v>0</v>
      </c>
      <c r="K350" s="42">
        <f t="shared" si="152"/>
        <v>0</v>
      </c>
      <c r="L350" s="41" t="str">
        <f t="shared" si="153"/>
        <v>-</v>
      </c>
      <c r="M350" s="43" t="str">
        <f t="shared" si="154"/>
        <v>-</v>
      </c>
      <c r="O350" s="44">
        <f t="shared" ca="1" si="166"/>
        <v>56099</v>
      </c>
      <c r="P350" s="38"/>
      <c r="Q350" s="1">
        <f t="shared" si="147"/>
        <v>335</v>
      </c>
      <c r="R350" s="1">
        <f t="shared" si="168"/>
        <v>11</v>
      </c>
      <c r="S350" s="39">
        <f>IF('[29]Proforma-Input'!$C$108="No",X349,IF(AF350=TRUE,$P$3,X349))</f>
        <v>764524.62239451148</v>
      </c>
      <c r="T350" s="39">
        <f t="shared" si="145"/>
        <v>31603.401174648188</v>
      </c>
      <c r="U350" s="40">
        <f t="shared" si="149"/>
        <v>6.5000000000000002E-2</v>
      </c>
      <c r="V350" s="41">
        <f t="shared" si="155"/>
        <v>4141.1750379702708</v>
      </c>
      <c r="W350" s="41">
        <f t="shared" si="156"/>
        <v>27462.226136677917</v>
      </c>
      <c r="X350" s="53">
        <f t="shared" si="157"/>
        <v>737062.39625783358</v>
      </c>
      <c r="Y350" s="68">
        <f t="shared" si="158"/>
        <v>6324201.7897649771</v>
      </c>
      <c r="Z350" s="68">
        <f t="shared" si="159"/>
        <v>4262937.6037421636</v>
      </c>
      <c r="AA350" s="39">
        <f t="shared" si="160"/>
        <v>63.710385199542628</v>
      </c>
      <c r="AB350" s="53">
        <f t="shared" si="161"/>
        <v>6.3710385199542632</v>
      </c>
      <c r="AC350" s="41" t="str">
        <f t="shared" si="162"/>
        <v>-</v>
      </c>
      <c r="AD350" s="43" t="str">
        <f t="shared" si="163"/>
        <v>-</v>
      </c>
      <c r="AF350" s="38">
        <f>IF('[29]Proforma-Input'!$C$108="Yes",MONTH(O350)&amp;YEAR(O350)=MONTH($C$9)&amp;YEAR($C$9),0)</f>
        <v>0</v>
      </c>
      <c r="AG350" s="52">
        <v>28</v>
      </c>
    </row>
    <row r="351" spans="2:33" x14ac:dyDescent="0.3">
      <c r="B351" s="44" t="str">
        <f t="shared" si="164"/>
        <v>-</v>
      </c>
      <c r="C351" s="38"/>
      <c r="D351" s="1">
        <v>336</v>
      </c>
      <c r="E351" s="1">
        <f t="shared" si="167"/>
        <v>12</v>
      </c>
      <c r="F351" s="39">
        <f>IFERROR(IF(B351&lt;$C$9,IF('[29]Proforma-Input'!$C$108="Yes",K350,K350),0),)</f>
        <v>0</v>
      </c>
      <c r="G351" s="39">
        <f t="shared" si="165"/>
        <v>0</v>
      </c>
      <c r="H351" s="40">
        <f>IFERROR(IF(B351&lt;$C$9,IF('[29]Proforma-Input'!$C$108="Yes",H350,),0),)</f>
        <v>0</v>
      </c>
      <c r="I351" s="41">
        <f t="shared" si="150"/>
        <v>0</v>
      </c>
      <c r="J351" s="41">
        <f t="shared" si="151"/>
        <v>0</v>
      </c>
      <c r="K351" s="42">
        <f t="shared" si="152"/>
        <v>0</v>
      </c>
      <c r="L351" s="41" t="str">
        <f t="shared" si="153"/>
        <v>-</v>
      </c>
      <c r="M351" s="43" t="str">
        <f t="shared" si="154"/>
        <v>-</v>
      </c>
      <c r="O351" s="44">
        <f t="shared" ca="1" si="166"/>
        <v>56130</v>
      </c>
      <c r="P351" s="38"/>
      <c r="Q351" s="1">
        <f t="shared" si="147"/>
        <v>336</v>
      </c>
      <c r="R351" s="1">
        <f t="shared" si="168"/>
        <v>12</v>
      </c>
      <c r="S351" s="39">
        <f>IF('[29]Proforma-Input'!$C$108="No",X350,IF(AF351=TRUE,$P$3,X350))</f>
        <v>737062.39625783358</v>
      </c>
      <c r="T351" s="39">
        <f t="shared" si="145"/>
        <v>31603.401174648188</v>
      </c>
      <c r="U351" s="40">
        <f t="shared" si="149"/>
        <v>6.5000000000000002E-2</v>
      </c>
      <c r="V351" s="41">
        <f t="shared" si="155"/>
        <v>3992.4213130632652</v>
      </c>
      <c r="W351" s="41">
        <f t="shared" si="156"/>
        <v>27610.979861584921</v>
      </c>
      <c r="X351" s="53">
        <f t="shared" si="157"/>
        <v>709451.41639624862</v>
      </c>
      <c r="Y351" s="68">
        <f t="shared" si="158"/>
        <v>6328194.2110780403</v>
      </c>
      <c r="Z351" s="68">
        <f t="shared" si="159"/>
        <v>4290548.5836037481</v>
      </c>
      <c r="AA351" s="39">
        <f t="shared" si="160"/>
        <v>61.421866354819464</v>
      </c>
      <c r="AB351" s="53">
        <f t="shared" si="161"/>
        <v>6.1421866354819468</v>
      </c>
      <c r="AC351" s="41" t="str">
        <f t="shared" si="162"/>
        <v>-</v>
      </c>
      <c r="AD351" s="43" t="str">
        <f t="shared" si="163"/>
        <v>-</v>
      </c>
      <c r="AF351" s="38">
        <f>IF('[29]Proforma-Input'!$C$108="Yes",MONTH(O351)&amp;YEAR(O351)=MONTH($C$9)&amp;YEAR($C$9),0)</f>
        <v>0</v>
      </c>
      <c r="AG351" s="52">
        <v>28</v>
      </c>
    </row>
    <row r="352" spans="2:33" x14ac:dyDescent="0.3">
      <c r="B352" s="44" t="str">
        <f t="shared" si="164"/>
        <v>-</v>
      </c>
      <c r="C352" s="38">
        <v>29</v>
      </c>
      <c r="D352" s="1">
        <v>337</v>
      </c>
      <c r="E352" s="1">
        <v>1</v>
      </c>
      <c r="F352" s="39">
        <f>IFERROR(IF(B352&lt;$C$9,IF('[29]Proforma-Input'!$C$108="Yes",K351,K351),0),)</f>
        <v>0</v>
      </c>
      <c r="G352" s="39">
        <f t="shared" si="165"/>
        <v>0</v>
      </c>
      <c r="H352" s="40">
        <f>IFERROR(IF(B352&lt;$C$9,IF('[29]Proforma-Input'!$C$108="Yes",H351,),0),)</f>
        <v>0</v>
      </c>
      <c r="I352" s="41">
        <f t="shared" si="150"/>
        <v>0</v>
      </c>
      <c r="J352" s="41">
        <f t="shared" si="151"/>
        <v>0</v>
      </c>
      <c r="K352" s="42">
        <f t="shared" si="152"/>
        <v>0</v>
      </c>
      <c r="L352" s="41">
        <f t="shared" si="153"/>
        <v>0</v>
      </c>
      <c r="M352" s="43">
        <f t="shared" si="154"/>
        <v>0</v>
      </c>
      <c r="O352" s="44">
        <f t="shared" ca="1" si="166"/>
        <v>56160</v>
      </c>
      <c r="P352" s="38">
        <v>29</v>
      </c>
      <c r="Q352" s="1">
        <f t="shared" si="147"/>
        <v>337</v>
      </c>
      <c r="R352" s="1">
        <v>1</v>
      </c>
      <c r="S352" s="39">
        <f>IF('[29]Proforma-Input'!$C$108="No",X351,IF(AF352=TRUE,$P$3,X351))</f>
        <v>709451.41639624862</v>
      </c>
      <c r="T352" s="39">
        <f t="shared" si="145"/>
        <v>31603.401174648188</v>
      </c>
      <c r="U352" s="40">
        <f t="shared" si="149"/>
        <v>6.5000000000000002E-2</v>
      </c>
      <c r="V352" s="41">
        <f t="shared" si="155"/>
        <v>3842.8618388130135</v>
      </c>
      <c r="W352" s="41">
        <f t="shared" si="156"/>
        <v>27760.539335835176</v>
      </c>
      <c r="X352" s="53">
        <f t="shared" si="157"/>
        <v>681690.87706041348</v>
      </c>
      <c r="Y352" s="68">
        <f t="shared" si="158"/>
        <v>6332037.0729168532</v>
      </c>
      <c r="Z352" s="68">
        <f t="shared" si="159"/>
        <v>4318309.1229395829</v>
      </c>
      <c r="AA352" s="39">
        <f t="shared" si="160"/>
        <v>59.120951366354056</v>
      </c>
      <c r="AB352" s="53">
        <f t="shared" si="161"/>
        <v>5.912095136635406</v>
      </c>
      <c r="AC352" s="41">
        <f t="shared" si="162"/>
        <v>36008.555896944526</v>
      </c>
      <c r="AD352" s="43">
        <f t="shared" si="163"/>
        <v>343232.25819883373</v>
      </c>
      <c r="AF352" s="38">
        <f>IF('[29]Proforma-Input'!$C$108="Yes",MONTH(O352)&amp;YEAR(O352)=MONTH($C$9)&amp;YEAR($C$9),0)</f>
        <v>0</v>
      </c>
      <c r="AG352" s="52">
        <v>29</v>
      </c>
    </row>
    <row r="353" spans="2:33" x14ac:dyDescent="0.3">
      <c r="B353" s="44" t="str">
        <f t="shared" si="164"/>
        <v>-</v>
      </c>
      <c r="C353" s="38"/>
      <c r="D353" s="1">
        <v>338</v>
      </c>
      <c r="E353" s="1">
        <f t="shared" ref="E353:E363" si="169">1+E352</f>
        <v>2</v>
      </c>
      <c r="F353" s="39">
        <f>IFERROR(IF(B353&lt;$C$9,IF('[29]Proforma-Input'!$C$108="Yes",K352,K352),0),)</f>
        <v>0</v>
      </c>
      <c r="G353" s="39">
        <f t="shared" si="165"/>
        <v>0</v>
      </c>
      <c r="H353" s="40">
        <f>IFERROR(IF(B353&lt;$C$9,IF('[29]Proforma-Input'!$C$108="Yes",H352,),0),)</f>
        <v>0</v>
      </c>
      <c r="I353" s="41">
        <f t="shared" si="150"/>
        <v>0</v>
      </c>
      <c r="J353" s="41">
        <f t="shared" si="151"/>
        <v>0</v>
      </c>
      <c r="K353" s="42">
        <f t="shared" si="152"/>
        <v>0</v>
      </c>
      <c r="L353" s="41" t="str">
        <f t="shared" si="153"/>
        <v>-</v>
      </c>
      <c r="M353" s="43" t="str">
        <f t="shared" si="154"/>
        <v>-</v>
      </c>
      <c r="O353" s="44">
        <f t="shared" ca="1" si="166"/>
        <v>56191</v>
      </c>
      <c r="P353" s="38"/>
      <c r="Q353" s="1">
        <f t="shared" si="147"/>
        <v>338</v>
      </c>
      <c r="R353" s="1">
        <f t="shared" ref="R353:R363" si="170">1+R352</f>
        <v>2</v>
      </c>
      <c r="S353" s="39">
        <f>IF('[29]Proforma-Input'!$C$108="No",X352,IF(AF353=TRUE,$P$3,X352))</f>
        <v>681690.87706041348</v>
      </c>
      <c r="T353" s="39">
        <f t="shared" si="145"/>
        <v>31603.401174648188</v>
      </c>
      <c r="U353" s="40">
        <f t="shared" si="149"/>
        <v>6.5000000000000002E-2</v>
      </c>
      <c r="V353" s="41">
        <f t="shared" si="155"/>
        <v>3692.4922507439064</v>
      </c>
      <c r="W353" s="41">
        <f t="shared" si="156"/>
        <v>27910.908923904281</v>
      </c>
      <c r="X353" s="53">
        <f t="shared" si="157"/>
        <v>653779.96813650918</v>
      </c>
      <c r="Y353" s="68">
        <f t="shared" si="158"/>
        <v>6335729.5651675975</v>
      </c>
      <c r="Z353" s="68">
        <f t="shared" si="159"/>
        <v>4346220.0318634873</v>
      </c>
      <c r="AA353" s="39">
        <f t="shared" si="160"/>
        <v>56.807573088367796</v>
      </c>
      <c r="AB353" s="53">
        <f t="shared" si="161"/>
        <v>5.68075730883678</v>
      </c>
      <c r="AC353" s="41" t="str">
        <f t="shared" si="162"/>
        <v>-</v>
      </c>
      <c r="AD353" s="43" t="str">
        <f t="shared" si="163"/>
        <v>-</v>
      </c>
      <c r="AF353" s="38">
        <f>IF('[29]Proforma-Input'!$C$108="Yes",MONTH(O353)&amp;YEAR(O353)=MONTH($C$9)&amp;YEAR($C$9),0)</f>
        <v>0</v>
      </c>
      <c r="AG353" s="52">
        <v>29</v>
      </c>
    </row>
    <row r="354" spans="2:33" x14ac:dyDescent="0.3">
      <c r="B354" s="44" t="str">
        <f t="shared" si="164"/>
        <v>-</v>
      </c>
      <c r="C354" s="38"/>
      <c r="D354" s="1">
        <v>339</v>
      </c>
      <c r="E354" s="1">
        <f t="shared" si="169"/>
        <v>3</v>
      </c>
      <c r="F354" s="39">
        <f>IFERROR(IF(B354&lt;$C$9,IF('[29]Proforma-Input'!$C$108="Yes",K353,K353),0),)</f>
        <v>0</v>
      </c>
      <c r="G354" s="39">
        <f t="shared" si="165"/>
        <v>0</v>
      </c>
      <c r="H354" s="40">
        <f>IFERROR(IF(B354&lt;$C$9,IF('[29]Proforma-Input'!$C$108="Yes",H353,),0),)</f>
        <v>0</v>
      </c>
      <c r="I354" s="41">
        <f t="shared" si="150"/>
        <v>0</v>
      </c>
      <c r="J354" s="41">
        <f t="shared" si="151"/>
        <v>0</v>
      </c>
      <c r="K354" s="42">
        <f t="shared" si="152"/>
        <v>0</v>
      </c>
      <c r="L354" s="41" t="str">
        <f t="shared" si="153"/>
        <v>-</v>
      </c>
      <c r="M354" s="43" t="str">
        <f t="shared" si="154"/>
        <v>-</v>
      </c>
      <c r="O354" s="44">
        <f t="shared" ca="1" si="166"/>
        <v>56221</v>
      </c>
      <c r="P354" s="38"/>
      <c r="Q354" s="1">
        <f t="shared" si="147"/>
        <v>339</v>
      </c>
      <c r="R354" s="1">
        <f t="shared" si="170"/>
        <v>3</v>
      </c>
      <c r="S354" s="39">
        <f>IF('[29]Proforma-Input'!$C$108="No",X353,IF(AF354=TRUE,$P$3,X353))</f>
        <v>653779.96813650918</v>
      </c>
      <c r="T354" s="39">
        <f t="shared" si="145"/>
        <v>31603.401174648188</v>
      </c>
      <c r="U354" s="40">
        <f t="shared" si="149"/>
        <v>6.5000000000000002E-2</v>
      </c>
      <c r="V354" s="41">
        <f t="shared" si="155"/>
        <v>3541.3081607394247</v>
      </c>
      <c r="W354" s="41">
        <f t="shared" si="156"/>
        <v>28062.093013908765</v>
      </c>
      <c r="X354" s="53">
        <f t="shared" si="157"/>
        <v>625717.87512260047</v>
      </c>
      <c r="Y354" s="68">
        <f t="shared" si="158"/>
        <v>6339270.8733283365</v>
      </c>
      <c r="Z354" s="68">
        <f t="shared" si="159"/>
        <v>4374282.124877396</v>
      </c>
      <c r="AA354" s="39">
        <f t="shared" si="160"/>
        <v>54.481664011375763</v>
      </c>
      <c r="AB354" s="53">
        <f t="shared" si="161"/>
        <v>5.448166401137577</v>
      </c>
      <c r="AC354" s="41" t="str">
        <f t="shared" si="162"/>
        <v>-</v>
      </c>
      <c r="AD354" s="43" t="str">
        <f t="shared" si="163"/>
        <v>-</v>
      </c>
      <c r="AF354" s="38">
        <f>IF('[29]Proforma-Input'!$C$108="Yes",MONTH(O354)&amp;YEAR(O354)=MONTH($C$9)&amp;YEAR($C$9),0)</f>
        <v>0</v>
      </c>
      <c r="AG354" s="52">
        <v>29</v>
      </c>
    </row>
    <row r="355" spans="2:33" x14ac:dyDescent="0.3">
      <c r="B355" s="44" t="str">
        <f t="shared" si="164"/>
        <v>-</v>
      </c>
      <c r="C355" s="38"/>
      <c r="D355" s="1">
        <v>340</v>
      </c>
      <c r="E355" s="1">
        <f t="shared" si="169"/>
        <v>4</v>
      </c>
      <c r="F355" s="39">
        <f>IFERROR(IF(B355&lt;$C$9,IF('[29]Proforma-Input'!$C$108="Yes",K354,K354),0),)</f>
        <v>0</v>
      </c>
      <c r="G355" s="39">
        <f t="shared" si="165"/>
        <v>0</v>
      </c>
      <c r="H355" s="40">
        <f>IFERROR(IF(B355&lt;$C$9,IF('[29]Proforma-Input'!$C$108="Yes",H354,),0),)</f>
        <v>0</v>
      </c>
      <c r="I355" s="41">
        <f t="shared" si="150"/>
        <v>0</v>
      </c>
      <c r="J355" s="41">
        <f t="shared" si="151"/>
        <v>0</v>
      </c>
      <c r="K355" s="42">
        <f t="shared" si="152"/>
        <v>0</v>
      </c>
      <c r="L355" s="41" t="str">
        <f t="shared" si="153"/>
        <v>-</v>
      </c>
      <c r="M355" s="43" t="str">
        <f t="shared" si="154"/>
        <v>-</v>
      </c>
      <c r="O355" s="44">
        <f t="shared" ca="1" si="166"/>
        <v>56252</v>
      </c>
      <c r="P355" s="38"/>
      <c r="Q355" s="1">
        <f t="shared" si="147"/>
        <v>340</v>
      </c>
      <c r="R355" s="1">
        <f t="shared" si="170"/>
        <v>4</v>
      </c>
      <c r="S355" s="39">
        <f>IF('[29]Proforma-Input'!$C$108="No",X354,IF(AF355=TRUE,$P$3,X354))</f>
        <v>625717.87512260047</v>
      </c>
      <c r="T355" s="39">
        <f t="shared" si="145"/>
        <v>31603.401174648188</v>
      </c>
      <c r="U355" s="40">
        <f t="shared" si="149"/>
        <v>6.5000000000000002E-2</v>
      </c>
      <c r="V355" s="41">
        <f t="shared" si="155"/>
        <v>3389.3051569140862</v>
      </c>
      <c r="W355" s="41">
        <f t="shared" si="156"/>
        <v>28214.096017734104</v>
      </c>
      <c r="X355" s="53">
        <f t="shared" si="157"/>
        <v>597503.77910486632</v>
      </c>
      <c r="Y355" s="68">
        <f t="shared" si="158"/>
        <v>6342660.178485251</v>
      </c>
      <c r="Z355" s="68">
        <f t="shared" si="159"/>
        <v>4402496.2208951302</v>
      </c>
      <c r="AA355" s="39">
        <f t="shared" si="160"/>
        <v>52.143156260216706</v>
      </c>
      <c r="AB355" s="53">
        <f t="shared" si="161"/>
        <v>5.214315626021671</v>
      </c>
      <c r="AC355" s="41" t="str">
        <f t="shared" si="162"/>
        <v>-</v>
      </c>
      <c r="AD355" s="43" t="str">
        <f t="shared" si="163"/>
        <v>-</v>
      </c>
      <c r="AF355" s="38">
        <f>IF('[29]Proforma-Input'!$C$108="Yes",MONTH(O355)&amp;YEAR(O355)=MONTH($C$9)&amp;YEAR($C$9),0)</f>
        <v>0</v>
      </c>
      <c r="AG355" s="52">
        <v>29</v>
      </c>
    </row>
    <row r="356" spans="2:33" x14ac:dyDescent="0.3">
      <c r="B356" s="44" t="str">
        <f t="shared" si="164"/>
        <v>-</v>
      </c>
      <c r="C356" s="38"/>
      <c r="D356" s="1">
        <v>341</v>
      </c>
      <c r="E356" s="1">
        <f t="shared" si="169"/>
        <v>5</v>
      </c>
      <c r="F356" s="39">
        <f>IFERROR(IF(B356&lt;$C$9,IF('[29]Proforma-Input'!$C$108="Yes",K355,K355),0),)</f>
        <v>0</v>
      </c>
      <c r="G356" s="39">
        <f t="shared" si="165"/>
        <v>0</v>
      </c>
      <c r="H356" s="40">
        <f>IFERROR(IF(B356&lt;$C$9,IF('[29]Proforma-Input'!$C$108="Yes",H355,),0),)</f>
        <v>0</v>
      </c>
      <c r="I356" s="41">
        <f t="shared" si="150"/>
        <v>0</v>
      </c>
      <c r="J356" s="41">
        <f t="shared" si="151"/>
        <v>0</v>
      </c>
      <c r="K356" s="42">
        <f t="shared" si="152"/>
        <v>0</v>
      </c>
      <c r="L356" s="41" t="str">
        <f t="shared" si="153"/>
        <v>-</v>
      </c>
      <c r="M356" s="43" t="str">
        <f t="shared" si="154"/>
        <v>-</v>
      </c>
      <c r="O356" s="44">
        <f t="shared" ca="1" si="166"/>
        <v>56283</v>
      </c>
      <c r="P356" s="38"/>
      <c r="Q356" s="1">
        <f t="shared" si="147"/>
        <v>341</v>
      </c>
      <c r="R356" s="1">
        <f t="shared" si="170"/>
        <v>5</v>
      </c>
      <c r="S356" s="39">
        <f>IF('[29]Proforma-Input'!$C$108="No",X355,IF(AF356=TRUE,$P$3,X355))</f>
        <v>597503.77910486632</v>
      </c>
      <c r="T356" s="39">
        <f t="shared" si="145"/>
        <v>31603.401174648188</v>
      </c>
      <c r="U356" s="40">
        <f t="shared" si="149"/>
        <v>6.5000000000000002E-2</v>
      </c>
      <c r="V356" s="41">
        <f t="shared" si="155"/>
        <v>3236.4788034846929</v>
      </c>
      <c r="W356" s="41">
        <f t="shared" si="156"/>
        <v>28366.922371163495</v>
      </c>
      <c r="X356" s="53">
        <f t="shared" si="157"/>
        <v>569136.85673370282</v>
      </c>
      <c r="Y356" s="68">
        <f t="shared" si="158"/>
        <v>6345896.6572887357</v>
      </c>
      <c r="Z356" s="68">
        <f t="shared" si="159"/>
        <v>4430863.1432662932</v>
      </c>
      <c r="AA356" s="39">
        <f t="shared" si="160"/>
        <v>49.791981592072197</v>
      </c>
      <c r="AB356" s="53">
        <f t="shared" si="161"/>
        <v>4.9791981592072201</v>
      </c>
      <c r="AC356" s="41" t="str">
        <f t="shared" si="162"/>
        <v>-</v>
      </c>
      <c r="AD356" s="43" t="str">
        <f t="shared" si="163"/>
        <v>-</v>
      </c>
      <c r="AF356" s="38">
        <f>IF('[29]Proforma-Input'!$C$108="Yes",MONTH(O356)&amp;YEAR(O356)=MONTH($C$9)&amp;YEAR($C$9),0)</f>
        <v>0</v>
      </c>
      <c r="AG356" s="52">
        <v>29</v>
      </c>
    </row>
    <row r="357" spans="2:33" x14ac:dyDescent="0.3">
      <c r="B357" s="44" t="str">
        <f t="shared" si="164"/>
        <v>-</v>
      </c>
      <c r="C357" s="38"/>
      <c r="D357" s="1">
        <v>342</v>
      </c>
      <c r="E357" s="1">
        <f t="shared" si="169"/>
        <v>6</v>
      </c>
      <c r="F357" s="39">
        <f>IFERROR(IF(B357&lt;$C$9,IF('[29]Proforma-Input'!$C$108="Yes",K356,K356),0),)</f>
        <v>0</v>
      </c>
      <c r="G357" s="39">
        <f t="shared" si="165"/>
        <v>0</v>
      </c>
      <c r="H357" s="40">
        <f>IFERROR(IF(B357&lt;$C$9,IF('[29]Proforma-Input'!$C$108="Yes",H356,),0),)</f>
        <v>0</v>
      </c>
      <c r="I357" s="41">
        <f t="shared" si="150"/>
        <v>0</v>
      </c>
      <c r="J357" s="41">
        <f t="shared" si="151"/>
        <v>0</v>
      </c>
      <c r="K357" s="42">
        <f t="shared" si="152"/>
        <v>0</v>
      </c>
      <c r="L357" s="41" t="str">
        <f t="shared" si="153"/>
        <v>-</v>
      </c>
      <c r="M357" s="43" t="str">
        <f t="shared" si="154"/>
        <v>-</v>
      </c>
      <c r="O357" s="44">
        <f t="shared" ca="1" si="166"/>
        <v>56311</v>
      </c>
      <c r="P357" s="38"/>
      <c r="Q357" s="1">
        <f t="shared" si="147"/>
        <v>342</v>
      </c>
      <c r="R357" s="1">
        <f t="shared" si="170"/>
        <v>6</v>
      </c>
      <c r="S357" s="39">
        <f>IF('[29]Proforma-Input'!$C$108="No",X356,IF(AF357=TRUE,$P$3,X356))</f>
        <v>569136.85673370282</v>
      </c>
      <c r="T357" s="39">
        <f t="shared" si="145"/>
        <v>31603.401174648188</v>
      </c>
      <c r="U357" s="40">
        <f t="shared" si="149"/>
        <v>6.5000000000000002E-2</v>
      </c>
      <c r="V357" s="41">
        <f t="shared" si="155"/>
        <v>3082.8246406408903</v>
      </c>
      <c r="W357" s="41">
        <f t="shared" si="156"/>
        <v>28520.576534007298</v>
      </c>
      <c r="X357" s="53">
        <f t="shared" si="157"/>
        <v>540616.28019969549</v>
      </c>
      <c r="Y357" s="68">
        <f t="shared" si="158"/>
        <v>6348979.4819293767</v>
      </c>
      <c r="Z357" s="68">
        <f t="shared" si="159"/>
        <v>4459383.7198003009</v>
      </c>
      <c r="AA357" s="39">
        <f t="shared" si="160"/>
        <v>47.428071394475239</v>
      </c>
      <c r="AB357" s="53">
        <f t="shared" si="161"/>
        <v>4.7428071394475237</v>
      </c>
      <c r="AC357" s="41" t="str">
        <f t="shared" si="162"/>
        <v>-</v>
      </c>
      <c r="AD357" s="43" t="str">
        <f t="shared" si="163"/>
        <v>-</v>
      </c>
      <c r="AF357" s="38">
        <f>IF('[29]Proforma-Input'!$C$108="Yes",MONTH(O357)&amp;YEAR(O357)=MONTH($C$9)&amp;YEAR($C$9),0)</f>
        <v>0</v>
      </c>
      <c r="AG357" s="52">
        <v>29</v>
      </c>
    </row>
    <row r="358" spans="2:33" x14ac:dyDescent="0.3">
      <c r="B358" s="44" t="str">
        <f t="shared" si="164"/>
        <v>-</v>
      </c>
      <c r="C358" s="38"/>
      <c r="D358" s="1">
        <v>343</v>
      </c>
      <c r="E358" s="1">
        <f t="shared" si="169"/>
        <v>7</v>
      </c>
      <c r="F358" s="39">
        <f>IFERROR(IF(B358&lt;$C$9,IF('[29]Proforma-Input'!$C$108="Yes",K357,K357),0),)</f>
        <v>0</v>
      </c>
      <c r="G358" s="39">
        <f t="shared" si="165"/>
        <v>0</v>
      </c>
      <c r="H358" s="40">
        <f>IFERROR(IF(B358&lt;$C$9,IF('[29]Proforma-Input'!$C$108="Yes",H357,),0),)</f>
        <v>0</v>
      </c>
      <c r="I358" s="41">
        <f t="shared" si="150"/>
        <v>0</v>
      </c>
      <c r="J358" s="41">
        <f t="shared" si="151"/>
        <v>0</v>
      </c>
      <c r="K358" s="42">
        <f t="shared" si="152"/>
        <v>0</v>
      </c>
      <c r="L358" s="41" t="str">
        <f t="shared" si="153"/>
        <v>-</v>
      </c>
      <c r="M358" s="43" t="str">
        <f t="shared" si="154"/>
        <v>-</v>
      </c>
      <c r="O358" s="44">
        <f t="shared" ca="1" si="166"/>
        <v>56342</v>
      </c>
      <c r="P358" s="38"/>
      <c r="Q358" s="1">
        <f t="shared" si="147"/>
        <v>343</v>
      </c>
      <c r="R358" s="1">
        <f t="shared" si="170"/>
        <v>7</v>
      </c>
      <c r="S358" s="39">
        <f>IF('[29]Proforma-Input'!$C$108="No",X357,IF(AF358=TRUE,$P$3,X357))</f>
        <v>540616.28019969549</v>
      </c>
      <c r="T358" s="39">
        <f t="shared" si="145"/>
        <v>31603.401174648188</v>
      </c>
      <c r="U358" s="40">
        <f t="shared" si="149"/>
        <v>6.5000000000000002E-2</v>
      </c>
      <c r="V358" s="41">
        <f t="shared" si="155"/>
        <v>2928.3381844150172</v>
      </c>
      <c r="W358" s="41">
        <f t="shared" si="156"/>
        <v>28675.062990233171</v>
      </c>
      <c r="X358" s="53">
        <f t="shared" si="157"/>
        <v>511941.21720946231</v>
      </c>
      <c r="Y358" s="68">
        <f t="shared" si="158"/>
        <v>6351907.8201137921</v>
      </c>
      <c r="Z358" s="68">
        <f t="shared" si="159"/>
        <v>4488058.7827905342</v>
      </c>
      <c r="AA358" s="39">
        <f t="shared" si="160"/>
        <v>45.051356683307965</v>
      </c>
      <c r="AB358" s="53">
        <f t="shared" si="161"/>
        <v>4.505135668330797</v>
      </c>
      <c r="AC358" s="41" t="str">
        <f t="shared" si="162"/>
        <v>-</v>
      </c>
      <c r="AD358" s="43" t="str">
        <f t="shared" si="163"/>
        <v>-</v>
      </c>
      <c r="AF358" s="38">
        <f>IF('[29]Proforma-Input'!$C$108="Yes",MONTH(O358)&amp;YEAR(O358)=MONTH($C$9)&amp;YEAR($C$9),0)</f>
        <v>0</v>
      </c>
      <c r="AG358" s="52">
        <v>29</v>
      </c>
    </row>
    <row r="359" spans="2:33" x14ac:dyDescent="0.3">
      <c r="B359" s="44" t="str">
        <f t="shared" si="164"/>
        <v>-</v>
      </c>
      <c r="C359" s="38"/>
      <c r="D359" s="1">
        <v>344</v>
      </c>
      <c r="E359" s="1">
        <f t="shared" si="169"/>
        <v>8</v>
      </c>
      <c r="F359" s="39">
        <f>IFERROR(IF(B359&lt;$C$9,IF('[29]Proforma-Input'!$C$108="Yes",K358,K358),0),)</f>
        <v>0</v>
      </c>
      <c r="G359" s="39">
        <f t="shared" si="165"/>
        <v>0</v>
      </c>
      <c r="H359" s="40">
        <f>IFERROR(IF(B359&lt;$C$9,IF('[29]Proforma-Input'!$C$108="Yes",H358,),0),)</f>
        <v>0</v>
      </c>
      <c r="I359" s="41">
        <f t="shared" si="150"/>
        <v>0</v>
      </c>
      <c r="J359" s="41">
        <f t="shared" si="151"/>
        <v>0</v>
      </c>
      <c r="K359" s="42">
        <f t="shared" si="152"/>
        <v>0</v>
      </c>
      <c r="L359" s="41" t="str">
        <f t="shared" si="153"/>
        <v>-</v>
      </c>
      <c r="M359" s="43" t="str">
        <f t="shared" si="154"/>
        <v>-</v>
      </c>
      <c r="O359" s="44">
        <f t="shared" ca="1" si="166"/>
        <v>56372</v>
      </c>
      <c r="P359" s="38"/>
      <c r="Q359" s="1">
        <f t="shared" si="147"/>
        <v>344</v>
      </c>
      <c r="R359" s="1">
        <f t="shared" si="170"/>
        <v>8</v>
      </c>
      <c r="S359" s="39">
        <f>IF('[29]Proforma-Input'!$C$108="No",X358,IF(AF359=TRUE,$P$3,X358))</f>
        <v>511941.21720946231</v>
      </c>
      <c r="T359" s="39">
        <f t="shared" ref="T359:T375" si="171">IF(S359&gt;0,$P$7,)</f>
        <v>31603.401174648188</v>
      </c>
      <c r="U359" s="40">
        <f t="shared" si="149"/>
        <v>6.5000000000000002E-2</v>
      </c>
      <c r="V359" s="41">
        <f t="shared" si="155"/>
        <v>2773.0149265512541</v>
      </c>
      <c r="W359" s="41">
        <f t="shared" si="156"/>
        <v>28830.386248096933</v>
      </c>
      <c r="X359" s="53">
        <f t="shared" si="157"/>
        <v>483110.83096136537</v>
      </c>
      <c r="Y359" s="68">
        <f t="shared" si="158"/>
        <v>6354680.835040343</v>
      </c>
      <c r="Z359" s="68">
        <f t="shared" si="159"/>
        <v>4516889.169038631</v>
      </c>
      <c r="AA359" s="39">
        <f t="shared" si="160"/>
        <v>42.661768100788528</v>
      </c>
      <c r="AB359" s="53">
        <f t="shared" si="161"/>
        <v>4.2661768100788526</v>
      </c>
      <c r="AC359" s="41" t="str">
        <f t="shared" si="162"/>
        <v>-</v>
      </c>
      <c r="AD359" s="43" t="str">
        <f t="shared" si="163"/>
        <v>-</v>
      </c>
      <c r="AF359" s="38">
        <f>IF('[29]Proforma-Input'!$C$108="Yes",MONTH(O359)&amp;YEAR(O359)=MONTH($C$9)&amp;YEAR($C$9),0)</f>
        <v>0</v>
      </c>
      <c r="AG359" s="52">
        <v>29</v>
      </c>
    </row>
    <row r="360" spans="2:33" x14ac:dyDescent="0.3">
      <c r="B360" s="44" t="str">
        <f t="shared" si="164"/>
        <v>-</v>
      </c>
      <c r="C360" s="38"/>
      <c r="D360" s="1">
        <v>345</v>
      </c>
      <c r="E360" s="1">
        <f t="shared" si="169"/>
        <v>9</v>
      </c>
      <c r="F360" s="39">
        <f>IFERROR(IF(B360&lt;$C$9,IF('[29]Proforma-Input'!$C$108="Yes",K359,K359),0),)</f>
        <v>0</v>
      </c>
      <c r="G360" s="39">
        <f t="shared" si="165"/>
        <v>0</v>
      </c>
      <c r="H360" s="40">
        <f>IFERROR(IF(B360&lt;$C$9,IF('[29]Proforma-Input'!$C$108="Yes",H359,),0),)</f>
        <v>0</v>
      </c>
      <c r="I360" s="41">
        <f t="shared" si="150"/>
        <v>0</v>
      </c>
      <c r="J360" s="41">
        <f t="shared" si="151"/>
        <v>0</v>
      </c>
      <c r="K360" s="42">
        <f t="shared" si="152"/>
        <v>0</v>
      </c>
      <c r="L360" s="41" t="str">
        <f t="shared" si="153"/>
        <v>-</v>
      </c>
      <c r="M360" s="43" t="str">
        <f t="shared" si="154"/>
        <v>-</v>
      </c>
      <c r="O360" s="44">
        <f t="shared" ca="1" si="166"/>
        <v>56403</v>
      </c>
      <c r="P360" s="38"/>
      <c r="Q360" s="1">
        <f t="shared" si="147"/>
        <v>345</v>
      </c>
      <c r="R360" s="1">
        <f t="shared" si="170"/>
        <v>9</v>
      </c>
      <c r="S360" s="39">
        <f>IF('[29]Proforma-Input'!$C$108="No",X359,IF(AF360=TRUE,$P$3,X359))</f>
        <v>483110.83096136537</v>
      </c>
      <c r="T360" s="39">
        <f t="shared" si="171"/>
        <v>31603.401174648188</v>
      </c>
      <c r="U360" s="40">
        <f t="shared" si="149"/>
        <v>6.5000000000000002E-2</v>
      </c>
      <c r="V360" s="41">
        <f t="shared" si="155"/>
        <v>2616.8503343740626</v>
      </c>
      <c r="W360" s="41">
        <f t="shared" si="156"/>
        <v>28986.550840274125</v>
      </c>
      <c r="X360" s="53">
        <f t="shared" si="157"/>
        <v>454124.28012109123</v>
      </c>
      <c r="Y360" s="68">
        <f t="shared" si="158"/>
        <v>6357297.6853747172</v>
      </c>
      <c r="Z360" s="68">
        <f t="shared" si="159"/>
        <v>4545875.7198789055</v>
      </c>
      <c r="AA360" s="39">
        <f t="shared" si="160"/>
        <v>40.259235913447114</v>
      </c>
      <c r="AB360" s="53">
        <f t="shared" si="161"/>
        <v>4.0259235913447116</v>
      </c>
      <c r="AC360" s="41" t="str">
        <f t="shared" si="162"/>
        <v>-</v>
      </c>
      <c r="AD360" s="43" t="str">
        <f t="shared" si="163"/>
        <v>-</v>
      </c>
      <c r="AF360" s="38">
        <f>IF('[29]Proforma-Input'!$C$108="Yes",MONTH(O360)&amp;YEAR(O360)=MONTH($C$9)&amp;YEAR($C$9),0)</f>
        <v>0</v>
      </c>
      <c r="AG360" s="52">
        <v>29</v>
      </c>
    </row>
    <row r="361" spans="2:33" x14ac:dyDescent="0.3">
      <c r="B361" s="44" t="str">
        <f t="shared" si="164"/>
        <v>-</v>
      </c>
      <c r="C361" s="38"/>
      <c r="D361" s="1">
        <v>346</v>
      </c>
      <c r="E361" s="1">
        <f t="shared" si="169"/>
        <v>10</v>
      </c>
      <c r="F361" s="39">
        <f>IFERROR(IF(B361&lt;$C$9,IF('[29]Proforma-Input'!$C$108="Yes",K360,K360),0),)</f>
        <v>0</v>
      </c>
      <c r="G361" s="39">
        <f t="shared" si="165"/>
        <v>0</v>
      </c>
      <c r="H361" s="40">
        <f>IFERROR(IF(B361&lt;$C$9,IF('[29]Proforma-Input'!$C$108="Yes",H360,),0),)</f>
        <v>0</v>
      </c>
      <c r="I361" s="41">
        <f t="shared" si="150"/>
        <v>0</v>
      </c>
      <c r="J361" s="41">
        <f t="shared" si="151"/>
        <v>0</v>
      </c>
      <c r="K361" s="42">
        <f t="shared" si="152"/>
        <v>0</v>
      </c>
      <c r="L361" s="41" t="str">
        <f t="shared" si="153"/>
        <v>-</v>
      </c>
      <c r="M361" s="43" t="str">
        <f t="shared" si="154"/>
        <v>-</v>
      </c>
      <c r="O361" s="44">
        <f t="shared" ca="1" si="166"/>
        <v>56433</v>
      </c>
      <c r="P361" s="38"/>
      <c r="Q361" s="1">
        <f t="shared" si="147"/>
        <v>346</v>
      </c>
      <c r="R361" s="1">
        <f t="shared" si="170"/>
        <v>10</v>
      </c>
      <c r="S361" s="39">
        <f>IF('[29]Proforma-Input'!$C$108="No",X360,IF(AF361=TRUE,$P$3,X360))</f>
        <v>454124.28012109123</v>
      </c>
      <c r="T361" s="39">
        <f t="shared" si="171"/>
        <v>31603.401174648188</v>
      </c>
      <c r="U361" s="40">
        <f t="shared" si="149"/>
        <v>6.5000000000000002E-2</v>
      </c>
      <c r="V361" s="41">
        <f t="shared" si="155"/>
        <v>2459.8398506559111</v>
      </c>
      <c r="W361" s="41">
        <f t="shared" si="156"/>
        <v>29143.561323992279</v>
      </c>
      <c r="X361" s="53">
        <f t="shared" si="157"/>
        <v>424980.71879709896</v>
      </c>
      <c r="Y361" s="68">
        <f t="shared" si="158"/>
        <v>6359757.525225373</v>
      </c>
      <c r="Z361" s="68">
        <f t="shared" si="159"/>
        <v>4575019.2812028974</v>
      </c>
      <c r="AA361" s="39">
        <f t="shared" si="160"/>
        <v>37.843690010090938</v>
      </c>
      <c r="AB361" s="53">
        <f t="shared" si="161"/>
        <v>3.784369001009094</v>
      </c>
      <c r="AC361" s="41" t="str">
        <f t="shared" si="162"/>
        <v>-</v>
      </c>
      <c r="AD361" s="43" t="str">
        <f t="shared" si="163"/>
        <v>-</v>
      </c>
      <c r="AF361" s="38">
        <f>IF('[29]Proforma-Input'!$C$108="Yes",MONTH(O361)&amp;YEAR(O361)=MONTH($C$9)&amp;YEAR($C$9),0)</f>
        <v>0</v>
      </c>
      <c r="AG361" s="52">
        <v>29</v>
      </c>
    </row>
    <row r="362" spans="2:33" x14ac:dyDescent="0.3">
      <c r="B362" s="44" t="str">
        <f t="shared" si="164"/>
        <v>-</v>
      </c>
      <c r="C362" s="38"/>
      <c r="D362" s="1">
        <v>347</v>
      </c>
      <c r="E362" s="1">
        <f t="shared" si="169"/>
        <v>11</v>
      </c>
      <c r="F362" s="39">
        <f>IFERROR(IF(B362&lt;$C$9,IF('[29]Proforma-Input'!$C$108="Yes",K361,K361),0),)</f>
        <v>0</v>
      </c>
      <c r="G362" s="39">
        <f t="shared" si="165"/>
        <v>0</v>
      </c>
      <c r="H362" s="40">
        <f>IFERROR(IF(B362&lt;$C$9,IF('[29]Proforma-Input'!$C$108="Yes",H361,),0),)</f>
        <v>0</v>
      </c>
      <c r="I362" s="41">
        <f t="shared" si="150"/>
        <v>0</v>
      </c>
      <c r="J362" s="41">
        <f t="shared" si="151"/>
        <v>0</v>
      </c>
      <c r="K362" s="42">
        <f t="shared" si="152"/>
        <v>0</v>
      </c>
      <c r="L362" s="41" t="str">
        <f t="shared" si="153"/>
        <v>-</v>
      </c>
      <c r="M362" s="43" t="str">
        <f t="shared" si="154"/>
        <v>-</v>
      </c>
      <c r="O362" s="44">
        <f t="shared" ca="1" si="166"/>
        <v>56464</v>
      </c>
      <c r="P362" s="38"/>
      <c r="Q362" s="1">
        <f t="shared" si="147"/>
        <v>347</v>
      </c>
      <c r="R362" s="1">
        <f t="shared" si="170"/>
        <v>11</v>
      </c>
      <c r="S362" s="39">
        <f>IF('[29]Proforma-Input'!$C$108="No",X361,IF(AF362=TRUE,$P$3,X361))</f>
        <v>424980.71879709896</v>
      </c>
      <c r="T362" s="39">
        <f t="shared" si="171"/>
        <v>31603.401174648188</v>
      </c>
      <c r="U362" s="40">
        <f t="shared" si="149"/>
        <v>6.5000000000000002E-2</v>
      </c>
      <c r="V362" s="41">
        <f t="shared" si="155"/>
        <v>2301.9788934842863</v>
      </c>
      <c r="W362" s="41">
        <f t="shared" si="156"/>
        <v>29301.422281163901</v>
      </c>
      <c r="X362" s="53">
        <f t="shared" si="157"/>
        <v>395679.29651593504</v>
      </c>
      <c r="Y362" s="68">
        <f t="shared" si="158"/>
        <v>6362059.504118857</v>
      </c>
      <c r="Z362" s="68">
        <f t="shared" si="159"/>
        <v>4604320.7034840612</v>
      </c>
      <c r="AA362" s="39">
        <f t="shared" si="160"/>
        <v>35.415059899758248</v>
      </c>
      <c r="AB362" s="53">
        <f t="shared" si="161"/>
        <v>3.5415059899758248</v>
      </c>
      <c r="AC362" s="41" t="str">
        <f t="shared" si="162"/>
        <v>-</v>
      </c>
      <c r="AD362" s="43" t="str">
        <f t="shared" si="163"/>
        <v>-</v>
      </c>
      <c r="AF362" s="38">
        <f>IF('[29]Proforma-Input'!$C$108="Yes",MONTH(O362)&amp;YEAR(O362)=MONTH($C$9)&amp;YEAR($C$9),0)</f>
        <v>0</v>
      </c>
      <c r="AG362" s="52">
        <v>29</v>
      </c>
    </row>
    <row r="363" spans="2:33" x14ac:dyDescent="0.3">
      <c r="B363" s="44" t="str">
        <f t="shared" si="164"/>
        <v>-</v>
      </c>
      <c r="C363" s="38"/>
      <c r="D363" s="1">
        <v>348</v>
      </c>
      <c r="E363" s="1">
        <f t="shared" si="169"/>
        <v>12</v>
      </c>
      <c r="F363" s="39">
        <f>IFERROR(IF(B363&lt;$C$9,IF('[29]Proforma-Input'!$C$108="Yes",K362,K362),0),)</f>
        <v>0</v>
      </c>
      <c r="G363" s="39">
        <f t="shared" si="165"/>
        <v>0</v>
      </c>
      <c r="H363" s="40">
        <f>IFERROR(IF(B363&lt;$C$9,IF('[29]Proforma-Input'!$C$108="Yes",H362,),0),)</f>
        <v>0</v>
      </c>
      <c r="I363" s="41">
        <f t="shared" si="150"/>
        <v>0</v>
      </c>
      <c r="J363" s="41">
        <f t="shared" si="151"/>
        <v>0</v>
      </c>
      <c r="K363" s="42">
        <f t="shared" si="152"/>
        <v>0</v>
      </c>
      <c r="L363" s="41" t="str">
        <f t="shared" si="153"/>
        <v>-</v>
      </c>
      <c r="M363" s="43" t="str">
        <f t="shared" si="154"/>
        <v>-</v>
      </c>
      <c r="O363" s="44">
        <f t="shared" ca="1" si="166"/>
        <v>56495</v>
      </c>
      <c r="P363" s="38"/>
      <c r="Q363" s="1">
        <f t="shared" si="147"/>
        <v>348</v>
      </c>
      <c r="R363" s="1">
        <f t="shared" si="170"/>
        <v>12</v>
      </c>
      <c r="S363" s="39">
        <f>IF('[29]Proforma-Input'!$C$108="No",X362,IF(AF363=TRUE,$P$3,X362))</f>
        <v>395679.29651593504</v>
      </c>
      <c r="T363" s="39">
        <f t="shared" si="171"/>
        <v>31603.401174648188</v>
      </c>
      <c r="U363" s="40">
        <f t="shared" si="149"/>
        <v>6.5000000000000002E-2</v>
      </c>
      <c r="V363" s="41">
        <f t="shared" si="155"/>
        <v>2143.2628561279816</v>
      </c>
      <c r="W363" s="41">
        <f t="shared" si="156"/>
        <v>29460.138318520207</v>
      </c>
      <c r="X363" s="53">
        <f t="shared" si="157"/>
        <v>366219.15819741483</v>
      </c>
      <c r="Y363" s="68">
        <f t="shared" si="158"/>
        <v>6364202.7669749847</v>
      </c>
      <c r="Z363" s="68">
        <f t="shared" si="159"/>
        <v>4633780.8418025812</v>
      </c>
      <c r="AA363" s="39">
        <f t="shared" si="160"/>
        <v>32.973274709661254</v>
      </c>
      <c r="AB363" s="53">
        <f t="shared" si="161"/>
        <v>3.2973274709661258</v>
      </c>
      <c r="AC363" s="41" t="str">
        <f t="shared" si="162"/>
        <v>-</v>
      </c>
      <c r="AD363" s="43" t="str">
        <f t="shared" si="163"/>
        <v>-</v>
      </c>
      <c r="AF363" s="38">
        <f>IF('[29]Proforma-Input'!$C$108="Yes",MONTH(O363)&amp;YEAR(O363)=MONTH($C$9)&amp;YEAR($C$9),0)</f>
        <v>0</v>
      </c>
      <c r="AG363" s="52">
        <v>29</v>
      </c>
    </row>
    <row r="364" spans="2:33" x14ac:dyDescent="0.3">
      <c r="B364" s="44" t="str">
        <f t="shared" si="164"/>
        <v>-</v>
      </c>
      <c r="C364" s="38">
        <v>30</v>
      </c>
      <c r="D364" s="1">
        <v>349</v>
      </c>
      <c r="E364" s="1">
        <v>1</v>
      </c>
      <c r="F364" s="39">
        <f>IFERROR(IF(B364&lt;$C$9,IF('[29]Proforma-Input'!$C$108="Yes",K363,K363),0),)</f>
        <v>0</v>
      </c>
      <c r="G364" s="39">
        <f t="shared" si="165"/>
        <v>0</v>
      </c>
      <c r="H364" s="40">
        <f>IFERROR(IF(B364&lt;$C$9,IF('[29]Proforma-Input'!$C$108="Yes",H363,),0),)</f>
        <v>0</v>
      </c>
      <c r="I364" s="41">
        <f t="shared" si="150"/>
        <v>0</v>
      </c>
      <c r="J364" s="41">
        <f t="shared" si="151"/>
        <v>0</v>
      </c>
      <c r="K364" s="42">
        <f t="shared" si="152"/>
        <v>0</v>
      </c>
      <c r="L364" s="41">
        <f t="shared" si="153"/>
        <v>0</v>
      </c>
      <c r="M364" s="43">
        <f t="shared" si="154"/>
        <v>0</v>
      </c>
      <c r="O364" s="44">
        <f t="shared" ca="1" si="166"/>
        <v>56525</v>
      </c>
      <c r="P364" s="38">
        <v>30</v>
      </c>
      <c r="Q364" s="1">
        <f t="shared" si="147"/>
        <v>349</v>
      </c>
      <c r="R364" s="1">
        <v>1</v>
      </c>
      <c r="S364" s="39">
        <f>IF('[29]Proforma-Input'!$C$108="No",X363,IF(AF364=TRUE,$P$3,X363))</f>
        <v>366219.15819741483</v>
      </c>
      <c r="T364" s="39">
        <f t="shared" si="171"/>
        <v>31603.401174648188</v>
      </c>
      <c r="U364" s="40">
        <f t="shared" si="149"/>
        <v>6.5000000000000002E-2</v>
      </c>
      <c r="V364" s="41">
        <f t="shared" si="155"/>
        <v>1983.6871069026638</v>
      </c>
      <c r="W364" s="41">
        <f t="shared" si="156"/>
        <v>29619.714067745525</v>
      </c>
      <c r="X364" s="53">
        <f t="shared" si="157"/>
        <v>336599.44412966928</v>
      </c>
      <c r="Y364" s="68">
        <f t="shared" si="158"/>
        <v>6366186.4540818874</v>
      </c>
      <c r="Z364" s="68">
        <f t="shared" si="159"/>
        <v>4663400.5558703272</v>
      </c>
      <c r="AA364" s="39">
        <f t="shared" si="160"/>
        <v>30.518263183117906</v>
      </c>
      <c r="AB364" s="53">
        <f t="shared" si="161"/>
        <v>3.0518263183117909</v>
      </c>
      <c r="AC364" s="41">
        <f t="shared" si="162"/>
        <v>13021.655898353323</v>
      </c>
      <c r="AD364" s="43">
        <f t="shared" si="163"/>
        <v>366219.1581974249</v>
      </c>
      <c r="AF364" s="38">
        <f>IF('[29]Proforma-Input'!$C$108="Yes",MONTH(O364)&amp;YEAR(O364)=MONTH($C$9)&amp;YEAR($C$9),0)</f>
        <v>0</v>
      </c>
      <c r="AG364" s="52">
        <v>30</v>
      </c>
    </row>
    <row r="365" spans="2:33" x14ac:dyDescent="0.3">
      <c r="B365" s="44" t="str">
        <f t="shared" si="164"/>
        <v>-</v>
      </c>
      <c r="C365" s="38"/>
      <c r="D365" s="1">
        <v>350</v>
      </c>
      <c r="E365" s="1">
        <f t="shared" ref="E365:E375" si="172">1+E364</f>
        <v>2</v>
      </c>
      <c r="F365" s="39">
        <f>IFERROR(IF(B365&lt;$C$9,IF('[29]Proforma-Input'!$C$108="Yes",K364,K364),0),)</f>
        <v>0</v>
      </c>
      <c r="G365" s="39">
        <f t="shared" si="165"/>
        <v>0</v>
      </c>
      <c r="H365" s="40">
        <f>IFERROR(IF(B365&lt;$C$9,IF('[29]Proforma-Input'!$C$108="Yes",H364,),0),)</f>
        <v>0</v>
      </c>
      <c r="I365" s="41">
        <f t="shared" si="150"/>
        <v>0</v>
      </c>
      <c r="J365" s="41">
        <f t="shared" si="151"/>
        <v>0</v>
      </c>
      <c r="K365" s="42">
        <f t="shared" si="152"/>
        <v>0</v>
      </c>
      <c r="L365" s="41" t="str">
        <f t="shared" si="153"/>
        <v>-</v>
      </c>
      <c r="M365" s="43" t="str">
        <f t="shared" si="154"/>
        <v>-</v>
      </c>
      <c r="O365" s="44">
        <f t="shared" ca="1" si="166"/>
        <v>56556</v>
      </c>
      <c r="P365" s="38"/>
      <c r="Q365" s="1">
        <f t="shared" si="147"/>
        <v>350</v>
      </c>
      <c r="R365" s="1">
        <f t="shared" ref="R365:R375" si="173">1+R364</f>
        <v>2</v>
      </c>
      <c r="S365" s="39">
        <f>IF('[29]Proforma-Input'!$C$108="No",X364,IF(AF365=TRUE,$P$3,X364))</f>
        <v>336599.44412966928</v>
      </c>
      <c r="T365" s="39">
        <f t="shared" si="171"/>
        <v>31603.401174648188</v>
      </c>
      <c r="U365" s="40">
        <f t="shared" si="149"/>
        <v>6.5000000000000002E-2</v>
      </c>
      <c r="V365" s="41">
        <f t="shared" si="155"/>
        <v>1823.2469890357086</v>
      </c>
      <c r="W365" s="41">
        <f t="shared" si="156"/>
        <v>29780.154185612479</v>
      </c>
      <c r="X365" s="53">
        <f t="shared" si="157"/>
        <v>306819.28994405683</v>
      </c>
      <c r="Y365" s="68">
        <f t="shared" si="158"/>
        <v>6368009.7010709234</v>
      </c>
      <c r="Z365" s="68">
        <f t="shared" si="159"/>
        <v>4693180.7100559399</v>
      </c>
      <c r="AA365" s="39">
        <f t="shared" si="160"/>
        <v>28.049953677472441</v>
      </c>
      <c r="AB365" s="53">
        <f t="shared" si="161"/>
        <v>2.8049953677472441</v>
      </c>
      <c r="AC365" s="41" t="str">
        <f t="shared" si="162"/>
        <v>-</v>
      </c>
      <c r="AD365" s="43" t="str">
        <f t="shared" si="163"/>
        <v>-</v>
      </c>
      <c r="AF365" s="38">
        <f>IF('[29]Proforma-Input'!$C$108="Yes",MONTH(O365)&amp;YEAR(O365)=MONTH($C$9)&amp;YEAR($C$9),0)</f>
        <v>0</v>
      </c>
      <c r="AG365" s="52">
        <v>30</v>
      </c>
    </row>
    <row r="366" spans="2:33" x14ac:dyDescent="0.3">
      <c r="B366" s="44" t="str">
        <f t="shared" si="164"/>
        <v>-</v>
      </c>
      <c r="C366" s="38"/>
      <c r="D366" s="1">
        <v>351</v>
      </c>
      <c r="E366" s="1">
        <f t="shared" si="172"/>
        <v>3</v>
      </c>
      <c r="F366" s="39">
        <f>IFERROR(IF(B366&lt;$C$9,IF('[29]Proforma-Input'!$C$108="Yes",K365,K365),0),)</f>
        <v>0</v>
      </c>
      <c r="G366" s="39">
        <f t="shared" si="165"/>
        <v>0</v>
      </c>
      <c r="H366" s="40">
        <f>IFERROR(IF(B366&lt;$C$9,IF('[29]Proforma-Input'!$C$108="Yes",H365,),0),)</f>
        <v>0</v>
      </c>
      <c r="I366" s="41">
        <f t="shared" si="150"/>
        <v>0</v>
      </c>
      <c r="J366" s="41">
        <f t="shared" si="151"/>
        <v>0</v>
      </c>
      <c r="K366" s="42">
        <f t="shared" si="152"/>
        <v>0</v>
      </c>
      <c r="L366" s="41" t="str">
        <f t="shared" si="153"/>
        <v>-</v>
      </c>
      <c r="M366" s="43" t="str">
        <f t="shared" si="154"/>
        <v>-</v>
      </c>
      <c r="O366" s="44">
        <f t="shared" ca="1" si="166"/>
        <v>56586</v>
      </c>
      <c r="P366" s="38"/>
      <c r="Q366" s="1">
        <f t="shared" si="147"/>
        <v>351</v>
      </c>
      <c r="R366" s="1">
        <f t="shared" si="173"/>
        <v>3</v>
      </c>
      <c r="S366" s="39">
        <f>IF('[29]Proforma-Input'!$C$108="No",X365,IF(AF366=TRUE,$P$3,X365))</f>
        <v>306819.28994405683</v>
      </c>
      <c r="T366" s="39">
        <f t="shared" si="171"/>
        <v>31603.401174648188</v>
      </c>
      <c r="U366" s="40">
        <f t="shared" si="149"/>
        <v>6.5000000000000002E-2</v>
      </c>
      <c r="V366" s="41">
        <f t="shared" si="155"/>
        <v>1661.9378205303078</v>
      </c>
      <c r="W366" s="41">
        <f t="shared" si="156"/>
        <v>29941.463354117881</v>
      </c>
      <c r="X366" s="53">
        <f t="shared" si="157"/>
        <v>276877.82658993895</v>
      </c>
      <c r="Y366" s="68">
        <f t="shared" si="158"/>
        <v>6369671.6388914539</v>
      </c>
      <c r="Z366" s="68">
        <f t="shared" si="159"/>
        <v>4723122.173410058</v>
      </c>
      <c r="AA366" s="39">
        <f t="shared" si="160"/>
        <v>25.568274162004737</v>
      </c>
      <c r="AB366" s="53">
        <f t="shared" si="161"/>
        <v>2.5568274162004738</v>
      </c>
      <c r="AC366" s="41" t="str">
        <f t="shared" si="162"/>
        <v>-</v>
      </c>
      <c r="AD366" s="43" t="str">
        <f t="shared" si="163"/>
        <v>-</v>
      </c>
      <c r="AF366" s="38">
        <f>IF('[29]Proforma-Input'!$C$108="Yes",MONTH(O366)&amp;YEAR(O366)=MONTH($C$9)&amp;YEAR($C$9),0)</f>
        <v>0</v>
      </c>
      <c r="AG366" s="52">
        <v>30</v>
      </c>
    </row>
    <row r="367" spans="2:33" x14ac:dyDescent="0.3">
      <c r="B367" s="44" t="str">
        <f t="shared" si="164"/>
        <v>-</v>
      </c>
      <c r="C367" s="38"/>
      <c r="D367" s="1">
        <v>352</v>
      </c>
      <c r="E367" s="1">
        <f t="shared" si="172"/>
        <v>4</v>
      </c>
      <c r="F367" s="39">
        <f>IFERROR(IF(B367&lt;$C$9,IF('[29]Proforma-Input'!$C$108="Yes",K366,K366),0),)</f>
        <v>0</v>
      </c>
      <c r="G367" s="39">
        <f t="shared" si="165"/>
        <v>0</v>
      </c>
      <c r="H367" s="40">
        <f>IFERROR(IF(B367&lt;$C$9,IF('[29]Proforma-Input'!$C$108="Yes",H366,),0),)</f>
        <v>0</v>
      </c>
      <c r="I367" s="41">
        <f t="shared" si="150"/>
        <v>0</v>
      </c>
      <c r="J367" s="41">
        <f t="shared" si="151"/>
        <v>0</v>
      </c>
      <c r="K367" s="42">
        <f t="shared" si="152"/>
        <v>0</v>
      </c>
      <c r="L367" s="41" t="str">
        <f t="shared" si="153"/>
        <v>-</v>
      </c>
      <c r="M367" s="43" t="str">
        <f t="shared" si="154"/>
        <v>-</v>
      </c>
      <c r="O367" s="44">
        <f t="shared" ca="1" si="166"/>
        <v>56617</v>
      </c>
      <c r="P367" s="38"/>
      <c r="Q367" s="1">
        <f t="shared" si="147"/>
        <v>352</v>
      </c>
      <c r="R367" s="1">
        <f t="shared" si="173"/>
        <v>4</v>
      </c>
      <c r="S367" s="39">
        <f>IF('[29]Proforma-Input'!$C$108="No",X366,IF(AF367=TRUE,$P$3,X366))</f>
        <v>276877.82658993895</v>
      </c>
      <c r="T367" s="39">
        <f t="shared" si="171"/>
        <v>31603.401174648188</v>
      </c>
      <c r="U367" s="40">
        <f t="shared" si="149"/>
        <v>6.5000000000000002E-2</v>
      </c>
      <c r="V367" s="41">
        <f t="shared" si="155"/>
        <v>1499.7548940288361</v>
      </c>
      <c r="W367" s="41">
        <f t="shared" si="156"/>
        <v>30103.646280619352</v>
      </c>
      <c r="X367" s="53">
        <f t="shared" si="157"/>
        <v>246774.18030931961</v>
      </c>
      <c r="Y367" s="68">
        <f t="shared" si="158"/>
        <v>6371171.3937854823</v>
      </c>
      <c r="Z367" s="68">
        <f t="shared" si="159"/>
        <v>4753225.8196906773</v>
      </c>
      <c r="AA367" s="39">
        <f t="shared" si="160"/>
        <v>23.073152215828244</v>
      </c>
      <c r="AB367" s="53">
        <f t="shared" si="161"/>
        <v>2.3073152215828245</v>
      </c>
      <c r="AC367" s="41" t="str">
        <f t="shared" si="162"/>
        <v>-</v>
      </c>
      <c r="AD367" s="43" t="str">
        <f t="shared" si="163"/>
        <v>-</v>
      </c>
      <c r="AF367" s="38">
        <f>IF('[29]Proforma-Input'!$C$108="Yes",MONTH(O367)&amp;YEAR(O367)=MONTH($C$9)&amp;YEAR($C$9),0)</f>
        <v>0</v>
      </c>
      <c r="AG367" s="52">
        <v>30</v>
      </c>
    </row>
    <row r="368" spans="2:33" x14ac:dyDescent="0.3">
      <c r="B368" s="44" t="str">
        <f t="shared" si="164"/>
        <v>-</v>
      </c>
      <c r="C368" s="38"/>
      <c r="D368" s="1">
        <v>353</v>
      </c>
      <c r="E368" s="1">
        <f t="shared" si="172"/>
        <v>5</v>
      </c>
      <c r="F368" s="39">
        <f>IFERROR(IF(B368&lt;$C$9,IF('[29]Proforma-Input'!$C$108="Yes",K367,K367),0),)</f>
        <v>0</v>
      </c>
      <c r="G368" s="39">
        <f t="shared" si="165"/>
        <v>0</v>
      </c>
      <c r="H368" s="40">
        <f>IFERROR(IF(B368&lt;$C$9,IF('[29]Proforma-Input'!$C$108="Yes",H367,),0),)</f>
        <v>0</v>
      </c>
      <c r="I368" s="41">
        <f t="shared" si="150"/>
        <v>0</v>
      </c>
      <c r="J368" s="41">
        <f t="shared" si="151"/>
        <v>0</v>
      </c>
      <c r="K368" s="42">
        <f t="shared" si="152"/>
        <v>0</v>
      </c>
      <c r="L368" s="41" t="str">
        <f t="shared" si="153"/>
        <v>-</v>
      </c>
      <c r="M368" s="43" t="str">
        <f t="shared" si="154"/>
        <v>-</v>
      </c>
      <c r="O368" s="44">
        <f t="shared" ca="1" si="166"/>
        <v>56648</v>
      </c>
      <c r="P368" s="38"/>
      <c r="Q368" s="1">
        <f t="shared" si="147"/>
        <v>353</v>
      </c>
      <c r="R368" s="1">
        <f t="shared" si="173"/>
        <v>5</v>
      </c>
      <c r="S368" s="39">
        <f>IF('[29]Proforma-Input'!$C$108="No",X367,IF(AF368=TRUE,$P$3,X367))</f>
        <v>246774.18030931961</v>
      </c>
      <c r="T368" s="39">
        <f t="shared" si="171"/>
        <v>31603.401174648188</v>
      </c>
      <c r="U368" s="40">
        <f t="shared" si="149"/>
        <v>6.5000000000000002E-2</v>
      </c>
      <c r="V368" s="41">
        <f t="shared" si="155"/>
        <v>1336.6934766754812</v>
      </c>
      <c r="W368" s="41">
        <f t="shared" si="156"/>
        <v>30266.707697972706</v>
      </c>
      <c r="X368" s="53">
        <f t="shared" si="157"/>
        <v>216507.47261134689</v>
      </c>
      <c r="Y368" s="68">
        <f t="shared" si="158"/>
        <v>6372508.0872621574</v>
      </c>
      <c r="Z368" s="68">
        <f t="shared" si="159"/>
        <v>4783492.52738865</v>
      </c>
      <c r="AA368" s="39">
        <f t="shared" si="160"/>
        <v>20.564515025776632</v>
      </c>
      <c r="AB368" s="53">
        <f t="shared" si="161"/>
        <v>2.0564515025776635</v>
      </c>
      <c r="AC368" s="41" t="str">
        <f t="shared" si="162"/>
        <v>-</v>
      </c>
      <c r="AD368" s="43" t="str">
        <f t="shared" si="163"/>
        <v>-</v>
      </c>
      <c r="AF368" s="38">
        <f>IF('[29]Proforma-Input'!$C$108="Yes",MONTH(O368)&amp;YEAR(O368)=MONTH($C$9)&amp;YEAR($C$9),0)</f>
        <v>0</v>
      </c>
      <c r="AG368" s="52">
        <v>30</v>
      </c>
    </row>
    <row r="369" spans="2:33" x14ac:dyDescent="0.3">
      <c r="B369" s="44" t="str">
        <f t="shared" si="164"/>
        <v>-</v>
      </c>
      <c r="C369" s="38"/>
      <c r="D369" s="1">
        <v>354</v>
      </c>
      <c r="E369" s="1">
        <f t="shared" si="172"/>
        <v>6</v>
      </c>
      <c r="F369" s="39">
        <f>IFERROR(IF(B369&lt;$C$9,IF('[29]Proforma-Input'!$C$108="Yes",K368,K368),0),)</f>
        <v>0</v>
      </c>
      <c r="G369" s="39">
        <f t="shared" si="165"/>
        <v>0</v>
      </c>
      <c r="H369" s="40">
        <f>IFERROR(IF(B369&lt;$C$9,IF('[29]Proforma-Input'!$C$108="Yes",H368,),0),)</f>
        <v>0</v>
      </c>
      <c r="I369" s="41">
        <f t="shared" si="150"/>
        <v>0</v>
      </c>
      <c r="J369" s="41">
        <f t="shared" si="151"/>
        <v>0</v>
      </c>
      <c r="K369" s="42">
        <f t="shared" si="152"/>
        <v>0</v>
      </c>
      <c r="L369" s="41" t="str">
        <f t="shared" si="153"/>
        <v>-</v>
      </c>
      <c r="M369" s="43" t="str">
        <f t="shared" si="154"/>
        <v>-</v>
      </c>
      <c r="O369" s="44">
        <f t="shared" ca="1" si="166"/>
        <v>56676</v>
      </c>
      <c r="P369" s="38"/>
      <c r="Q369" s="1">
        <f t="shared" si="147"/>
        <v>354</v>
      </c>
      <c r="R369" s="1">
        <f t="shared" si="173"/>
        <v>6</v>
      </c>
      <c r="S369" s="39">
        <f>IF('[29]Proforma-Input'!$C$108="No",X368,IF(AF369=TRUE,$P$3,X368))</f>
        <v>216507.47261134689</v>
      </c>
      <c r="T369" s="39">
        <f t="shared" si="171"/>
        <v>31603.401174648188</v>
      </c>
      <c r="U369" s="40">
        <f t="shared" si="149"/>
        <v>6.5000000000000002E-2</v>
      </c>
      <c r="V369" s="41">
        <f t="shared" si="155"/>
        <v>1172.748809978129</v>
      </c>
      <c r="W369" s="41">
        <f t="shared" si="156"/>
        <v>30430.652364670059</v>
      </c>
      <c r="X369" s="53">
        <f t="shared" si="157"/>
        <v>186076.82024667683</v>
      </c>
      <c r="Y369" s="68">
        <f t="shared" si="158"/>
        <v>6373680.8360721357</v>
      </c>
      <c r="Z369" s="68">
        <f t="shared" si="159"/>
        <v>4813923.1797533203</v>
      </c>
      <c r="AA369" s="39">
        <f t="shared" si="160"/>
        <v>18.042289384278906</v>
      </c>
      <c r="AB369" s="53">
        <f t="shared" si="161"/>
        <v>1.8042289384278907</v>
      </c>
      <c r="AC369" s="41" t="str">
        <f t="shared" si="162"/>
        <v>-</v>
      </c>
      <c r="AD369" s="43" t="str">
        <f t="shared" si="163"/>
        <v>-</v>
      </c>
      <c r="AF369" s="38">
        <f>IF('[29]Proforma-Input'!$C$108="Yes",MONTH(O369)&amp;YEAR(O369)=MONTH($C$9)&amp;YEAR($C$9),0)</f>
        <v>0</v>
      </c>
      <c r="AG369" s="52">
        <v>30</v>
      </c>
    </row>
    <row r="370" spans="2:33" x14ac:dyDescent="0.3">
      <c r="B370" s="44" t="str">
        <f t="shared" si="164"/>
        <v>-</v>
      </c>
      <c r="C370" s="38"/>
      <c r="D370" s="1">
        <v>355</v>
      </c>
      <c r="E370" s="1">
        <f t="shared" si="172"/>
        <v>7</v>
      </c>
      <c r="F370" s="39">
        <f>IFERROR(IF(B370&lt;$C$9,IF('[29]Proforma-Input'!$C$108="Yes",K369,K369),0),)</f>
        <v>0</v>
      </c>
      <c r="G370" s="39">
        <f t="shared" si="165"/>
        <v>0</v>
      </c>
      <c r="H370" s="40">
        <f>IFERROR(IF(B370&lt;$C$9,IF('[29]Proforma-Input'!$C$108="Yes",H369,),0),)</f>
        <v>0</v>
      </c>
      <c r="I370" s="41">
        <f t="shared" si="150"/>
        <v>0</v>
      </c>
      <c r="J370" s="41">
        <f t="shared" si="151"/>
        <v>0</v>
      </c>
      <c r="K370" s="42">
        <f t="shared" si="152"/>
        <v>0</v>
      </c>
      <c r="L370" s="41" t="str">
        <f t="shared" si="153"/>
        <v>-</v>
      </c>
      <c r="M370" s="43" t="str">
        <f t="shared" si="154"/>
        <v>-</v>
      </c>
      <c r="O370" s="44">
        <f t="shared" ca="1" si="166"/>
        <v>56707</v>
      </c>
      <c r="P370" s="38"/>
      <c r="Q370" s="1">
        <f t="shared" si="147"/>
        <v>355</v>
      </c>
      <c r="R370" s="1">
        <f t="shared" si="173"/>
        <v>7</v>
      </c>
      <c r="S370" s="39">
        <f>IF('[29]Proforma-Input'!$C$108="No",X369,IF(AF370=TRUE,$P$3,X369))</f>
        <v>186076.82024667683</v>
      </c>
      <c r="T370" s="39">
        <f t="shared" si="171"/>
        <v>31603.401174648188</v>
      </c>
      <c r="U370" s="40">
        <f t="shared" si="149"/>
        <v>6.5000000000000002E-2</v>
      </c>
      <c r="V370" s="41">
        <f t="shared" si="155"/>
        <v>1007.9161096694995</v>
      </c>
      <c r="W370" s="41">
        <f t="shared" si="156"/>
        <v>30595.485064978689</v>
      </c>
      <c r="X370" s="53">
        <f t="shared" si="157"/>
        <v>155481.33518169814</v>
      </c>
      <c r="Y370" s="68">
        <f t="shared" si="158"/>
        <v>6374688.7521818057</v>
      </c>
      <c r="Z370" s="68">
        <f t="shared" si="159"/>
        <v>4844518.664818299</v>
      </c>
      <c r="AA370" s="39">
        <f t="shared" si="160"/>
        <v>15.506401687223068</v>
      </c>
      <c r="AB370" s="53">
        <f t="shared" si="161"/>
        <v>1.5506401687223068</v>
      </c>
      <c r="AC370" s="41" t="str">
        <f t="shared" si="162"/>
        <v>-</v>
      </c>
      <c r="AD370" s="43" t="str">
        <f t="shared" si="163"/>
        <v>-</v>
      </c>
      <c r="AF370" s="38">
        <f>IF('[29]Proforma-Input'!$C$108="Yes",MONTH(O370)&amp;YEAR(O370)=MONTH($C$9)&amp;YEAR($C$9),0)</f>
        <v>0</v>
      </c>
      <c r="AG370" s="52">
        <v>30</v>
      </c>
    </row>
    <row r="371" spans="2:33" x14ac:dyDescent="0.3">
      <c r="B371" s="44" t="str">
        <f t="shared" si="164"/>
        <v>-</v>
      </c>
      <c r="C371" s="38"/>
      <c r="D371" s="1">
        <v>356</v>
      </c>
      <c r="E371" s="1">
        <f t="shared" si="172"/>
        <v>8</v>
      </c>
      <c r="F371" s="39">
        <f>IFERROR(IF(B371&lt;$C$9,IF('[29]Proforma-Input'!$C$108="Yes",K370,K370),0),)</f>
        <v>0</v>
      </c>
      <c r="G371" s="39">
        <f t="shared" si="165"/>
        <v>0</v>
      </c>
      <c r="H371" s="40">
        <f>IFERROR(IF(B371&lt;$C$9,IF('[29]Proforma-Input'!$C$108="Yes",H370,),0),)</f>
        <v>0</v>
      </c>
      <c r="I371" s="41">
        <f t="shared" si="150"/>
        <v>0</v>
      </c>
      <c r="J371" s="41">
        <f t="shared" si="151"/>
        <v>0</v>
      </c>
      <c r="K371" s="42">
        <f t="shared" si="152"/>
        <v>0</v>
      </c>
      <c r="L371" s="41" t="str">
        <f t="shared" si="153"/>
        <v>-</v>
      </c>
      <c r="M371" s="43" t="str">
        <f t="shared" si="154"/>
        <v>-</v>
      </c>
      <c r="O371" s="44">
        <f t="shared" ca="1" si="166"/>
        <v>56737</v>
      </c>
      <c r="P371" s="38"/>
      <c r="Q371" s="1">
        <f t="shared" si="147"/>
        <v>356</v>
      </c>
      <c r="R371" s="1">
        <f t="shared" si="173"/>
        <v>8</v>
      </c>
      <c r="S371" s="39">
        <f>IF('[29]Proforma-Input'!$C$108="No",X370,IF(AF371=TRUE,$P$3,X370))</f>
        <v>155481.33518169814</v>
      </c>
      <c r="T371" s="39">
        <f t="shared" si="171"/>
        <v>31603.401174648188</v>
      </c>
      <c r="U371" s="40">
        <f t="shared" si="149"/>
        <v>6.5000000000000002E-2</v>
      </c>
      <c r="V371" s="41">
        <f t="shared" si="155"/>
        <v>842.19056556753162</v>
      </c>
      <c r="W371" s="41">
        <f t="shared" si="156"/>
        <v>30761.210609080656</v>
      </c>
      <c r="X371" s="53">
        <f t="shared" si="157"/>
        <v>124720.1245726175</v>
      </c>
      <c r="Y371" s="68">
        <f t="shared" si="158"/>
        <v>6375530.9427473731</v>
      </c>
      <c r="Z371" s="68">
        <f t="shared" si="159"/>
        <v>4875279.8754273793</v>
      </c>
      <c r="AA371" s="39">
        <f t="shared" si="160"/>
        <v>12.956777931808178</v>
      </c>
      <c r="AB371" s="53">
        <f t="shared" si="161"/>
        <v>1.2956777931808179</v>
      </c>
      <c r="AC371" s="41" t="str">
        <f t="shared" si="162"/>
        <v>-</v>
      </c>
      <c r="AD371" s="43" t="str">
        <f t="shared" si="163"/>
        <v>-</v>
      </c>
      <c r="AF371" s="38">
        <f>IF('[29]Proforma-Input'!$C$108="Yes",MONTH(O371)&amp;YEAR(O371)=MONTH($C$9)&amp;YEAR($C$9),0)</f>
        <v>0</v>
      </c>
      <c r="AG371" s="52">
        <v>30</v>
      </c>
    </row>
    <row r="372" spans="2:33" x14ac:dyDescent="0.3">
      <c r="B372" s="44" t="str">
        <f t="shared" si="164"/>
        <v>-</v>
      </c>
      <c r="C372" s="38"/>
      <c r="D372" s="1">
        <v>357</v>
      </c>
      <c r="E372" s="1">
        <f t="shared" si="172"/>
        <v>9</v>
      </c>
      <c r="F372" s="39">
        <f>IFERROR(IF(B372&lt;$C$9,IF('[29]Proforma-Input'!$C$108="Yes",K371,K371),0),)</f>
        <v>0</v>
      </c>
      <c r="G372" s="39">
        <f t="shared" si="165"/>
        <v>0</v>
      </c>
      <c r="H372" s="40">
        <f>IFERROR(IF(B372&lt;$C$9,IF('[29]Proforma-Input'!$C$108="Yes",H371,),0),)</f>
        <v>0</v>
      </c>
      <c r="I372" s="41">
        <f t="shared" si="150"/>
        <v>0</v>
      </c>
      <c r="J372" s="41">
        <f t="shared" si="151"/>
        <v>0</v>
      </c>
      <c r="K372" s="42">
        <f t="shared" si="152"/>
        <v>0</v>
      </c>
      <c r="L372" s="41" t="str">
        <f t="shared" si="153"/>
        <v>-</v>
      </c>
      <c r="M372" s="43" t="str">
        <f t="shared" si="154"/>
        <v>-</v>
      </c>
      <c r="O372" s="44">
        <f t="shared" ca="1" si="166"/>
        <v>56768</v>
      </c>
      <c r="P372" s="38"/>
      <c r="Q372" s="1">
        <f t="shared" si="147"/>
        <v>357</v>
      </c>
      <c r="R372" s="1">
        <f t="shared" si="173"/>
        <v>9</v>
      </c>
      <c r="S372" s="39">
        <f>IF('[29]Proforma-Input'!$C$108="No",X371,IF(AF372=TRUE,$P$3,X371))</f>
        <v>124720.1245726175</v>
      </c>
      <c r="T372" s="39">
        <f t="shared" si="171"/>
        <v>31603.401174648188</v>
      </c>
      <c r="U372" s="40">
        <f t="shared" si="149"/>
        <v>6.5000000000000002E-2</v>
      </c>
      <c r="V372" s="41">
        <f t="shared" si="155"/>
        <v>675.56734143501149</v>
      </c>
      <c r="W372" s="41">
        <f t="shared" si="156"/>
        <v>30927.833833213175</v>
      </c>
      <c r="X372" s="53">
        <f t="shared" si="157"/>
        <v>93792.290739404329</v>
      </c>
      <c r="Y372" s="68">
        <f t="shared" si="158"/>
        <v>6376206.5100888079</v>
      </c>
      <c r="Z372" s="68">
        <f t="shared" si="159"/>
        <v>4906207.7092605922</v>
      </c>
      <c r="AA372" s="39">
        <f t="shared" si="160"/>
        <v>10.393343714384791</v>
      </c>
      <c r="AB372" s="53">
        <f t="shared" si="161"/>
        <v>1.0393343714384791</v>
      </c>
      <c r="AC372" s="41" t="str">
        <f t="shared" si="162"/>
        <v>-</v>
      </c>
      <c r="AD372" s="43" t="str">
        <f t="shared" si="163"/>
        <v>-</v>
      </c>
      <c r="AF372" s="38">
        <f>IF('[29]Proforma-Input'!$C$108="Yes",MONTH(O372)&amp;YEAR(O372)=MONTH($C$9)&amp;YEAR($C$9),0)</f>
        <v>0</v>
      </c>
      <c r="AG372" s="52">
        <v>30</v>
      </c>
    </row>
    <row r="373" spans="2:33" x14ac:dyDescent="0.3">
      <c r="B373" s="44" t="str">
        <f t="shared" si="164"/>
        <v>-</v>
      </c>
      <c r="C373" s="38"/>
      <c r="D373" s="1">
        <v>358</v>
      </c>
      <c r="E373" s="1">
        <f t="shared" si="172"/>
        <v>10</v>
      </c>
      <c r="F373" s="39">
        <f>IFERROR(IF(B373&lt;$C$9,IF('[29]Proforma-Input'!$C$108="Yes",K372,K372),0),)</f>
        <v>0</v>
      </c>
      <c r="G373" s="39">
        <f t="shared" si="165"/>
        <v>0</v>
      </c>
      <c r="H373" s="40">
        <f>IFERROR(IF(B373&lt;$C$9,IF('[29]Proforma-Input'!$C$108="Yes",H372,),0),)</f>
        <v>0</v>
      </c>
      <c r="I373" s="41">
        <f t="shared" si="150"/>
        <v>0</v>
      </c>
      <c r="J373" s="41">
        <f t="shared" si="151"/>
        <v>0</v>
      </c>
      <c r="K373" s="42">
        <f t="shared" si="152"/>
        <v>0</v>
      </c>
      <c r="L373" s="41" t="str">
        <f t="shared" si="153"/>
        <v>-</v>
      </c>
      <c r="M373" s="43" t="str">
        <f t="shared" si="154"/>
        <v>-</v>
      </c>
      <c r="O373" s="44">
        <f t="shared" ca="1" si="166"/>
        <v>56798</v>
      </c>
      <c r="P373" s="38"/>
      <c r="Q373" s="1">
        <f t="shared" si="147"/>
        <v>358</v>
      </c>
      <c r="R373" s="1">
        <f t="shared" si="173"/>
        <v>10</v>
      </c>
      <c r="S373" s="39">
        <f>IF('[29]Proforma-Input'!$C$108="No",X372,IF(AF373=TRUE,$P$3,X372))</f>
        <v>93792.290739404329</v>
      </c>
      <c r="T373" s="39">
        <f t="shared" si="171"/>
        <v>31603.401174648188</v>
      </c>
      <c r="U373" s="40">
        <f t="shared" si="149"/>
        <v>6.5000000000000002E-2</v>
      </c>
      <c r="V373" s="41">
        <f t="shared" si="155"/>
        <v>508.04157483844011</v>
      </c>
      <c r="W373" s="41">
        <f t="shared" si="156"/>
        <v>31095.359599809748</v>
      </c>
      <c r="X373" s="53">
        <f t="shared" si="157"/>
        <v>62696.931139594584</v>
      </c>
      <c r="Y373" s="68">
        <f t="shared" si="158"/>
        <v>6376714.5516636465</v>
      </c>
      <c r="Z373" s="68">
        <f t="shared" si="159"/>
        <v>4937303.0688604023</v>
      </c>
      <c r="AA373" s="39">
        <f t="shared" si="160"/>
        <v>7.8160242282836947</v>
      </c>
      <c r="AB373" s="53">
        <f t="shared" si="161"/>
        <v>0.78160242282836956</v>
      </c>
      <c r="AC373" s="41" t="str">
        <f t="shared" si="162"/>
        <v>-</v>
      </c>
      <c r="AD373" s="43" t="str">
        <f t="shared" si="163"/>
        <v>-</v>
      </c>
      <c r="AF373" s="38">
        <f>IF('[29]Proforma-Input'!$C$108="Yes",MONTH(O373)&amp;YEAR(O373)=MONTH($C$9)&amp;YEAR($C$9),0)</f>
        <v>0</v>
      </c>
      <c r="AG373" s="52">
        <v>30</v>
      </c>
    </row>
    <row r="374" spans="2:33" x14ac:dyDescent="0.3">
      <c r="B374" s="44" t="str">
        <f t="shared" si="164"/>
        <v>-</v>
      </c>
      <c r="C374" s="38"/>
      <c r="D374" s="1">
        <v>359</v>
      </c>
      <c r="E374" s="1">
        <f t="shared" si="172"/>
        <v>11</v>
      </c>
      <c r="F374" s="39">
        <f>IFERROR(IF(B374&lt;$C$9,IF('[29]Proforma-Input'!$C$108="Yes",K373,K373),0),)</f>
        <v>0</v>
      </c>
      <c r="G374" s="39">
        <f t="shared" si="165"/>
        <v>0</v>
      </c>
      <c r="H374" s="40">
        <f>IFERROR(IF(B374&lt;$C$9,IF('[29]Proforma-Input'!$C$108="Yes",H373,),0),)</f>
        <v>0</v>
      </c>
      <c r="I374" s="41">
        <f t="shared" si="150"/>
        <v>0</v>
      </c>
      <c r="J374" s="41">
        <f t="shared" si="151"/>
        <v>0</v>
      </c>
      <c r="K374" s="42">
        <f t="shared" si="152"/>
        <v>0</v>
      </c>
      <c r="L374" s="41" t="str">
        <f t="shared" si="153"/>
        <v>-</v>
      </c>
      <c r="M374" s="43" t="str">
        <f t="shared" si="154"/>
        <v>-</v>
      </c>
      <c r="O374" s="44">
        <f t="shared" ca="1" si="166"/>
        <v>56829</v>
      </c>
      <c r="P374" s="38"/>
      <c r="Q374" s="1">
        <f t="shared" si="147"/>
        <v>359</v>
      </c>
      <c r="R374" s="1">
        <f t="shared" si="173"/>
        <v>11</v>
      </c>
      <c r="S374" s="39">
        <f>IF('[29]Proforma-Input'!$C$108="No",X373,IF(AF374=TRUE,$P$3,X373))</f>
        <v>62696.931139594584</v>
      </c>
      <c r="T374" s="39">
        <f t="shared" si="171"/>
        <v>31603.401174648188</v>
      </c>
      <c r="U374" s="40">
        <f t="shared" si="149"/>
        <v>6.5000000000000002E-2</v>
      </c>
      <c r="V374" s="41">
        <f t="shared" si="155"/>
        <v>339.60837700613735</v>
      </c>
      <c r="W374" s="41">
        <f t="shared" si="156"/>
        <v>31263.792797642051</v>
      </c>
      <c r="X374" s="53">
        <f t="shared" si="157"/>
        <v>31433.138341952534</v>
      </c>
      <c r="Y374" s="68">
        <f t="shared" si="158"/>
        <v>6377054.1600406524</v>
      </c>
      <c r="Z374" s="68">
        <f t="shared" si="159"/>
        <v>4968566.8616580442</v>
      </c>
      <c r="AA374" s="39">
        <f t="shared" si="160"/>
        <v>5.2247442616328819</v>
      </c>
      <c r="AB374" s="53">
        <f t="shared" si="161"/>
        <v>0.52247442616328821</v>
      </c>
      <c r="AC374" s="41" t="str">
        <f t="shared" si="162"/>
        <v>-</v>
      </c>
      <c r="AD374" s="43" t="str">
        <f t="shared" si="163"/>
        <v>-</v>
      </c>
      <c r="AF374" s="38">
        <f>IF('[29]Proforma-Input'!$C$108="Yes",MONTH(O374)&amp;YEAR(O374)=MONTH($C$9)&amp;YEAR($C$9),0)</f>
        <v>0</v>
      </c>
      <c r="AG374" s="52">
        <v>30</v>
      </c>
    </row>
    <row r="375" spans="2:33" ht="15" thickBot="1" x14ac:dyDescent="0.35">
      <c r="B375" s="44" t="str">
        <f t="shared" si="164"/>
        <v>-</v>
      </c>
      <c r="C375" s="54"/>
      <c r="D375" s="55">
        <v>360</v>
      </c>
      <c r="E375" s="55">
        <f t="shared" si="172"/>
        <v>12</v>
      </c>
      <c r="F375" s="56">
        <f>IFERROR(IF(B375&lt;$C$9,IF('[29]Proforma-Input'!$C$108="Yes",K374,K374),0),)</f>
        <v>0</v>
      </c>
      <c r="G375" s="56">
        <f t="shared" si="165"/>
        <v>0</v>
      </c>
      <c r="H375" s="57">
        <f>IFERROR(IF(B375&lt;$C$9,IF('[29]Proforma-Input'!$C$108="Yes",H374,),0),)</f>
        <v>0</v>
      </c>
      <c r="I375" s="58">
        <f>(H375/12)*F375</f>
        <v>0</v>
      </c>
      <c r="J375" s="58">
        <f t="shared" si="151"/>
        <v>0</v>
      </c>
      <c r="K375" s="59">
        <f t="shared" si="152"/>
        <v>0</v>
      </c>
      <c r="L375" s="60" t="str">
        <f t="shared" si="153"/>
        <v>-</v>
      </c>
      <c r="M375" s="60" t="str">
        <f t="shared" si="154"/>
        <v>-</v>
      </c>
      <c r="O375" s="44">
        <f t="shared" ca="1" si="166"/>
        <v>56860</v>
      </c>
      <c r="P375" s="54"/>
      <c r="Q375" s="55">
        <f t="shared" si="147"/>
        <v>360</v>
      </c>
      <c r="R375" s="55">
        <f t="shared" si="173"/>
        <v>12</v>
      </c>
      <c r="S375" s="56">
        <f>IF('[29]Proforma-Input'!$C$108="No",X374,IF(AF375=TRUE,$P$3,X374))</f>
        <v>31433.138341952534</v>
      </c>
      <c r="T375" s="56">
        <f t="shared" si="171"/>
        <v>31603.401174648188</v>
      </c>
      <c r="U375" s="57">
        <f t="shared" si="149"/>
        <v>6.5000000000000002E-2</v>
      </c>
      <c r="V375" s="58">
        <f t="shared" si="155"/>
        <v>170.26283268557623</v>
      </c>
      <c r="W375" s="58">
        <f t="shared" si="156"/>
        <v>31433.138341962611</v>
      </c>
      <c r="X375" s="61">
        <f t="shared" si="157"/>
        <v>-1.0077201295644045E-8</v>
      </c>
      <c r="Y375" s="71">
        <f t="shared" si="158"/>
        <v>6377224.4228733378</v>
      </c>
      <c r="Z375" s="72">
        <f t="shared" si="159"/>
        <v>5000000.0000000065</v>
      </c>
      <c r="AA375" s="56">
        <f t="shared" si="160"/>
        <v>2.6194281951627114</v>
      </c>
      <c r="AB375" s="61">
        <f t="shared" si="161"/>
        <v>0.26194281951627113</v>
      </c>
      <c r="AC375" s="58" t="str">
        <f t="shared" si="162"/>
        <v>-</v>
      </c>
      <c r="AD375" s="60" t="str">
        <f t="shared" si="163"/>
        <v>-</v>
      </c>
      <c r="AF375" s="54">
        <f>IF('[29]Proforma-Input'!$C$108="Yes",MONTH(O375)&amp;YEAR(O375)=MONTH($C$9)&amp;YEAR($C$9),0)</f>
        <v>0</v>
      </c>
      <c r="AG375" s="62">
        <v>30</v>
      </c>
    </row>
    <row r="376" spans="2:33" x14ac:dyDescent="0.3">
      <c r="I376" s="63"/>
      <c r="J376" s="63"/>
    </row>
  </sheetData>
  <dataValidations count="1">
    <dataValidation type="list" allowBlank="1" showInputMessage="1" showErrorMessage="1" sqref="N8" xr:uid="{6119297F-A996-41E7-832D-C4511DF7D165}">
      <formula1>"Yes, No"</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08FD0-1A08-4FBB-BAF5-9B982B67DEE6}">
  <dimension ref="B1:AG376"/>
  <sheetViews>
    <sheetView workbookViewId="0">
      <selection activeCell="AD375" sqref="P15:AD375"/>
    </sheetView>
  </sheetViews>
  <sheetFormatPr defaultRowHeight="14.4" outlineLevelCol="1" x14ac:dyDescent="0.3"/>
  <cols>
    <col min="1" max="1" width="1.6640625" customWidth="1"/>
    <col min="2" max="2" width="26" hidden="1" customWidth="1" outlineLevel="1"/>
    <col min="3" max="5" width="16.6640625" style="1" hidden="1" customWidth="1" outlineLevel="1"/>
    <col min="6" max="6" width="20.33203125" style="1" hidden="1" customWidth="1" outlineLevel="1"/>
    <col min="7" max="8" width="16.6640625" style="1" hidden="1" customWidth="1" outlineLevel="1"/>
    <col min="9" max="10" width="16.6640625" style="2" hidden="1" customWidth="1" outlineLevel="1"/>
    <col min="11" max="11" width="13.6640625" hidden="1" customWidth="1" outlineLevel="1"/>
    <col min="12" max="13" width="15.6640625" hidden="1" customWidth="1" outlineLevel="1"/>
    <col min="14" max="14" width="10.88671875" customWidth="1" collapsed="1"/>
    <col min="15" max="15" width="21.33203125" bestFit="1" customWidth="1"/>
    <col min="16" max="16" width="14.88671875" customWidth="1"/>
    <col min="17" max="17" width="15.33203125" customWidth="1"/>
    <col min="18" max="18" width="11" bestFit="1" customWidth="1"/>
    <col min="19" max="19" width="16.109375" bestFit="1" customWidth="1"/>
    <col min="20" max="20" width="19.44140625" customWidth="1"/>
    <col min="21" max="21" width="15.44140625" customWidth="1"/>
    <col min="22" max="28" width="14" customWidth="1"/>
    <col min="29" max="30" width="15.6640625" customWidth="1"/>
    <col min="32" max="33" width="0" hidden="1" customWidth="1"/>
  </cols>
  <sheetData>
    <row r="1" spans="2:33" ht="15" thickBot="1" x14ac:dyDescent="0.35"/>
    <row r="2" spans="2:33" ht="15" thickBot="1" x14ac:dyDescent="0.35">
      <c r="B2" s="3" t="s">
        <v>0</v>
      </c>
      <c r="C2" s="4"/>
      <c r="O2" s="3" t="s">
        <v>1</v>
      </c>
      <c r="P2" s="4"/>
      <c r="S2" s="84"/>
      <c r="T2" s="82" t="s">
        <v>34</v>
      </c>
      <c r="U2" s="82" t="s">
        <v>30</v>
      </c>
      <c r="V2" s="83" t="s">
        <v>45</v>
      </c>
    </row>
    <row r="3" spans="2:33" x14ac:dyDescent="0.3">
      <c r="B3" s="5" t="s">
        <v>2</v>
      </c>
      <c r="C3" s="6" t="e">
        <f>'[29]Proforma-Input'!E113</f>
        <v>#REF!</v>
      </c>
      <c r="D3" s="7"/>
      <c r="O3" s="8" t="s">
        <v>3</v>
      </c>
      <c r="P3" s="67">
        <v>10000000</v>
      </c>
      <c r="Q3" s="7"/>
      <c r="S3" s="9" t="s">
        <v>35</v>
      </c>
      <c r="T3" s="77">
        <f>SUM(AA16:AA27)</f>
        <v>9949.3704814701232</v>
      </c>
      <c r="U3" s="77">
        <f>SUM(AB16:AB27)</f>
        <v>2487.3426203675308</v>
      </c>
      <c r="V3" s="78">
        <f>U3*5</f>
        <v>12436.713101837653</v>
      </c>
    </row>
    <row r="4" spans="2:33" x14ac:dyDescent="0.3">
      <c r="B4" s="9" t="s">
        <v>4</v>
      </c>
      <c r="C4" s="10">
        <f>'[29]Proforma-Input'!E114</f>
        <v>0</v>
      </c>
      <c r="D4" s="7"/>
      <c r="O4" s="11" t="s">
        <v>5</v>
      </c>
      <c r="P4" s="66">
        <v>6.5000000000000002E-2</v>
      </c>
      <c r="Q4" s="12"/>
      <c r="S4" s="9" t="s">
        <v>36</v>
      </c>
      <c r="T4" s="77">
        <f>SUM(AA28:AA39)</f>
        <v>9834.2071819521807</v>
      </c>
      <c r="U4" s="77">
        <f>SUM(AB28:AB39)</f>
        <v>2458.5517954880452</v>
      </c>
      <c r="V4" s="78">
        <f t="shared" ref="V4:V7" si="0">U4*5</f>
        <v>12292.758977440226</v>
      </c>
    </row>
    <row r="5" spans="2:33" x14ac:dyDescent="0.3">
      <c r="B5" s="9" t="s">
        <v>5</v>
      </c>
      <c r="C5" s="13" t="e">
        <f>'[29]Proforma-Input'!K113</f>
        <v>#REF!</v>
      </c>
      <c r="D5" s="14"/>
      <c r="O5" s="11" t="s">
        <v>6</v>
      </c>
      <c r="P5" s="65">
        <v>30</v>
      </c>
      <c r="Q5" s="16"/>
      <c r="S5" s="9" t="s">
        <v>37</v>
      </c>
      <c r="T5" s="77">
        <f>SUM(AA40:AA51)</f>
        <v>9711.3311829827999</v>
      </c>
      <c r="U5" s="77">
        <f>SUM(AB40:AB51)</f>
        <v>2427.8327957457</v>
      </c>
      <c r="V5" s="78">
        <f t="shared" si="0"/>
        <v>12139.1639787285</v>
      </c>
    </row>
    <row r="6" spans="2:33" x14ac:dyDescent="0.3">
      <c r="B6" s="9" t="s">
        <v>6</v>
      </c>
      <c r="C6" s="15" t="e">
        <f>'[29]Proforma-Input'!K110</f>
        <v>#REF!</v>
      </c>
      <c r="D6" s="16"/>
      <c r="O6" s="11" t="s">
        <v>25</v>
      </c>
      <c r="P6" s="65">
        <v>5</v>
      </c>
      <c r="Q6" s="16"/>
      <c r="S6" s="9" t="s">
        <v>38</v>
      </c>
      <c r="T6" s="77">
        <f>SUM(AA52:AA63)</f>
        <v>9580.2259507957751</v>
      </c>
      <c r="U6" s="77">
        <f>SUM(AB52:AB63)</f>
        <v>2395.0564876989438</v>
      </c>
      <c r="V6" s="78">
        <f t="shared" si="0"/>
        <v>11975.28243849472</v>
      </c>
    </row>
    <row r="7" spans="2:33" ht="15" thickBot="1" x14ac:dyDescent="0.35">
      <c r="B7" s="9" t="s">
        <v>7</v>
      </c>
      <c r="C7" s="17">
        <f>'[29]Optimistic Return Calculation'!E54</f>
        <v>0</v>
      </c>
      <c r="D7" s="16"/>
      <c r="H7"/>
      <c r="O7" s="11" t="s">
        <v>8</v>
      </c>
      <c r="P7" s="10">
        <f>PMT(P4/12,P5*12,-P3,0)</f>
        <v>63206.802349296377</v>
      </c>
      <c r="Q7" s="18"/>
      <c r="S7" s="25" t="s">
        <v>39</v>
      </c>
      <c r="T7" s="80">
        <f>SUM(AA64:AA75)</f>
        <v>9440.3403584019616</v>
      </c>
      <c r="U7" s="80">
        <f>SUM(AB64:AB75)</f>
        <v>2360.0850896004904</v>
      </c>
      <c r="V7" s="81">
        <f t="shared" si="0"/>
        <v>11800.425448002452</v>
      </c>
    </row>
    <row r="8" spans="2:33" ht="15" thickBot="1" x14ac:dyDescent="0.35">
      <c r="B8" s="9" t="s">
        <v>8</v>
      </c>
      <c r="C8" s="19">
        <f>'[29]Proforma-Input'!K114</f>
        <v>0</v>
      </c>
      <c r="D8" s="20"/>
      <c r="H8"/>
      <c r="N8" s="73" t="s">
        <v>26</v>
      </c>
      <c r="O8" s="21" t="s">
        <v>27</v>
      </c>
      <c r="P8" s="64">
        <v>0</v>
      </c>
      <c r="Q8" s="23" t="s">
        <v>32</v>
      </c>
      <c r="S8" s="79"/>
      <c r="T8" s="77"/>
    </row>
    <row r="9" spans="2:33" ht="15" thickBot="1" x14ac:dyDescent="0.35">
      <c r="B9" s="9" t="s">
        <v>9</v>
      </c>
      <c r="C9" s="15" t="str">
        <f>IFERROR('[29]Proforma-Input'!E111+(C7*30),"-")</f>
        <v>-</v>
      </c>
      <c r="D9" s="24"/>
      <c r="H9"/>
      <c r="O9" s="21" t="s">
        <v>29</v>
      </c>
      <c r="P9" s="69">
        <v>1E-3</v>
      </c>
      <c r="Q9" s="74">
        <f>SUMIFS($AA$16:$AA$375, $Q$16:$Q$375, "&lt;=" &amp; 12 * $P$6)</f>
        <v>48515.475155602842</v>
      </c>
      <c r="S9" s="79"/>
      <c r="T9" s="77"/>
    </row>
    <row r="10" spans="2:33" ht="15" thickBot="1" x14ac:dyDescent="0.35">
      <c r="B10" s="25" t="s">
        <v>10</v>
      </c>
      <c r="C10" s="22" t="str">
        <f>IFERROR('[29]Proforma-Input'!K116*12,"-")</f>
        <v>-</v>
      </c>
      <c r="D10" s="23" t="str">
        <f>IF(C10&gt;0,"Yes","No")</f>
        <v>Yes</v>
      </c>
      <c r="O10" s="21" t="s">
        <v>30</v>
      </c>
      <c r="P10" s="69">
        <v>0.25</v>
      </c>
      <c r="Q10" s="74">
        <f>SUMIFS($AB$16:$AB$375, $Q$16:$Q$375, "&lt;=" &amp; 12 * $P$6)</f>
        <v>12128.868788900711</v>
      </c>
      <c r="S10" s="79"/>
      <c r="T10" s="77"/>
    </row>
    <row r="11" spans="2:33" x14ac:dyDescent="0.3">
      <c r="S11" s="79"/>
    </row>
    <row r="12" spans="2:33" x14ac:dyDescent="0.3">
      <c r="S12" s="79"/>
    </row>
    <row r="13" spans="2:33" ht="15" thickBot="1" x14ac:dyDescent="0.35">
      <c r="M13" s="26"/>
    </row>
    <row r="14" spans="2:33" ht="24" thickBot="1" x14ac:dyDescent="0.5">
      <c r="C14" s="27" t="s">
        <v>11</v>
      </c>
      <c r="D14" s="28"/>
      <c r="E14" s="28"/>
      <c r="F14" s="28"/>
      <c r="G14" s="28"/>
      <c r="H14" s="28"/>
      <c r="I14" s="28"/>
      <c r="J14" s="28"/>
      <c r="K14" s="28"/>
      <c r="L14" s="28"/>
      <c r="M14" s="29"/>
      <c r="P14" s="27" t="s">
        <v>31</v>
      </c>
      <c r="Q14" s="28"/>
      <c r="R14" s="28"/>
      <c r="S14" s="28"/>
      <c r="T14" s="28"/>
      <c r="U14" s="28"/>
      <c r="V14" s="28"/>
      <c r="W14" s="28"/>
      <c r="X14" s="28"/>
      <c r="Y14" s="28"/>
      <c r="Z14" s="28"/>
      <c r="AA14" s="28"/>
      <c r="AB14" s="28"/>
      <c r="AC14" s="28"/>
      <c r="AD14" s="29"/>
    </row>
    <row r="15" spans="2:33" ht="31.5" customHeight="1" thickBot="1" x14ac:dyDescent="0.35">
      <c r="B15" s="30" t="s">
        <v>12</v>
      </c>
      <c r="C15" s="31" t="s">
        <v>13</v>
      </c>
      <c r="D15" s="32" t="s">
        <v>14</v>
      </c>
      <c r="E15" s="32" t="s">
        <v>15</v>
      </c>
      <c r="F15" s="32" t="s">
        <v>16</v>
      </c>
      <c r="G15" s="32" t="s">
        <v>17</v>
      </c>
      <c r="H15" s="32" t="s">
        <v>18</v>
      </c>
      <c r="I15" s="33" t="s">
        <v>19</v>
      </c>
      <c r="J15" s="33" t="s">
        <v>20</v>
      </c>
      <c r="K15" s="32" t="s">
        <v>21</v>
      </c>
      <c r="L15" s="32" t="s">
        <v>22</v>
      </c>
      <c r="M15" s="34" t="s">
        <v>23</v>
      </c>
      <c r="O15" s="30" t="s">
        <v>12</v>
      </c>
      <c r="P15" s="31" t="s">
        <v>13</v>
      </c>
      <c r="Q15" s="32" t="s">
        <v>14</v>
      </c>
      <c r="R15" s="32" t="s">
        <v>15</v>
      </c>
      <c r="S15" s="32" t="s">
        <v>16</v>
      </c>
      <c r="T15" s="32" t="s">
        <v>17</v>
      </c>
      <c r="U15" s="32" t="s">
        <v>18</v>
      </c>
      <c r="V15" s="33" t="s">
        <v>19</v>
      </c>
      <c r="W15" s="33" t="s">
        <v>20</v>
      </c>
      <c r="X15" s="32" t="s">
        <v>21</v>
      </c>
      <c r="Y15" s="32" t="s">
        <v>28</v>
      </c>
      <c r="Z15" s="32" t="s">
        <v>33</v>
      </c>
      <c r="AA15" s="70" t="s">
        <v>29</v>
      </c>
      <c r="AB15" s="32" t="s">
        <v>30</v>
      </c>
      <c r="AC15" s="32" t="s">
        <v>22</v>
      </c>
      <c r="AD15" s="34" t="s">
        <v>23</v>
      </c>
      <c r="AF15" s="35" t="s">
        <v>24</v>
      </c>
      <c r="AG15" s="36"/>
    </row>
    <row r="16" spans="2:33" x14ac:dyDescent="0.3">
      <c r="B16" s="37" t="str">
        <f>'[29]Proforma-Input'!$E$111</f>
        <v>-</v>
      </c>
      <c r="C16" s="38">
        <v>1</v>
      </c>
      <c r="D16" s="1">
        <v>1</v>
      </c>
      <c r="E16" s="1">
        <v>1</v>
      </c>
      <c r="F16" s="39">
        <f>IF('[29]Proforma-Input'!$C$108="Yes",$C$4,)</f>
        <v>0</v>
      </c>
      <c r="G16" s="39">
        <f>IF(AND($D$10="Yes",D16&lt;=$C$10),I16,IF(F16&gt;0,$C$8,))</f>
        <v>0</v>
      </c>
      <c r="H16" s="40">
        <f>IF('[29]Proforma-Input'!$C$108="Yes",C5,)</f>
        <v>0</v>
      </c>
      <c r="I16" s="41">
        <f>(H16/12)*F16</f>
        <v>0</v>
      </c>
      <c r="J16" s="41">
        <f>IF(D16=$C$7,0,G16-I16)</f>
        <v>0</v>
      </c>
      <c r="K16" s="42">
        <f>IFERROR(F16-J16,)</f>
        <v>0</v>
      </c>
      <c r="L16" s="41">
        <f>IF(C16&gt;0,SUM(I16:I27),"-")</f>
        <v>0</v>
      </c>
      <c r="M16" s="43">
        <f>IF(C16&gt;0,SUM(J16:J27),"-")</f>
        <v>0</v>
      </c>
      <c r="O16" s="44">
        <f ca="1">NOW()</f>
        <v>45933.485065277775</v>
      </c>
      <c r="P16" s="45">
        <v>1</v>
      </c>
      <c r="Q16" s="46">
        <f>IF(S16&gt;0,1,)</f>
        <v>1</v>
      </c>
      <c r="R16" s="46">
        <v>1</v>
      </c>
      <c r="S16" s="47">
        <f>IF('[29]Proforma-Input'!$C$108="No",$P$3,IF(AF16="True",$P$3,))</f>
        <v>10000000</v>
      </c>
      <c r="T16" s="47">
        <f t="shared" ref="T16:T79" si="1">IF(AND($N$8="Yes",Q16&lt;=$P$8),V16,IF(S16&gt;0,$P$7,))</f>
        <v>63206.802349296377</v>
      </c>
      <c r="U16" s="48">
        <f t="shared" ref="U16:U79" si="2">$P$4</f>
        <v>6.5000000000000002E-2</v>
      </c>
      <c r="V16" s="49">
        <f>IF(S16&gt;0,U16/12*S16,0)</f>
        <v>54166.666666666672</v>
      </c>
      <c r="W16" s="49">
        <f>T16-V16</f>
        <v>9040.1356826297051</v>
      </c>
      <c r="X16" s="50">
        <f>S16-W16</f>
        <v>9990959.8643173706</v>
      </c>
      <c r="Y16" s="68">
        <f>IF(Q16=1,V16,Y15+V16)</f>
        <v>54166.666666666672</v>
      </c>
      <c r="Z16" s="68">
        <f>IF(Q16=1,W16,Z15+W16)</f>
        <v>9040.1356826297051</v>
      </c>
      <c r="AA16" s="39">
        <f>$P$9*S16/12</f>
        <v>833.33333333333337</v>
      </c>
      <c r="AB16" s="50">
        <f>$P$10*AA16</f>
        <v>208.33333333333334</v>
      </c>
      <c r="AC16" s="49">
        <f>IF(P16&gt;0,SUM(V16:V27),"-")</f>
        <v>646709.08129555802</v>
      </c>
      <c r="AD16" s="51">
        <f>IF(P16&gt;0,SUM(W16:W27),"-")</f>
        <v>111772.54689599847</v>
      </c>
      <c r="AF16" s="38">
        <f>IF('[29]Proforma-Input'!$C$108="Yes",MONTH(O16)&amp;YEAR(O16)=MONTH($C$9)&amp;YEAR($C$9),0)</f>
        <v>0</v>
      </c>
      <c r="AG16" s="52">
        <v>1</v>
      </c>
    </row>
    <row r="17" spans="2:33" x14ac:dyDescent="0.3">
      <c r="B17" s="44" t="str">
        <f>IFERROR(DATE(YEAR(B16),MONTH(B16)+1,DAY(B16)),"-")</f>
        <v>-</v>
      </c>
      <c r="C17" s="38"/>
      <c r="D17" s="1">
        <v>2</v>
      </c>
      <c r="E17" s="1">
        <f t="shared" ref="E17:E27" si="3">1+E16</f>
        <v>2</v>
      </c>
      <c r="F17" s="39">
        <f>IFERROR(IF(B17&lt;$C$9,IF('[29]Proforma-Input'!$C$108="Yes",K16,K16),0),)</f>
        <v>0</v>
      </c>
      <c r="G17" s="39">
        <f>IFERROR(IF(D17=$C$7,K16,IF(AND($D$10="Yes",D17&lt;=$C$10),I17,IF(F17&gt;0,$C$8,))),)</f>
        <v>0</v>
      </c>
      <c r="H17" s="40">
        <f>IFERROR(IF(B17&lt;$C$9,IF('[29]Proforma-Input'!$C$108="Yes",H16,),0),)</f>
        <v>0</v>
      </c>
      <c r="I17" s="41">
        <f t="shared" ref="I17:I80" si="4">(H17/12)*F17</f>
        <v>0</v>
      </c>
      <c r="J17" s="41">
        <f t="shared" ref="J17:J80" si="5">IF(D17=$C$7,0,G17-I17)</f>
        <v>0</v>
      </c>
      <c r="K17" s="42">
        <f t="shared" ref="K17:K80" si="6">IFERROR(F17-J17,)</f>
        <v>0</v>
      </c>
      <c r="L17" s="41" t="str">
        <f t="shared" ref="L17:L80" si="7">IF(C17&gt;0,SUM(I17:I28),"-")</f>
        <v>-</v>
      </c>
      <c r="M17" s="43" t="str">
        <f t="shared" ref="M17:M80" si="8">IF(C17&gt;0,SUM(J17:J28),"-")</f>
        <v>-</v>
      </c>
      <c r="O17" s="44">
        <f ca="1">IFERROR(DATE(YEAR(O16),MONTH(O16)+1,DAY(O16)),"-")</f>
        <v>45964</v>
      </c>
      <c r="P17" s="38"/>
      <c r="Q17" s="1">
        <f t="shared" ref="Q17:Q69" si="9">IF(S17&gt;0,1+Q16,)</f>
        <v>2</v>
      </c>
      <c r="R17" s="1">
        <f t="shared" ref="R17:R27" si="10">1+R16</f>
        <v>2</v>
      </c>
      <c r="S17" s="39">
        <f>IF('[29]Proforma-Input'!$C$108="No",X16,IF(AF17=TRUE,$P$3,X16))</f>
        <v>9990959.8643173706</v>
      </c>
      <c r="T17" s="39">
        <f t="shared" si="1"/>
        <v>63206.802349296377</v>
      </c>
      <c r="U17" s="40">
        <f t="shared" si="2"/>
        <v>6.5000000000000002E-2</v>
      </c>
      <c r="V17" s="41">
        <f t="shared" ref="V17:V80" si="11">IF(S17&gt;0,U17/12*S17,0)</f>
        <v>54117.699265052426</v>
      </c>
      <c r="W17" s="41">
        <f t="shared" ref="W17:W80" si="12">T17-V17</f>
        <v>9089.1030842439504</v>
      </c>
      <c r="X17" s="53">
        <f t="shared" ref="X17:X80" si="13">S17-W17</f>
        <v>9981870.7612331267</v>
      </c>
      <c r="Y17" s="68">
        <f t="shared" ref="Y17:Y80" si="14">IF(Q17=1,V17,Y16+V17)</f>
        <v>108284.3659317191</v>
      </c>
      <c r="Z17" s="68">
        <f t="shared" ref="Z17:Z80" si="15">IF(Q17=1,W17,Z16+W17)</f>
        <v>18129.238766873656</v>
      </c>
      <c r="AA17" s="39">
        <f t="shared" ref="AA17:AA80" si="16">$P$9*S17/12</f>
        <v>832.57998869311416</v>
      </c>
      <c r="AB17" s="53">
        <f t="shared" ref="AB17:AB80" si="17">$P$10*AA17</f>
        <v>208.14499717327854</v>
      </c>
      <c r="AC17" s="41" t="str">
        <f t="shared" ref="AC17:AC80" si="18">IF(P17&gt;0,SUM(V17:V28),"-")</f>
        <v>-</v>
      </c>
      <c r="AD17" s="43" t="str">
        <f t="shared" ref="AD17:AD80" si="19">IF(P17&gt;0,SUM(W17:W28),"-")</f>
        <v>-</v>
      </c>
      <c r="AF17" s="38">
        <f>IF('[29]Proforma-Input'!$C$108="Yes",MONTH(O17)&amp;YEAR(O17)=MONTH($C$9)&amp;YEAR($C$9),0)</f>
        <v>0</v>
      </c>
      <c r="AG17" s="52">
        <v>1</v>
      </c>
    </row>
    <row r="18" spans="2:33" x14ac:dyDescent="0.3">
      <c r="B18" s="44" t="str">
        <f t="shared" ref="B18:B81" si="20">IFERROR(DATE(YEAR(B17),MONTH(B17)+1,DAY(B17)),"-")</f>
        <v>-</v>
      </c>
      <c r="C18" s="38"/>
      <c r="D18" s="1">
        <v>3</v>
      </c>
      <c r="E18" s="1">
        <f t="shared" si="3"/>
        <v>3</v>
      </c>
      <c r="F18" s="39">
        <f>IFERROR(IF(B18&lt;$C$9,IF('[29]Proforma-Input'!$C$108="Yes",K17,K17),0),)</f>
        <v>0</v>
      </c>
      <c r="G18" s="39">
        <f t="shared" ref="G18:G81" si="21">IFERROR(IF(D18=$C$7,K17,IF(AND($D$10="Yes",D18&lt;=$C$10),I18,IF(F18&gt;0,$C$8,))),)</f>
        <v>0</v>
      </c>
      <c r="H18" s="40">
        <f>IFERROR(IF(B18&lt;$C$9,IF('[29]Proforma-Input'!$C$108="Yes",H17,),0),)</f>
        <v>0</v>
      </c>
      <c r="I18" s="41">
        <f t="shared" si="4"/>
        <v>0</v>
      </c>
      <c r="J18" s="41">
        <f t="shared" si="5"/>
        <v>0</v>
      </c>
      <c r="K18" s="42">
        <f t="shared" si="6"/>
        <v>0</v>
      </c>
      <c r="L18" s="41" t="str">
        <f t="shared" si="7"/>
        <v>-</v>
      </c>
      <c r="M18" s="43" t="str">
        <f t="shared" si="8"/>
        <v>-</v>
      </c>
      <c r="O18" s="44">
        <f t="shared" ref="O18:O81" ca="1" si="22">IFERROR(DATE(YEAR(O17),MONTH(O17)+1,DAY(O17)),"-")</f>
        <v>45994</v>
      </c>
      <c r="P18" s="38"/>
      <c r="Q18" s="1">
        <f t="shared" si="9"/>
        <v>3</v>
      </c>
      <c r="R18" s="1">
        <f t="shared" si="10"/>
        <v>3</v>
      </c>
      <c r="S18" s="39">
        <f>IF('[29]Proforma-Input'!$C$108="No",X17,IF(AF18=TRUE,$P$3,X17))</f>
        <v>9981870.7612331267</v>
      </c>
      <c r="T18" s="39">
        <f t="shared" si="1"/>
        <v>63206.802349296377</v>
      </c>
      <c r="U18" s="40">
        <f t="shared" si="2"/>
        <v>6.5000000000000002E-2</v>
      </c>
      <c r="V18" s="41">
        <f t="shared" si="11"/>
        <v>54068.466623346103</v>
      </c>
      <c r="W18" s="41">
        <f t="shared" si="12"/>
        <v>9138.3357259502736</v>
      </c>
      <c r="X18" s="53">
        <f t="shared" si="13"/>
        <v>9972732.4255071767</v>
      </c>
      <c r="Y18" s="68">
        <f t="shared" si="14"/>
        <v>162352.83255506522</v>
      </c>
      <c r="Z18" s="68">
        <f t="shared" si="15"/>
        <v>27267.574492823929</v>
      </c>
      <c r="AA18" s="39">
        <f t="shared" si="16"/>
        <v>831.8225634360939</v>
      </c>
      <c r="AB18" s="53">
        <f t="shared" si="17"/>
        <v>207.95564085902348</v>
      </c>
      <c r="AC18" s="41" t="str">
        <f t="shared" si="18"/>
        <v>-</v>
      </c>
      <c r="AD18" s="43" t="str">
        <f t="shared" si="19"/>
        <v>-</v>
      </c>
      <c r="AF18" s="38">
        <f>IF('[29]Proforma-Input'!$C$108="Yes",MONTH(O18)&amp;YEAR(O18)=MONTH($C$9)&amp;YEAR($C$9),0)</f>
        <v>0</v>
      </c>
      <c r="AG18" s="52">
        <v>1</v>
      </c>
    </row>
    <row r="19" spans="2:33" x14ac:dyDescent="0.3">
      <c r="B19" s="44" t="str">
        <f t="shared" si="20"/>
        <v>-</v>
      </c>
      <c r="C19" s="38"/>
      <c r="D19" s="1">
        <v>4</v>
      </c>
      <c r="E19" s="1">
        <f t="shared" si="3"/>
        <v>4</v>
      </c>
      <c r="F19" s="39">
        <f>IFERROR(IF(B19&lt;$C$9,IF('[29]Proforma-Input'!$C$108="Yes",K18,K18),0),)</f>
        <v>0</v>
      </c>
      <c r="G19" s="39">
        <f t="shared" si="21"/>
        <v>0</v>
      </c>
      <c r="H19" s="40">
        <f>IFERROR(IF(B19&lt;$C$9,IF('[29]Proforma-Input'!$C$108="Yes",H18,),0),)</f>
        <v>0</v>
      </c>
      <c r="I19" s="41">
        <f t="shared" si="4"/>
        <v>0</v>
      </c>
      <c r="J19" s="41">
        <f t="shared" si="5"/>
        <v>0</v>
      </c>
      <c r="K19" s="42">
        <f t="shared" si="6"/>
        <v>0</v>
      </c>
      <c r="L19" s="41" t="str">
        <f t="shared" si="7"/>
        <v>-</v>
      </c>
      <c r="M19" s="43" t="str">
        <f t="shared" si="8"/>
        <v>-</v>
      </c>
      <c r="O19" s="44">
        <f t="shared" ca="1" si="22"/>
        <v>46025</v>
      </c>
      <c r="P19" s="38"/>
      <c r="Q19" s="1">
        <f t="shared" si="9"/>
        <v>4</v>
      </c>
      <c r="R19" s="1">
        <f t="shared" si="10"/>
        <v>4</v>
      </c>
      <c r="S19" s="39">
        <f>IF('[29]Proforma-Input'!$C$108="No",X18,IF(AF19=TRUE,$P$3,X18))</f>
        <v>9972732.4255071767</v>
      </c>
      <c r="T19" s="39">
        <f t="shared" si="1"/>
        <v>63206.802349296377</v>
      </c>
      <c r="U19" s="40">
        <f t="shared" si="2"/>
        <v>6.5000000000000002E-2</v>
      </c>
      <c r="V19" s="41">
        <f t="shared" si="11"/>
        <v>54018.967304830541</v>
      </c>
      <c r="W19" s="41">
        <f t="shared" si="12"/>
        <v>9187.8350444658354</v>
      </c>
      <c r="X19" s="53">
        <f t="shared" si="13"/>
        <v>9963544.5904627107</v>
      </c>
      <c r="Y19" s="68">
        <f t="shared" si="14"/>
        <v>216371.79985989578</v>
      </c>
      <c r="Z19" s="68">
        <f t="shared" si="15"/>
        <v>36455.409537289765</v>
      </c>
      <c r="AA19" s="39">
        <f t="shared" si="16"/>
        <v>831.06103545893131</v>
      </c>
      <c r="AB19" s="53">
        <f t="shared" si="17"/>
        <v>207.76525886473283</v>
      </c>
      <c r="AC19" s="41" t="str">
        <f t="shared" si="18"/>
        <v>-</v>
      </c>
      <c r="AD19" s="43" t="str">
        <f t="shared" si="19"/>
        <v>-</v>
      </c>
      <c r="AF19" s="38">
        <f>IF('[29]Proforma-Input'!$C$108="Yes",MONTH(O19)&amp;YEAR(O19)=MONTH($C$9)&amp;YEAR($C$9),0)</f>
        <v>0</v>
      </c>
      <c r="AG19" s="52">
        <v>1</v>
      </c>
    </row>
    <row r="20" spans="2:33" x14ac:dyDescent="0.3">
      <c r="B20" s="44" t="str">
        <f t="shared" si="20"/>
        <v>-</v>
      </c>
      <c r="C20" s="38"/>
      <c r="D20" s="1">
        <v>5</v>
      </c>
      <c r="E20" s="1">
        <f t="shared" si="3"/>
        <v>5</v>
      </c>
      <c r="F20" s="39">
        <f>IFERROR(IF(B20&lt;$C$9,IF('[29]Proforma-Input'!$C$108="Yes",K19,K19),0),)</f>
        <v>0</v>
      </c>
      <c r="G20" s="39">
        <f t="shared" si="21"/>
        <v>0</v>
      </c>
      <c r="H20" s="40">
        <f>IFERROR(IF(B20&lt;$C$9,IF('[29]Proforma-Input'!$C$108="Yes",H19,),0),)</f>
        <v>0</v>
      </c>
      <c r="I20" s="41">
        <f t="shared" si="4"/>
        <v>0</v>
      </c>
      <c r="J20" s="41">
        <f t="shared" si="5"/>
        <v>0</v>
      </c>
      <c r="K20" s="42">
        <f t="shared" si="6"/>
        <v>0</v>
      </c>
      <c r="L20" s="41" t="str">
        <f t="shared" si="7"/>
        <v>-</v>
      </c>
      <c r="M20" s="43" t="str">
        <f t="shared" si="8"/>
        <v>-</v>
      </c>
      <c r="O20" s="44">
        <f t="shared" ca="1" si="22"/>
        <v>46056</v>
      </c>
      <c r="P20" s="38"/>
      <c r="Q20" s="1">
        <f t="shared" si="9"/>
        <v>5</v>
      </c>
      <c r="R20" s="1">
        <f t="shared" si="10"/>
        <v>5</v>
      </c>
      <c r="S20" s="39">
        <f>IF('[29]Proforma-Input'!$C$108="No",X19,IF(AF20=TRUE,$P$3,X19))</f>
        <v>9963544.5904627107</v>
      </c>
      <c r="T20" s="39">
        <f t="shared" si="1"/>
        <v>63206.802349296377</v>
      </c>
      <c r="U20" s="40">
        <f t="shared" si="2"/>
        <v>6.5000000000000002E-2</v>
      </c>
      <c r="V20" s="41">
        <f t="shared" si="11"/>
        <v>53969.199865006354</v>
      </c>
      <c r="W20" s="41">
        <f t="shared" si="12"/>
        <v>9237.6024842900224</v>
      </c>
      <c r="X20" s="53">
        <f t="shared" si="13"/>
        <v>9954306.9879784212</v>
      </c>
      <c r="Y20" s="68">
        <f t="shared" si="14"/>
        <v>270340.99972490215</v>
      </c>
      <c r="Z20" s="68">
        <f t="shared" si="15"/>
        <v>45693.012021579787</v>
      </c>
      <c r="AA20" s="39">
        <f t="shared" si="16"/>
        <v>830.29538253855924</v>
      </c>
      <c r="AB20" s="53">
        <f t="shared" si="17"/>
        <v>207.57384563463981</v>
      </c>
      <c r="AC20" s="41" t="str">
        <f t="shared" si="18"/>
        <v>-</v>
      </c>
      <c r="AD20" s="43" t="str">
        <f t="shared" si="19"/>
        <v>-</v>
      </c>
      <c r="AF20" s="38">
        <f>IF('[29]Proforma-Input'!$C$108="Yes",MONTH(O20)&amp;YEAR(O20)=MONTH($C$9)&amp;YEAR($C$9),0)</f>
        <v>0</v>
      </c>
      <c r="AG20" s="52">
        <v>1</v>
      </c>
    </row>
    <row r="21" spans="2:33" x14ac:dyDescent="0.3">
      <c r="B21" s="44" t="str">
        <f t="shared" si="20"/>
        <v>-</v>
      </c>
      <c r="C21" s="38"/>
      <c r="D21" s="1">
        <v>6</v>
      </c>
      <c r="E21" s="1">
        <f t="shared" si="3"/>
        <v>6</v>
      </c>
      <c r="F21" s="39">
        <f>IFERROR(IF(B21&lt;$C$9,IF('[29]Proforma-Input'!$C$108="Yes",K20,K20),0),)</f>
        <v>0</v>
      </c>
      <c r="G21" s="39">
        <f t="shared" si="21"/>
        <v>0</v>
      </c>
      <c r="H21" s="40">
        <f>IFERROR(IF(B21&lt;$C$9,IF('[29]Proforma-Input'!$C$108="Yes",H20,),0),)</f>
        <v>0</v>
      </c>
      <c r="I21" s="41">
        <f t="shared" si="4"/>
        <v>0</v>
      </c>
      <c r="J21" s="41">
        <f t="shared" si="5"/>
        <v>0</v>
      </c>
      <c r="K21" s="42">
        <f t="shared" si="6"/>
        <v>0</v>
      </c>
      <c r="L21" s="41" t="str">
        <f t="shared" si="7"/>
        <v>-</v>
      </c>
      <c r="M21" s="43" t="str">
        <f t="shared" si="8"/>
        <v>-</v>
      </c>
      <c r="O21" s="44">
        <f t="shared" ca="1" si="22"/>
        <v>46084</v>
      </c>
      <c r="P21" s="38"/>
      <c r="Q21" s="1">
        <f t="shared" si="9"/>
        <v>6</v>
      </c>
      <c r="R21" s="1">
        <f t="shared" si="10"/>
        <v>6</v>
      </c>
      <c r="S21" s="39">
        <f>IF('[29]Proforma-Input'!$C$108="No",X20,IF(AF21=TRUE,$P$3,X20))</f>
        <v>9954306.9879784212</v>
      </c>
      <c r="T21" s="39">
        <f t="shared" si="1"/>
        <v>63206.802349296377</v>
      </c>
      <c r="U21" s="40">
        <f t="shared" si="2"/>
        <v>6.5000000000000002E-2</v>
      </c>
      <c r="V21" s="41">
        <f t="shared" si="11"/>
        <v>53919.16285154978</v>
      </c>
      <c r="W21" s="41">
        <f t="shared" si="12"/>
        <v>9287.639497746597</v>
      </c>
      <c r="X21" s="53">
        <f t="shared" si="13"/>
        <v>9945019.3484806754</v>
      </c>
      <c r="Y21" s="68">
        <f t="shared" si="14"/>
        <v>324260.16257645196</v>
      </c>
      <c r="Z21" s="68">
        <f t="shared" si="15"/>
        <v>54980.651519326384</v>
      </c>
      <c r="AA21" s="39">
        <f t="shared" si="16"/>
        <v>829.52558233153513</v>
      </c>
      <c r="AB21" s="53">
        <f t="shared" si="17"/>
        <v>207.38139558288378</v>
      </c>
      <c r="AC21" s="41" t="str">
        <f t="shared" si="18"/>
        <v>-</v>
      </c>
      <c r="AD21" s="43" t="str">
        <f t="shared" si="19"/>
        <v>-</v>
      </c>
      <c r="AF21" s="38">
        <f>IF('[29]Proforma-Input'!$C$108="Yes",MONTH(O21)&amp;YEAR(O21)=MONTH($C$9)&amp;YEAR($C$9),0)</f>
        <v>0</v>
      </c>
      <c r="AG21" s="52">
        <v>1</v>
      </c>
    </row>
    <row r="22" spans="2:33" x14ac:dyDescent="0.3">
      <c r="B22" s="44" t="str">
        <f t="shared" si="20"/>
        <v>-</v>
      </c>
      <c r="C22" s="38"/>
      <c r="D22" s="1">
        <v>7</v>
      </c>
      <c r="E22" s="1">
        <f t="shared" si="3"/>
        <v>7</v>
      </c>
      <c r="F22" s="39">
        <f>IFERROR(IF(B22&lt;$C$9,IF('[29]Proforma-Input'!$C$108="Yes",K21,K21),0),)</f>
        <v>0</v>
      </c>
      <c r="G22" s="39">
        <f t="shared" si="21"/>
        <v>0</v>
      </c>
      <c r="H22" s="40">
        <f>IFERROR(IF(B22&lt;$C$9,IF('[29]Proforma-Input'!$C$108="Yes",H21,),0),)</f>
        <v>0</v>
      </c>
      <c r="I22" s="41">
        <f t="shared" si="4"/>
        <v>0</v>
      </c>
      <c r="J22" s="41">
        <f t="shared" si="5"/>
        <v>0</v>
      </c>
      <c r="K22" s="42">
        <f t="shared" si="6"/>
        <v>0</v>
      </c>
      <c r="L22" s="41" t="str">
        <f t="shared" si="7"/>
        <v>-</v>
      </c>
      <c r="M22" s="43" t="str">
        <f t="shared" si="8"/>
        <v>-</v>
      </c>
      <c r="O22" s="44">
        <f t="shared" ca="1" si="22"/>
        <v>46115</v>
      </c>
      <c r="P22" s="38"/>
      <c r="Q22" s="1">
        <f t="shared" si="9"/>
        <v>7</v>
      </c>
      <c r="R22" s="1">
        <f t="shared" si="10"/>
        <v>7</v>
      </c>
      <c r="S22" s="39">
        <f>IF('[29]Proforma-Input'!$C$108="No",X21,IF(AF22=TRUE,$P$3,X21))</f>
        <v>9945019.3484806754</v>
      </c>
      <c r="T22" s="39">
        <f t="shared" si="1"/>
        <v>63206.802349296377</v>
      </c>
      <c r="U22" s="40">
        <f t="shared" si="2"/>
        <v>6.5000000000000002E-2</v>
      </c>
      <c r="V22" s="41">
        <f t="shared" si="11"/>
        <v>53868.854804270326</v>
      </c>
      <c r="W22" s="41">
        <f t="shared" si="12"/>
        <v>9337.9475450260506</v>
      </c>
      <c r="X22" s="53">
        <f t="shared" si="13"/>
        <v>9935681.4009356499</v>
      </c>
      <c r="Y22" s="68">
        <f t="shared" si="14"/>
        <v>378129.01738072227</v>
      </c>
      <c r="Z22" s="68">
        <f t="shared" si="15"/>
        <v>64318.599064352435</v>
      </c>
      <c r="AA22" s="39">
        <f t="shared" si="16"/>
        <v>828.75161237338955</v>
      </c>
      <c r="AB22" s="53">
        <f t="shared" si="17"/>
        <v>207.18790309334739</v>
      </c>
      <c r="AC22" s="41" t="str">
        <f t="shared" si="18"/>
        <v>-</v>
      </c>
      <c r="AD22" s="43" t="str">
        <f t="shared" si="19"/>
        <v>-</v>
      </c>
      <c r="AF22" s="38">
        <f>IF('[29]Proforma-Input'!$C$108="Yes",MONTH(O22)&amp;YEAR(O22)=MONTH($C$9)&amp;YEAR($C$9),0)</f>
        <v>0</v>
      </c>
      <c r="AG22" s="52">
        <v>1</v>
      </c>
    </row>
    <row r="23" spans="2:33" x14ac:dyDescent="0.3">
      <c r="B23" s="44" t="str">
        <f t="shared" si="20"/>
        <v>-</v>
      </c>
      <c r="C23" s="38"/>
      <c r="D23" s="1">
        <v>8</v>
      </c>
      <c r="E23" s="1">
        <f t="shared" si="3"/>
        <v>8</v>
      </c>
      <c r="F23" s="39">
        <f>IFERROR(IF(B23&lt;$C$9,IF('[29]Proforma-Input'!$C$108="Yes",K22,K22),0),)</f>
        <v>0</v>
      </c>
      <c r="G23" s="39">
        <f t="shared" si="21"/>
        <v>0</v>
      </c>
      <c r="H23" s="40">
        <f>IFERROR(IF(B23&lt;$C$9,IF('[29]Proforma-Input'!$C$108="Yes",H22,),0),)</f>
        <v>0</v>
      </c>
      <c r="I23" s="41">
        <f t="shared" si="4"/>
        <v>0</v>
      </c>
      <c r="J23" s="41">
        <f t="shared" si="5"/>
        <v>0</v>
      </c>
      <c r="K23" s="42">
        <f t="shared" si="6"/>
        <v>0</v>
      </c>
      <c r="L23" s="41" t="str">
        <f t="shared" si="7"/>
        <v>-</v>
      </c>
      <c r="M23" s="43" t="str">
        <f t="shared" si="8"/>
        <v>-</v>
      </c>
      <c r="O23" s="44">
        <f t="shared" ca="1" si="22"/>
        <v>46145</v>
      </c>
      <c r="P23" s="38"/>
      <c r="Q23" s="1">
        <f t="shared" si="9"/>
        <v>8</v>
      </c>
      <c r="R23" s="1">
        <f t="shared" si="10"/>
        <v>8</v>
      </c>
      <c r="S23" s="39">
        <f>IF('[29]Proforma-Input'!$C$108="No",X22,IF(AF23=TRUE,$P$3,X22))</f>
        <v>9935681.4009356499</v>
      </c>
      <c r="T23" s="39">
        <f t="shared" si="1"/>
        <v>63206.802349296377</v>
      </c>
      <c r="U23" s="40">
        <f t="shared" si="2"/>
        <v>6.5000000000000002E-2</v>
      </c>
      <c r="V23" s="41">
        <f t="shared" si="11"/>
        <v>53818.274255068107</v>
      </c>
      <c r="W23" s="41">
        <f t="shared" si="12"/>
        <v>9388.5280942282698</v>
      </c>
      <c r="X23" s="53">
        <f t="shared" si="13"/>
        <v>9926292.8728414215</v>
      </c>
      <c r="Y23" s="68">
        <f t="shared" si="14"/>
        <v>431947.29163579037</v>
      </c>
      <c r="Z23" s="68">
        <f t="shared" si="15"/>
        <v>73707.127158580697</v>
      </c>
      <c r="AA23" s="39">
        <f t="shared" si="16"/>
        <v>827.97345007797082</v>
      </c>
      <c r="AB23" s="53">
        <f t="shared" si="17"/>
        <v>206.99336251949271</v>
      </c>
      <c r="AC23" s="41" t="str">
        <f t="shared" si="18"/>
        <v>-</v>
      </c>
      <c r="AD23" s="43" t="str">
        <f t="shared" si="19"/>
        <v>-</v>
      </c>
      <c r="AF23" s="38">
        <f>IF('[29]Proforma-Input'!$C$108="Yes",MONTH(O23)&amp;YEAR(O23)=MONTH($C$9)&amp;YEAR($C$9),0)</f>
        <v>0</v>
      </c>
      <c r="AG23" s="52">
        <v>1</v>
      </c>
    </row>
    <row r="24" spans="2:33" x14ac:dyDescent="0.3">
      <c r="B24" s="44" t="str">
        <f t="shared" si="20"/>
        <v>-</v>
      </c>
      <c r="C24" s="38"/>
      <c r="D24" s="1">
        <v>9</v>
      </c>
      <c r="E24" s="1">
        <f t="shared" si="3"/>
        <v>9</v>
      </c>
      <c r="F24" s="39">
        <f>IFERROR(IF(B24&lt;$C$9,IF('[29]Proforma-Input'!$C$108="Yes",K23,K23),0),)</f>
        <v>0</v>
      </c>
      <c r="G24" s="39">
        <f t="shared" si="21"/>
        <v>0</v>
      </c>
      <c r="H24" s="40">
        <f>IFERROR(IF(B24&lt;$C$9,IF('[29]Proforma-Input'!$C$108="Yes",H23,),0),)</f>
        <v>0</v>
      </c>
      <c r="I24" s="41">
        <f t="shared" si="4"/>
        <v>0</v>
      </c>
      <c r="J24" s="41">
        <f t="shared" si="5"/>
        <v>0</v>
      </c>
      <c r="K24" s="42">
        <f t="shared" si="6"/>
        <v>0</v>
      </c>
      <c r="L24" s="41" t="str">
        <f t="shared" si="7"/>
        <v>-</v>
      </c>
      <c r="M24" s="43" t="str">
        <f t="shared" si="8"/>
        <v>-</v>
      </c>
      <c r="O24" s="44">
        <f t="shared" ca="1" si="22"/>
        <v>46176</v>
      </c>
      <c r="P24" s="38"/>
      <c r="Q24" s="1">
        <f t="shared" si="9"/>
        <v>9</v>
      </c>
      <c r="R24" s="1">
        <f t="shared" si="10"/>
        <v>9</v>
      </c>
      <c r="S24" s="39">
        <f>IF('[29]Proforma-Input'!$C$108="No",X23,IF(AF24=TRUE,$P$3,X23))</f>
        <v>9926292.8728414215</v>
      </c>
      <c r="T24" s="39">
        <f t="shared" si="1"/>
        <v>63206.802349296377</v>
      </c>
      <c r="U24" s="40">
        <f t="shared" si="2"/>
        <v>6.5000000000000002E-2</v>
      </c>
      <c r="V24" s="41">
        <f t="shared" si="11"/>
        <v>53767.419727891036</v>
      </c>
      <c r="W24" s="41">
        <f t="shared" si="12"/>
        <v>9439.3826214053406</v>
      </c>
      <c r="X24" s="53">
        <f t="shared" si="13"/>
        <v>9916853.4902200159</v>
      </c>
      <c r="Y24" s="68">
        <f t="shared" si="14"/>
        <v>485714.71136368142</v>
      </c>
      <c r="Z24" s="68">
        <f t="shared" si="15"/>
        <v>83146.509779986038</v>
      </c>
      <c r="AA24" s="39">
        <f t="shared" si="16"/>
        <v>827.19107273678503</v>
      </c>
      <c r="AB24" s="53">
        <f t="shared" si="17"/>
        <v>206.79776818419626</v>
      </c>
      <c r="AC24" s="41" t="str">
        <f t="shared" si="18"/>
        <v>-</v>
      </c>
      <c r="AD24" s="43" t="str">
        <f t="shared" si="19"/>
        <v>-</v>
      </c>
      <c r="AF24" s="38">
        <f>IF('[29]Proforma-Input'!$C$108="Yes",MONTH(O24)&amp;YEAR(O24)=MONTH($C$9)&amp;YEAR($C$9),0)</f>
        <v>0</v>
      </c>
      <c r="AG24" s="52">
        <v>1</v>
      </c>
    </row>
    <row r="25" spans="2:33" x14ac:dyDescent="0.3">
      <c r="B25" s="44" t="str">
        <f t="shared" si="20"/>
        <v>-</v>
      </c>
      <c r="C25" s="38"/>
      <c r="D25" s="1">
        <v>10</v>
      </c>
      <c r="E25" s="1">
        <f t="shared" si="3"/>
        <v>10</v>
      </c>
      <c r="F25" s="39">
        <f>IFERROR(IF(B25&lt;$C$9,IF('[29]Proforma-Input'!$C$108="Yes",K24,K24),0),)</f>
        <v>0</v>
      </c>
      <c r="G25" s="39">
        <f t="shared" si="21"/>
        <v>0</v>
      </c>
      <c r="H25" s="40">
        <f>IFERROR(IF(B25&lt;$C$9,IF('[29]Proforma-Input'!$C$108="Yes",H24,),0),)</f>
        <v>0</v>
      </c>
      <c r="I25" s="41">
        <f t="shared" si="4"/>
        <v>0</v>
      </c>
      <c r="J25" s="41">
        <f t="shared" si="5"/>
        <v>0</v>
      </c>
      <c r="K25" s="42">
        <f t="shared" si="6"/>
        <v>0</v>
      </c>
      <c r="L25" s="41" t="str">
        <f t="shared" si="7"/>
        <v>-</v>
      </c>
      <c r="M25" s="43" t="str">
        <f t="shared" si="8"/>
        <v>-</v>
      </c>
      <c r="O25" s="44">
        <f t="shared" ca="1" si="22"/>
        <v>46206</v>
      </c>
      <c r="P25" s="38"/>
      <c r="Q25" s="1">
        <f t="shared" si="9"/>
        <v>10</v>
      </c>
      <c r="R25" s="1">
        <f t="shared" si="10"/>
        <v>10</v>
      </c>
      <c r="S25" s="39">
        <f>IF('[29]Proforma-Input'!$C$108="No",X24,IF(AF25=TRUE,$P$3,X24))</f>
        <v>9916853.4902200159</v>
      </c>
      <c r="T25" s="39">
        <f t="shared" si="1"/>
        <v>63206.802349296377</v>
      </c>
      <c r="U25" s="40">
        <f t="shared" si="2"/>
        <v>6.5000000000000002E-2</v>
      </c>
      <c r="V25" s="41">
        <f t="shared" si="11"/>
        <v>53716.289738691754</v>
      </c>
      <c r="W25" s="41">
        <f t="shared" si="12"/>
        <v>9490.5126106046228</v>
      </c>
      <c r="X25" s="53">
        <f t="shared" si="13"/>
        <v>9907362.9776094109</v>
      </c>
      <c r="Y25" s="68">
        <f t="shared" si="14"/>
        <v>539431.00110237312</v>
      </c>
      <c r="Z25" s="68">
        <f t="shared" si="15"/>
        <v>92637.022390590661</v>
      </c>
      <c r="AA25" s="39">
        <f t="shared" si="16"/>
        <v>826.40445751833465</v>
      </c>
      <c r="AB25" s="53">
        <f t="shared" si="17"/>
        <v>206.60111437958366</v>
      </c>
      <c r="AC25" s="41" t="str">
        <f t="shared" si="18"/>
        <v>-</v>
      </c>
      <c r="AD25" s="43" t="str">
        <f t="shared" si="19"/>
        <v>-</v>
      </c>
      <c r="AF25" s="38">
        <f>IF('[29]Proforma-Input'!$C$108="Yes",MONTH(O25)&amp;YEAR(O25)=MONTH($C$9)&amp;YEAR($C$9),0)</f>
        <v>0</v>
      </c>
      <c r="AG25" s="52">
        <v>1</v>
      </c>
    </row>
    <row r="26" spans="2:33" x14ac:dyDescent="0.3">
      <c r="B26" s="44" t="str">
        <f t="shared" si="20"/>
        <v>-</v>
      </c>
      <c r="C26" s="38"/>
      <c r="D26" s="1">
        <v>11</v>
      </c>
      <c r="E26" s="1">
        <f t="shared" si="3"/>
        <v>11</v>
      </c>
      <c r="F26" s="39">
        <f>IFERROR(IF(B26&lt;$C$9,IF('[29]Proforma-Input'!$C$108="Yes",K25,K25),0),)</f>
        <v>0</v>
      </c>
      <c r="G26" s="39">
        <f t="shared" si="21"/>
        <v>0</v>
      </c>
      <c r="H26" s="40">
        <f>IFERROR(IF(B26&lt;$C$9,IF('[29]Proforma-Input'!$C$108="Yes",H25,),0),)</f>
        <v>0</v>
      </c>
      <c r="I26" s="41">
        <f t="shared" si="4"/>
        <v>0</v>
      </c>
      <c r="J26" s="41">
        <f t="shared" si="5"/>
        <v>0</v>
      </c>
      <c r="K26" s="42">
        <f t="shared" si="6"/>
        <v>0</v>
      </c>
      <c r="L26" s="41" t="str">
        <f t="shared" si="7"/>
        <v>-</v>
      </c>
      <c r="M26" s="43" t="str">
        <f t="shared" si="8"/>
        <v>-</v>
      </c>
      <c r="O26" s="44">
        <f t="shared" ca="1" si="22"/>
        <v>46237</v>
      </c>
      <c r="P26" s="38"/>
      <c r="Q26" s="1">
        <f t="shared" si="9"/>
        <v>11</v>
      </c>
      <c r="R26" s="1">
        <f t="shared" si="10"/>
        <v>11</v>
      </c>
      <c r="S26" s="39">
        <f>IF('[29]Proforma-Input'!$C$108="No",X25,IF(AF26=TRUE,$P$3,X25))</f>
        <v>9907362.9776094109</v>
      </c>
      <c r="T26" s="39">
        <f t="shared" si="1"/>
        <v>63206.802349296377</v>
      </c>
      <c r="U26" s="40">
        <f t="shared" si="2"/>
        <v>6.5000000000000002E-2</v>
      </c>
      <c r="V26" s="41">
        <f t="shared" si="11"/>
        <v>53664.882795384314</v>
      </c>
      <c r="W26" s="41">
        <f t="shared" si="12"/>
        <v>9541.9195539120628</v>
      </c>
      <c r="X26" s="53">
        <f t="shared" si="13"/>
        <v>9897821.0580554996</v>
      </c>
      <c r="Y26" s="68">
        <f t="shared" si="14"/>
        <v>593095.88389775739</v>
      </c>
      <c r="Z26" s="68">
        <f t="shared" si="15"/>
        <v>102178.94194450273</v>
      </c>
      <c r="AA26" s="39">
        <f t="shared" si="16"/>
        <v>825.6135814674509</v>
      </c>
      <c r="AB26" s="53">
        <f t="shared" si="17"/>
        <v>206.40339536686272</v>
      </c>
      <c r="AC26" s="41" t="str">
        <f t="shared" si="18"/>
        <v>-</v>
      </c>
      <c r="AD26" s="43" t="str">
        <f t="shared" si="19"/>
        <v>-</v>
      </c>
      <c r="AF26" s="38">
        <f>IF('[29]Proforma-Input'!$C$108="Yes",MONTH(O26)&amp;YEAR(O26)=MONTH($C$9)&amp;YEAR($C$9),0)</f>
        <v>0</v>
      </c>
      <c r="AG26" s="52">
        <v>1</v>
      </c>
    </row>
    <row r="27" spans="2:33" x14ac:dyDescent="0.3">
      <c r="B27" s="44" t="str">
        <f t="shared" si="20"/>
        <v>-</v>
      </c>
      <c r="C27" s="38"/>
      <c r="D27" s="1">
        <v>12</v>
      </c>
      <c r="E27" s="1">
        <f t="shared" si="3"/>
        <v>12</v>
      </c>
      <c r="F27" s="39">
        <f>IFERROR(IF(B27&lt;$C$9,IF('[29]Proforma-Input'!$C$108="Yes",K26,K26),0),)</f>
        <v>0</v>
      </c>
      <c r="G27" s="39">
        <f t="shared" si="21"/>
        <v>0</v>
      </c>
      <c r="H27" s="40">
        <f>IFERROR(IF(B27&lt;$C$9,IF('[29]Proforma-Input'!$C$108="Yes",H26,),0),)</f>
        <v>0</v>
      </c>
      <c r="I27" s="41">
        <f t="shared" si="4"/>
        <v>0</v>
      </c>
      <c r="J27" s="41">
        <f t="shared" si="5"/>
        <v>0</v>
      </c>
      <c r="K27" s="42">
        <f t="shared" si="6"/>
        <v>0</v>
      </c>
      <c r="L27" s="41" t="str">
        <f t="shared" si="7"/>
        <v>-</v>
      </c>
      <c r="M27" s="43" t="str">
        <f t="shared" si="8"/>
        <v>-</v>
      </c>
      <c r="O27" s="44">
        <f t="shared" ca="1" si="22"/>
        <v>46268</v>
      </c>
      <c r="P27" s="38"/>
      <c r="Q27" s="1">
        <f t="shared" si="9"/>
        <v>12</v>
      </c>
      <c r="R27" s="1">
        <f t="shared" si="10"/>
        <v>12</v>
      </c>
      <c r="S27" s="39">
        <f>IF('[29]Proforma-Input'!$C$108="No",X26,IF(AF27=TRUE,$P$3,X26))</f>
        <v>9897821.0580554996</v>
      </c>
      <c r="T27" s="39">
        <f t="shared" si="1"/>
        <v>63206.802349296377</v>
      </c>
      <c r="U27" s="40">
        <f t="shared" si="2"/>
        <v>6.5000000000000002E-2</v>
      </c>
      <c r="V27" s="41">
        <f t="shared" si="11"/>
        <v>53613.197397800628</v>
      </c>
      <c r="W27" s="41">
        <f t="shared" si="12"/>
        <v>9593.6049514957485</v>
      </c>
      <c r="X27" s="53">
        <f t="shared" si="13"/>
        <v>9888227.4531040043</v>
      </c>
      <c r="Y27" s="68">
        <f t="shared" si="14"/>
        <v>646709.08129555802</v>
      </c>
      <c r="Z27" s="68">
        <f t="shared" si="15"/>
        <v>111772.54689599847</v>
      </c>
      <c r="AA27" s="39">
        <f t="shared" si="16"/>
        <v>824.81842150462501</v>
      </c>
      <c r="AB27" s="53">
        <f t="shared" si="17"/>
        <v>206.20460537615625</v>
      </c>
      <c r="AC27" s="41" t="str">
        <f t="shared" si="18"/>
        <v>-</v>
      </c>
      <c r="AD27" s="43" t="str">
        <f t="shared" si="19"/>
        <v>-</v>
      </c>
      <c r="AF27" s="38">
        <f>IF('[29]Proforma-Input'!$C$108="Yes",MONTH(O27)&amp;YEAR(O27)=MONTH($C$9)&amp;YEAR($C$9),0)</f>
        <v>0</v>
      </c>
      <c r="AG27" s="52">
        <v>1</v>
      </c>
    </row>
    <row r="28" spans="2:33" x14ac:dyDescent="0.3">
      <c r="B28" s="44" t="str">
        <f t="shared" si="20"/>
        <v>-</v>
      </c>
      <c r="C28" s="38">
        <v>2</v>
      </c>
      <c r="D28" s="1">
        <v>13</v>
      </c>
      <c r="E28" s="1">
        <v>1</v>
      </c>
      <c r="F28" s="39">
        <f>IFERROR(IF(B28&lt;$C$9,IF('[29]Proforma-Input'!$C$108="Yes",K27,K27),0),)</f>
        <v>0</v>
      </c>
      <c r="G28" s="39">
        <f t="shared" si="21"/>
        <v>0</v>
      </c>
      <c r="H28" s="40">
        <f>IFERROR(IF(B28&lt;$C$9,IF('[29]Proforma-Input'!$C$108="Yes",H27,),0),)</f>
        <v>0</v>
      </c>
      <c r="I28" s="41">
        <f t="shared" si="4"/>
        <v>0</v>
      </c>
      <c r="J28" s="41">
        <f t="shared" si="5"/>
        <v>0</v>
      </c>
      <c r="K28" s="42">
        <f t="shared" si="6"/>
        <v>0</v>
      </c>
      <c r="L28" s="41">
        <f t="shared" si="7"/>
        <v>0</v>
      </c>
      <c r="M28" s="43">
        <f t="shared" si="8"/>
        <v>0</v>
      </c>
      <c r="O28" s="44">
        <f t="shared" ca="1" si="22"/>
        <v>46298</v>
      </c>
      <c r="P28" s="38">
        <v>2</v>
      </c>
      <c r="Q28" s="1">
        <f t="shared" si="9"/>
        <v>13</v>
      </c>
      <c r="R28" s="1">
        <v>1</v>
      </c>
      <c r="S28" s="39">
        <f>IF('[29]Proforma-Input'!$C$108="No",X27,IF(AF28=TRUE,$P$3,X27))</f>
        <v>9888227.4531040043</v>
      </c>
      <c r="T28" s="39">
        <f t="shared" si="1"/>
        <v>63206.802349296377</v>
      </c>
      <c r="U28" s="40">
        <f t="shared" si="2"/>
        <v>6.5000000000000002E-2</v>
      </c>
      <c r="V28" s="41">
        <f t="shared" si="11"/>
        <v>53561.232037646689</v>
      </c>
      <c r="W28" s="41">
        <f t="shared" si="12"/>
        <v>9645.5703116496879</v>
      </c>
      <c r="X28" s="53">
        <f t="shared" si="13"/>
        <v>9878581.8827923555</v>
      </c>
      <c r="Y28" s="68">
        <f t="shared" si="14"/>
        <v>700270.31333320471</v>
      </c>
      <c r="Z28" s="68">
        <f t="shared" si="15"/>
        <v>121418.11720764816</v>
      </c>
      <c r="AA28" s="39">
        <f t="shared" si="16"/>
        <v>824.01895442533362</v>
      </c>
      <c r="AB28" s="53">
        <f t="shared" si="17"/>
        <v>206.0047386063334</v>
      </c>
      <c r="AC28" s="41">
        <f t="shared" si="18"/>
        <v>639223.46682689176</v>
      </c>
      <c r="AD28" s="43">
        <f t="shared" si="19"/>
        <v>119258.16136466464</v>
      </c>
      <c r="AF28" s="38">
        <f>IF('[29]Proforma-Input'!$C$108="Yes",MONTH(O28)&amp;YEAR(O28)=MONTH($C$9)&amp;YEAR($C$9),0)</f>
        <v>0</v>
      </c>
      <c r="AG28" s="52">
        <v>2</v>
      </c>
    </row>
    <row r="29" spans="2:33" x14ac:dyDescent="0.3">
      <c r="B29" s="44" t="str">
        <f t="shared" si="20"/>
        <v>-</v>
      </c>
      <c r="C29" s="38"/>
      <c r="D29" s="1">
        <v>14</v>
      </c>
      <c r="E29" s="1">
        <f t="shared" ref="E29:E39" si="23">1+E28</f>
        <v>2</v>
      </c>
      <c r="F29" s="39">
        <f>IFERROR(IF(B29&lt;$C$9,IF('[29]Proforma-Input'!$C$108="Yes",K28,K28),0),)</f>
        <v>0</v>
      </c>
      <c r="G29" s="39">
        <f t="shared" si="21"/>
        <v>0</v>
      </c>
      <c r="H29" s="40">
        <f>IFERROR(IF(B29&lt;$C$9,IF('[29]Proforma-Input'!$C$108="Yes",H28,),0),)</f>
        <v>0</v>
      </c>
      <c r="I29" s="41">
        <f t="shared" si="4"/>
        <v>0</v>
      </c>
      <c r="J29" s="41">
        <f t="shared" si="5"/>
        <v>0</v>
      </c>
      <c r="K29" s="42">
        <f t="shared" si="6"/>
        <v>0</v>
      </c>
      <c r="L29" s="41" t="str">
        <f t="shared" si="7"/>
        <v>-</v>
      </c>
      <c r="M29" s="43" t="str">
        <f t="shared" si="8"/>
        <v>-</v>
      </c>
      <c r="O29" s="44">
        <f t="shared" ca="1" si="22"/>
        <v>46329</v>
      </c>
      <c r="P29" s="38"/>
      <c r="Q29" s="1">
        <f t="shared" si="9"/>
        <v>14</v>
      </c>
      <c r="R29" s="1">
        <f t="shared" ref="R29:R39" si="24">1+R28</f>
        <v>2</v>
      </c>
      <c r="S29" s="39">
        <f>IF('[29]Proforma-Input'!$C$108="No",X28,IF(AF29=TRUE,$P$3,X28))</f>
        <v>9878581.8827923555</v>
      </c>
      <c r="T29" s="39">
        <f t="shared" si="1"/>
        <v>63206.802349296377</v>
      </c>
      <c r="U29" s="40">
        <f t="shared" si="2"/>
        <v>6.5000000000000002E-2</v>
      </c>
      <c r="V29" s="41">
        <f t="shared" si="11"/>
        <v>53508.985198458591</v>
      </c>
      <c r="W29" s="41">
        <f t="shared" si="12"/>
        <v>9697.8171508377854</v>
      </c>
      <c r="X29" s="53">
        <f t="shared" si="13"/>
        <v>9868884.0656415168</v>
      </c>
      <c r="Y29" s="68">
        <f t="shared" si="14"/>
        <v>753779.29853166325</v>
      </c>
      <c r="Z29" s="68">
        <f t="shared" si="15"/>
        <v>131115.93435848595</v>
      </c>
      <c r="AA29" s="39">
        <f t="shared" si="16"/>
        <v>823.21515689936302</v>
      </c>
      <c r="AB29" s="53">
        <f t="shared" si="17"/>
        <v>205.80378922484076</v>
      </c>
      <c r="AC29" s="41" t="str">
        <f t="shared" si="18"/>
        <v>-</v>
      </c>
      <c r="AD29" s="43" t="str">
        <f t="shared" si="19"/>
        <v>-</v>
      </c>
      <c r="AF29" s="38">
        <f>IF('[29]Proforma-Input'!$C$108="Yes",MONTH(O29)&amp;YEAR(O29)=MONTH($C$9)&amp;YEAR($C$9),0)</f>
        <v>0</v>
      </c>
      <c r="AG29" s="52">
        <v>2</v>
      </c>
    </row>
    <row r="30" spans="2:33" x14ac:dyDescent="0.3">
      <c r="B30" s="44" t="str">
        <f t="shared" si="20"/>
        <v>-</v>
      </c>
      <c r="C30" s="38"/>
      <c r="D30" s="1">
        <v>15</v>
      </c>
      <c r="E30" s="1">
        <f t="shared" si="23"/>
        <v>3</v>
      </c>
      <c r="F30" s="39">
        <f>IFERROR(IF(B30&lt;$C$9,IF('[29]Proforma-Input'!$C$108="Yes",K29,K29),0),)</f>
        <v>0</v>
      </c>
      <c r="G30" s="39">
        <f t="shared" si="21"/>
        <v>0</v>
      </c>
      <c r="H30" s="40">
        <f>IFERROR(IF(B30&lt;$C$9,IF('[29]Proforma-Input'!$C$108="Yes",H29,),0),)</f>
        <v>0</v>
      </c>
      <c r="I30" s="41">
        <f t="shared" si="4"/>
        <v>0</v>
      </c>
      <c r="J30" s="41">
        <f t="shared" si="5"/>
        <v>0</v>
      </c>
      <c r="K30" s="42">
        <f t="shared" si="6"/>
        <v>0</v>
      </c>
      <c r="L30" s="41" t="str">
        <f t="shared" si="7"/>
        <v>-</v>
      </c>
      <c r="M30" s="43" t="str">
        <f t="shared" si="8"/>
        <v>-</v>
      </c>
      <c r="O30" s="44">
        <f t="shared" ca="1" si="22"/>
        <v>46359</v>
      </c>
      <c r="P30" s="38"/>
      <c r="Q30" s="1">
        <f t="shared" si="9"/>
        <v>15</v>
      </c>
      <c r="R30" s="1">
        <f t="shared" si="24"/>
        <v>3</v>
      </c>
      <c r="S30" s="39">
        <f>IF('[29]Proforma-Input'!$C$108="No",X29,IF(AF30=TRUE,$P$3,X29))</f>
        <v>9868884.0656415168</v>
      </c>
      <c r="T30" s="39">
        <f t="shared" si="1"/>
        <v>63206.802349296377</v>
      </c>
      <c r="U30" s="40">
        <f t="shared" si="2"/>
        <v>6.5000000000000002E-2</v>
      </c>
      <c r="V30" s="41">
        <f t="shared" si="11"/>
        <v>53456.455355558217</v>
      </c>
      <c r="W30" s="41">
        <f t="shared" si="12"/>
        <v>9750.3469937381597</v>
      </c>
      <c r="X30" s="53">
        <f t="shared" si="13"/>
        <v>9859133.718647778</v>
      </c>
      <c r="Y30" s="68">
        <f t="shared" si="14"/>
        <v>807235.75388722145</v>
      </c>
      <c r="Z30" s="68">
        <f t="shared" si="15"/>
        <v>140866.28135222412</v>
      </c>
      <c r="AA30" s="39">
        <f t="shared" si="16"/>
        <v>822.40700547012648</v>
      </c>
      <c r="AB30" s="53">
        <f t="shared" si="17"/>
        <v>205.60175136753162</v>
      </c>
      <c r="AC30" s="41" t="str">
        <f t="shared" si="18"/>
        <v>-</v>
      </c>
      <c r="AD30" s="43" t="str">
        <f t="shared" si="19"/>
        <v>-</v>
      </c>
      <c r="AF30" s="38">
        <f>IF('[29]Proforma-Input'!$C$108="Yes",MONTH(O30)&amp;YEAR(O30)=MONTH($C$9)&amp;YEAR($C$9),0)</f>
        <v>0</v>
      </c>
      <c r="AG30" s="52">
        <v>2</v>
      </c>
    </row>
    <row r="31" spans="2:33" x14ac:dyDescent="0.3">
      <c r="B31" s="44" t="str">
        <f t="shared" si="20"/>
        <v>-</v>
      </c>
      <c r="C31" s="38"/>
      <c r="D31" s="1">
        <v>16</v>
      </c>
      <c r="E31" s="1">
        <f t="shared" si="23"/>
        <v>4</v>
      </c>
      <c r="F31" s="39">
        <f>IFERROR(IF(B31&lt;$C$9,IF('[29]Proforma-Input'!$C$108="Yes",K30,K30),0),)</f>
        <v>0</v>
      </c>
      <c r="G31" s="39">
        <f t="shared" si="21"/>
        <v>0</v>
      </c>
      <c r="H31" s="40">
        <f>IFERROR(IF(B31&lt;$C$9,IF('[29]Proforma-Input'!$C$108="Yes",H30,),0),)</f>
        <v>0</v>
      </c>
      <c r="I31" s="41">
        <f t="shared" si="4"/>
        <v>0</v>
      </c>
      <c r="J31" s="41">
        <f t="shared" si="5"/>
        <v>0</v>
      </c>
      <c r="K31" s="42">
        <f t="shared" si="6"/>
        <v>0</v>
      </c>
      <c r="L31" s="41" t="str">
        <f t="shared" si="7"/>
        <v>-</v>
      </c>
      <c r="M31" s="43" t="str">
        <f t="shared" si="8"/>
        <v>-</v>
      </c>
      <c r="O31" s="44">
        <f t="shared" ca="1" si="22"/>
        <v>46390</v>
      </c>
      <c r="P31" s="38"/>
      <c r="Q31" s="1">
        <f t="shared" si="9"/>
        <v>16</v>
      </c>
      <c r="R31" s="1">
        <f t="shared" si="24"/>
        <v>4</v>
      </c>
      <c r="S31" s="39">
        <f>IF('[29]Proforma-Input'!$C$108="No",X30,IF(AF31=TRUE,$P$3,X30))</f>
        <v>9859133.718647778</v>
      </c>
      <c r="T31" s="39">
        <f t="shared" si="1"/>
        <v>63206.802349296377</v>
      </c>
      <c r="U31" s="40">
        <f t="shared" si="2"/>
        <v>6.5000000000000002E-2</v>
      </c>
      <c r="V31" s="41">
        <f t="shared" si="11"/>
        <v>53403.640976008799</v>
      </c>
      <c r="W31" s="41">
        <f t="shared" si="12"/>
        <v>9803.1613732875776</v>
      </c>
      <c r="X31" s="53">
        <f t="shared" si="13"/>
        <v>9849330.5572744906</v>
      </c>
      <c r="Y31" s="68">
        <f t="shared" si="14"/>
        <v>860639.39486323029</v>
      </c>
      <c r="Z31" s="68">
        <f t="shared" si="15"/>
        <v>150669.4427255117</v>
      </c>
      <c r="AA31" s="39">
        <f t="shared" si="16"/>
        <v>821.59447655398151</v>
      </c>
      <c r="AB31" s="53">
        <f t="shared" si="17"/>
        <v>205.39861913849538</v>
      </c>
      <c r="AC31" s="41" t="str">
        <f t="shared" si="18"/>
        <v>-</v>
      </c>
      <c r="AD31" s="43" t="str">
        <f t="shared" si="19"/>
        <v>-</v>
      </c>
      <c r="AF31" s="38">
        <f>IF('[29]Proforma-Input'!$C$108="Yes",MONTH(O31)&amp;YEAR(O31)=MONTH($C$9)&amp;YEAR($C$9),0)</f>
        <v>0</v>
      </c>
      <c r="AG31" s="52">
        <v>2</v>
      </c>
    </row>
    <row r="32" spans="2:33" x14ac:dyDescent="0.3">
      <c r="B32" s="44" t="str">
        <f t="shared" si="20"/>
        <v>-</v>
      </c>
      <c r="C32" s="38"/>
      <c r="D32" s="1">
        <v>17</v>
      </c>
      <c r="E32" s="1">
        <f t="shared" si="23"/>
        <v>5</v>
      </c>
      <c r="F32" s="39">
        <f>IFERROR(IF(B32&lt;$C$9,IF('[29]Proforma-Input'!$C$108="Yes",K31,K31),0),)</f>
        <v>0</v>
      </c>
      <c r="G32" s="39">
        <f t="shared" si="21"/>
        <v>0</v>
      </c>
      <c r="H32" s="40">
        <f>IFERROR(IF(B32&lt;$C$9,IF('[29]Proforma-Input'!$C$108="Yes",H31,),0),)</f>
        <v>0</v>
      </c>
      <c r="I32" s="41">
        <f t="shared" si="4"/>
        <v>0</v>
      </c>
      <c r="J32" s="41">
        <f t="shared" si="5"/>
        <v>0</v>
      </c>
      <c r="K32" s="42">
        <f t="shared" si="6"/>
        <v>0</v>
      </c>
      <c r="L32" s="41" t="str">
        <f t="shared" si="7"/>
        <v>-</v>
      </c>
      <c r="M32" s="43" t="str">
        <f t="shared" si="8"/>
        <v>-</v>
      </c>
      <c r="O32" s="44">
        <f t="shared" ca="1" si="22"/>
        <v>46421</v>
      </c>
      <c r="P32" s="38"/>
      <c r="Q32" s="1">
        <f t="shared" si="9"/>
        <v>17</v>
      </c>
      <c r="R32" s="1">
        <f t="shared" si="24"/>
        <v>5</v>
      </c>
      <c r="S32" s="39">
        <f>IF('[29]Proforma-Input'!$C$108="No",X31,IF(AF32=TRUE,$P$3,X31))</f>
        <v>9849330.5572744906</v>
      </c>
      <c r="T32" s="39">
        <f t="shared" si="1"/>
        <v>63206.802349296377</v>
      </c>
      <c r="U32" s="40">
        <f t="shared" si="2"/>
        <v>6.5000000000000002E-2</v>
      </c>
      <c r="V32" s="41">
        <f t="shared" si="11"/>
        <v>53350.54051857016</v>
      </c>
      <c r="W32" s="41">
        <f t="shared" si="12"/>
        <v>9856.2618307262164</v>
      </c>
      <c r="X32" s="53">
        <f t="shared" si="13"/>
        <v>9839474.295443764</v>
      </c>
      <c r="Y32" s="68">
        <f t="shared" si="14"/>
        <v>913989.9353818004</v>
      </c>
      <c r="Z32" s="68">
        <f t="shared" si="15"/>
        <v>160525.70455623791</v>
      </c>
      <c r="AA32" s="39">
        <f t="shared" si="16"/>
        <v>820.77754643954086</v>
      </c>
      <c r="AB32" s="53">
        <f t="shared" si="17"/>
        <v>205.19438660988521</v>
      </c>
      <c r="AC32" s="41" t="str">
        <f t="shared" si="18"/>
        <v>-</v>
      </c>
      <c r="AD32" s="43" t="str">
        <f t="shared" si="19"/>
        <v>-</v>
      </c>
      <c r="AF32" s="38">
        <f>IF('[29]Proforma-Input'!$C$108="Yes",MONTH(O32)&amp;YEAR(O32)=MONTH($C$9)&amp;YEAR($C$9),0)</f>
        <v>0</v>
      </c>
      <c r="AG32" s="52">
        <v>2</v>
      </c>
    </row>
    <row r="33" spans="2:33" x14ac:dyDescent="0.3">
      <c r="B33" s="44" t="str">
        <f t="shared" si="20"/>
        <v>-</v>
      </c>
      <c r="C33" s="38"/>
      <c r="D33" s="1">
        <v>18</v>
      </c>
      <c r="E33" s="1">
        <f t="shared" si="23"/>
        <v>6</v>
      </c>
      <c r="F33" s="39">
        <f>IFERROR(IF(B33&lt;$C$9,IF('[29]Proforma-Input'!$C$108="Yes",K32,K32),0),)</f>
        <v>0</v>
      </c>
      <c r="G33" s="39">
        <f t="shared" si="21"/>
        <v>0</v>
      </c>
      <c r="H33" s="40">
        <f>IFERROR(IF(B33&lt;$C$9,IF('[29]Proforma-Input'!$C$108="Yes",H32,),0),)</f>
        <v>0</v>
      </c>
      <c r="I33" s="41">
        <f t="shared" si="4"/>
        <v>0</v>
      </c>
      <c r="J33" s="41">
        <f t="shared" si="5"/>
        <v>0</v>
      </c>
      <c r="K33" s="42">
        <f t="shared" si="6"/>
        <v>0</v>
      </c>
      <c r="L33" s="41" t="str">
        <f t="shared" si="7"/>
        <v>-</v>
      </c>
      <c r="M33" s="43" t="str">
        <f t="shared" si="8"/>
        <v>-</v>
      </c>
      <c r="O33" s="44">
        <f t="shared" ca="1" si="22"/>
        <v>46449</v>
      </c>
      <c r="P33" s="38"/>
      <c r="Q33" s="1">
        <f t="shared" si="9"/>
        <v>18</v>
      </c>
      <c r="R33" s="1">
        <f t="shared" si="24"/>
        <v>6</v>
      </c>
      <c r="S33" s="39">
        <f>IF('[29]Proforma-Input'!$C$108="No",X32,IF(AF33=TRUE,$P$3,X32))</f>
        <v>9839474.295443764</v>
      </c>
      <c r="T33" s="39">
        <f t="shared" si="1"/>
        <v>63206.802349296377</v>
      </c>
      <c r="U33" s="40">
        <f t="shared" si="2"/>
        <v>6.5000000000000002E-2</v>
      </c>
      <c r="V33" s="41">
        <f t="shared" si="11"/>
        <v>53297.152433653726</v>
      </c>
      <c r="W33" s="41">
        <f t="shared" si="12"/>
        <v>9909.6499156426507</v>
      </c>
      <c r="X33" s="53">
        <f t="shared" si="13"/>
        <v>9829564.6455281209</v>
      </c>
      <c r="Y33" s="68">
        <f t="shared" si="14"/>
        <v>967287.08781545411</v>
      </c>
      <c r="Z33" s="68">
        <f t="shared" si="15"/>
        <v>170435.35447188056</v>
      </c>
      <c r="AA33" s="39">
        <f t="shared" si="16"/>
        <v>819.95619128698036</v>
      </c>
      <c r="AB33" s="53">
        <f t="shared" si="17"/>
        <v>204.98904782174509</v>
      </c>
      <c r="AC33" s="41" t="str">
        <f t="shared" si="18"/>
        <v>-</v>
      </c>
      <c r="AD33" s="43" t="str">
        <f t="shared" si="19"/>
        <v>-</v>
      </c>
      <c r="AF33" s="38">
        <f>IF('[29]Proforma-Input'!$C$108="Yes",MONTH(O33)&amp;YEAR(O33)=MONTH($C$9)&amp;YEAR($C$9),0)</f>
        <v>0</v>
      </c>
      <c r="AG33" s="52">
        <v>2</v>
      </c>
    </row>
    <row r="34" spans="2:33" x14ac:dyDescent="0.3">
      <c r="B34" s="44" t="str">
        <f t="shared" si="20"/>
        <v>-</v>
      </c>
      <c r="C34" s="38"/>
      <c r="D34" s="1">
        <v>19</v>
      </c>
      <c r="E34" s="1">
        <f t="shared" si="23"/>
        <v>7</v>
      </c>
      <c r="F34" s="39">
        <f>IFERROR(IF(B34&lt;$C$9,IF('[29]Proforma-Input'!$C$108="Yes",K33,K33),0),)</f>
        <v>0</v>
      </c>
      <c r="G34" s="39">
        <f t="shared" si="21"/>
        <v>0</v>
      </c>
      <c r="H34" s="40">
        <f>IFERROR(IF(B34&lt;$C$9,IF('[29]Proforma-Input'!$C$108="Yes",H33,),0),)</f>
        <v>0</v>
      </c>
      <c r="I34" s="41">
        <f t="shared" si="4"/>
        <v>0</v>
      </c>
      <c r="J34" s="41">
        <f t="shared" si="5"/>
        <v>0</v>
      </c>
      <c r="K34" s="42">
        <f t="shared" si="6"/>
        <v>0</v>
      </c>
      <c r="L34" s="41" t="str">
        <f t="shared" si="7"/>
        <v>-</v>
      </c>
      <c r="M34" s="43" t="str">
        <f t="shared" si="8"/>
        <v>-</v>
      </c>
      <c r="O34" s="44">
        <f t="shared" ca="1" si="22"/>
        <v>46480</v>
      </c>
      <c r="P34" s="38"/>
      <c r="Q34" s="1">
        <f t="shared" si="9"/>
        <v>19</v>
      </c>
      <c r="R34" s="1">
        <f t="shared" si="24"/>
        <v>7</v>
      </c>
      <c r="S34" s="39">
        <f>IF('[29]Proforma-Input'!$C$108="No",X33,IF(AF34=TRUE,$P$3,X33))</f>
        <v>9829564.6455281209</v>
      </c>
      <c r="T34" s="39">
        <f t="shared" si="1"/>
        <v>63206.802349296377</v>
      </c>
      <c r="U34" s="40">
        <f t="shared" si="2"/>
        <v>6.5000000000000002E-2</v>
      </c>
      <c r="V34" s="41">
        <f t="shared" si="11"/>
        <v>53243.475163277326</v>
      </c>
      <c r="W34" s="41">
        <f t="shared" si="12"/>
        <v>9963.3271860190507</v>
      </c>
      <c r="X34" s="53">
        <f t="shared" si="13"/>
        <v>9819601.3183421027</v>
      </c>
      <c r="Y34" s="68">
        <f t="shared" si="14"/>
        <v>1020530.5629787315</v>
      </c>
      <c r="Z34" s="68">
        <f t="shared" si="15"/>
        <v>180398.68165789961</v>
      </c>
      <c r="AA34" s="39">
        <f t="shared" si="16"/>
        <v>819.1303871273434</v>
      </c>
      <c r="AB34" s="53">
        <f t="shared" si="17"/>
        <v>204.78259678183585</v>
      </c>
      <c r="AC34" s="41" t="str">
        <f t="shared" si="18"/>
        <v>-</v>
      </c>
      <c r="AD34" s="43" t="str">
        <f t="shared" si="19"/>
        <v>-</v>
      </c>
      <c r="AF34" s="38">
        <f>IF('[29]Proforma-Input'!$C$108="Yes",MONTH(O34)&amp;YEAR(O34)=MONTH($C$9)&amp;YEAR($C$9),0)</f>
        <v>0</v>
      </c>
      <c r="AG34" s="52">
        <v>2</v>
      </c>
    </row>
    <row r="35" spans="2:33" x14ac:dyDescent="0.3">
      <c r="B35" s="44" t="str">
        <f t="shared" si="20"/>
        <v>-</v>
      </c>
      <c r="C35" s="38"/>
      <c r="D35" s="1">
        <v>20</v>
      </c>
      <c r="E35" s="1">
        <f t="shared" si="23"/>
        <v>8</v>
      </c>
      <c r="F35" s="39">
        <f>IFERROR(IF(B35&lt;$C$9,IF('[29]Proforma-Input'!$C$108="Yes",K34,K34),0),)</f>
        <v>0</v>
      </c>
      <c r="G35" s="39">
        <f t="shared" si="21"/>
        <v>0</v>
      </c>
      <c r="H35" s="40">
        <f>IFERROR(IF(B35&lt;$C$9,IF('[29]Proforma-Input'!$C$108="Yes",H34,),0),)</f>
        <v>0</v>
      </c>
      <c r="I35" s="41">
        <f t="shared" si="4"/>
        <v>0</v>
      </c>
      <c r="J35" s="41">
        <f t="shared" si="5"/>
        <v>0</v>
      </c>
      <c r="K35" s="42">
        <f t="shared" si="6"/>
        <v>0</v>
      </c>
      <c r="L35" s="41" t="str">
        <f t="shared" si="7"/>
        <v>-</v>
      </c>
      <c r="M35" s="43" t="str">
        <f t="shared" si="8"/>
        <v>-</v>
      </c>
      <c r="O35" s="44">
        <f t="shared" ca="1" si="22"/>
        <v>46510</v>
      </c>
      <c r="P35" s="38"/>
      <c r="Q35" s="1">
        <f t="shared" si="9"/>
        <v>20</v>
      </c>
      <c r="R35" s="1">
        <f t="shared" si="24"/>
        <v>8</v>
      </c>
      <c r="S35" s="39">
        <f>IF('[29]Proforma-Input'!$C$108="No",X34,IF(AF35=TRUE,$P$3,X34))</f>
        <v>9819601.3183421027</v>
      </c>
      <c r="T35" s="39">
        <f t="shared" si="1"/>
        <v>63206.802349296377</v>
      </c>
      <c r="U35" s="40">
        <f t="shared" si="2"/>
        <v>6.5000000000000002E-2</v>
      </c>
      <c r="V35" s="41">
        <f t="shared" si="11"/>
        <v>53189.507141019727</v>
      </c>
      <c r="W35" s="41">
        <f t="shared" si="12"/>
        <v>10017.29520827665</v>
      </c>
      <c r="X35" s="53">
        <f t="shared" si="13"/>
        <v>9809584.0231338255</v>
      </c>
      <c r="Y35" s="68">
        <f t="shared" si="14"/>
        <v>1073720.0701197512</v>
      </c>
      <c r="Z35" s="68">
        <f t="shared" si="15"/>
        <v>190415.97686617626</v>
      </c>
      <c r="AA35" s="39">
        <f t="shared" si="16"/>
        <v>818.30010986184197</v>
      </c>
      <c r="AB35" s="53">
        <f t="shared" si="17"/>
        <v>204.57502746546049</v>
      </c>
      <c r="AC35" s="41" t="str">
        <f t="shared" si="18"/>
        <v>-</v>
      </c>
      <c r="AD35" s="43" t="str">
        <f t="shared" si="19"/>
        <v>-</v>
      </c>
      <c r="AF35" s="38">
        <f>IF('[29]Proforma-Input'!$C$108="Yes",MONTH(O35)&amp;YEAR(O35)=MONTH($C$9)&amp;YEAR($C$9),0)</f>
        <v>0</v>
      </c>
      <c r="AG35" s="52">
        <v>2</v>
      </c>
    </row>
    <row r="36" spans="2:33" x14ac:dyDescent="0.3">
      <c r="B36" s="44" t="str">
        <f t="shared" si="20"/>
        <v>-</v>
      </c>
      <c r="C36" s="38"/>
      <c r="D36" s="1">
        <v>21</v>
      </c>
      <c r="E36" s="1">
        <f t="shared" si="23"/>
        <v>9</v>
      </c>
      <c r="F36" s="39">
        <f>IFERROR(IF(B36&lt;$C$9,IF('[29]Proforma-Input'!$C$108="Yes",K35,K35),0),)</f>
        <v>0</v>
      </c>
      <c r="G36" s="39">
        <f t="shared" si="21"/>
        <v>0</v>
      </c>
      <c r="H36" s="40">
        <f>IFERROR(IF(B36&lt;$C$9,IF('[29]Proforma-Input'!$C$108="Yes",H35,),0),)</f>
        <v>0</v>
      </c>
      <c r="I36" s="41">
        <f t="shared" si="4"/>
        <v>0</v>
      </c>
      <c r="J36" s="41">
        <f t="shared" si="5"/>
        <v>0</v>
      </c>
      <c r="K36" s="42">
        <f t="shared" si="6"/>
        <v>0</v>
      </c>
      <c r="L36" s="41" t="str">
        <f t="shared" si="7"/>
        <v>-</v>
      </c>
      <c r="M36" s="43" t="str">
        <f t="shared" si="8"/>
        <v>-</v>
      </c>
      <c r="O36" s="44">
        <f t="shared" ca="1" si="22"/>
        <v>46541</v>
      </c>
      <c r="P36" s="38"/>
      <c r="Q36" s="1">
        <f t="shared" si="9"/>
        <v>21</v>
      </c>
      <c r="R36" s="1">
        <f t="shared" si="24"/>
        <v>9</v>
      </c>
      <c r="S36" s="39">
        <f>IF('[29]Proforma-Input'!$C$108="No",X35,IF(AF36=TRUE,$P$3,X35))</f>
        <v>9809584.0231338255</v>
      </c>
      <c r="T36" s="39">
        <f t="shared" si="1"/>
        <v>63206.802349296377</v>
      </c>
      <c r="U36" s="40">
        <f t="shared" si="2"/>
        <v>6.5000000000000002E-2</v>
      </c>
      <c r="V36" s="41">
        <f t="shared" si="11"/>
        <v>53135.246791974889</v>
      </c>
      <c r="W36" s="41">
        <f t="shared" si="12"/>
        <v>10071.555557321488</v>
      </c>
      <c r="X36" s="53">
        <f t="shared" si="13"/>
        <v>9799512.4675765038</v>
      </c>
      <c r="Y36" s="68">
        <f t="shared" si="14"/>
        <v>1126855.316911726</v>
      </c>
      <c r="Z36" s="68">
        <f t="shared" si="15"/>
        <v>200487.53242349776</v>
      </c>
      <c r="AA36" s="39">
        <f t="shared" si="16"/>
        <v>817.46533526115218</v>
      </c>
      <c r="AB36" s="53">
        <f t="shared" si="17"/>
        <v>204.36633381528804</v>
      </c>
      <c r="AC36" s="41" t="str">
        <f t="shared" si="18"/>
        <v>-</v>
      </c>
      <c r="AD36" s="43" t="str">
        <f t="shared" si="19"/>
        <v>-</v>
      </c>
      <c r="AF36" s="38">
        <f>IF('[29]Proforma-Input'!$C$108="Yes",MONTH(O36)&amp;YEAR(O36)=MONTH($C$9)&amp;YEAR($C$9),0)</f>
        <v>0</v>
      </c>
      <c r="AG36" s="52">
        <v>2</v>
      </c>
    </row>
    <row r="37" spans="2:33" x14ac:dyDescent="0.3">
      <c r="B37" s="44" t="str">
        <f t="shared" si="20"/>
        <v>-</v>
      </c>
      <c r="C37" s="38"/>
      <c r="D37" s="1">
        <v>22</v>
      </c>
      <c r="E37" s="1">
        <f t="shared" si="23"/>
        <v>10</v>
      </c>
      <c r="F37" s="39">
        <f>IFERROR(IF(B37&lt;$C$9,IF('[29]Proforma-Input'!$C$108="Yes",K36,K36),0),)</f>
        <v>0</v>
      </c>
      <c r="G37" s="39">
        <f t="shared" si="21"/>
        <v>0</v>
      </c>
      <c r="H37" s="40">
        <f>IFERROR(IF(B37&lt;$C$9,IF('[29]Proforma-Input'!$C$108="Yes",H36,),0),)</f>
        <v>0</v>
      </c>
      <c r="I37" s="41">
        <f t="shared" si="4"/>
        <v>0</v>
      </c>
      <c r="J37" s="41">
        <f t="shared" si="5"/>
        <v>0</v>
      </c>
      <c r="K37" s="42">
        <f t="shared" si="6"/>
        <v>0</v>
      </c>
      <c r="L37" s="41" t="str">
        <f t="shared" si="7"/>
        <v>-</v>
      </c>
      <c r="M37" s="43" t="str">
        <f t="shared" si="8"/>
        <v>-</v>
      </c>
      <c r="O37" s="44">
        <f t="shared" ca="1" si="22"/>
        <v>46571</v>
      </c>
      <c r="P37" s="38"/>
      <c r="Q37" s="1">
        <f t="shared" si="9"/>
        <v>22</v>
      </c>
      <c r="R37" s="1">
        <f t="shared" si="24"/>
        <v>10</v>
      </c>
      <c r="S37" s="39">
        <f>IF('[29]Proforma-Input'!$C$108="No",X36,IF(AF37=TRUE,$P$3,X36))</f>
        <v>9799512.4675765038</v>
      </c>
      <c r="T37" s="39">
        <f t="shared" si="1"/>
        <v>63206.802349296377</v>
      </c>
      <c r="U37" s="40">
        <f t="shared" si="2"/>
        <v>6.5000000000000002E-2</v>
      </c>
      <c r="V37" s="41">
        <f t="shared" si="11"/>
        <v>53080.692532706067</v>
      </c>
      <c r="W37" s="41">
        <f t="shared" si="12"/>
        <v>10126.109816590309</v>
      </c>
      <c r="X37" s="53">
        <f t="shared" si="13"/>
        <v>9789386.3577599134</v>
      </c>
      <c r="Y37" s="68">
        <f t="shared" si="14"/>
        <v>1179936.0094444321</v>
      </c>
      <c r="Z37" s="68">
        <f t="shared" si="15"/>
        <v>210613.64224008808</v>
      </c>
      <c r="AA37" s="39">
        <f t="shared" si="16"/>
        <v>816.62603896470864</v>
      </c>
      <c r="AB37" s="53">
        <f t="shared" si="17"/>
        <v>204.15650974117716</v>
      </c>
      <c r="AC37" s="41" t="str">
        <f t="shared" si="18"/>
        <v>-</v>
      </c>
      <c r="AD37" s="43" t="str">
        <f t="shared" si="19"/>
        <v>-</v>
      </c>
      <c r="AF37" s="38">
        <f>IF('[29]Proforma-Input'!$C$108="Yes",MONTH(O37)&amp;YEAR(O37)=MONTH($C$9)&amp;YEAR($C$9),0)</f>
        <v>0</v>
      </c>
      <c r="AG37" s="52">
        <v>2</v>
      </c>
    </row>
    <row r="38" spans="2:33" x14ac:dyDescent="0.3">
      <c r="B38" s="44" t="str">
        <f t="shared" si="20"/>
        <v>-</v>
      </c>
      <c r="C38" s="38"/>
      <c r="D38" s="1">
        <v>23</v>
      </c>
      <c r="E38" s="1">
        <f t="shared" si="23"/>
        <v>11</v>
      </c>
      <c r="F38" s="39">
        <f>IFERROR(IF(B38&lt;$C$9,IF('[29]Proforma-Input'!$C$108="Yes",K37,K37),0),)</f>
        <v>0</v>
      </c>
      <c r="G38" s="39">
        <f t="shared" si="21"/>
        <v>0</v>
      </c>
      <c r="H38" s="40">
        <f>IFERROR(IF(B38&lt;$C$9,IF('[29]Proforma-Input'!$C$108="Yes",H37,),0),)</f>
        <v>0</v>
      </c>
      <c r="I38" s="41">
        <f t="shared" si="4"/>
        <v>0</v>
      </c>
      <c r="J38" s="41">
        <f t="shared" si="5"/>
        <v>0</v>
      </c>
      <c r="K38" s="42">
        <f t="shared" si="6"/>
        <v>0</v>
      </c>
      <c r="L38" s="41" t="str">
        <f t="shared" si="7"/>
        <v>-</v>
      </c>
      <c r="M38" s="43" t="str">
        <f t="shared" si="8"/>
        <v>-</v>
      </c>
      <c r="O38" s="44">
        <f t="shared" ca="1" si="22"/>
        <v>46602</v>
      </c>
      <c r="P38" s="38"/>
      <c r="Q38" s="1">
        <f t="shared" si="9"/>
        <v>23</v>
      </c>
      <c r="R38" s="1">
        <f t="shared" si="24"/>
        <v>11</v>
      </c>
      <c r="S38" s="39">
        <f>IF('[29]Proforma-Input'!$C$108="No",X37,IF(AF38=TRUE,$P$3,X37))</f>
        <v>9789386.3577599134</v>
      </c>
      <c r="T38" s="39">
        <f t="shared" si="1"/>
        <v>63206.802349296377</v>
      </c>
      <c r="U38" s="40">
        <f t="shared" si="2"/>
        <v>6.5000000000000002E-2</v>
      </c>
      <c r="V38" s="41">
        <f t="shared" si="11"/>
        <v>53025.842771199532</v>
      </c>
      <c r="W38" s="41">
        <f t="shared" si="12"/>
        <v>10180.959578096845</v>
      </c>
      <c r="X38" s="53">
        <f t="shared" si="13"/>
        <v>9779205.3981818166</v>
      </c>
      <c r="Y38" s="68">
        <f t="shared" si="14"/>
        <v>1232961.8522156316</v>
      </c>
      <c r="Z38" s="68">
        <f t="shared" si="15"/>
        <v>220794.60181818492</v>
      </c>
      <c r="AA38" s="39">
        <f t="shared" si="16"/>
        <v>815.78219647999276</v>
      </c>
      <c r="AB38" s="53">
        <f t="shared" si="17"/>
        <v>203.94554911999819</v>
      </c>
      <c r="AC38" s="41" t="str">
        <f t="shared" si="18"/>
        <v>-</v>
      </c>
      <c r="AD38" s="43" t="str">
        <f t="shared" si="19"/>
        <v>-</v>
      </c>
      <c r="AF38" s="38">
        <f>IF('[29]Proforma-Input'!$C$108="Yes",MONTH(O38)&amp;YEAR(O38)=MONTH($C$9)&amp;YEAR($C$9),0)</f>
        <v>0</v>
      </c>
      <c r="AG38" s="52">
        <v>2</v>
      </c>
    </row>
    <row r="39" spans="2:33" x14ac:dyDescent="0.3">
      <c r="B39" s="44" t="str">
        <f t="shared" si="20"/>
        <v>-</v>
      </c>
      <c r="C39" s="38"/>
      <c r="D39" s="1">
        <v>24</v>
      </c>
      <c r="E39" s="1">
        <f t="shared" si="23"/>
        <v>12</v>
      </c>
      <c r="F39" s="39">
        <f>IFERROR(IF(B39&lt;$C$9,IF('[29]Proforma-Input'!$C$108="Yes",K38,K38),0),)</f>
        <v>0</v>
      </c>
      <c r="G39" s="39">
        <f t="shared" si="21"/>
        <v>0</v>
      </c>
      <c r="H39" s="40">
        <f>IFERROR(IF(B39&lt;$C$9,IF('[29]Proforma-Input'!$C$108="Yes",H38,),0),)</f>
        <v>0</v>
      </c>
      <c r="I39" s="41">
        <f t="shared" si="4"/>
        <v>0</v>
      </c>
      <c r="J39" s="41">
        <f t="shared" si="5"/>
        <v>0</v>
      </c>
      <c r="K39" s="42">
        <f t="shared" si="6"/>
        <v>0</v>
      </c>
      <c r="L39" s="41" t="str">
        <f t="shared" si="7"/>
        <v>-</v>
      </c>
      <c r="M39" s="43" t="str">
        <f t="shared" si="8"/>
        <v>-</v>
      </c>
      <c r="O39" s="44">
        <f t="shared" ca="1" si="22"/>
        <v>46633</v>
      </c>
      <c r="P39" s="38"/>
      <c r="Q39" s="1">
        <f t="shared" si="9"/>
        <v>24</v>
      </c>
      <c r="R39" s="1">
        <f t="shared" si="24"/>
        <v>12</v>
      </c>
      <c r="S39" s="39">
        <f>IF('[29]Proforma-Input'!$C$108="No",X38,IF(AF39=TRUE,$P$3,X38))</f>
        <v>9779205.3981818166</v>
      </c>
      <c r="T39" s="39">
        <f t="shared" si="1"/>
        <v>63206.802349296377</v>
      </c>
      <c r="U39" s="40">
        <f t="shared" si="2"/>
        <v>6.5000000000000002E-2</v>
      </c>
      <c r="V39" s="41">
        <f t="shared" si="11"/>
        <v>52970.695906818175</v>
      </c>
      <c r="W39" s="41">
        <f t="shared" si="12"/>
        <v>10236.106442478202</v>
      </c>
      <c r="X39" s="53">
        <f t="shared" si="13"/>
        <v>9768969.291739339</v>
      </c>
      <c r="Y39" s="68">
        <f t="shared" si="14"/>
        <v>1285932.5481224498</v>
      </c>
      <c r="Z39" s="68">
        <f t="shared" si="15"/>
        <v>231030.70826066312</v>
      </c>
      <c r="AA39" s="39">
        <f t="shared" si="16"/>
        <v>814.93378318181806</v>
      </c>
      <c r="AB39" s="53">
        <f t="shared" si="17"/>
        <v>203.73344579545451</v>
      </c>
      <c r="AC39" s="41" t="str">
        <f t="shared" si="18"/>
        <v>-</v>
      </c>
      <c r="AD39" s="43" t="str">
        <f t="shared" si="19"/>
        <v>-</v>
      </c>
      <c r="AF39" s="38">
        <f>IF('[29]Proforma-Input'!$C$108="Yes",MONTH(O39)&amp;YEAR(O39)=MONTH($C$9)&amp;YEAR($C$9),0)</f>
        <v>0</v>
      </c>
      <c r="AG39" s="52">
        <v>2</v>
      </c>
    </row>
    <row r="40" spans="2:33" x14ac:dyDescent="0.3">
      <c r="B40" s="44" t="str">
        <f t="shared" si="20"/>
        <v>-</v>
      </c>
      <c r="C40" s="38">
        <v>3</v>
      </c>
      <c r="D40" s="1">
        <v>25</v>
      </c>
      <c r="E40" s="1">
        <v>1</v>
      </c>
      <c r="F40" s="39">
        <f>IFERROR(IF(B40&lt;$C$9,IF('[29]Proforma-Input'!$C$108="Yes",K39,K39),0),)</f>
        <v>0</v>
      </c>
      <c r="G40" s="39">
        <f t="shared" si="21"/>
        <v>0</v>
      </c>
      <c r="H40" s="40">
        <f>IFERROR(IF(B40&lt;$C$9,IF('[29]Proforma-Input'!$C$108="Yes",H39,),0),)</f>
        <v>0</v>
      </c>
      <c r="I40" s="41">
        <f t="shared" si="4"/>
        <v>0</v>
      </c>
      <c r="J40" s="41">
        <f t="shared" si="5"/>
        <v>0</v>
      </c>
      <c r="K40" s="42">
        <f t="shared" si="6"/>
        <v>0</v>
      </c>
      <c r="L40" s="41">
        <f t="shared" si="7"/>
        <v>0</v>
      </c>
      <c r="M40" s="43">
        <f t="shared" si="8"/>
        <v>0</v>
      </c>
      <c r="O40" s="44">
        <f t="shared" ca="1" si="22"/>
        <v>46663</v>
      </c>
      <c r="P40" s="38">
        <v>3</v>
      </c>
      <c r="Q40" s="1">
        <f t="shared" si="9"/>
        <v>25</v>
      </c>
      <c r="R40" s="1">
        <v>1</v>
      </c>
      <c r="S40" s="39">
        <f>IF('[29]Proforma-Input'!$C$108="No",X39,IF(AF40=TRUE,$P$3,X39))</f>
        <v>9768969.291739339</v>
      </c>
      <c r="T40" s="39">
        <f t="shared" si="1"/>
        <v>63206.802349296377</v>
      </c>
      <c r="U40" s="40">
        <f t="shared" si="2"/>
        <v>6.5000000000000002E-2</v>
      </c>
      <c r="V40" s="41">
        <f t="shared" si="11"/>
        <v>52915.250330254756</v>
      </c>
      <c r="W40" s="41">
        <f t="shared" si="12"/>
        <v>10291.552019041621</v>
      </c>
      <c r="X40" s="53">
        <f t="shared" si="13"/>
        <v>9758677.739720298</v>
      </c>
      <c r="Y40" s="68">
        <f t="shared" si="14"/>
        <v>1338847.7984527044</v>
      </c>
      <c r="Z40" s="68">
        <f t="shared" si="15"/>
        <v>241322.26027970473</v>
      </c>
      <c r="AA40" s="39">
        <f t="shared" si="16"/>
        <v>814.08077431161155</v>
      </c>
      <c r="AB40" s="53">
        <f t="shared" si="17"/>
        <v>203.52019357790289</v>
      </c>
      <c r="AC40" s="41">
        <f t="shared" si="18"/>
        <v>631236.52689388208</v>
      </c>
      <c r="AD40" s="43">
        <f t="shared" si="19"/>
        <v>127245.10129767444</v>
      </c>
      <c r="AF40" s="38">
        <f>IF('[29]Proforma-Input'!$C$108="Yes",MONTH(O40)&amp;YEAR(O40)=MONTH($C$9)&amp;YEAR($C$9),0)</f>
        <v>0</v>
      </c>
      <c r="AG40" s="52">
        <v>3</v>
      </c>
    </row>
    <row r="41" spans="2:33" x14ac:dyDescent="0.3">
      <c r="B41" s="44" t="str">
        <f t="shared" si="20"/>
        <v>-</v>
      </c>
      <c r="C41" s="38"/>
      <c r="D41" s="1">
        <v>26</v>
      </c>
      <c r="E41" s="1">
        <f t="shared" ref="E41:E51" si="25">1+E40</f>
        <v>2</v>
      </c>
      <c r="F41" s="39">
        <f>IFERROR(IF(B41&lt;$C$9,IF('[29]Proforma-Input'!$C$108="Yes",K40,K40),0),)</f>
        <v>0</v>
      </c>
      <c r="G41" s="39">
        <f t="shared" si="21"/>
        <v>0</v>
      </c>
      <c r="H41" s="40">
        <f>IFERROR(IF(B41&lt;$C$9,IF('[29]Proforma-Input'!$C$108="Yes",H40,),0),)</f>
        <v>0</v>
      </c>
      <c r="I41" s="41">
        <f t="shared" si="4"/>
        <v>0</v>
      </c>
      <c r="J41" s="41">
        <f t="shared" si="5"/>
        <v>0</v>
      </c>
      <c r="K41" s="42">
        <f t="shared" si="6"/>
        <v>0</v>
      </c>
      <c r="L41" s="41" t="str">
        <f t="shared" si="7"/>
        <v>-</v>
      </c>
      <c r="M41" s="43" t="str">
        <f t="shared" si="8"/>
        <v>-</v>
      </c>
      <c r="O41" s="44">
        <f t="shared" ca="1" si="22"/>
        <v>46694</v>
      </c>
      <c r="P41" s="38"/>
      <c r="Q41" s="1">
        <f t="shared" si="9"/>
        <v>26</v>
      </c>
      <c r="R41" s="1">
        <f t="shared" ref="R41:R51" si="26">1+R40</f>
        <v>2</v>
      </c>
      <c r="S41" s="39">
        <f>IF('[29]Proforma-Input'!$C$108="No",X40,IF(AF41=TRUE,$P$3,X40))</f>
        <v>9758677.739720298</v>
      </c>
      <c r="T41" s="39">
        <f t="shared" si="1"/>
        <v>63206.802349296377</v>
      </c>
      <c r="U41" s="40">
        <f t="shared" si="2"/>
        <v>6.5000000000000002E-2</v>
      </c>
      <c r="V41" s="41">
        <f t="shared" si="11"/>
        <v>52859.504423484948</v>
      </c>
      <c r="W41" s="41">
        <f t="shared" si="12"/>
        <v>10347.297925811428</v>
      </c>
      <c r="X41" s="53">
        <f t="shared" si="13"/>
        <v>9748330.4417944867</v>
      </c>
      <c r="Y41" s="68">
        <f t="shared" si="14"/>
        <v>1391707.3028761894</v>
      </c>
      <c r="Z41" s="68">
        <f t="shared" si="15"/>
        <v>251669.55820551616</v>
      </c>
      <c r="AA41" s="39">
        <f t="shared" si="16"/>
        <v>813.22314497669151</v>
      </c>
      <c r="AB41" s="53">
        <f t="shared" si="17"/>
        <v>203.30578624417288</v>
      </c>
      <c r="AC41" s="41" t="str">
        <f t="shared" si="18"/>
        <v>-</v>
      </c>
      <c r="AD41" s="43" t="str">
        <f t="shared" si="19"/>
        <v>-</v>
      </c>
      <c r="AF41" s="38">
        <f>IF('[29]Proforma-Input'!$C$108="Yes",MONTH(O41)&amp;YEAR(O41)=MONTH($C$9)&amp;YEAR($C$9),0)</f>
        <v>0</v>
      </c>
      <c r="AG41" s="52">
        <v>3</v>
      </c>
    </row>
    <row r="42" spans="2:33" x14ac:dyDescent="0.3">
      <c r="B42" s="44" t="str">
        <f t="shared" si="20"/>
        <v>-</v>
      </c>
      <c r="C42" s="38"/>
      <c r="D42" s="1">
        <v>27</v>
      </c>
      <c r="E42" s="1">
        <f t="shared" si="25"/>
        <v>3</v>
      </c>
      <c r="F42" s="39">
        <f>IFERROR(IF(B42&lt;$C$9,IF('[29]Proforma-Input'!$C$108="Yes",K41,K41),0),)</f>
        <v>0</v>
      </c>
      <c r="G42" s="39">
        <f t="shared" si="21"/>
        <v>0</v>
      </c>
      <c r="H42" s="40">
        <f>IFERROR(IF(B42&lt;$C$9,IF('[29]Proforma-Input'!$C$108="Yes",H41,),0),)</f>
        <v>0</v>
      </c>
      <c r="I42" s="41">
        <f t="shared" si="4"/>
        <v>0</v>
      </c>
      <c r="J42" s="41">
        <f t="shared" si="5"/>
        <v>0</v>
      </c>
      <c r="K42" s="42">
        <f t="shared" si="6"/>
        <v>0</v>
      </c>
      <c r="L42" s="41" t="str">
        <f t="shared" si="7"/>
        <v>-</v>
      </c>
      <c r="M42" s="43" t="str">
        <f t="shared" si="8"/>
        <v>-</v>
      </c>
      <c r="O42" s="44">
        <f t="shared" ca="1" si="22"/>
        <v>46724</v>
      </c>
      <c r="P42" s="38"/>
      <c r="Q42" s="1">
        <f t="shared" si="9"/>
        <v>27</v>
      </c>
      <c r="R42" s="1">
        <f t="shared" si="26"/>
        <v>3</v>
      </c>
      <c r="S42" s="39">
        <f>IF('[29]Proforma-Input'!$C$108="No",X41,IF(AF42=TRUE,$P$3,X41))</f>
        <v>9748330.4417944867</v>
      </c>
      <c r="T42" s="39">
        <f t="shared" si="1"/>
        <v>63206.802349296377</v>
      </c>
      <c r="U42" s="40">
        <f t="shared" si="2"/>
        <v>6.5000000000000002E-2</v>
      </c>
      <c r="V42" s="41">
        <f t="shared" si="11"/>
        <v>52803.456559720136</v>
      </c>
      <c r="W42" s="41">
        <f t="shared" si="12"/>
        <v>10403.34578957624</v>
      </c>
      <c r="X42" s="53">
        <f t="shared" si="13"/>
        <v>9737927.0960049108</v>
      </c>
      <c r="Y42" s="68">
        <f t="shared" si="14"/>
        <v>1444510.7594359096</v>
      </c>
      <c r="Z42" s="68">
        <f t="shared" si="15"/>
        <v>262072.90399509241</v>
      </c>
      <c r="AA42" s="39">
        <f t="shared" si="16"/>
        <v>812.36087014954057</v>
      </c>
      <c r="AB42" s="53">
        <f t="shared" si="17"/>
        <v>203.09021753738514</v>
      </c>
      <c r="AC42" s="41" t="str">
        <f t="shared" si="18"/>
        <v>-</v>
      </c>
      <c r="AD42" s="43" t="str">
        <f t="shared" si="19"/>
        <v>-</v>
      </c>
      <c r="AF42" s="38">
        <f>IF('[29]Proforma-Input'!$C$108="Yes",MONTH(O42)&amp;YEAR(O42)=MONTH($C$9)&amp;YEAR($C$9),0)</f>
        <v>0</v>
      </c>
      <c r="AG42" s="52">
        <v>3</v>
      </c>
    </row>
    <row r="43" spans="2:33" x14ac:dyDescent="0.3">
      <c r="B43" s="44" t="str">
        <f t="shared" si="20"/>
        <v>-</v>
      </c>
      <c r="C43" s="38"/>
      <c r="D43" s="1">
        <v>28</v>
      </c>
      <c r="E43" s="1">
        <f t="shared" si="25"/>
        <v>4</v>
      </c>
      <c r="F43" s="39">
        <f>IFERROR(IF(B43&lt;$C$9,IF('[29]Proforma-Input'!$C$108="Yes",K42,K42),0),)</f>
        <v>0</v>
      </c>
      <c r="G43" s="39">
        <f t="shared" si="21"/>
        <v>0</v>
      </c>
      <c r="H43" s="40">
        <f>IFERROR(IF(B43&lt;$C$9,IF('[29]Proforma-Input'!$C$108="Yes",H42,),0),)</f>
        <v>0</v>
      </c>
      <c r="I43" s="41">
        <f t="shared" si="4"/>
        <v>0</v>
      </c>
      <c r="J43" s="41">
        <f t="shared" si="5"/>
        <v>0</v>
      </c>
      <c r="K43" s="42">
        <f t="shared" si="6"/>
        <v>0</v>
      </c>
      <c r="L43" s="41" t="str">
        <f t="shared" si="7"/>
        <v>-</v>
      </c>
      <c r="M43" s="43" t="str">
        <f t="shared" si="8"/>
        <v>-</v>
      </c>
      <c r="O43" s="44">
        <f t="shared" ca="1" si="22"/>
        <v>46755</v>
      </c>
      <c r="P43" s="38"/>
      <c r="Q43" s="1">
        <f t="shared" si="9"/>
        <v>28</v>
      </c>
      <c r="R43" s="1">
        <f t="shared" si="26"/>
        <v>4</v>
      </c>
      <c r="S43" s="39">
        <f>IF('[29]Proforma-Input'!$C$108="No",X42,IF(AF43=TRUE,$P$3,X42))</f>
        <v>9737927.0960049108</v>
      </c>
      <c r="T43" s="39">
        <f t="shared" si="1"/>
        <v>63206.802349296377</v>
      </c>
      <c r="U43" s="40">
        <f t="shared" si="2"/>
        <v>6.5000000000000002E-2</v>
      </c>
      <c r="V43" s="41">
        <f t="shared" si="11"/>
        <v>52747.105103359936</v>
      </c>
      <c r="W43" s="41">
        <f t="shared" si="12"/>
        <v>10459.697245936441</v>
      </c>
      <c r="X43" s="53">
        <f t="shared" si="13"/>
        <v>9727467.3987589739</v>
      </c>
      <c r="Y43" s="68">
        <f t="shared" si="14"/>
        <v>1497257.8645392696</v>
      </c>
      <c r="Z43" s="68">
        <f t="shared" si="15"/>
        <v>272532.60124102887</v>
      </c>
      <c r="AA43" s="39">
        <f t="shared" si="16"/>
        <v>811.49392466707593</v>
      </c>
      <c r="AB43" s="53">
        <f t="shared" si="17"/>
        <v>202.87348116676898</v>
      </c>
      <c r="AC43" s="41" t="str">
        <f t="shared" si="18"/>
        <v>-</v>
      </c>
      <c r="AD43" s="43" t="str">
        <f t="shared" si="19"/>
        <v>-</v>
      </c>
      <c r="AF43" s="38">
        <f>IF('[29]Proforma-Input'!$C$108="Yes",MONTH(O43)&amp;YEAR(O43)=MONTH($C$9)&amp;YEAR($C$9),0)</f>
        <v>0</v>
      </c>
      <c r="AG43" s="52">
        <v>3</v>
      </c>
    </row>
    <row r="44" spans="2:33" x14ac:dyDescent="0.3">
      <c r="B44" s="44" t="str">
        <f t="shared" si="20"/>
        <v>-</v>
      </c>
      <c r="C44" s="38"/>
      <c r="D44" s="1">
        <v>29</v>
      </c>
      <c r="E44" s="1">
        <f t="shared" si="25"/>
        <v>5</v>
      </c>
      <c r="F44" s="39">
        <f>IFERROR(IF(B44&lt;$C$9,IF('[29]Proforma-Input'!$C$108="Yes",K43,K43),0),)</f>
        <v>0</v>
      </c>
      <c r="G44" s="39">
        <f t="shared" si="21"/>
        <v>0</v>
      </c>
      <c r="H44" s="40">
        <f>IFERROR(IF(B44&lt;$C$9,IF('[29]Proforma-Input'!$C$108="Yes",H43,),0),)</f>
        <v>0</v>
      </c>
      <c r="I44" s="41">
        <f t="shared" si="4"/>
        <v>0</v>
      </c>
      <c r="J44" s="41">
        <f t="shared" si="5"/>
        <v>0</v>
      </c>
      <c r="K44" s="42">
        <f t="shared" si="6"/>
        <v>0</v>
      </c>
      <c r="L44" s="41" t="str">
        <f t="shared" si="7"/>
        <v>-</v>
      </c>
      <c r="M44" s="43" t="str">
        <f t="shared" si="8"/>
        <v>-</v>
      </c>
      <c r="O44" s="44">
        <f t="shared" ca="1" si="22"/>
        <v>46786</v>
      </c>
      <c r="P44" s="38"/>
      <c r="Q44" s="1">
        <f t="shared" si="9"/>
        <v>29</v>
      </c>
      <c r="R44" s="1">
        <f t="shared" si="26"/>
        <v>5</v>
      </c>
      <c r="S44" s="39">
        <f>IF('[29]Proforma-Input'!$C$108="No",X43,IF(AF44=TRUE,$P$3,X43))</f>
        <v>9727467.3987589739</v>
      </c>
      <c r="T44" s="39">
        <f t="shared" si="1"/>
        <v>63206.802349296377</v>
      </c>
      <c r="U44" s="40">
        <f t="shared" si="2"/>
        <v>6.5000000000000002E-2</v>
      </c>
      <c r="V44" s="41">
        <f t="shared" si="11"/>
        <v>52690.448409944445</v>
      </c>
      <c r="W44" s="41">
        <f t="shared" si="12"/>
        <v>10516.353939351931</v>
      </c>
      <c r="X44" s="53">
        <f t="shared" si="13"/>
        <v>9716951.0448196214</v>
      </c>
      <c r="Y44" s="68">
        <f t="shared" si="14"/>
        <v>1549948.3129492141</v>
      </c>
      <c r="Z44" s="68">
        <f t="shared" si="15"/>
        <v>283048.95518038078</v>
      </c>
      <c r="AA44" s="39">
        <f t="shared" si="16"/>
        <v>810.6222832299145</v>
      </c>
      <c r="AB44" s="53">
        <f t="shared" si="17"/>
        <v>202.65557080747863</v>
      </c>
      <c r="AC44" s="41" t="str">
        <f t="shared" si="18"/>
        <v>-</v>
      </c>
      <c r="AD44" s="43" t="str">
        <f t="shared" si="19"/>
        <v>-</v>
      </c>
      <c r="AF44" s="38">
        <f>IF('[29]Proforma-Input'!$C$108="Yes",MONTH(O44)&amp;YEAR(O44)=MONTH($C$9)&amp;YEAR($C$9),0)</f>
        <v>0</v>
      </c>
      <c r="AG44" s="52">
        <v>3</v>
      </c>
    </row>
    <row r="45" spans="2:33" x14ac:dyDescent="0.3">
      <c r="B45" s="44" t="str">
        <f t="shared" si="20"/>
        <v>-</v>
      </c>
      <c r="C45" s="38"/>
      <c r="D45" s="1">
        <v>30</v>
      </c>
      <c r="E45" s="1">
        <f t="shared" si="25"/>
        <v>6</v>
      </c>
      <c r="F45" s="39">
        <f>IFERROR(IF(B45&lt;$C$9,IF('[29]Proforma-Input'!$C$108="Yes",K44,K44),0),)</f>
        <v>0</v>
      </c>
      <c r="G45" s="39">
        <f t="shared" si="21"/>
        <v>0</v>
      </c>
      <c r="H45" s="40">
        <f>IFERROR(IF(B45&lt;$C$9,IF('[29]Proforma-Input'!$C$108="Yes",H44,),0),)</f>
        <v>0</v>
      </c>
      <c r="I45" s="41">
        <f t="shared" si="4"/>
        <v>0</v>
      </c>
      <c r="J45" s="41">
        <f t="shared" si="5"/>
        <v>0</v>
      </c>
      <c r="K45" s="42">
        <f t="shared" si="6"/>
        <v>0</v>
      </c>
      <c r="L45" s="41" t="str">
        <f t="shared" si="7"/>
        <v>-</v>
      </c>
      <c r="M45" s="43" t="str">
        <f t="shared" si="8"/>
        <v>-</v>
      </c>
      <c r="O45" s="44">
        <f t="shared" ca="1" si="22"/>
        <v>46815</v>
      </c>
      <c r="P45" s="38"/>
      <c r="Q45" s="1">
        <f t="shared" si="9"/>
        <v>30</v>
      </c>
      <c r="R45" s="1">
        <f t="shared" si="26"/>
        <v>6</v>
      </c>
      <c r="S45" s="39">
        <f>IF('[29]Proforma-Input'!$C$108="No",X44,IF(AF45=TRUE,$P$3,X44))</f>
        <v>9716951.0448196214</v>
      </c>
      <c r="T45" s="39">
        <f t="shared" si="1"/>
        <v>63206.802349296377</v>
      </c>
      <c r="U45" s="40">
        <f t="shared" si="2"/>
        <v>6.5000000000000002E-2</v>
      </c>
      <c r="V45" s="41">
        <f t="shared" si="11"/>
        <v>52633.484826106287</v>
      </c>
      <c r="W45" s="41">
        <f t="shared" si="12"/>
        <v>10573.31752319009</v>
      </c>
      <c r="X45" s="53">
        <f t="shared" si="13"/>
        <v>9706377.7272964306</v>
      </c>
      <c r="Y45" s="68">
        <f t="shared" si="14"/>
        <v>1602581.7977753205</v>
      </c>
      <c r="Z45" s="68">
        <f t="shared" si="15"/>
        <v>293622.2727035709</v>
      </c>
      <c r="AA45" s="39">
        <f t="shared" si="16"/>
        <v>809.74592040163509</v>
      </c>
      <c r="AB45" s="53">
        <f t="shared" si="17"/>
        <v>202.43648010040877</v>
      </c>
      <c r="AC45" s="41" t="str">
        <f t="shared" si="18"/>
        <v>-</v>
      </c>
      <c r="AD45" s="43" t="str">
        <f t="shared" si="19"/>
        <v>-</v>
      </c>
      <c r="AF45" s="38">
        <f>IF('[29]Proforma-Input'!$C$108="Yes",MONTH(O45)&amp;YEAR(O45)=MONTH($C$9)&amp;YEAR($C$9),0)</f>
        <v>0</v>
      </c>
      <c r="AG45" s="52">
        <v>3</v>
      </c>
    </row>
    <row r="46" spans="2:33" x14ac:dyDescent="0.3">
      <c r="B46" s="44" t="str">
        <f t="shared" si="20"/>
        <v>-</v>
      </c>
      <c r="C46" s="38"/>
      <c r="D46" s="1">
        <v>31</v>
      </c>
      <c r="E46" s="1">
        <f t="shared" si="25"/>
        <v>7</v>
      </c>
      <c r="F46" s="39">
        <f>IFERROR(IF(B46&lt;$C$9,IF('[29]Proforma-Input'!$C$108="Yes",K45,K45),0),)</f>
        <v>0</v>
      </c>
      <c r="G46" s="39">
        <f t="shared" si="21"/>
        <v>0</v>
      </c>
      <c r="H46" s="40">
        <f>IFERROR(IF(B46&lt;$C$9,IF('[29]Proforma-Input'!$C$108="Yes",H45,),0),)</f>
        <v>0</v>
      </c>
      <c r="I46" s="41">
        <f t="shared" si="4"/>
        <v>0</v>
      </c>
      <c r="J46" s="41">
        <f t="shared" si="5"/>
        <v>0</v>
      </c>
      <c r="K46" s="42">
        <f t="shared" si="6"/>
        <v>0</v>
      </c>
      <c r="L46" s="41" t="str">
        <f t="shared" si="7"/>
        <v>-</v>
      </c>
      <c r="M46" s="43" t="str">
        <f t="shared" si="8"/>
        <v>-</v>
      </c>
      <c r="O46" s="44">
        <f t="shared" ca="1" si="22"/>
        <v>46846</v>
      </c>
      <c r="P46" s="38"/>
      <c r="Q46" s="1">
        <f t="shared" si="9"/>
        <v>31</v>
      </c>
      <c r="R46" s="1">
        <f t="shared" si="26"/>
        <v>7</v>
      </c>
      <c r="S46" s="39">
        <f>IF('[29]Proforma-Input'!$C$108="No",X45,IF(AF46=TRUE,$P$3,X45))</f>
        <v>9706377.7272964306</v>
      </c>
      <c r="T46" s="39">
        <f t="shared" si="1"/>
        <v>63206.802349296377</v>
      </c>
      <c r="U46" s="40">
        <f t="shared" si="2"/>
        <v>6.5000000000000002E-2</v>
      </c>
      <c r="V46" s="41">
        <f t="shared" si="11"/>
        <v>52576.212689522334</v>
      </c>
      <c r="W46" s="41">
        <f t="shared" si="12"/>
        <v>10630.589659774043</v>
      </c>
      <c r="X46" s="53">
        <f t="shared" si="13"/>
        <v>9695747.1376366559</v>
      </c>
      <c r="Y46" s="68">
        <f t="shared" si="14"/>
        <v>1655158.0104648429</v>
      </c>
      <c r="Z46" s="68">
        <f t="shared" si="15"/>
        <v>304252.86236334493</v>
      </c>
      <c r="AA46" s="39">
        <f t="shared" si="16"/>
        <v>808.8648106080359</v>
      </c>
      <c r="AB46" s="53">
        <f t="shared" si="17"/>
        <v>202.21620265200897</v>
      </c>
      <c r="AC46" s="41" t="str">
        <f t="shared" si="18"/>
        <v>-</v>
      </c>
      <c r="AD46" s="43" t="str">
        <f t="shared" si="19"/>
        <v>-</v>
      </c>
      <c r="AF46" s="38">
        <f>IF('[29]Proforma-Input'!$C$108="Yes",MONTH(O46)&amp;YEAR(O46)=MONTH($C$9)&amp;YEAR($C$9),0)</f>
        <v>0</v>
      </c>
      <c r="AG46" s="52">
        <v>3</v>
      </c>
    </row>
    <row r="47" spans="2:33" x14ac:dyDescent="0.3">
      <c r="B47" s="44" t="str">
        <f t="shared" si="20"/>
        <v>-</v>
      </c>
      <c r="C47" s="38"/>
      <c r="D47" s="1">
        <v>32</v>
      </c>
      <c r="E47" s="1">
        <f t="shared" si="25"/>
        <v>8</v>
      </c>
      <c r="F47" s="39">
        <f>IFERROR(IF(B47&lt;$C$9,IF('[29]Proforma-Input'!$C$108="Yes",K46,K46),0),)</f>
        <v>0</v>
      </c>
      <c r="G47" s="39">
        <f t="shared" si="21"/>
        <v>0</v>
      </c>
      <c r="H47" s="40">
        <f>IFERROR(IF(B47&lt;$C$9,IF('[29]Proforma-Input'!$C$108="Yes",H46,),0),)</f>
        <v>0</v>
      </c>
      <c r="I47" s="41">
        <f t="shared" si="4"/>
        <v>0</v>
      </c>
      <c r="J47" s="41">
        <f t="shared" si="5"/>
        <v>0</v>
      </c>
      <c r="K47" s="42">
        <f t="shared" si="6"/>
        <v>0</v>
      </c>
      <c r="L47" s="41" t="str">
        <f t="shared" si="7"/>
        <v>-</v>
      </c>
      <c r="M47" s="43" t="str">
        <f t="shared" si="8"/>
        <v>-</v>
      </c>
      <c r="O47" s="44">
        <f t="shared" ca="1" si="22"/>
        <v>46876</v>
      </c>
      <c r="P47" s="38"/>
      <c r="Q47" s="1">
        <f t="shared" si="9"/>
        <v>32</v>
      </c>
      <c r="R47" s="1">
        <f t="shared" si="26"/>
        <v>8</v>
      </c>
      <c r="S47" s="39">
        <f>IF('[29]Proforma-Input'!$C$108="No",X46,IF(AF47=TRUE,$P$3,X46))</f>
        <v>9695747.1376366559</v>
      </c>
      <c r="T47" s="39">
        <f t="shared" si="1"/>
        <v>63206.802349296377</v>
      </c>
      <c r="U47" s="40">
        <f t="shared" si="2"/>
        <v>6.5000000000000002E-2</v>
      </c>
      <c r="V47" s="41">
        <f t="shared" si="11"/>
        <v>52518.63032886522</v>
      </c>
      <c r="W47" s="41">
        <f t="shared" si="12"/>
        <v>10688.172020431157</v>
      </c>
      <c r="X47" s="53">
        <f t="shared" si="13"/>
        <v>9685058.9656162243</v>
      </c>
      <c r="Y47" s="68">
        <f t="shared" si="14"/>
        <v>1707676.6407937082</v>
      </c>
      <c r="Z47" s="68">
        <f t="shared" si="15"/>
        <v>314941.03438377607</v>
      </c>
      <c r="AA47" s="39">
        <f t="shared" si="16"/>
        <v>807.97892813638794</v>
      </c>
      <c r="AB47" s="53">
        <f t="shared" si="17"/>
        <v>201.99473203409698</v>
      </c>
      <c r="AC47" s="41" t="str">
        <f t="shared" si="18"/>
        <v>-</v>
      </c>
      <c r="AD47" s="43" t="str">
        <f t="shared" si="19"/>
        <v>-</v>
      </c>
      <c r="AF47" s="38">
        <f>IF('[29]Proforma-Input'!$C$108="Yes",MONTH(O47)&amp;YEAR(O47)=MONTH($C$9)&amp;YEAR($C$9),0)</f>
        <v>0</v>
      </c>
      <c r="AG47" s="52">
        <v>3</v>
      </c>
    </row>
    <row r="48" spans="2:33" x14ac:dyDescent="0.3">
      <c r="B48" s="44" t="str">
        <f t="shared" si="20"/>
        <v>-</v>
      </c>
      <c r="C48" s="38"/>
      <c r="D48" s="1">
        <v>33</v>
      </c>
      <c r="E48" s="1">
        <f t="shared" si="25"/>
        <v>9</v>
      </c>
      <c r="F48" s="39">
        <f>IFERROR(IF(B48&lt;$C$9,IF('[29]Proforma-Input'!$C$108="Yes",K47,K47),0),)</f>
        <v>0</v>
      </c>
      <c r="G48" s="39">
        <f t="shared" si="21"/>
        <v>0</v>
      </c>
      <c r="H48" s="40">
        <f>IFERROR(IF(B48&lt;$C$9,IF('[29]Proforma-Input'!$C$108="Yes",H47,),0),)</f>
        <v>0</v>
      </c>
      <c r="I48" s="41">
        <f t="shared" si="4"/>
        <v>0</v>
      </c>
      <c r="J48" s="41">
        <f t="shared" si="5"/>
        <v>0</v>
      </c>
      <c r="K48" s="42">
        <f t="shared" si="6"/>
        <v>0</v>
      </c>
      <c r="L48" s="41" t="str">
        <f t="shared" si="7"/>
        <v>-</v>
      </c>
      <c r="M48" s="43" t="str">
        <f t="shared" si="8"/>
        <v>-</v>
      </c>
      <c r="O48" s="44">
        <f t="shared" ca="1" si="22"/>
        <v>46907</v>
      </c>
      <c r="P48" s="38"/>
      <c r="Q48" s="1">
        <f t="shared" si="9"/>
        <v>33</v>
      </c>
      <c r="R48" s="1">
        <f t="shared" si="26"/>
        <v>9</v>
      </c>
      <c r="S48" s="39">
        <f>IF('[29]Proforma-Input'!$C$108="No",X47,IF(AF48=TRUE,$P$3,X47))</f>
        <v>9685058.9656162243</v>
      </c>
      <c r="T48" s="39">
        <f t="shared" si="1"/>
        <v>63206.802349296377</v>
      </c>
      <c r="U48" s="40">
        <f t="shared" si="2"/>
        <v>6.5000000000000002E-2</v>
      </c>
      <c r="V48" s="41">
        <f t="shared" si="11"/>
        <v>52460.73606375455</v>
      </c>
      <c r="W48" s="41">
        <f t="shared" si="12"/>
        <v>10746.066285541827</v>
      </c>
      <c r="X48" s="53">
        <f t="shared" si="13"/>
        <v>9674312.8993306831</v>
      </c>
      <c r="Y48" s="68">
        <f t="shared" si="14"/>
        <v>1760137.3768574628</v>
      </c>
      <c r="Z48" s="68">
        <f t="shared" si="15"/>
        <v>325687.10066931788</v>
      </c>
      <c r="AA48" s="39">
        <f t="shared" si="16"/>
        <v>807.08824713468539</v>
      </c>
      <c r="AB48" s="53">
        <f t="shared" si="17"/>
        <v>201.77206178367135</v>
      </c>
      <c r="AC48" s="41" t="str">
        <f t="shared" si="18"/>
        <v>-</v>
      </c>
      <c r="AD48" s="43" t="str">
        <f t="shared" si="19"/>
        <v>-</v>
      </c>
      <c r="AF48" s="38">
        <f>IF('[29]Proforma-Input'!$C$108="Yes",MONTH(O48)&amp;YEAR(O48)=MONTH($C$9)&amp;YEAR($C$9),0)</f>
        <v>0</v>
      </c>
      <c r="AG48" s="52">
        <v>3</v>
      </c>
    </row>
    <row r="49" spans="2:33" x14ac:dyDescent="0.3">
      <c r="B49" s="44" t="str">
        <f t="shared" si="20"/>
        <v>-</v>
      </c>
      <c r="C49" s="38"/>
      <c r="D49" s="1">
        <v>34</v>
      </c>
      <c r="E49" s="1">
        <f t="shared" si="25"/>
        <v>10</v>
      </c>
      <c r="F49" s="39">
        <f>IFERROR(IF(B49&lt;$C$9,IF('[29]Proforma-Input'!$C$108="Yes",K48,K48),0),)</f>
        <v>0</v>
      </c>
      <c r="G49" s="39">
        <f t="shared" si="21"/>
        <v>0</v>
      </c>
      <c r="H49" s="40">
        <f>IFERROR(IF(B49&lt;$C$9,IF('[29]Proforma-Input'!$C$108="Yes",H48,),0),)</f>
        <v>0</v>
      </c>
      <c r="I49" s="41">
        <f t="shared" si="4"/>
        <v>0</v>
      </c>
      <c r="J49" s="41">
        <f t="shared" si="5"/>
        <v>0</v>
      </c>
      <c r="K49" s="42">
        <f t="shared" si="6"/>
        <v>0</v>
      </c>
      <c r="L49" s="41" t="str">
        <f t="shared" si="7"/>
        <v>-</v>
      </c>
      <c r="M49" s="43" t="str">
        <f t="shared" si="8"/>
        <v>-</v>
      </c>
      <c r="O49" s="44">
        <f t="shared" ca="1" si="22"/>
        <v>46937</v>
      </c>
      <c r="P49" s="38"/>
      <c r="Q49" s="1">
        <f t="shared" si="9"/>
        <v>34</v>
      </c>
      <c r="R49" s="1">
        <f t="shared" si="26"/>
        <v>10</v>
      </c>
      <c r="S49" s="39">
        <f>IF('[29]Proforma-Input'!$C$108="No",X48,IF(AF49=TRUE,$P$3,X48))</f>
        <v>9674312.8993306831</v>
      </c>
      <c r="T49" s="39">
        <f t="shared" si="1"/>
        <v>63206.802349296377</v>
      </c>
      <c r="U49" s="40">
        <f t="shared" si="2"/>
        <v>6.5000000000000002E-2</v>
      </c>
      <c r="V49" s="41">
        <f t="shared" si="11"/>
        <v>52402.528204707865</v>
      </c>
      <c r="W49" s="41">
        <f t="shared" si="12"/>
        <v>10804.274144588511</v>
      </c>
      <c r="X49" s="53">
        <f t="shared" si="13"/>
        <v>9663508.625186095</v>
      </c>
      <c r="Y49" s="68">
        <f t="shared" si="14"/>
        <v>1812539.9050621707</v>
      </c>
      <c r="Z49" s="68">
        <f t="shared" si="15"/>
        <v>336491.37481390638</v>
      </c>
      <c r="AA49" s="39">
        <f t="shared" si="16"/>
        <v>806.19274161089027</v>
      </c>
      <c r="AB49" s="53">
        <f t="shared" si="17"/>
        <v>201.54818540272257</v>
      </c>
      <c r="AC49" s="41" t="str">
        <f t="shared" si="18"/>
        <v>-</v>
      </c>
      <c r="AD49" s="43" t="str">
        <f t="shared" si="19"/>
        <v>-</v>
      </c>
      <c r="AF49" s="38">
        <f>IF('[29]Proforma-Input'!$C$108="Yes",MONTH(O49)&amp;YEAR(O49)=MONTH($C$9)&amp;YEAR($C$9),0)</f>
        <v>0</v>
      </c>
      <c r="AG49" s="52">
        <v>3</v>
      </c>
    </row>
    <row r="50" spans="2:33" x14ac:dyDescent="0.3">
      <c r="B50" s="44" t="str">
        <f t="shared" si="20"/>
        <v>-</v>
      </c>
      <c r="C50" s="38"/>
      <c r="D50" s="1">
        <v>35</v>
      </c>
      <c r="E50" s="1">
        <f t="shared" si="25"/>
        <v>11</v>
      </c>
      <c r="F50" s="39">
        <f>IFERROR(IF(B50&lt;$C$9,IF('[29]Proforma-Input'!$C$108="Yes",K49,K49),0),)</f>
        <v>0</v>
      </c>
      <c r="G50" s="39">
        <f t="shared" si="21"/>
        <v>0</v>
      </c>
      <c r="H50" s="40">
        <f>IFERROR(IF(B50&lt;$C$9,IF('[29]Proforma-Input'!$C$108="Yes",H49,),0),)</f>
        <v>0</v>
      </c>
      <c r="I50" s="41">
        <f t="shared" si="4"/>
        <v>0</v>
      </c>
      <c r="J50" s="41">
        <f t="shared" si="5"/>
        <v>0</v>
      </c>
      <c r="K50" s="42">
        <f t="shared" si="6"/>
        <v>0</v>
      </c>
      <c r="L50" s="41" t="str">
        <f t="shared" si="7"/>
        <v>-</v>
      </c>
      <c r="M50" s="43" t="str">
        <f t="shared" si="8"/>
        <v>-</v>
      </c>
      <c r="O50" s="44">
        <f t="shared" ca="1" si="22"/>
        <v>46968</v>
      </c>
      <c r="P50" s="38"/>
      <c r="Q50" s="1">
        <f t="shared" si="9"/>
        <v>35</v>
      </c>
      <c r="R50" s="1">
        <f t="shared" si="26"/>
        <v>11</v>
      </c>
      <c r="S50" s="39">
        <f>IF('[29]Proforma-Input'!$C$108="No",X49,IF(AF50=TRUE,$P$3,X49))</f>
        <v>9663508.625186095</v>
      </c>
      <c r="T50" s="39">
        <f t="shared" si="1"/>
        <v>63206.802349296377</v>
      </c>
      <c r="U50" s="40">
        <f t="shared" si="2"/>
        <v>6.5000000000000002E-2</v>
      </c>
      <c r="V50" s="41">
        <f t="shared" si="11"/>
        <v>52344.00505309135</v>
      </c>
      <c r="W50" s="41">
        <f t="shared" si="12"/>
        <v>10862.797296205026</v>
      </c>
      <c r="X50" s="53">
        <f t="shared" si="13"/>
        <v>9652645.8278898895</v>
      </c>
      <c r="Y50" s="68">
        <f t="shared" si="14"/>
        <v>1864883.910115262</v>
      </c>
      <c r="Z50" s="68">
        <f t="shared" si="15"/>
        <v>347354.17211011139</v>
      </c>
      <c r="AA50" s="39">
        <f t="shared" si="16"/>
        <v>805.29238543217468</v>
      </c>
      <c r="AB50" s="53">
        <f t="shared" si="17"/>
        <v>201.32309635804367</v>
      </c>
      <c r="AC50" s="41" t="str">
        <f t="shared" si="18"/>
        <v>-</v>
      </c>
      <c r="AD50" s="43" t="str">
        <f t="shared" si="19"/>
        <v>-</v>
      </c>
      <c r="AF50" s="38">
        <f>IF('[29]Proforma-Input'!$C$108="Yes",MONTH(O50)&amp;YEAR(O50)=MONTH($C$9)&amp;YEAR($C$9),0)</f>
        <v>0</v>
      </c>
      <c r="AG50" s="52">
        <v>3</v>
      </c>
    </row>
    <row r="51" spans="2:33" x14ac:dyDescent="0.3">
      <c r="B51" s="44" t="str">
        <f t="shared" si="20"/>
        <v>-</v>
      </c>
      <c r="C51" s="38"/>
      <c r="D51" s="1">
        <v>36</v>
      </c>
      <c r="E51" s="1">
        <f t="shared" si="25"/>
        <v>12</v>
      </c>
      <c r="F51" s="39">
        <f>IFERROR(IF(B51&lt;$C$9,IF('[29]Proforma-Input'!$C$108="Yes",K50,K50),0),)</f>
        <v>0</v>
      </c>
      <c r="G51" s="39">
        <f t="shared" si="21"/>
        <v>0</v>
      </c>
      <c r="H51" s="40">
        <f>IFERROR(IF(B51&lt;$C$9,IF('[29]Proforma-Input'!$C$108="Yes",H50,),0),)</f>
        <v>0</v>
      </c>
      <c r="I51" s="41">
        <f>(H51/12)*F51</f>
        <v>0</v>
      </c>
      <c r="J51" s="41">
        <f t="shared" si="5"/>
        <v>0</v>
      </c>
      <c r="K51" s="42">
        <f>IFERROR(F51-J51,)</f>
        <v>0</v>
      </c>
      <c r="L51" s="41" t="str">
        <f t="shared" si="7"/>
        <v>-</v>
      </c>
      <c r="M51" s="43" t="str">
        <f t="shared" si="8"/>
        <v>-</v>
      </c>
      <c r="O51" s="44">
        <f t="shared" ca="1" si="22"/>
        <v>46999</v>
      </c>
      <c r="P51" s="38"/>
      <c r="Q51" s="1">
        <f t="shared" si="9"/>
        <v>36</v>
      </c>
      <c r="R51" s="1">
        <f t="shared" si="26"/>
        <v>12</v>
      </c>
      <c r="S51" s="39">
        <f>IF('[29]Proforma-Input'!$C$108="No",X50,IF(AF51=TRUE,$P$3,X50))</f>
        <v>9652645.8278898895</v>
      </c>
      <c r="T51" s="39">
        <f t="shared" si="1"/>
        <v>63206.802349296377</v>
      </c>
      <c r="U51" s="40">
        <f t="shared" si="2"/>
        <v>6.5000000000000002E-2</v>
      </c>
      <c r="V51" s="41">
        <f t="shared" si="11"/>
        <v>52285.164901070239</v>
      </c>
      <c r="W51" s="41">
        <f t="shared" si="12"/>
        <v>10921.637448226138</v>
      </c>
      <c r="X51" s="53">
        <f t="shared" si="13"/>
        <v>9641724.1904416624</v>
      </c>
      <c r="Y51" s="68">
        <f t="shared" si="14"/>
        <v>1917169.0750163323</v>
      </c>
      <c r="Z51" s="68">
        <f t="shared" si="15"/>
        <v>358275.80955833755</v>
      </c>
      <c r="AA51" s="39">
        <f t="shared" si="16"/>
        <v>804.38715232415746</v>
      </c>
      <c r="AB51" s="53">
        <f t="shared" si="17"/>
        <v>201.09678808103936</v>
      </c>
      <c r="AC51" s="41" t="str">
        <f t="shared" si="18"/>
        <v>-</v>
      </c>
      <c r="AD51" s="43" t="str">
        <f t="shared" si="19"/>
        <v>-</v>
      </c>
      <c r="AF51" s="38">
        <f>IF('[29]Proforma-Input'!$C$108="Yes",MONTH(O51)&amp;YEAR(O51)=MONTH($C$9)&amp;YEAR($C$9),0)</f>
        <v>0</v>
      </c>
      <c r="AG51" s="52">
        <v>3</v>
      </c>
    </row>
    <row r="52" spans="2:33" x14ac:dyDescent="0.3">
      <c r="B52" s="44" t="str">
        <f t="shared" si="20"/>
        <v>-</v>
      </c>
      <c r="C52" s="38">
        <v>4</v>
      </c>
      <c r="D52" s="1">
        <v>37</v>
      </c>
      <c r="E52" s="1">
        <v>1</v>
      </c>
      <c r="F52" s="39">
        <f>IFERROR(IF(B52&lt;$C$9,IF('[29]Proforma-Input'!$C$108="Yes",K51,K51),0),)</f>
        <v>0</v>
      </c>
      <c r="G52" s="39">
        <f t="shared" si="21"/>
        <v>0</v>
      </c>
      <c r="H52" s="40">
        <f>IFERROR(IF(B52&lt;$C$9,IF('[29]Proforma-Input'!$C$108="Yes",H51,),0),)</f>
        <v>0</v>
      </c>
      <c r="I52" s="41">
        <f t="shared" si="4"/>
        <v>0</v>
      </c>
      <c r="J52" s="41">
        <f t="shared" si="5"/>
        <v>0</v>
      </c>
      <c r="K52" s="42">
        <f t="shared" si="6"/>
        <v>0</v>
      </c>
      <c r="L52" s="41">
        <f t="shared" si="7"/>
        <v>0</v>
      </c>
      <c r="M52" s="43">
        <f t="shared" si="8"/>
        <v>0</v>
      </c>
      <c r="O52" s="44">
        <f t="shared" ca="1" si="22"/>
        <v>47029</v>
      </c>
      <c r="P52" s="38">
        <v>4</v>
      </c>
      <c r="Q52" s="1">
        <f t="shared" si="9"/>
        <v>37</v>
      </c>
      <c r="R52" s="1">
        <v>1</v>
      </c>
      <c r="S52" s="39">
        <f>IF('[29]Proforma-Input'!$C$108="No",X51,IF(AF52=TRUE,$P$3,X51))</f>
        <v>9641724.1904416624</v>
      </c>
      <c r="T52" s="39">
        <f t="shared" si="1"/>
        <v>63206.802349296377</v>
      </c>
      <c r="U52" s="40">
        <f t="shared" si="2"/>
        <v>6.5000000000000002E-2</v>
      </c>
      <c r="V52" s="41">
        <f t="shared" si="11"/>
        <v>52226.006031559009</v>
      </c>
      <c r="W52" s="41">
        <f t="shared" si="12"/>
        <v>10980.796317737368</v>
      </c>
      <c r="X52" s="53">
        <f t="shared" si="13"/>
        <v>9630743.3941239249</v>
      </c>
      <c r="Y52" s="68">
        <f t="shared" si="14"/>
        <v>1969395.0810478914</v>
      </c>
      <c r="Z52" s="68">
        <f t="shared" si="15"/>
        <v>369256.60587607493</v>
      </c>
      <c r="AA52" s="39">
        <f t="shared" si="16"/>
        <v>803.47701587013853</v>
      </c>
      <c r="AB52" s="53">
        <f t="shared" si="17"/>
        <v>200.86925396753463</v>
      </c>
      <c r="AC52" s="41">
        <f t="shared" si="18"/>
        <v>622714.68680172542</v>
      </c>
      <c r="AD52" s="43">
        <f t="shared" si="19"/>
        <v>135766.94138983113</v>
      </c>
      <c r="AF52" s="38">
        <f>IF('[29]Proforma-Input'!$C$108="Yes",MONTH(O52)&amp;YEAR(O52)=MONTH($C$9)&amp;YEAR($C$9),0)</f>
        <v>0</v>
      </c>
      <c r="AG52" s="52">
        <v>4</v>
      </c>
    </row>
    <row r="53" spans="2:33" x14ac:dyDescent="0.3">
      <c r="B53" s="44" t="str">
        <f t="shared" si="20"/>
        <v>-</v>
      </c>
      <c r="C53" s="38"/>
      <c r="D53" s="1">
        <v>38</v>
      </c>
      <c r="E53" s="1">
        <f t="shared" ref="E53:E63" si="27">1+E52</f>
        <v>2</v>
      </c>
      <c r="F53" s="39">
        <f>IFERROR(IF(B53&lt;$C$9,IF('[29]Proforma-Input'!$C$108="Yes",K52,K52),0),)</f>
        <v>0</v>
      </c>
      <c r="G53" s="39">
        <f t="shared" si="21"/>
        <v>0</v>
      </c>
      <c r="H53" s="40">
        <f>IFERROR(IF(B53&lt;$C$9,IF('[29]Proforma-Input'!$C$108="Yes",H52,),0),)</f>
        <v>0</v>
      </c>
      <c r="I53" s="41">
        <f t="shared" si="4"/>
        <v>0</v>
      </c>
      <c r="J53" s="41">
        <f t="shared" si="5"/>
        <v>0</v>
      </c>
      <c r="K53" s="42">
        <f t="shared" si="6"/>
        <v>0</v>
      </c>
      <c r="L53" s="41" t="str">
        <f t="shared" si="7"/>
        <v>-</v>
      </c>
      <c r="M53" s="43" t="str">
        <f t="shared" si="8"/>
        <v>-</v>
      </c>
      <c r="O53" s="44">
        <f t="shared" ca="1" si="22"/>
        <v>47060</v>
      </c>
      <c r="P53" s="38"/>
      <c r="Q53" s="1">
        <f t="shared" si="9"/>
        <v>38</v>
      </c>
      <c r="R53" s="1">
        <f t="shared" ref="R53:R63" si="28">1+R52</f>
        <v>2</v>
      </c>
      <c r="S53" s="39">
        <f>IF('[29]Proforma-Input'!$C$108="No",X52,IF(AF53=TRUE,$P$3,X52))</f>
        <v>9630743.3941239249</v>
      </c>
      <c r="T53" s="39">
        <f t="shared" si="1"/>
        <v>63206.802349296377</v>
      </c>
      <c r="U53" s="40">
        <f t="shared" si="2"/>
        <v>6.5000000000000002E-2</v>
      </c>
      <c r="V53" s="41">
        <f t="shared" si="11"/>
        <v>52166.526718171262</v>
      </c>
      <c r="W53" s="41">
        <f t="shared" si="12"/>
        <v>11040.275631125114</v>
      </c>
      <c r="X53" s="53">
        <f t="shared" si="13"/>
        <v>9619703.1184927989</v>
      </c>
      <c r="Y53" s="68">
        <f t="shared" si="14"/>
        <v>2021561.6077660627</v>
      </c>
      <c r="Z53" s="68">
        <f t="shared" si="15"/>
        <v>380296.88150720007</v>
      </c>
      <c r="AA53" s="39">
        <f t="shared" si="16"/>
        <v>802.56194951032705</v>
      </c>
      <c r="AB53" s="53">
        <f t="shared" si="17"/>
        <v>200.64048737758176</v>
      </c>
      <c r="AC53" s="41" t="str">
        <f t="shared" si="18"/>
        <v>-</v>
      </c>
      <c r="AD53" s="43" t="str">
        <f t="shared" si="19"/>
        <v>-</v>
      </c>
      <c r="AF53" s="38">
        <f>IF('[29]Proforma-Input'!$C$108="Yes",MONTH(O53)&amp;YEAR(O53)=MONTH($C$9)&amp;YEAR($C$9),0)</f>
        <v>0</v>
      </c>
      <c r="AG53" s="52">
        <v>4</v>
      </c>
    </row>
    <row r="54" spans="2:33" x14ac:dyDescent="0.3">
      <c r="B54" s="44" t="str">
        <f t="shared" si="20"/>
        <v>-</v>
      </c>
      <c r="C54" s="38"/>
      <c r="D54" s="1">
        <v>39</v>
      </c>
      <c r="E54" s="1">
        <f t="shared" si="27"/>
        <v>3</v>
      </c>
      <c r="F54" s="39">
        <f>IFERROR(IF(B54&lt;$C$9,IF('[29]Proforma-Input'!$C$108="Yes",K53,K53),0),)</f>
        <v>0</v>
      </c>
      <c r="G54" s="39">
        <f t="shared" si="21"/>
        <v>0</v>
      </c>
      <c r="H54" s="40">
        <f>IFERROR(IF(B54&lt;$C$9,IF('[29]Proforma-Input'!$C$108="Yes",H53,),0),)</f>
        <v>0</v>
      </c>
      <c r="I54" s="41">
        <f t="shared" si="4"/>
        <v>0</v>
      </c>
      <c r="J54" s="41">
        <f t="shared" si="5"/>
        <v>0</v>
      </c>
      <c r="K54" s="42">
        <f t="shared" si="6"/>
        <v>0</v>
      </c>
      <c r="L54" s="41" t="str">
        <f t="shared" si="7"/>
        <v>-</v>
      </c>
      <c r="M54" s="43" t="str">
        <f t="shared" si="8"/>
        <v>-</v>
      </c>
      <c r="O54" s="44">
        <f t="shared" ca="1" si="22"/>
        <v>47090</v>
      </c>
      <c r="P54" s="38"/>
      <c r="Q54" s="1">
        <f t="shared" si="9"/>
        <v>39</v>
      </c>
      <c r="R54" s="1">
        <f t="shared" si="28"/>
        <v>3</v>
      </c>
      <c r="S54" s="39">
        <f>IF('[29]Proforma-Input'!$C$108="No",X53,IF(AF54=TRUE,$P$3,X53))</f>
        <v>9619703.1184927989</v>
      </c>
      <c r="T54" s="39">
        <f t="shared" si="1"/>
        <v>63206.802349296377</v>
      </c>
      <c r="U54" s="40">
        <f t="shared" si="2"/>
        <v>6.5000000000000002E-2</v>
      </c>
      <c r="V54" s="41">
        <f t="shared" si="11"/>
        <v>52106.725225169328</v>
      </c>
      <c r="W54" s="41">
        <f t="shared" si="12"/>
        <v>11100.077124127049</v>
      </c>
      <c r="X54" s="53">
        <f t="shared" si="13"/>
        <v>9608603.0413686726</v>
      </c>
      <c r="Y54" s="68">
        <f t="shared" si="14"/>
        <v>2073668.3329912322</v>
      </c>
      <c r="Z54" s="68">
        <f t="shared" si="15"/>
        <v>391396.95863132714</v>
      </c>
      <c r="AA54" s="39">
        <f t="shared" si="16"/>
        <v>801.64192654106648</v>
      </c>
      <c r="AB54" s="53">
        <f t="shared" si="17"/>
        <v>200.41048163526662</v>
      </c>
      <c r="AC54" s="41" t="str">
        <f t="shared" si="18"/>
        <v>-</v>
      </c>
      <c r="AD54" s="43" t="str">
        <f t="shared" si="19"/>
        <v>-</v>
      </c>
      <c r="AF54" s="38">
        <f>IF('[29]Proforma-Input'!$C$108="Yes",MONTH(O54)&amp;YEAR(O54)=MONTH($C$9)&amp;YEAR($C$9),0)</f>
        <v>0</v>
      </c>
      <c r="AG54" s="52">
        <v>4</v>
      </c>
    </row>
    <row r="55" spans="2:33" x14ac:dyDescent="0.3">
      <c r="B55" s="44" t="str">
        <f t="shared" si="20"/>
        <v>-</v>
      </c>
      <c r="C55" s="38"/>
      <c r="D55" s="1">
        <v>40</v>
      </c>
      <c r="E55" s="1">
        <f t="shared" si="27"/>
        <v>4</v>
      </c>
      <c r="F55" s="39">
        <f>IFERROR(IF(B55&lt;$C$9,IF('[29]Proforma-Input'!$C$108="Yes",K54,K54),0),)</f>
        <v>0</v>
      </c>
      <c r="G55" s="39">
        <f t="shared" si="21"/>
        <v>0</v>
      </c>
      <c r="H55" s="40">
        <f>IFERROR(IF(B55&lt;$C$9,IF('[29]Proforma-Input'!$C$108="Yes",H54,),0),)</f>
        <v>0</v>
      </c>
      <c r="I55" s="41">
        <f t="shared" si="4"/>
        <v>0</v>
      </c>
      <c r="J55" s="41">
        <f t="shared" si="5"/>
        <v>0</v>
      </c>
      <c r="K55" s="42">
        <f t="shared" si="6"/>
        <v>0</v>
      </c>
      <c r="L55" s="41" t="str">
        <f t="shared" si="7"/>
        <v>-</v>
      </c>
      <c r="M55" s="43" t="str">
        <f t="shared" si="8"/>
        <v>-</v>
      </c>
      <c r="O55" s="44">
        <f t="shared" ca="1" si="22"/>
        <v>47121</v>
      </c>
      <c r="P55" s="38"/>
      <c r="Q55" s="1">
        <f t="shared" si="9"/>
        <v>40</v>
      </c>
      <c r="R55" s="1">
        <f t="shared" si="28"/>
        <v>4</v>
      </c>
      <c r="S55" s="39">
        <f>IF('[29]Proforma-Input'!$C$108="No",X54,IF(AF55=TRUE,$P$3,X54))</f>
        <v>9608603.0413686726</v>
      </c>
      <c r="T55" s="39">
        <f t="shared" si="1"/>
        <v>63206.802349296377</v>
      </c>
      <c r="U55" s="40">
        <f t="shared" si="2"/>
        <v>6.5000000000000002E-2</v>
      </c>
      <c r="V55" s="41">
        <f t="shared" si="11"/>
        <v>52046.599807413644</v>
      </c>
      <c r="W55" s="41">
        <f t="shared" si="12"/>
        <v>11160.202541882732</v>
      </c>
      <c r="X55" s="53">
        <f t="shared" si="13"/>
        <v>9597442.8388267905</v>
      </c>
      <c r="Y55" s="68">
        <f t="shared" si="14"/>
        <v>2125714.9327986459</v>
      </c>
      <c r="Z55" s="68">
        <f t="shared" si="15"/>
        <v>402557.1611732099</v>
      </c>
      <c r="AA55" s="39">
        <f t="shared" si="16"/>
        <v>800.71692011405605</v>
      </c>
      <c r="AB55" s="53">
        <f t="shared" si="17"/>
        <v>200.17923002851401</v>
      </c>
      <c r="AC55" s="41" t="str">
        <f t="shared" si="18"/>
        <v>-</v>
      </c>
      <c r="AD55" s="43" t="str">
        <f t="shared" si="19"/>
        <v>-</v>
      </c>
      <c r="AF55" s="38">
        <f>IF('[29]Proforma-Input'!$C$108="Yes",MONTH(O55)&amp;YEAR(O55)=MONTH($C$9)&amp;YEAR($C$9),0)</f>
        <v>0</v>
      </c>
      <c r="AG55" s="52">
        <v>4</v>
      </c>
    </row>
    <row r="56" spans="2:33" x14ac:dyDescent="0.3">
      <c r="B56" s="44" t="str">
        <f t="shared" si="20"/>
        <v>-</v>
      </c>
      <c r="C56" s="38"/>
      <c r="D56" s="1">
        <v>41</v>
      </c>
      <c r="E56" s="1">
        <f t="shared" si="27"/>
        <v>5</v>
      </c>
      <c r="F56" s="39">
        <f>IFERROR(IF(B56&lt;$C$9,IF('[29]Proforma-Input'!$C$108="Yes",K55,K55),0),)</f>
        <v>0</v>
      </c>
      <c r="G56" s="39">
        <f t="shared" si="21"/>
        <v>0</v>
      </c>
      <c r="H56" s="40">
        <f>IFERROR(IF(B56&lt;$C$9,IF('[29]Proforma-Input'!$C$108="Yes",H55,),0),)</f>
        <v>0</v>
      </c>
      <c r="I56" s="41">
        <f t="shared" si="4"/>
        <v>0</v>
      </c>
      <c r="J56" s="41">
        <f t="shared" si="5"/>
        <v>0</v>
      </c>
      <c r="K56" s="42">
        <f t="shared" si="6"/>
        <v>0</v>
      </c>
      <c r="L56" s="41" t="str">
        <f t="shared" si="7"/>
        <v>-</v>
      </c>
      <c r="M56" s="43" t="str">
        <f t="shared" si="8"/>
        <v>-</v>
      </c>
      <c r="O56" s="44">
        <f t="shared" ca="1" si="22"/>
        <v>47152</v>
      </c>
      <c r="P56" s="38"/>
      <c r="Q56" s="1">
        <f t="shared" si="9"/>
        <v>41</v>
      </c>
      <c r="R56" s="1">
        <f t="shared" si="28"/>
        <v>5</v>
      </c>
      <c r="S56" s="39">
        <f>IF('[29]Proforma-Input'!$C$108="No",X55,IF(AF56=TRUE,$P$3,X55))</f>
        <v>9597442.8388267905</v>
      </c>
      <c r="T56" s="39">
        <f t="shared" si="1"/>
        <v>63206.802349296377</v>
      </c>
      <c r="U56" s="40">
        <f t="shared" si="2"/>
        <v>6.5000000000000002E-2</v>
      </c>
      <c r="V56" s="41">
        <f t="shared" si="11"/>
        <v>51986.148710311783</v>
      </c>
      <c r="W56" s="41">
        <f t="shared" si="12"/>
        <v>11220.653638984593</v>
      </c>
      <c r="X56" s="53">
        <f t="shared" si="13"/>
        <v>9586222.1851878054</v>
      </c>
      <c r="Y56" s="68">
        <f t="shared" si="14"/>
        <v>2177701.0815089578</v>
      </c>
      <c r="Z56" s="68">
        <f t="shared" si="15"/>
        <v>413777.8148121945</v>
      </c>
      <c r="AA56" s="39">
        <f t="shared" si="16"/>
        <v>799.786903235566</v>
      </c>
      <c r="AB56" s="53">
        <f t="shared" si="17"/>
        <v>199.9467258088915</v>
      </c>
      <c r="AC56" s="41" t="str">
        <f t="shared" si="18"/>
        <v>-</v>
      </c>
      <c r="AD56" s="43" t="str">
        <f t="shared" si="19"/>
        <v>-</v>
      </c>
      <c r="AF56" s="38">
        <f>IF('[29]Proforma-Input'!$C$108="Yes",MONTH(O56)&amp;YEAR(O56)=MONTH($C$9)&amp;YEAR($C$9),0)</f>
        <v>0</v>
      </c>
      <c r="AG56" s="52">
        <v>4</v>
      </c>
    </row>
    <row r="57" spans="2:33" x14ac:dyDescent="0.3">
      <c r="B57" s="44" t="str">
        <f t="shared" si="20"/>
        <v>-</v>
      </c>
      <c r="C57" s="38"/>
      <c r="D57" s="1">
        <v>42</v>
      </c>
      <c r="E57" s="1">
        <f t="shared" si="27"/>
        <v>6</v>
      </c>
      <c r="F57" s="39">
        <f>IFERROR(IF(B57&lt;$C$9,IF('[29]Proforma-Input'!$C$108="Yes",K56,K56),0),)</f>
        <v>0</v>
      </c>
      <c r="G57" s="39">
        <f t="shared" si="21"/>
        <v>0</v>
      </c>
      <c r="H57" s="40">
        <f>IFERROR(IF(B57&lt;$C$9,IF('[29]Proforma-Input'!$C$108="Yes",H56,),0),)</f>
        <v>0</v>
      </c>
      <c r="I57" s="41">
        <f t="shared" si="4"/>
        <v>0</v>
      </c>
      <c r="J57" s="41">
        <f t="shared" si="5"/>
        <v>0</v>
      </c>
      <c r="K57" s="42">
        <f t="shared" si="6"/>
        <v>0</v>
      </c>
      <c r="L57" s="41" t="str">
        <f t="shared" si="7"/>
        <v>-</v>
      </c>
      <c r="M57" s="43" t="str">
        <f t="shared" si="8"/>
        <v>-</v>
      </c>
      <c r="O57" s="44">
        <f t="shared" ca="1" si="22"/>
        <v>47180</v>
      </c>
      <c r="P57" s="38"/>
      <c r="Q57" s="1">
        <f t="shared" si="9"/>
        <v>42</v>
      </c>
      <c r="R57" s="1">
        <f t="shared" si="28"/>
        <v>6</v>
      </c>
      <c r="S57" s="39">
        <f>IF('[29]Proforma-Input'!$C$108="No",X56,IF(AF57=TRUE,$P$3,X56))</f>
        <v>9586222.1851878054</v>
      </c>
      <c r="T57" s="39">
        <f t="shared" si="1"/>
        <v>63206.802349296377</v>
      </c>
      <c r="U57" s="40">
        <f t="shared" si="2"/>
        <v>6.5000000000000002E-2</v>
      </c>
      <c r="V57" s="41">
        <f t="shared" si="11"/>
        <v>51925.37016976728</v>
      </c>
      <c r="W57" s="41">
        <f t="shared" si="12"/>
        <v>11281.432179529096</v>
      </c>
      <c r="X57" s="53">
        <f t="shared" si="13"/>
        <v>9574940.7530082762</v>
      </c>
      <c r="Y57" s="68">
        <f t="shared" si="14"/>
        <v>2229626.451678725</v>
      </c>
      <c r="Z57" s="68">
        <f t="shared" si="15"/>
        <v>425059.2469917236</v>
      </c>
      <c r="AA57" s="39">
        <f t="shared" si="16"/>
        <v>798.85184876565052</v>
      </c>
      <c r="AB57" s="53">
        <f t="shared" si="17"/>
        <v>199.71296219141263</v>
      </c>
      <c r="AC57" s="41" t="str">
        <f t="shared" si="18"/>
        <v>-</v>
      </c>
      <c r="AD57" s="43" t="str">
        <f t="shared" si="19"/>
        <v>-</v>
      </c>
      <c r="AF57" s="38">
        <f>IF('[29]Proforma-Input'!$C$108="Yes",MONTH(O57)&amp;YEAR(O57)=MONTH($C$9)&amp;YEAR($C$9),0)</f>
        <v>0</v>
      </c>
      <c r="AG57" s="52">
        <v>4</v>
      </c>
    </row>
    <row r="58" spans="2:33" x14ac:dyDescent="0.3">
      <c r="B58" s="44" t="str">
        <f t="shared" si="20"/>
        <v>-</v>
      </c>
      <c r="C58" s="38"/>
      <c r="D58" s="1">
        <v>43</v>
      </c>
      <c r="E58" s="1">
        <f t="shared" si="27"/>
        <v>7</v>
      </c>
      <c r="F58" s="39">
        <f>IFERROR(IF(B58&lt;$C$9,IF('[29]Proforma-Input'!$C$108="Yes",K57,K57),0),)</f>
        <v>0</v>
      </c>
      <c r="G58" s="39">
        <f t="shared" si="21"/>
        <v>0</v>
      </c>
      <c r="H58" s="40">
        <f>IFERROR(IF(B58&lt;$C$9,IF('[29]Proforma-Input'!$C$108="Yes",H57,),0),)</f>
        <v>0</v>
      </c>
      <c r="I58" s="41">
        <f t="shared" si="4"/>
        <v>0</v>
      </c>
      <c r="J58" s="41">
        <f t="shared" si="5"/>
        <v>0</v>
      </c>
      <c r="K58" s="42">
        <f t="shared" si="6"/>
        <v>0</v>
      </c>
      <c r="L58" s="41" t="str">
        <f t="shared" si="7"/>
        <v>-</v>
      </c>
      <c r="M58" s="43" t="str">
        <f t="shared" si="8"/>
        <v>-</v>
      </c>
      <c r="O58" s="44">
        <f t="shared" ca="1" si="22"/>
        <v>47211</v>
      </c>
      <c r="P58" s="38"/>
      <c r="Q58" s="1">
        <f t="shared" si="9"/>
        <v>43</v>
      </c>
      <c r="R58" s="1">
        <f t="shared" si="28"/>
        <v>7</v>
      </c>
      <c r="S58" s="39">
        <f>IF('[29]Proforma-Input'!$C$108="No",X57,IF(AF58=TRUE,$P$3,X57))</f>
        <v>9574940.7530082762</v>
      </c>
      <c r="T58" s="39">
        <f t="shared" si="1"/>
        <v>63206.802349296377</v>
      </c>
      <c r="U58" s="40">
        <f t="shared" si="2"/>
        <v>6.5000000000000002E-2</v>
      </c>
      <c r="V58" s="41">
        <f t="shared" si="11"/>
        <v>51864.262412128162</v>
      </c>
      <c r="W58" s="41">
        <f t="shared" si="12"/>
        <v>11342.539937168214</v>
      </c>
      <c r="X58" s="53">
        <f t="shared" si="13"/>
        <v>9563598.2130711079</v>
      </c>
      <c r="Y58" s="68">
        <f t="shared" si="14"/>
        <v>2281490.714090853</v>
      </c>
      <c r="Z58" s="68">
        <f t="shared" si="15"/>
        <v>436401.78692889179</v>
      </c>
      <c r="AA58" s="39">
        <f t="shared" si="16"/>
        <v>797.91172941735647</v>
      </c>
      <c r="AB58" s="53">
        <f t="shared" si="17"/>
        <v>199.47793235433912</v>
      </c>
      <c r="AC58" s="41" t="str">
        <f t="shared" si="18"/>
        <v>-</v>
      </c>
      <c r="AD58" s="43" t="str">
        <f t="shared" si="19"/>
        <v>-</v>
      </c>
      <c r="AF58" s="38">
        <f>IF('[29]Proforma-Input'!$C$108="Yes",MONTH(O58)&amp;YEAR(O58)=MONTH($C$9)&amp;YEAR($C$9),0)</f>
        <v>0</v>
      </c>
      <c r="AG58" s="52">
        <v>4</v>
      </c>
    </row>
    <row r="59" spans="2:33" x14ac:dyDescent="0.3">
      <c r="B59" s="44" t="str">
        <f t="shared" si="20"/>
        <v>-</v>
      </c>
      <c r="C59" s="38"/>
      <c r="D59" s="1">
        <v>44</v>
      </c>
      <c r="E59" s="1">
        <f t="shared" si="27"/>
        <v>8</v>
      </c>
      <c r="F59" s="39">
        <f>IFERROR(IF(B59&lt;$C$9,IF('[29]Proforma-Input'!$C$108="Yes",K58,K58),0),)</f>
        <v>0</v>
      </c>
      <c r="G59" s="39">
        <f t="shared" si="21"/>
        <v>0</v>
      </c>
      <c r="H59" s="40">
        <f>IFERROR(IF(B59&lt;$C$9,IF('[29]Proforma-Input'!$C$108="Yes",H58,),0),)</f>
        <v>0</v>
      </c>
      <c r="I59" s="41">
        <f t="shared" si="4"/>
        <v>0</v>
      </c>
      <c r="J59" s="41">
        <f t="shared" si="5"/>
        <v>0</v>
      </c>
      <c r="K59" s="42">
        <f t="shared" si="6"/>
        <v>0</v>
      </c>
      <c r="L59" s="41" t="str">
        <f t="shared" si="7"/>
        <v>-</v>
      </c>
      <c r="M59" s="43" t="str">
        <f t="shared" si="8"/>
        <v>-</v>
      </c>
      <c r="O59" s="44">
        <f t="shared" ca="1" si="22"/>
        <v>47241</v>
      </c>
      <c r="P59" s="38"/>
      <c r="Q59" s="1">
        <f t="shared" si="9"/>
        <v>44</v>
      </c>
      <c r="R59" s="1">
        <f t="shared" si="28"/>
        <v>8</v>
      </c>
      <c r="S59" s="39">
        <f>IF('[29]Proforma-Input'!$C$108="No",X58,IF(AF59=TRUE,$P$3,X58))</f>
        <v>9563598.2130711079</v>
      </c>
      <c r="T59" s="39">
        <f t="shared" si="1"/>
        <v>63206.802349296377</v>
      </c>
      <c r="U59" s="40">
        <f t="shared" si="2"/>
        <v>6.5000000000000002E-2</v>
      </c>
      <c r="V59" s="41">
        <f t="shared" si="11"/>
        <v>51802.823654135173</v>
      </c>
      <c r="W59" s="41">
        <f t="shared" si="12"/>
        <v>11403.978695161204</v>
      </c>
      <c r="X59" s="53">
        <f t="shared" si="13"/>
        <v>9552194.2343759462</v>
      </c>
      <c r="Y59" s="68">
        <f t="shared" si="14"/>
        <v>2333293.5377449882</v>
      </c>
      <c r="Z59" s="68">
        <f t="shared" si="15"/>
        <v>447805.76562405296</v>
      </c>
      <c r="AA59" s="39">
        <f t="shared" si="16"/>
        <v>796.96651775592557</v>
      </c>
      <c r="AB59" s="53">
        <f t="shared" si="17"/>
        <v>199.24162943898139</v>
      </c>
      <c r="AC59" s="41" t="str">
        <f t="shared" si="18"/>
        <v>-</v>
      </c>
      <c r="AD59" s="43" t="str">
        <f t="shared" si="19"/>
        <v>-</v>
      </c>
      <c r="AF59" s="38">
        <f>IF('[29]Proforma-Input'!$C$108="Yes",MONTH(O59)&amp;YEAR(O59)=MONTH($C$9)&amp;YEAR($C$9),0)</f>
        <v>0</v>
      </c>
      <c r="AG59" s="52">
        <v>4</v>
      </c>
    </row>
    <row r="60" spans="2:33" x14ac:dyDescent="0.3">
      <c r="B60" s="44" t="str">
        <f t="shared" si="20"/>
        <v>-</v>
      </c>
      <c r="C60" s="38"/>
      <c r="D60" s="1">
        <v>45</v>
      </c>
      <c r="E60" s="1">
        <f t="shared" si="27"/>
        <v>9</v>
      </c>
      <c r="F60" s="39">
        <f>IFERROR(IF(B60&lt;$C$9,IF('[29]Proforma-Input'!$C$108="Yes",K59,K59),0),)</f>
        <v>0</v>
      </c>
      <c r="G60" s="39">
        <f t="shared" si="21"/>
        <v>0</v>
      </c>
      <c r="H60" s="40">
        <f>IFERROR(IF(B60&lt;$C$9,IF('[29]Proforma-Input'!$C$108="Yes",H59,),0),)</f>
        <v>0</v>
      </c>
      <c r="I60" s="41">
        <f t="shared" si="4"/>
        <v>0</v>
      </c>
      <c r="J60" s="41">
        <f t="shared" si="5"/>
        <v>0</v>
      </c>
      <c r="K60" s="42">
        <f t="shared" si="6"/>
        <v>0</v>
      </c>
      <c r="L60" s="41" t="str">
        <f t="shared" si="7"/>
        <v>-</v>
      </c>
      <c r="M60" s="43" t="str">
        <f t="shared" si="8"/>
        <v>-</v>
      </c>
      <c r="O60" s="44">
        <f t="shared" ca="1" si="22"/>
        <v>47272</v>
      </c>
      <c r="P60" s="38"/>
      <c r="Q60" s="1">
        <f t="shared" si="9"/>
        <v>45</v>
      </c>
      <c r="R60" s="1">
        <f t="shared" si="28"/>
        <v>9</v>
      </c>
      <c r="S60" s="39">
        <f>IF('[29]Proforma-Input'!$C$108="No",X59,IF(AF60=TRUE,$P$3,X59))</f>
        <v>9552194.2343759462</v>
      </c>
      <c r="T60" s="39">
        <f t="shared" si="1"/>
        <v>63206.802349296377</v>
      </c>
      <c r="U60" s="40">
        <f t="shared" si="2"/>
        <v>6.5000000000000002E-2</v>
      </c>
      <c r="V60" s="41">
        <f t="shared" si="11"/>
        <v>51741.052102869711</v>
      </c>
      <c r="W60" s="41">
        <f t="shared" si="12"/>
        <v>11465.750246426665</v>
      </c>
      <c r="X60" s="53">
        <f t="shared" si="13"/>
        <v>9540728.4841295201</v>
      </c>
      <c r="Y60" s="68">
        <f t="shared" si="14"/>
        <v>2385034.5898478581</v>
      </c>
      <c r="Z60" s="68">
        <f t="shared" si="15"/>
        <v>459271.51587047963</v>
      </c>
      <c r="AA60" s="39">
        <f t="shared" si="16"/>
        <v>796.01618619799547</v>
      </c>
      <c r="AB60" s="53">
        <f t="shared" si="17"/>
        <v>199.00404654949887</v>
      </c>
      <c r="AC60" s="41" t="str">
        <f t="shared" si="18"/>
        <v>-</v>
      </c>
      <c r="AD60" s="43" t="str">
        <f t="shared" si="19"/>
        <v>-</v>
      </c>
      <c r="AF60" s="38">
        <f>IF('[29]Proforma-Input'!$C$108="Yes",MONTH(O60)&amp;YEAR(O60)=MONTH($C$9)&amp;YEAR($C$9),0)</f>
        <v>0</v>
      </c>
      <c r="AG60" s="52">
        <v>4</v>
      </c>
    </row>
    <row r="61" spans="2:33" x14ac:dyDescent="0.3">
      <c r="B61" s="44" t="str">
        <f t="shared" si="20"/>
        <v>-</v>
      </c>
      <c r="C61" s="38"/>
      <c r="D61" s="1">
        <v>46</v>
      </c>
      <c r="E61" s="1">
        <f t="shared" si="27"/>
        <v>10</v>
      </c>
      <c r="F61" s="39">
        <f>IFERROR(IF(B61&lt;$C$9,IF('[29]Proforma-Input'!$C$108="Yes",K60,K60),0),)</f>
        <v>0</v>
      </c>
      <c r="G61" s="39">
        <f t="shared" si="21"/>
        <v>0</v>
      </c>
      <c r="H61" s="40">
        <f>IFERROR(IF(B61&lt;$C$9,IF('[29]Proforma-Input'!$C$108="Yes",H60,),0),)</f>
        <v>0</v>
      </c>
      <c r="I61" s="41">
        <f t="shared" si="4"/>
        <v>0</v>
      </c>
      <c r="J61" s="41">
        <f t="shared" si="5"/>
        <v>0</v>
      </c>
      <c r="K61" s="42">
        <f t="shared" si="6"/>
        <v>0</v>
      </c>
      <c r="L61" s="41" t="str">
        <f t="shared" si="7"/>
        <v>-</v>
      </c>
      <c r="M61" s="43" t="str">
        <f t="shared" si="8"/>
        <v>-</v>
      </c>
      <c r="O61" s="44">
        <f t="shared" ca="1" si="22"/>
        <v>47302</v>
      </c>
      <c r="P61" s="38"/>
      <c r="Q61" s="1">
        <f t="shared" si="9"/>
        <v>46</v>
      </c>
      <c r="R61" s="1">
        <f t="shared" si="28"/>
        <v>10</v>
      </c>
      <c r="S61" s="39">
        <f>IF('[29]Proforma-Input'!$C$108="No",X60,IF(AF61=TRUE,$P$3,X60))</f>
        <v>9540728.4841295201</v>
      </c>
      <c r="T61" s="39">
        <f t="shared" si="1"/>
        <v>63206.802349296377</v>
      </c>
      <c r="U61" s="40">
        <f t="shared" si="2"/>
        <v>6.5000000000000002E-2</v>
      </c>
      <c r="V61" s="41">
        <f t="shared" si="11"/>
        <v>51678.945955701573</v>
      </c>
      <c r="W61" s="41">
        <f t="shared" si="12"/>
        <v>11527.856393594804</v>
      </c>
      <c r="X61" s="53">
        <f t="shared" si="13"/>
        <v>9529200.6277359258</v>
      </c>
      <c r="Y61" s="68">
        <f t="shared" si="14"/>
        <v>2436713.5358035597</v>
      </c>
      <c r="Z61" s="68">
        <f t="shared" si="15"/>
        <v>470799.37226407445</v>
      </c>
      <c r="AA61" s="39">
        <f t="shared" si="16"/>
        <v>795.06070701079341</v>
      </c>
      <c r="AB61" s="53">
        <f t="shared" si="17"/>
        <v>198.76517675269835</v>
      </c>
      <c r="AC61" s="41" t="str">
        <f t="shared" si="18"/>
        <v>-</v>
      </c>
      <c r="AD61" s="43" t="str">
        <f t="shared" si="19"/>
        <v>-</v>
      </c>
      <c r="AF61" s="38">
        <f>IF('[29]Proforma-Input'!$C$108="Yes",MONTH(O61)&amp;YEAR(O61)=MONTH($C$9)&amp;YEAR($C$9),0)</f>
        <v>0</v>
      </c>
      <c r="AG61" s="52">
        <v>4</v>
      </c>
    </row>
    <row r="62" spans="2:33" x14ac:dyDescent="0.3">
      <c r="B62" s="44" t="str">
        <f t="shared" si="20"/>
        <v>-</v>
      </c>
      <c r="C62" s="38"/>
      <c r="D62" s="1">
        <v>47</v>
      </c>
      <c r="E62" s="1">
        <f t="shared" si="27"/>
        <v>11</v>
      </c>
      <c r="F62" s="39">
        <f>IFERROR(IF(B62&lt;$C$9,IF('[29]Proforma-Input'!$C$108="Yes",K61,K61),0),)</f>
        <v>0</v>
      </c>
      <c r="G62" s="39">
        <f t="shared" si="21"/>
        <v>0</v>
      </c>
      <c r="H62" s="40">
        <f>IFERROR(IF(B62&lt;$C$9,IF('[29]Proforma-Input'!$C$108="Yes",H61,),0),)</f>
        <v>0</v>
      </c>
      <c r="I62" s="41">
        <f t="shared" si="4"/>
        <v>0</v>
      </c>
      <c r="J62" s="41">
        <f t="shared" si="5"/>
        <v>0</v>
      </c>
      <c r="K62" s="42">
        <f t="shared" si="6"/>
        <v>0</v>
      </c>
      <c r="L62" s="41" t="str">
        <f t="shared" si="7"/>
        <v>-</v>
      </c>
      <c r="M62" s="43" t="str">
        <f t="shared" si="8"/>
        <v>-</v>
      </c>
      <c r="O62" s="44">
        <f t="shared" ca="1" si="22"/>
        <v>47333</v>
      </c>
      <c r="P62" s="38"/>
      <c r="Q62" s="1">
        <f t="shared" si="9"/>
        <v>47</v>
      </c>
      <c r="R62" s="1">
        <f t="shared" si="28"/>
        <v>11</v>
      </c>
      <c r="S62" s="39">
        <f>IF('[29]Proforma-Input'!$C$108="No",X61,IF(AF62=TRUE,$P$3,X61))</f>
        <v>9529200.6277359258</v>
      </c>
      <c r="T62" s="39">
        <f t="shared" si="1"/>
        <v>63206.802349296377</v>
      </c>
      <c r="U62" s="40">
        <f t="shared" si="2"/>
        <v>6.5000000000000002E-2</v>
      </c>
      <c r="V62" s="41">
        <f t="shared" si="11"/>
        <v>51616.503400236266</v>
      </c>
      <c r="W62" s="41">
        <f t="shared" si="12"/>
        <v>11590.29894906011</v>
      </c>
      <c r="X62" s="53">
        <f t="shared" si="13"/>
        <v>9517610.3287868649</v>
      </c>
      <c r="Y62" s="68">
        <f t="shared" si="14"/>
        <v>2488330.0392037961</v>
      </c>
      <c r="Z62" s="68">
        <f t="shared" si="15"/>
        <v>482389.67121313454</v>
      </c>
      <c r="AA62" s="39">
        <f t="shared" si="16"/>
        <v>794.1000523113272</v>
      </c>
      <c r="AB62" s="53">
        <f t="shared" si="17"/>
        <v>198.5250130778318</v>
      </c>
      <c r="AC62" s="41" t="str">
        <f t="shared" si="18"/>
        <v>-</v>
      </c>
      <c r="AD62" s="43" t="str">
        <f t="shared" si="19"/>
        <v>-</v>
      </c>
      <c r="AF62" s="38">
        <f>IF('[29]Proforma-Input'!$C$108="Yes",MONTH(O62)&amp;YEAR(O62)=MONTH($C$9)&amp;YEAR($C$9),0)</f>
        <v>0</v>
      </c>
      <c r="AG62" s="52">
        <v>4</v>
      </c>
    </row>
    <row r="63" spans="2:33" x14ac:dyDescent="0.3">
      <c r="B63" s="44" t="str">
        <f t="shared" si="20"/>
        <v>-</v>
      </c>
      <c r="C63" s="38"/>
      <c r="D63" s="1">
        <v>48</v>
      </c>
      <c r="E63" s="1">
        <f t="shared" si="27"/>
        <v>12</v>
      </c>
      <c r="F63" s="39">
        <f>IFERROR(IF(B63&lt;$C$9,IF('[29]Proforma-Input'!$C$108="Yes",K62,K62),0),)</f>
        <v>0</v>
      </c>
      <c r="G63" s="39">
        <f t="shared" si="21"/>
        <v>0</v>
      </c>
      <c r="H63" s="40">
        <f>IFERROR(IF(B63&lt;$C$9,IF('[29]Proforma-Input'!$C$108="Yes",H62,),0),)</f>
        <v>0</v>
      </c>
      <c r="I63" s="41">
        <f t="shared" si="4"/>
        <v>0</v>
      </c>
      <c r="J63" s="41">
        <f t="shared" si="5"/>
        <v>0</v>
      </c>
      <c r="K63" s="42">
        <f t="shared" si="6"/>
        <v>0</v>
      </c>
      <c r="L63" s="41" t="str">
        <f t="shared" si="7"/>
        <v>-</v>
      </c>
      <c r="M63" s="43" t="str">
        <f t="shared" si="8"/>
        <v>-</v>
      </c>
      <c r="O63" s="44">
        <f t="shared" ca="1" si="22"/>
        <v>47364</v>
      </c>
      <c r="P63" s="38"/>
      <c r="Q63" s="1">
        <f t="shared" si="9"/>
        <v>48</v>
      </c>
      <c r="R63" s="1">
        <f t="shared" si="28"/>
        <v>12</v>
      </c>
      <c r="S63" s="39">
        <f>IF('[29]Proforma-Input'!$C$108="No",X62,IF(AF63=TRUE,$P$3,X62))</f>
        <v>9517610.3287868649</v>
      </c>
      <c r="T63" s="39">
        <f t="shared" si="1"/>
        <v>63206.802349296377</v>
      </c>
      <c r="U63" s="40">
        <f t="shared" si="2"/>
        <v>6.5000000000000002E-2</v>
      </c>
      <c r="V63" s="41">
        <f t="shared" si="11"/>
        <v>51553.722614262188</v>
      </c>
      <c r="W63" s="41">
        <f t="shared" si="12"/>
        <v>11653.079735034189</v>
      </c>
      <c r="X63" s="53">
        <f t="shared" si="13"/>
        <v>9505957.2490518298</v>
      </c>
      <c r="Y63" s="68">
        <f t="shared" si="14"/>
        <v>2539883.7618180583</v>
      </c>
      <c r="Z63" s="68">
        <f t="shared" si="15"/>
        <v>494042.75094816874</v>
      </c>
      <c r="AA63" s="39">
        <f t="shared" si="16"/>
        <v>793.13419406557205</v>
      </c>
      <c r="AB63" s="53">
        <f t="shared" si="17"/>
        <v>198.28354851639301</v>
      </c>
      <c r="AC63" s="41" t="str">
        <f t="shared" si="18"/>
        <v>-</v>
      </c>
      <c r="AD63" s="43" t="str">
        <f t="shared" si="19"/>
        <v>-</v>
      </c>
      <c r="AF63" s="38">
        <f>IF('[29]Proforma-Input'!$C$108="Yes",MONTH(O63)&amp;YEAR(O63)=MONTH($C$9)&amp;YEAR($C$9),0)</f>
        <v>0</v>
      </c>
      <c r="AG63" s="52">
        <v>4</v>
      </c>
    </row>
    <row r="64" spans="2:33" x14ac:dyDescent="0.3">
      <c r="B64" s="44" t="str">
        <f t="shared" si="20"/>
        <v>-</v>
      </c>
      <c r="C64" s="38">
        <v>5</v>
      </c>
      <c r="D64" s="1">
        <v>49</v>
      </c>
      <c r="E64" s="1">
        <v>1</v>
      </c>
      <c r="F64" s="39">
        <f>IFERROR(IF(B64&lt;$C$9,IF('[29]Proforma-Input'!$C$108="Yes",K63,K63),0),)</f>
        <v>0</v>
      </c>
      <c r="G64" s="39">
        <f t="shared" si="21"/>
        <v>0</v>
      </c>
      <c r="H64" s="40">
        <f>IFERROR(IF(B64&lt;$C$9,IF('[29]Proforma-Input'!$C$108="Yes",H63,),0),)</f>
        <v>0</v>
      </c>
      <c r="I64" s="41">
        <f t="shared" si="4"/>
        <v>0</v>
      </c>
      <c r="J64" s="41">
        <f t="shared" si="5"/>
        <v>0</v>
      </c>
      <c r="K64" s="42">
        <f t="shared" si="6"/>
        <v>0</v>
      </c>
      <c r="L64" s="41">
        <f t="shared" si="7"/>
        <v>0</v>
      </c>
      <c r="M64" s="43">
        <f t="shared" si="8"/>
        <v>0</v>
      </c>
      <c r="O64" s="44">
        <f t="shared" ca="1" si="22"/>
        <v>47394</v>
      </c>
      <c r="P64" s="38">
        <v>5</v>
      </c>
      <c r="Q64" s="1">
        <f t="shared" si="9"/>
        <v>49</v>
      </c>
      <c r="R64" s="1">
        <v>1</v>
      </c>
      <c r="S64" s="39">
        <f>IF('[29]Proforma-Input'!$C$108="No",X63,IF(AF64=TRUE,$P$3,X63))</f>
        <v>9505957.2490518298</v>
      </c>
      <c r="T64" s="39">
        <f t="shared" si="1"/>
        <v>63206.802349296377</v>
      </c>
      <c r="U64" s="40">
        <f t="shared" si="2"/>
        <v>6.5000000000000002E-2</v>
      </c>
      <c r="V64" s="41">
        <f t="shared" si="11"/>
        <v>51490.601765697415</v>
      </c>
      <c r="W64" s="41">
        <f t="shared" si="12"/>
        <v>11716.200583598962</v>
      </c>
      <c r="X64" s="53">
        <f t="shared" si="13"/>
        <v>9494241.0484682303</v>
      </c>
      <c r="Y64" s="68">
        <f t="shared" si="14"/>
        <v>2591374.3635837557</v>
      </c>
      <c r="Z64" s="68">
        <f t="shared" si="15"/>
        <v>505758.95153176773</v>
      </c>
      <c r="AA64" s="39">
        <f t="shared" si="16"/>
        <v>792.16310408765241</v>
      </c>
      <c r="AB64" s="53">
        <f t="shared" si="17"/>
        <v>198.0407760219131</v>
      </c>
      <c r="AC64" s="41">
        <f t="shared" si="18"/>
        <v>613622.12329612742</v>
      </c>
      <c r="AD64" s="43">
        <f t="shared" si="19"/>
        <v>144859.50489542904</v>
      </c>
      <c r="AF64" s="38">
        <f>IF('[29]Proforma-Input'!$C$108="Yes",MONTH(O64)&amp;YEAR(O64)=MONTH($C$9)&amp;YEAR($C$9),0)</f>
        <v>0</v>
      </c>
      <c r="AG64" s="52">
        <v>5</v>
      </c>
    </row>
    <row r="65" spans="2:33" x14ac:dyDescent="0.3">
      <c r="B65" s="44" t="str">
        <f t="shared" si="20"/>
        <v>-</v>
      </c>
      <c r="C65" s="38"/>
      <c r="D65" s="1">
        <v>50</v>
      </c>
      <c r="E65" s="1">
        <f t="shared" ref="E65:E128" si="29">1+E64</f>
        <v>2</v>
      </c>
      <c r="F65" s="39">
        <f>IFERROR(IF(B65&lt;$C$9,IF('[29]Proforma-Input'!$C$108="Yes",K64,K64),0),)</f>
        <v>0</v>
      </c>
      <c r="G65" s="39">
        <f t="shared" si="21"/>
        <v>0</v>
      </c>
      <c r="H65" s="40">
        <f>IFERROR(IF(B65&lt;$C$9,IF('[29]Proforma-Input'!$C$108="Yes",H64,),0),)</f>
        <v>0</v>
      </c>
      <c r="I65" s="41">
        <f t="shared" si="4"/>
        <v>0</v>
      </c>
      <c r="J65" s="41">
        <f t="shared" si="5"/>
        <v>0</v>
      </c>
      <c r="K65" s="42">
        <f t="shared" si="6"/>
        <v>0</v>
      </c>
      <c r="L65" s="41" t="str">
        <f t="shared" si="7"/>
        <v>-</v>
      </c>
      <c r="M65" s="43" t="str">
        <f t="shared" si="8"/>
        <v>-</v>
      </c>
      <c r="O65" s="44">
        <f t="shared" ca="1" si="22"/>
        <v>47425</v>
      </c>
      <c r="P65" s="38"/>
      <c r="Q65" s="1">
        <f t="shared" si="9"/>
        <v>50</v>
      </c>
      <c r="R65" s="1">
        <f t="shared" ref="R65:R128" si="30">1+R64</f>
        <v>2</v>
      </c>
      <c r="S65" s="39">
        <f>IF('[29]Proforma-Input'!$C$108="No",X64,IF(AF65=TRUE,$P$3,X64))</f>
        <v>9494241.0484682303</v>
      </c>
      <c r="T65" s="39">
        <f t="shared" si="1"/>
        <v>63206.802349296377</v>
      </c>
      <c r="U65" s="40">
        <f t="shared" si="2"/>
        <v>6.5000000000000002E-2</v>
      </c>
      <c r="V65" s="41">
        <f t="shared" si="11"/>
        <v>51427.139012536252</v>
      </c>
      <c r="W65" s="41">
        <f t="shared" si="12"/>
        <v>11779.663336760124</v>
      </c>
      <c r="X65" s="53">
        <f t="shared" si="13"/>
        <v>9482461.3851314709</v>
      </c>
      <c r="Y65" s="68">
        <f t="shared" si="14"/>
        <v>2642801.5025962917</v>
      </c>
      <c r="Z65" s="68">
        <f t="shared" si="15"/>
        <v>517538.61486852786</v>
      </c>
      <c r="AA65" s="39">
        <f t="shared" si="16"/>
        <v>791.18675403901932</v>
      </c>
      <c r="AB65" s="53">
        <f t="shared" si="17"/>
        <v>197.79668850975483</v>
      </c>
      <c r="AC65" s="41" t="str">
        <f t="shared" si="18"/>
        <v>-</v>
      </c>
      <c r="AD65" s="43" t="str">
        <f t="shared" si="19"/>
        <v>-</v>
      </c>
      <c r="AF65" s="38">
        <f>IF('[29]Proforma-Input'!$C$108="Yes",MONTH(O65)&amp;YEAR(O65)=MONTH($C$9)&amp;YEAR($C$9),0)</f>
        <v>0</v>
      </c>
      <c r="AG65" s="52">
        <v>5</v>
      </c>
    </row>
    <row r="66" spans="2:33" x14ac:dyDescent="0.3">
      <c r="B66" s="44" t="str">
        <f t="shared" si="20"/>
        <v>-</v>
      </c>
      <c r="C66" s="38"/>
      <c r="D66" s="1">
        <v>51</v>
      </c>
      <c r="E66" s="1">
        <f t="shared" si="29"/>
        <v>3</v>
      </c>
      <c r="F66" s="39">
        <f>IFERROR(IF(B66&lt;$C$9,IF('[29]Proforma-Input'!$C$108="Yes",K65,K65),0),)</f>
        <v>0</v>
      </c>
      <c r="G66" s="39">
        <f t="shared" si="21"/>
        <v>0</v>
      </c>
      <c r="H66" s="40">
        <f>IFERROR(IF(B66&lt;$C$9,IF('[29]Proforma-Input'!$C$108="Yes",H65,),0),)</f>
        <v>0</v>
      </c>
      <c r="I66" s="41">
        <f t="shared" si="4"/>
        <v>0</v>
      </c>
      <c r="J66" s="41">
        <f t="shared" si="5"/>
        <v>0</v>
      </c>
      <c r="K66" s="42">
        <f t="shared" si="6"/>
        <v>0</v>
      </c>
      <c r="L66" s="41" t="str">
        <f t="shared" si="7"/>
        <v>-</v>
      </c>
      <c r="M66" s="43" t="str">
        <f t="shared" si="8"/>
        <v>-</v>
      </c>
      <c r="O66" s="44">
        <f t="shared" ca="1" si="22"/>
        <v>47455</v>
      </c>
      <c r="P66" s="38"/>
      <c r="Q66" s="1">
        <f t="shared" si="9"/>
        <v>51</v>
      </c>
      <c r="R66" s="1">
        <f t="shared" si="30"/>
        <v>3</v>
      </c>
      <c r="S66" s="39">
        <f>IF('[29]Proforma-Input'!$C$108="No",X65,IF(AF66=TRUE,$P$3,X65))</f>
        <v>9482461.3851314709</v>
      </c>
      <c r="T66" s="39">
        <f t="shared" si="1"/>
        <v>63206.802349296377</v>
      </c>
      <c r="U66" s="40">
        <f t="shared" si="2"/>
        <v>6.5000000000000002E-2</v>
      </c>
      <c r="V66" s="41">
        <f t="shared" si="11"/>
        <v>51363.332502795471</v>
      </c>
      <c r="W66" s="41">
        <f t="shared" si="12"/>
        <v>11843.469846500906</v>
      </c>
      <c r="X66" s="53">
        <f t="shared" si="13"/>
        <v>9470617.9152849708</v>
      </c>
      <c r="Y66" s="68">
        <f t="shared" si="14"/>
        <v>2694164.8350990871</v>
      </c>
      <c r="Z66" s="68">
        <f t="shared" si="15"/>
        <v>529382.08471502876</v>
      </c>
      <c r="AA66" s="39">
        <f t="shared" si="16"/>
        <v>790.20511542762267</v>
      </c>
      <c r="AB66" s="53">
        <f t="shared" si="17"/>
        <v>197.55127885690567</v>
      </c>
      <c r="AC66" s="41" t="str">
        <f t="shared" si="18"/>
        <v>-</v>
      </c>
      <c r="AD66" s="43" t="str">
        <f t="shared" si="19"/>
        <v>-</v>
      </c>
      <c r="AF66" s="38">
        <f>IF('[29]Proforma-Input'!$C$108="Yes",MONTH(O66)&amp;YEAR(O66)=MONTH($C$9)&amp;YEAR($C$9),0)</f>
        <v>0</v>
      </c>
      <c r="AG66" s="52">
        <v>5</v>
      </c>
    </row>
    <row r="67" spans="2:33" x14ac:dyDescent="0.3">
      <c r="B67" s="44" t="str">
        <f t="shared" si="20"/>
        <v>-</v>
      </c>
      <c r="C67" s="38"/>
      <c r="D67" s="1">
        <v>52</v>
      </c>
      <c r="E67" s="1">
        <f t="shared" si="29"/>
        <v>4</v>
      </c>
      <c r="F67" s="39">
        <f>IFERROR(IF(B67&lt;$C$9,IF('[29]Proforma-Input'!$C$108="Yes",K66,K66),0),)</f>
        <v>0</v>
      </c>
      <c r="G67" s="39">
        <f t="shared" si="21"/>
        <v>0</v>
      </c>
      <c r="H67" s="40">
        <f>IFERROR(IF(B67&lt;$C$9,IF('[29]Proforma-Input'!$C$108="Yes",H66,),0),)</f>
        <v>0</v>
      </c>
      <c r="I67" s="41">
        <f t="shared" si="4"/>
        <v>0</v>
      </c>
      <c r="J67" s="41">
        <f t="shared" si="5"/>
        <v>0</v>
      </c>
      <c r="K67" s="42">
        <f t="shared" si="6"/>
        <v>0</v>
      </c>
      <c r="L67" s="41" t="str">
        <f t="shared" si="7"/>
        <v>-</v>
      </c>
      <c r="M67" s="43" t="str">
        <f t="shared" si="8"/>
        <v>-</v>
      </c>
      <c r="O67" s="44">
        <f t="shared" ca="1" si="22"/>
        <v>47486</v>
      </c>
      <c r="P67" s="38"/>
      <c r="Q67" s="1">
        <f t="shared" si="9"/>
        <v>52</v>
      </c>
      <c r="R67" s="1">
        <f t="shared" si="30"/>
        <v>4</v>
      </c>
      <c r="S67" s="39">
        <f>IF('[29]Proforma-Input'!$C$108="No",X66,IF(AF67=TRUE,$P$3,X66))</f>
        <v>9470617.9152849708</v>
      </c>
      <c r="T67" s="39">
        <f t="shared" si="1"/>
        <v>63206.802349296377</v>
      </c>
      <c r="U67" s="40">
        <f t="shared" si="2"/>
        <v>6.5000000000000002E-2</v>
      </c>
      <c r="V67" s="41">
        <f t="shared" si="11"/>
        <v>51299.180374460258</v>
      </c>
      <c r="W67" s="41">
        <f t="shared" si="12"/>
        <v>11907.621974836118</v>
      </c>
      <c r="X67" s="53">
        <f t="shared" si="13"/>
        <v>9458710.2933101337</v>
      </c>
      <c r="Y67" s="68">
        <f t="shared" si="14"/>
        <v>2745464.0154735474</v>
      </c>
      <c r="Z67" s="68">
        <f t="shared" si="15"/>
        <v>541289.70668986486</v>
      </c>
      <c r="AA67" s="39">
        <f t="shared" si="16"/>
        <v>789.21815960708091</v>
      </c>
      <c r="AB67" s="53">
        <f t="shared" si="17"/>
        <v>197.30453990177023</v>
      </c>
      <c r="AC67" s="41" t="str">
        <f t="shared" si="18"/>
        <v>-</v>
      </c>
      <c r="AD67" s="43" t="str">
        <f t="shared" si="19"/>
        <v>-</v>
      </c>
      <c r="AF67" s="38">
        <f>IF('[29]Proforma-Input'!$C$108="Yes",MONTH(O67)&amp;YEAR(O67)=MONTH($C$9)&amp;YEAR($C$9),0)</f>
        <v>0</v>
      </c>
      <c r="AG67" s="52">
        <v>5</v>
      </c>
    </row>
    <row r="68" spans="2:33" x14ac:dyDescent="0.3">
      <c r="B68" s="44" t="str">
        <f t="shared" si="20"/>
        <v>-</v>
      </c>
      <c r="C68" s="38"/>
      <c r="D68" s="1">
        <v>53</v>
      </c>
      <c r="E68" s="1">
        <f t="shared" si="29"/>
        <v>5</v>
      </c>
      <c r="F68" s="39">
        <f>IFERROR(IF(B68&lt;$C$9,IF('[29]Proforma-Input'!$C$108="Yes",K67,K67),0),)</f>
        <v>0</v>
      </c>
      <c r="G68" s="39">
        <f t="shared" si="21"/>
        <v>0</v>
      </c>
      <c r="H68" s="40">
        <f>IFERROR(IF(B68&lt;$C$9,IF('[29]Proforma-Input'!$C$108="Yes",H67,),0),)</f>
        <v>0</v>
      </c>
      <c r="I68" s="41">
        <f t="shared" si="4"/>
        <v>0</v>
      </c>
      <c r="J68" s="41">
        <f t="shared" si="5"/>
        <v>0</v>
      </c>
      <c r="K68" s="42">
        <f t="shared" si="6"/>
        <v>0</v>
      </c>
      <c r="L68" s="41" t="str">
        <f t="shared" si="7"/>
        <v>-</v>
      </c>
      <c r="M68" s="43" t="str">
        <f t="shared" si="8"/>
        <v>-</v>
      </c>
      <c r="O68" s="44">
        <f t="shared" ca="1" si="22"/>
        <v>47517</v>
      </c>
      <c r="P68" s="38"/>
      <c r="Q68" s="1">
        <f t="shared" si="9"/>
        <v>53</v>
      </c>
      <c r="R68" s="1">
        <f t="shared" si="30"/>
        <v>5</v>
      </c>
      <c r="S68" s="39">
        <f>IF('[29]Proforma-Input'!$C$108="No",X67,IF(AF68=TRUE,$P$3,X67))</f>
        <v>9458710.2933101337</v>
      </c>
      <c r="T68" s="39">
        <f t="shared" si="1"/>
        <v>63206.802349296377</v>
      </c>
      <c r="U68" s="40">
        <f t="shared" si="2"/>
        <v>6.5000000000000002E-2</v>
      </c>
      <c r="V68" s="41">
        <f t="shared" si="11"/>
        <v>51234.680755429894</v>
      </c>
      <c r="W68" s="41">
        <f t="shared" si="12"/>
        <v>11972.121593866483</v>
      </c>
      <c r="X68" s="53">
        <f t="shared" si="13"/>
        <v>9446738.1717162672</v>
      </c>
      <c r="Y68" s="68">
        <f t="shared" si="14"/>
        <v>2796698.6962289773</v>
      </c>
      <c r="Z68" s="68">
        <f t="shared" si="15"/>
        <v>553261.82828373136</v>
      </c>
      <c r="AA68" s="39">
        <f t="shared" si="16"/>
        <v>788.22585777584447</v>
      </c>
      <c r="AB68" s="53">
        <f t="shared" si="17"/>
        <v>197.05646444396112</v>
      </c>
      <c r="AC68" s="41" t="str">
        <f t="shared" si="18"/>
        <v>-</v>
      </c>
      <c r="AD68" s="43" t="str">
        <f t="shared" si="19"/>
        <v>-</v>
      </c>
      <c r="AF68" s="38">
        <f>IF('[29]Proforma-Input'!$C$108="Yes",MONTH(O68)&amp;YEAR(O68)=MONTH($C$9)&amp;YEAR($C$9),0)</f>
        <v>0</v>
      </c>
      <c r="AG68" s="52">
        <v>5</v>
      </c>
    </row>
    <row r="69" spans="2:33" x14ac:dyDescent="0.3">
      <c r="B69" s="44" t="str">
        <f t="shared" si="20"/>
        <v>-</v>
      </c>
      <c r="C69" s="38"/>
      <c r="D69" s="1">
        <v>54</v>
      </c>
      <c r="E69" s="1">
        <f t="shared" si="29"/>
        <v>6</v>
      </c>
      <c r="F69" s="39">
        <f>IFERROR(IF(B69&lt;$C$9,IF('[29]Proforma-Input'!$C$108="Yes",K68,K68),0),)</f>
        <v>0</v>
      </c>
      <c r="G69" s="39">
        <f t="shared" si="21"/>
        <v>0</v>
      </c>
      <c r="H69" s="40">
        <f>IFERROR(IF(B69&lt;$C$9,IF('[29]Proforma-Input'!$C$108="Yes",H68,),0),)</f>
        <v>0</v>
      </c>
      <c r="I69" s="41">
        <f t="shared" si="4"/>
        <v>0</v>
      </c>
      <c r="J69" s="41">
        <f t="shared" si="5"/>
        <v>0</v>
      </c>
      <c r="K69" s="42">
        <f t="shared" si="6"/>
        <v>0</v>
      </c>
      <c r="L69" s="41" t="str">
        <f t="shared" si="7"/>
        <v>-</v>
      </c>
      <c r="M69" s="43" t="str">
        <f t="shared" si="8"/>
        <v>-</v>
      </c>
      <c r="O69" s="44">
        <f t="shared" ca="1" si="22"/>
        <v>47545</v>
      </c>
      <c r="P69" s="38"/>
      <c r="Q69" s="1">
        <f t="shared" si="9"/>
        <v>54</v>
      </c>
      <c r="R69" s="1">
        <f t="shared" si="30"/>
        <v>6</v>
      </c>
      <c r="S69" s="39">
        <f>IF('[29]Proforma-Input'!$C$108="No",X68,IF(AF69=TRUE,$P$3,X68))</f>
        <v>9446738.1717162672</v>
      </c>
      <c r="T69" s="39">
        <f t="shared" si="1"/>
        <v>63206.802349296377</v>
      </c>
      <c r="U69" s="40">
        <f t="shared" si="2"/>
        <v>6.5000000000000002E-2</v>
      </c>
      <c r="V69" s="41">
        <f t="shared" si="11"/>
        <v>51169.831763463117</v>
      </c>
      <c r="W69" s="41">
        <f t="shared" si="12"/>
        <v>12036.97058583326</v>
      </c>
      <c r="X69" s="53">
        <f t="shared" si="13"/>
        <v>9434701.2011304349</v>
      </c>
      <c r="Y69" s="68">
        <f t="shared" si="14"/>
        <v>2847868.5279924404</v>
      </c>
      <c r="Z69" s="68">
        <f t="shared" si="15"/>
        <v>565298.79886956466</v>
      </c>
      <c r="AA69" s="39">
        <f t="shared" si="16"/>
        <v>787.2281809763557</v>
      </c>
      <c r="AB69" s="53">
        <f t="shared" si="17"/>
        <v>196.80704524408893</v>
      </c>
      <c r="AC69" s="41" t="str">
        <f t="shared" si="18"/>
        <v>-</v>
      </c>
      <c r="AD69" s="43" t="str">
        <f t="shared" si="19"/>
        <v>-</v>
      </c>
      <c r="AF69" s="38">
        <f>IF('[29]Proforma-Input'!$C$108="Yes",MONTH(O69)&amp;YEAR(O69)=MONTH($C$9)&amp;YEAR($C$9),0)</f>
        <v>0</v>
      </c>
      <c r="AG69" s="52">
        <v>5</v>
      </c>
    </row>
    <row r="70" spans="2:33" x14ac:dyDescent="0.3">
      <c r="B70" s="44" t="str">
        <f t="shared" si="20"/>
        <v>-</v>
      </c>
      <c r="C70" s="38"/>
      <c r="D70" s="1">
        <v>55</v>
      </c>
      <c r="E70" s="1">
        <f t="shared" si="29"/>
        <v>7</v>
      </c>
      <c r="F70" s="39">
        <f>IFERROR(IF(B70&lt;$C$9,IF('[29]Proforma-Input'!$C$108="Yes",K69,K69),0),)</f>
        <v>0</v>
      </c>
      <c r="G70" s="39">
        <f t="shared" si="21"/>
        <v>0</v>
      </c>
      <c r="H70" s="40">
        <f>IFERROR(IF(B70&lt;$C$9,IF('[29]Proforma-Input'!$C$108="Yes",H69,),0),)</f>
        <v>0</v>
      </c>
      <c r="I70" s="41">
        <f t="shared" si="4"/>
        <v>0</v>
      </c>
      <c r="J70" s="41">
        <f t="shared" si="5"/>
        <v>0</v>
      </c>
      <c r="K70" s="42">
        <f t="shared" si="6"/>
        <v>0</v>
      </c>
      <c r="L70" s="41" t="str">
        <f t="shared" si="7"/>
        <v>-</v>
      </c>
      <c r="M70" s="43" t="str">
        <f t="shared" si="8"/>
        <v>-</v>
      </c>
      <c r="O70" s="44">
        <f t="shared" ca="1" si="22"/>
        <v>47576</v>
      </c>
      <c r="P70" s="38"/>
      <c r="Q70" s="1">
        <f>IF(S70&gt;0,1+Q69,)</f>
        <v>55</v>
      </c>
      <c r="R70" s="1">
        <f t="shared" si="30"/>
        <v>7</v>
      </c>
      <c r="S70" s="39">
        <f>IF('[29]Proforma-Input'!$C$108="No",X69,IF(AF70=TRUE,$P$3,X69))</f>
        <v>9434701.2011304349</v>
      </c>
      <c r="T70" s="39">
        <f t="shared" si="1"/>
        <v>63206.802349296377</v>
      </c>
      <c r="U70" s="40">
        <f t="shared" si="2"/>
        <v>6.5000000000000002E-2</v>
      </c>
      <c r="V70" s="41">
        <f t="shared" si="11"/>
        <v>51104.631506123187</v>
      </c>
      <c r="W70" s="41">
        <f t="shared" si="12"/>
        <v>12102.170843173189</v>
      </c>
      <c r="X70" s="53">
        <f t="shared" si="13"/>
        <v>9422599.0302872621</v>
      </c>
      <c r="Y70" s="68">
        <f t="shared" si="14"/>
        <v>2898973.1594985635</v>
      </c>
      <c r="Z70" s="68">
        <f t="shared" si="15"/>
        <v>577400.96971273783</v>
      </c>
      <c r="AA70" s="39">
        <f t="shared" si="16"/>
        <v>786.22510009420296</v>
      </c>
      <c r="AB70" s="53">
        <f t="shared" si="17"/>
        <v>196.55627502355074</v>
      </c>
      <c r="AC70" s="41" t="str">
        <f t="shared" si="18"/>
        <v>-</v>
      </c>
      <c r="AD70" s="43" t="str">
        <f t="shared" si="19"/>
        <v>-</v>
      </c>
      <c r="AF70" s="38">
        <f>IF('[29]Proforma-Input'!$C$108="Yes",MONTH(O70)&amp;YEAR(O70)=MONTH($C$9)&amp;YEAR($C$9),0)</f>
        <v>0</v>
      </c>
      <c r="AG70" s="52">
        <v>5</v>
      </c>
    </row>
    <row r="71" spans="2:33" x14ac:dyDescent="0.3">
      <c r="B71" s="44" t="str">
        <f t="shared" si="20"/>
        <v>-</v>
      </c>
      <c r="C71" s="38"/>
      <c r="D71" s="1">
        <v>56</v>
      </c>
      <c r="E71" s="1">
        <f t="shared" si="29"/>
        <v>8</v>
      </c>
      <c r="F71" s="39">
        <f>IFERROR(IF(B71&lt;$C$9,IF('[29]Proforma-Input'!$C$108="Yes",K70,K70),0),)</f>
        <v>0</v>
      </c>
      <c r="G71" s="39">
        <f t="shared" si="21"/>
        <v>0</v>
      </c>
      <c r="H71" s="40">
        <f>IFERROR(IF(B71&lt;$C$9,IF('[29]Proforma-Input'!$C$108="Yes",H70,),0),)</f>
        <v>0</v>
      </c>
      <c r="I71" s="41">
        <f t="shared" si="4"/>
        <v>0</v>
      </c>
      <c r="J71" s="41">
        <f t="shared" si="5"/>
        <v>0</v>
      </c>
      <c r="K71" s="42">
        <f t="shared" si="6"/>
        <v>0</v>
      </c>
      <c r="L71" s="41" t="str">
        <f t="shared" si="7"/>
        <v>-</v>
      </c>
      <c r="M71" s="43" t="str">
        <f t="shared" si="8"/>
        <v>-</v>
      </c>
      <c r="O71" s="44">
        <f t="shared" ca="1" si="22"/>
        <v>47606</v>
      </c>
      <c r="P71" s="38"/>
      <c r="Q71" s="1">
        <f t="shared" ref="Q71:Q134" si="31">IF(S71&gt;0,1+Q70,)</f>
        <v>56</v>
      </c>
      <c r="R71" s="1">
        <f t="shared" si="30"/>
        <v>8</v>
      </c>
      <c r="S71" s="39">
        <f>IF('[29]Proforma-Input'!$C$108="No",X70,IF(AF71=TRUE,$P$3,X70))</f>
        <v>9422599.0302872621</v>
      </c>
      <c r="T71" s="39">
        <f t="shared" si="1"/>
        <v>63206.802349296377</v>
      </c>
      <c r="U71" s="40">
        <f t="shared" si="2"/>
        <v>6.5000000000000002E-2</v>
      </c>
      <c r="V71" s="41">
        <f t="shared" si="11"/>
        <v>51039.078080722669</v>
      </c>
      <c r="W71" s="41">
        <f t="shared" si="12"/>
        <v>12167.724268573707</v>
      </c>
      <c r="X71" s="53">
        <f t="shared" si="13"/>
        <v>9410431.3060186878</v>
      </c>
      <c r="Y71" s="68">
        <f t="shared" si="14"/>
        <v>2950012.2375792861</v>
      </c>
      <c r="Z71" s="68">
        <f t="shared" si="15"/>
        <v>589568.69398131152</v>
      </c>
      <c r="AA71" s="39">
        <f t="shared" si="16"/>
        <v>785.21658585727175</v>
      </c>
      <c r="AB71" s="53">
        <f t="shared" si="17"/>
        <v>196.30414646431794</v>
      </c>
      <c r="AC71" s="41" t="str">
        <f t="shared" si="18"/>
        <v>-</v>
      </c>
      <c r="AD71" s="43" t="str">
        <f t="shared" si="19"/>
        <v>-</v>
      </c>
      <c r="AF71" s="38">
        <f>IF('[29]Proforma-Input'!$C$108="Yes",MONTH(O71)&amp;YEAR(O71)=MONTH($C$9)&amp;YEAR($C$9),0)</f>
        <v>0</v>
      </c>
      <c r="AG71" s="52">
        <v>5</v>
      </c>
    </row>
    <row r="72" spans="2:33" x14ac:dyDescent="0.3">
      <c r="B72" s="44" t="str">
        <f t="shared" si="20"/>
        <v>-</v>
      </c>
      <c r="C72" s="38"/>
      <c r="D72" s="1">
        <v>57</v>
      </c>
      <c r="E72" s="1">
        <f t="shared" si="29"/>
        <v>9</v>
      </c>
      <c r="F72" s="39">
        <f>IFERROR(IF(B72&lt;$C$9,IF('[29]Proforma-Input'!$C$108="Yes",K71,K71),0),)</f>
        <v>0</v>
      </c>
      <c r="G72" s="39">
        <f t="shared" si="21"/>
        <v>0</v>
      </c>
      <c r="H72" s="40">
        <f>IFERROR(IF(B72&lt;$C$9,IF('[29]Proforma-Input'!$C$108="Yes",H71,),0),)</f>
        <v>0</v>
      </c>
      <c r="I72" s="41">
        <f t="shared" si="4"/>
        <v>0</v>
      </c>
      <c r="J72" s="41">
        <f t="shared" si="5"/>
        <v>0</v>
      </c>
      <c r="K72" s="42">
        <f t="shared" si="6"/>
        <v>0</v>
      </c>
      <c r="L72" s="41" t="str">
        <f t="shared" si="7"/>
        <v>-</v>
      </c>
      <c r="M72" s="43" t="str">
        <f t="shared" si="8"/>
        <v>-</v>
      </c>
      <c r="O72" s="44">
        <f t="shared" ca="1" si="22"/>
        <v>47637</v>
      </c>
      <c r="P72" s="38"/>
      <c r="Q72" s="1">
        <f t="shared" si="31"/>
        <v>57</v>
      </c>
      <c r="R72" s="1">
        <f t="shared" si="30"/>
        <v>9</v>
      </c>
      <c r="S72" s="39">
        <f>IF('[29]Proforma-Input'!$C$108="No",X71,IF(AF72=TRUE,$P$3,X71))</f>
        <v>9410431.3060186878</v>
      </c>
      <c r="T72" s="39">
        <f t="shared" si="1"/>
        <v>63206.802349296377</v>
      </c>
      <c r="U72" s="40">
        <f t="shared" si="2"/>
        <v>6.5000000000000002E-2</v>
      </c>
      <c r="V72" s="41">
        <f t="shared" si="11"/>
        <v>50973.169574267893</v>
      </c>
      <c r="W72" s="41">
        <f t="shared" si="12"/>
        <v>12233.632775028484</v>
      </c>
      <c r="X72" s="53">
        <f t="shared" si="13"/>
        <v>9398197.6732436586</v>
      </c>
      <c r="Y72" s="68">
        <f t="shared" si="14"/>
        <v>3000985.4071535538</v>
      </c>
      <c r="Z72" s="68">
        <f t="shared" si="15"/>
        <v>601802.32675633999</v>
      </c>
      <c r="AA72" s="39">
        <f t="shared" si="16"/>
        <v>784.20260883489073</v>
      </c>
      <c r="AB72" s="53">
        <f t="shared" si="17"/>
        <v>196.05065220872268</v>
      </c>
      <c r="AC72" s="41" t="str">
        <f t="shared" si="18"/>
        <v>-</v>
      </c>
      <c r="AD72" s="43" t="str">
        <f t="shared" si="19"/>
        <v>-</v>
      </c>
      <c r="AF72" s="38">
        <f>IF('[29]Proforma-Input'!$C$108="Yes",MONTH(O72)&amp;YEAR(O72)=MONTH($C$9)&amp;YEAR($C$9),0)</f>
        <v>0</v>
      </c>
      <c r="AG72" s="52">
        <v>5</v>
      </c>
    </row>
    <row r="73" spans="2:33" x14ac:dyDescent="0.3">
      <c r="B73" s="44" t="str">
        <f t="shared" si="20"/>
        <v>-</v>
      </c>
      <c r="C73" s="38"/>
      <c r="D73" s="1">
        <v>58</v>
      </c>
      <c r="E73" s="1">
        <f t="shared" si="29"/>
        <v>10</v>
      </c>
      <c r="F73" s="39">
        <f>IFERROR(IF(B73&lt;$C$9,IF('[29]Proforma-Input'!$C$108="Yes",K72,K72),0),)</f>
        <v>0</v>
      </c>
      <c r="G73" s="39">
        <f t="shared" si="21"/>
        <v>0</v>
      </c>
      <c r="H73" s="40">
        <f>IFERROR(IF(B73&lt;$C$9,IF('[29]Proforma-Input'!$C$108="Yes",H72,),0),)</f>
        <v>0</v>
      </c>
      <c r="I73" s="41">
        <f t="shared" si="4"/>
        <v>0</v>
      </c>
      <c r="J73" s="41">
        <f t="shared" si="5"/>
        <v>0</v>
      </c>
      <c r="K73" s="42">
        <f t="shared" si="6"/>
        <v>0</v>
      </c>
      <c r="L73" s="41" t="str">
        <f t="shared" si="7"/>
        <v>-</v>
      </c>
      <c r="M73" s="43" t="str">
        <f t="shared" si="8"/>
        <v>-</v>
      </c>
      <c r="O73" s="44">
        <f t="shared" ca="1" si="22"/>
        <v>47667</v>
      </c>
      <c r="P73" s="38"/>
      <c r="Q73" s="1">
        <f t="shared" si="31"/>
        <v>58</v>
      </c>
      <c r="R73" s="1">
        <f t="shared" si="30"/>
        <v>10</v>
      </c>
      <c r="S73" s="39">
        <f>IF('[29]Proforma-Input'!$C$108="No",X72,IF(AF73=TRUE,$P$3,X72))</f>
        <v>9398197.6732436586</v>
      </c>
      <c r="T73" s="39">
        <f t="shared" si="1"/>
        <v>63206.802349296377</v>
      </c>
      <c r="U73" s="40">
        <f t="shared" si="2"/>
        <v>6.5000000000000002E-2</v>
      </c>
      <c r="V73" s="41">
        <f t="shared" si="11"/>
        <v>50906.904063403155</v>
      </c>
      <c r="W73" s="41">
        <f t="shared" si="12"/>
        <v>12299.898285893221</v>
      </c>
      <c r="X73" s="53">
        <f t="shared" si="13"/>
        <v>9385897.7749577649</v>
      </c>
      <c r="Y73" s="68">
        <f t="shared" si="14"/>
        <v>3051892.3112169569</v>
      </c>
      <c r="Z73" s="68">
        <f t="shared" si="15"/>
        <v>614102.22504223324</v>
      </c>
      <c r="AA73" s="39">
        <f t="shared" si="16"/>
        <v>783.1831394369716</v>
      </c>
      <c r="AB73" s="53">
        <f t="shared" si="17"/>
        <v>195.7957848592429</v>
      </c>
      <c r="AC73" s="41" t="str">
        <f t="shared" si="18"/>
        <v>-</v>
      </c>
      <c r="AD73" s="43" t="str">
        <f t="shared" si="19"/>
        <v>-</v>
      </c>
      <c r="AF73" s="38">
        <f>IF('[29]Proforma-Input'!$C$108="Yes",MONTH(O73)&amp;YEAR(O73)=MONTH($C$9)&amp;YEAR($C$9),0)</f>
        <v>0</v>
      </c>
      <c r="AG73" s="52">
        <v>5</v>
      </c>
    </row>
    <row r="74" spans="2:33" x14ac:dyDescent="0.3">
      <c r="B74" s="44" t="str">
        <f t="shared" si="20"/>
        <v>-</v>
      </c>
      <c r="C74" s="38"/>
      <c r="D74" s="1">
        <v>59</v>
      </c>
      <c r="E74" s="1">
        <f t="shared" si="29"/>
        <v>11</v>
      </c>
      <c r="F74" s="39">
        <f>IFERROR(IF(B74&lt;$C$9,IF('[29]Proforma-Input'!$C$108="Yes",K73,K73),0),)</f>
        <v>0</v>
      </c>
      <c r="G74" s="39">
        <f t="shared" si="21"/>
        <v>0</v>
      </c>
      <c r="H74" s="40">
        <f>IFERROR(IF(B74&lt;$C$9,IF('[29]Proforma-Input'!$C$108="Yes",H73,),0),)</f>
        <v>0</v>
      </c>
      <c r="I74" s="41">
        <f t="shared" si="4"/>
        <v>0</v>
      </c>
      <c r="J74" s="41">
        <f t="shared" si="5"/>
        <v>0</v>
      </c>
      <c r="K74" s="42">
        <f t="shared" si="6"/>
        <v>0</v>
      </c>
      <c r="L74" s="41" t="str">
        <f t="shared" si="7"/>
        <v>-</v>
      </c>
      <c r="M74" s="43" t="str">
        <f t="shared" si="8"/>
        <v>-</v>
      </c>
      <c r="O74" s="44">
        <f t="shared" ca="1" si="22"/>
        <v>47698</v>
      </c>
      <c r="P74" s="38"/>
      <c r="Q74" s="1">
        <f t="shared" si="31"/>
        <v>59</v>
      </c>
      <c r="R74" s="1">
        <f t="shared" si="30"/>
        <v>11</v>
      </c>
      <c r="S74" s="39">
        <f>IF('[29]Proforma-Input'!$C$108="No",X73,IF(AF74=TRUE,$P$3,X73))</f>
        <v>9385897.7749577649</v>
      </c>
      <c r="T74" s="39">
        <f t="shared" si="1"/>
        <v>63206.802349296377</v>
      </c>
      <c r="U74" s="40">
        <f t="shared" si="2"/>
        <v>6.5000000000000002E-2</v>
      </c>
      <c r="V74" s="41">
        <f t="shared" si="11"/>
        <v>50840.279614354564</v>
      </c>
      <c r="W74" s="41">
        <f t="shared" si="12"/>
        <v>12366.522734941813</v>
      </c>
      <c r="X74" s="53">
        <f t="shared" si="13"/>
        <v>9373531.252222823</v>
      </c>
      <c r="Y74" s="68">
        <f t="shared" si="14"/>
        <v>3102732.5908313114</v>
      </c>
      <c r="Z74" s="68">
        <f t="shared" si="15"/>
        <v>626468.74777717504</v>
      </c>
      <c r="AA74" s="39">
        <f t="shared" si="16"/>
        <v>782.15814791314699</v>
      </c>
      <c r="AB74" s="53">
        <f t="shared" si="17"/>
        <v>195.53953697828675</v>
      </c>
      <c r="AC74" s="41" t="str">
        <f t="shared" si="18"/>
        <v>-</v>
      </c>
      <c r="AD74" s="43" t="str">
        <f t="shared" si="19"/>
        <v>-</v>
      </c>
      <c r="AF74" s="38">
        <f>IF('[29]Proforma-Input'!$C$108="Yes",MONTH(O74)&amp;YEAR(O74)=MONTH($C$9)&amp;YEAR($C$9),0)</f>
        <v>0</v>
      </c>
      <c r="AG74" s="52">
        <v>5</v>
      </c>
    </row>
    <row r="75" spans="2:33" x14ac:dyDescent="0.3">
      <c r="B75" s="44" t="str">
        <f t="shared" si="20"/>
        <v>-</v>
      </c>
      <c r="C75" s="38"/>
      <c r="D75" s="1">
        <v>60</v>
      </c>
      <c r="E75" s="1">
        <f t="shared" si="29"/>
        <v>12</v>
      </c>
      <c r="F75" s="39">
        <f>IFERROR(IF(B75&lt;$C$9,IF('[29]Proforma-Input'!$C$108="Yes",K74,K74),0),)</f>
        <v>0</v>
      </c>
      <c r="G75" s="39">
        <f t="shared" si="21"/>
        <v>0</v>
      </c>
      <c r="H75" s="40">
        <f>IFERROR(IF(B75&lt;$C$9,IF('[29]Proforma-Input'!$C$108="Yes",H74,),0),)</f>
        <v>0</v>
      </c>
      <c r="I75" s="41">
        <f t="shared" si="4"/>
        <v>0</v>
      </c>
      <c r="J75" s="41">
        <f t="shared" si="5"/>
        <v>0</v>
      </c>
      <c r="K75" s="42">
        <f t="shared" si="6"/>
        <v>0</v>
      </c>
      <c r="L75" s="41" t="str">
        <f t="shared" si="7"/>
        <v>-</v>
      </c>
      <c r="M75" s="43" t="str">
        <f t="shared" si="8"/>
        <v>-</v>
      </c>
      <c r="O75" s="44">
        <f t="shared" ca="1" si="22"/>
        <v>47729</v>
      </c>
      <c r="P75" s="38"/>
      <c r="Q75" s="1">
        <f t="shared" si="31"/>
        <v>60</v>
      </c>
      <c r="R75" s="1">
        <f t="shared" si="30"/>
        <v>12</v>
      </c>
      <c r="S75" s="39">
        <f>IF('[29]Proforma-Input'!$C$108="No",X74,IF(AF75=TRUE,$P$3,X74))</f>
        <v>9373531.252222823</v>
      </c>
      <c r="T75" s="39">
        <f t="shared" si="1"/>
        <v>63206.802349296377</v>
      </c>
      <c r="U75" s="40">
        <f t="shared" si="2"/>
        <v>6.5000000000000002E-2</v>
      </c>
      <c r="V75" s="41">
        <f t="shared" si="11"/>
        <v>50773.294282873627</v>
      </c>
      <c r="W75" s="41">
        <f t="shared" si="12"/>
        <v>12433.50806642275</v>
      </c>
      <c r="X75" s="53">
        <f t="shared" si="13"/>
        <v>9361097.7441563997</v>
      </c>
      <c r="Y75" s="68">
        <f t="shared" si="14"/>
        <v>3153505.885114185</v>
      </c>
      <c r="Z75" s="68">
        <f t="shared" si="15"/>
        <v>638902.25584359781</v>
      </c>
      <c r="AA75" s="39">
        <f t="shared" si="16"/>
        <v>781.12760435190194</v>
      </c>
      <c r="AB75" s="53">
        <f t="shared" si="17"/>
        <v>195.28190108797548</v>
      </c>
      <c r="AC75" s="41" t="str">
        <f t="shared" si="18"/>
        <v>-</v>
      </c>
      <c r="AD75" s="43" t="str">
        <f t="shared" si="19"/>
        <v>-</v>
      </c>
      <c r="AF75" s="38">
        <f>IF('[29]Proforma-Input'!$C$108="Yes",MONTH(O75)&amp;YEAR(O75)=MONTH($C$9)&amp;YEAR($C$9),0)</f>
        <v>0</v>
      </c>
      <c r="AG75" s="52">
        <v>5</v>
      </c>
    </row>
    <row r="76" spans="2:33" x14ac:dyDescent="0.3">
      <c r="B76" s="44" t="str">
        <f t="shared" si="20"/>
        <v>-</v>
      </c>
      <c r="C76" s="38">
        <v>6</v>
      </c>
      <c r="D76" s="1">
        <v>61</v>
      </c>
      <c r="E76" s="1">
        <v>1</v>
      </c>
      <c r="F76" s="39">
        <f>IFERROR(IF(B76&lt;$C$9,IF('[29]Proforma-Input'!$C$108="Yes",K75,K75),0),)</f>
        <v>0</v>
      </c>
      <c r="G76" s="39">
        <f t="shared" si="21"/>
        <v>0</v>
      </c>
      <c r="H76" s="40">
        <f>IFERROR(IF(B76&lt;$C$9,IF('[29]Proforma-Input'!$C$108="Yes",H75,),0),)</f>
        <v>0</v>
      </c>
      <c r="I76" s="41">
        <f t="shared" si="4"/>
        <v>0</v>
      </c>
      <c r="J76" s="41">
        <f t="shared" si="5"/>
        <v>0</v>
      </c>
      <c r="K76" s="42">
        <f t="shared" si="6"/>
        <v>0</v>
      </c>
      <c r="L76" s="41">
        <f t="shared" si="7"/>
        <v>0</v>
      </c>
      <c r="M76" s="43">
        <f t="shared" si="8"/>
        <v>0</v>
      </c>
      <c r="O76" s="44">
        <f t="shared" ca="1" si="22"/>
        <v>47759</v>
      </c>
      <c r="P76" s="38">
        <v>6</v>
      </c>
      <c r="Q76" s="1">
        <f t="shared" si="31"/>
        <v>61</v>
      </c>
      <c r="R76" s="1">
        <v>1</v>
      </c>
      <c r="S76" s="39">
        <f>IF('[29]Proforma-Input'!$C$108="No",X75,IF(AF76=TRUE,$P$3,X75))</f>
        <v>9361097.7441563997</v>
      </c>
      <c r="T76" s="39">
        <f t="shared" si="1"/>
        <v>63206.802349296377</v>
      </c>
      <c r="U76" s="40">
        <f t="shared" si="2"/>
        <v>6.5000000000000002E-2</v>
      </c>
      <c r="V76" s="41">
        <f t="shared" si="11"/>
        <v>50705.9461141805</v>
      </c>
      <c r="W76" s="41">
        <f t="shared" si="12"/>
        <v>12500.856235115876</v>
      </c>
      <c r="X76" s="53">
        <f t="shared" si="13"/>
        <v>9348596.887921283</v>
      </c>
      <c r="Y76" s="68">
        <f t="shared" si="14"/>
        <v>3204211.8312283657</v>
      </c>
      <c r="Z76" s="68">
        <f t="shared" si="15"/>
        <v>651403.11207871372</v>
      </c>
      <c r="AA76" s="39">
        <f t="shared" si="16"/>
        <v>780.09147867969989</v>
      </c>
      <c r="AB76" s="53">
        <f t="shared" si="17"/>
        <v>195.02286966992497</v>
      </c>
      <c r="AC76" s="41">
        <f t="shared" si="18"/>
        <v>603920.61397310905</v>
      </c>
      <c r="AD76" s="43">
        <f t="shared" si="19"/>
        <v>154561.01421844756</v>
      </c>
      <c r="AF76" s="38">
        <f>IF('[29]Proforma-Input'!$C$108="Yes",MONTH(O76)&amp;YEAR(O76)=MONTH($C$9)&amp;YEAR($C$9),0)</f>
        <v>0</v>
      </c>
      <c r="AG76" s="52">
        <v>6</v>
      </c>
    </row>
    <row r="77" spans="2:33" x14ac:dyDescent="0.3">
      <c r="B77" s="44" t="str">
        <f t="shared" si="20"/>
        <v>-</v>
      </c>
      <c r="C77" s="38"/>
      <c r="D77" s="1">
        <v>62</v>
      </c>
      <c r="E77" s="1">
        <f t="shared" si="29"/>
        <v>2</v>
      </c>
      <c r="F77" s="39">
        <f>IFERROR(IF(B77&lt;$C$9,IF('[29]Proforma-Input'!$C$108="Yes",K76,K76),0),)</f>
        <v>0</v>
      </c>
      <c r="G77" s="39">
        <f t="shared" si="21"/>
        <v>0</v>
      </c>
      <c r="H77" s="40">
        <f>IFERROR(IF(B77&lt;$C$9,IF('[29]Proforma-Input'!$C$108="Yes",H76,),0),)</f>
        <v>0</v>
      </c>
      <c r="I77" s="41">
        <f t="shared" si="4"/>
        <v>0</v>
      </c>
      <c r="J77" s="41">
        <f t="shared" si="5"/>
        <v>0</v>
      </c>
      <c r="K77" s="42">
        <f t="shared" si="6"/>
        <v>0</v>
      </c>
      <c r="L77" s="41" t="str">
        <f t="shared" si="7"/>
        <v>-</v>
      </c>
      <c r="M77" s="43" t="str">
        <f t="shared" si="8"/>
        <v>-</v>
      </c>
      <c r="O77" s="44">
        <f t="shared" ca="1" si="22"/>
        <v>47790</v>
      </c>
      <c r="P77" s="38"/>
      <c r="Q77" s="1">
        <f t="shared" si="31"/>
        <v>62</v>
      </c>
      <c r="R77" s="1">
        <f t="shared" si="30"/>
        <v>2</v>
      </c>
      <c r="S77" s="39">
        <f>IF('[29]Proforma-Input'!$C$108="No",X76,IF(AF77=TRUE,$P$3,X76))</f>
        <v>9348596.887921283</v>
      </c>
      <c r="T77" s="39">
        <f t="shared" si="1"/>
        <v>63206.802349296377</v>
      </c>
      <c r="U77" s="40">
        <f t="shared" si="2"/>
        <v>6.5000000000000002E-2</v>
      </c>
      <c r="V77" s="41">
        <f t="shared" si="11"/>
        <v>50638.233142906953</v>
      </c>
      <c r="W77" s="41">
        <f t="shared" si="12"/>
        <v>12568.569206389424</v>
      </c>
      <c r="X77" s="53">
        <f t="shared" si="13"/>
        <v>9336028.3187148944</v>
      </c>
      <c r="Y77" s="68">
        <f t="shared" si="14"/>
        <v>3254850.0643712725</v>
      </c>
      <c r="Z77" s="68">
        <f t="shared" si="15"/>
        <v>663971.68128510308</v>
      </c>
      <c r="AA77" s="39">
        <f t="shared" si="16"/>
        <v>779.04974066010698</v>
      </c>
      <c r="AB77" s="53">
        <f t="shared" si="17"/>
        <v>194.76243516502674</v>
      </c>
      <c r="AC77" s="41" t="str">
        <f t="shared" si="18"/>
        <v>-</v>
      </c>
      <c r="AD77" s="43" t="str">
        <f t="shared" si="19"/>
        <v>-</v>
      </c>
      <c r="AF77" s="38">
        <f>IF('[29]Proforma-Input'!$C$108="Yes",MONTH(O77)&amp;YEAR(O77)=MONTH($C$9)&amp;YEAR($C$9),0)</f>
        <v>0</v>
      </c>
      <c r="AG77" s="52">
        <v>6</v>
      </c>
    </row>
    <row r="78" spans="2:33" x14ac:dyDescent="0.3">
      <c r="B78" s="44" t="str">
        <f t="shared" si="20"/>
        <v>-</v>
      </c>
      <c r="C78" s="38"/>
      <c r="D78" s="1">
        <v>63</v>
      </c>
      <c r="E78" s="1">
        <f t="shared" si="29"/>
        <v>3</v>
      </c>
      <c r="F78" s="39">
        <f>IFERROR(IF(B78&lt;$C$9,IF('[29]Proforma-Input'!$C$108="Yes",K77,K77),0),)</f>
        <v>0</v>
      </c>
      <c r="G78" s="39">
        <f t="shared" si="21"/>
        <v>0</v>
      </c>
      <c r="H78" s="40">
        <f>IFERROR(IF(B78&lt;$C$9,IF('[29]Proforma-Input'!$C$108="Yes",H77,),0),)</f>
        <v>0</v>
      </c>
      <c r="I78" s="41">
        <f t="shared" si="4"/>
        <v>0</v>
      </c>
      <c r="J78" s="41">
        <f t="shared" si="5"/>
        <v>0</v>
      </c>
      <c r="K78" s="42">
        <f t="shared" si="6"/>
        <v>0</v>
      </c>
      <c r="L78" s="41" t="str">
        <f t="shared" si="7"/>
        <v>-</v>
      </c>
      <c r="M78" s="43" t="str">
        <f t="shared" si="8"/>
        <v>-</v>
      </c>
      <c r="O78" s="44">
        <f t="shared" ca="1" si="22"/>
        <v>47820</v>
      </c>
      <c r="P78" s="38"/>
      <c r="Q78" s="1">
        <f t="shared" si="31"/>
        <v>63</v>
      </c>
      <c r="R78" s="1">
        <f t="shared" si="30"/>
        <v>3</v>
      </c>
      <c r="S78" s="39">
        <f>IF('[29]Proforma-Input'!$C$108="No",X77,IF(AF78=TRUE,$P$3,X77))</f>
        <v>9336028.3187148944</v>
      </c>
      <c r="T78" s="39">
        <f t="shared" si="1"/>
        <v>63206.802349296377</v>
      </c>
      <c r="U78" s="40">
        <f t="shared" si="2"/>
        <v>6.5000000000000002E-2</v>
      </c>
      <c r="V78" s="41">
        <f t="shared" si="11"/>
        <v>50570.153393039014</v>
      </c>
      <c r="W78" s="41">
        <f t="shared" si="12"/>
        <v>12636.648956257362</v>
      </c>
      <c r="X78" s="53">
        <f t="shared" si="13"/>
        <v>9323391.6697586365</v>
      </c>
      <c r="Y78" s="68">
        <f t="shared" si="14"/>
        <v>3305420.2177643115</v>
      </c>
      <c r="Z78" s="68">
        <f t="shared" si="15"/>
        <v>676608.33024136047</v>
      </c>
      <c r="AA78" s="39">
        <f t="shared" si="16"/>
        <v>778.00235989290786</v>
      </c>
      <c r="AB78" s="53">
        <f t="shared" si="17"/>
        <v>194.50058997322697</v>
      </c>
      <c r="AC78" s="41" t="str">
        <f t="shared" si="18"/>
        <v>-</v>
      </c>
      <c r="AD78" s="43" t="str">
        <f t="shared" si="19"/>
        <v>-</v>
      </c>
      <c r="AF78" s="38">
        <f>IF('[29]Proforma-Input'!$C$108="Yes",MONTH(O78)&amp;YEAR(O78)=MONTH($C$9)&amp;YEAR($C$9),0)</f>
        <v>0</v>
      </c>
      <c r="AG78" s="52">
        <v>6</v>
      </c>
    </row>
    <row r="79" spans="2:33" x14ac:dyDescent="0.3">
      <c r="B79" s="44" t="str">
        <f t="shared" si="20"/>
        <v>-</v>
      </c>
      <c r="C79" s="38"/>
      <c r="D79" s="1">
        <v>64</v>
      </c>
      <c r="E79" s="1">
        <f t="shared" si="29"/>
        <v>4</v>
      </c>
      <c r="F79" s="39">
        <f>IFERROR(IF(B79&lt;$C$9,IF('[29]Proforma-Input'!$C$108="Yes",K78,K78),0),)</f>
        <v>0</v>
      </c>
      <c r="G79" s="39">
        <f t="shared" si="21"/>
        <v>0</v>
      </c>
      <c r="H79" s="40">
        <f>IFERROR(IF(B79&lt;$C$9,IF('[29]Proforma-Input'!$C$108="Yes",H78,),0),)</f>
        <v>0</v>
      </c>
      <c r="I79" s="41">
        <f t="shared" si="4"/>
        <v>0</v>
      </c>
      <c r="J79" s="41">
        <f t="shared" si="5"/>
        <v>0</v>
      </c>
      <c r="K79" s="42">
        <f t="shared" si="6"/>
        <v>0</v>
      </c>
      <c r="L79" s="41" t="str">
        <f t="shared" si="7"/>
        <v>-</v>
      </c>
      <c r="M79" s="43" t="str">
        <f t="shared" si="8"/>
        <v>-</v>
      </c>
      <c r="O79" s="44">
        <f t="shared" ca="1" si="22"/>
        <v>47851</v>
      </c>
      <c r="P79" s="38"/>
      <c r="Q79" s="1">
        <f t="shared" si="31"/>
        <v>64</v>
      </c>
      <c r="R79" s="1">
        <f t="shared" si="30"/>
        <v>4</v>
      </c>
      <c r="S79" s="39">
        <f>IF('[29]Proforma-Input'!$C$108="No",X78,IF(AF79=TRUE,$P$3,X78))</f>
        <v>9323391.6697586365</v>
      </c>
      <c r="T79" s="39">
        <f t="shared" si="1"/>
        <v>63206.802349296377</v>
      </c>
      <c r="U79" s="40">
        <f t="shared" si="2"/>
        <v>6.5000000000000002E-2</v>
      </c>
      <c r="V79" s="41">
        <f t="shared" si="11"/>
        <v>50501.70487785928</v>
      </c>
      <c r="W79" s="41">
        <f t="shared" si="12"/>
        <v>12705.097471437097</v>
      </c>
      <c r="X79" s="53">
        <f t="shared" si="13"/>
        <v>9310686.5722872</v>
      </c>
      <c r="Y79" s="68">
        <f t="shared" si="14"/>
        <v>3355921.9226421709</v>
      </c>
      <c r="Z79" s="68">
        <f t="shared" si="15"/>
        <v>689313.42771279754</v>
      </c>
      <c r="AA79" s="39">
        <f t="shared" si="16"/>
        <v>776.94930581321978</v>
      </c>
      <c r="AB79" s="53">
        <f t="shared" si="17"/>
        <v>194.23732645330495</v>
      </c>
      <c r="AC79" s="41" t="str">
        <f t="shared" si="18"/>
        <v>-</v>
      </c>
      <c r="AD79" s="43" t="str">
        <f t="shared" si="19"/>
        <v>-</v>
      </c>
      <c r="AF79" s="38">
        <f>IF('[29]Proforma-Input'!$C$108="Yes",MONTH(O79)&amp;YEAR(O79)=MONTH($C$9)&amp;YEAR($C$9),0)</f>
        <v>0</v>
      </c>
      <c r="AG79" s="52">
        <v>6</v>
      </c>
    </row>
    <row r="80" spans="2:33" x14ac:dyDescent="0.3">
      <c r="B80" s="44" t="str">
        <f t="shared" si="20"/>
        <v>-</v>
      </c>
      <c r="C80" s="38"/>
      <c r="D80" s="1">
        <v>65</v>
      </c>
      <c r="E80" s="1">
        <f t="shared" si="29"/>
        <v>5</v>
      </c>
      <c r="F80" s="39">
        <f>IFERROR(IF(B80&lt;$C$9,IF('[29]Proforma-Input'!$C$108="Yes",K79,K79),0),)</f>
        <v>0</v>
      </c>
      <c r="G80" s="39">
        <f t="shared" si="21"/>
        <v>0</v>
      </c>
      <c r="H80" s="40">
        <f>IFERROR(IF(B80&lt;$C$9,IF('[29]Proforma-Input'!$C$108="Yes",H79,),0),)</f>
        <v>0</v>
      </c>
      <c r="I80" s="41">
        <f t="shared" si="4"/>
        <v>0</v>
      </c>
      <c r="J80" s="41">
        <f t="shared" si="5"/>
        <v>0</v>
      </c>
      <c r="K80" s="42">
        <f t="shared" si="6"/>
        <v>0</v>
      </c>
      <c r="L80" s="41" t="str">
        <f t="shared" si="7"/>
        <v>-</v>
      </c>
      <c r="M80" s="43" t="str">
        <f t="shared" si="8"/>
        <v>-</v>
      </c>
      <c r="O80" s="44">
        <f t="shared" ca="1" si="22"/>
        <v>47882</v>
      </c>
      <c r="P80" s="38"/>
      <c r="Q80" s="1">
        <f t="shared" si="31"/>
        <v>65</v>
      </c>
      <c r="R80" s="1">
        <f t="shared" si="30"/>
        <v>5</v>
      </c>
      <c r="S80" s="39">
        <f>IF('[29]Proforma-Input'!$C$108="No",X79,IF(AF80=TRUE,$P$3,X79))</f>
        <v>9310686.5722872</v>
      </c>
      <c r="T80" s="39">
        <f t="shared" ref="T80:T143" si="32">IF(AND($N$8="Yes",Q80&lt;=$P$8),V80,IF(S80&gt;0,$P$7,))</f>
        <v>63206.802349296377</v>
      </c>
      <c r="U80" s="40">
        <f t="shared" ref="U80:U143" si="33">$P$4</f>
        <v>6.5000000000000002E-2</v>
      </c>
      <c r="V80" s="41">
        <f t="shared" si="11"/>
        <v>50432.885599888999</v>
      </c>
      <c r="W80" s="41">
        <f t="shared" si="12"/>
        <v>12773.916749407377</v>
      </c>
      <c r="X80" s="53">
        <f t="shared" si="13"/>
        <v>9297912.6555377934</v>
      </c>
      <c r="Y80" s="68">
        <f t="shared" si="14"/>
        <v>3406354.8082420598</v>
      </c>
      <c r="Z80" s="68">
        <f t="shared" si="15"/>
        <v>702087.34446220496</v>
      </c>
      <c r="AA80" s="39">
        <f t="shared" si="16"/>
        <v>775.8905476906001</v>
      </c>
      <c r="AB80" s="53">
        <f t="shared" si="17"/>
        <v>193.97263692265003</v>
      </c>
      <c r="AC80" s="41" t="str">
        <f t="shared" si="18"/>
        <v>-</v>
      </c>
      <c r="AD80" s="43" t="str">
        <f t="shared" si="19"/>
        <v>-</v>
      </c>
      <c r="AF80" s="38">
        <f>IF('[29]Proforma-Input'!$C$108="Yes",MONTH(O80)&amp;YEAR(O80)=MONTH($C$9)&amp;YEAR($C$9),0)</f>
        <v>0</v>
      </c>
      <c r="AG80" s="52">
        <v>6</v>
      </c>
    </row>
    <row r="81" spans="2:33" x14ac:dyDescent="0.3">
      <c r="B81" s="44" t="str">
        <f t="shared" si="20"/>
        <v>-</v>
      </c>
      <c r="C81" s="38"/>
      <c r="D81" s="1">
        <v>66</v>
      </c>
      <c r="E81" s="1">
        <f t="shared" si="29"/>
        <v>6</v>
      </c>
      <c r="F81" s="39">
        <f>IFERROR(IF(B81&lt;$C$9,IF('[29]Proforma-Input'!$C$108="Yes",K80,K80),0),)</f>
        <v>0</v>
      </c>
      <c r="G81" s="39">
        <f t="shared" si="21"/>
        <v>0</v>
      </c>
      <c r="H81" s="40">
        <f>IFERROR(IF(B81&lt;$C$9,IF('[29]Proforma-Input'!$C$108="Yes",H80,),0),)</f>
        <v>0</v>
      </c>
      <c r="I81" s="41">
        <f t="shared" ref="I81:I144" si="34">(H81/12)*F81</f>
        <v>0</v>
      </c>
      <c r="J81" s="41">
        <f t="shared" ref="J81:J144" si="35">IF(D81=$C$7,0,G81-I81)</f>
        <v>0</v>
      </c>
      <c r="K81" s="42">
        <f t="shared" ref="K81:K144" si="36">IFERROR(F81-J81,)</f>
        <v>0</v>
      </c>
      <c r="L81" s="41" t="str">
        <f t="shared" ref="L81:L144" si="37">IF(C81&gt;0,SUM(I81:I92),"-")</f>
        <v>-</v>
      </c>
      <c r="M81" s="43" t="str">
        <f t="shared" ref="M81:M144" si="38">IF(C81&gt;0,SUM(J81:J92),"-")</f>
        <v>-</v>
      </c>
      <c r="O81" s="44">
        <f t="shared" ca="1" si="22"/>
        <v>47910</v>
      </c>
      <c r="P81" s="38"/>
      <c r="Q81" s="1">
        <f t="shared" si="31"/>
        <v>66</v>
      </c>
      <c r="R81" s="1">
        <f t="shared" si="30"/>
        <v>6</v>
      </c>
      <c r="S81" s="39">
        <f>IF('[29]Proforma-Input'!$C$108="No",X80,IF(AF81=TRUE,$P$3,X80))</f>
        <v>9297912.6555377934</v>
      </c>
      <c r="T81" s="39">
        <f t="shared" si="32"/>
        <v>63206.802349296377</v>
      </c>
      <c r="U81" s="40">
        <f t="shared" si="33"/>
        <v>6.5000000000000002E-2</v>
      </c>
      <c r="V81" s="41">
        <f t="shared" ref="V81:V144" si="39">IF(S81&gt;0,U81/12*S81,0)</f>
        <v>50363.693550829717</v>
      </c>
      <c r="W81" s="41">
        <f t="shared" ref="W81:W144" si="40">T81-V81</f>
        <v>12843.108798466659</v>
      </c>
      <c r="X81" s="53">
        <f t="shared" ref="X81:X144" si="41">S81-W81</f>
        <v>9285069.5467393268</v>
      </c>
      <c r="Y81" s="68">
        <f t="shared" ref="Y81:Y144" si="42">IF(Q81=1,V81,Y80+V81)</f>
        <v>3456718.5017928896</v>
      </c>
      <c r="Z81" s="68">
        <f t="shared" ref="Z81:Z144" si="43">IF(Q81=1,W81,Z80+W81)</f>
        <v>714930.45326067158</v>
      </c>
      <c r="AA81" s="39">
        <f t="shared" ref="AA81:AA144" si="44">$P$9*S81/12</f>
        <v>774.82605462814945</v>
      </c>
      <c r="AB81" s="53">
        <f t="shared" ref="AB81:AB144" si="45">$P$10*AA81</f>
        <v>193.70651365703736</v>
      </c>
      <c r="AC81" s="41" t="str">
        <f t="shared" ref="AC81:AC144" si="46">IF(P81&gt;0,SUM(V81:V92),"-")</f>
        <v>-</v>
      </c>
      <c r="AD81" s="43" t="str">
        <f t="shared" ref="AD81:AD144" si="47">IF(P81&gt;0,SUM(W81:W92),"-")</f>
        <v>-</v>
      </c>
      <c r="AF81" s="38">
        <f>IF('[29]Proforma-Input'!$C$108="Yes",MONTH(O81)&amp;YEAR(O81)=MONTH($C$9)&amp;YEAR($C$9),0)</f>
        <v>0</v>
      </c>
      <c r="AG81" s="52">
        <v>6</v>
      </c>
    </row>
    <row r="82" spans="2:33" x14ac:dyDescent="0.3">
      <c r="B82" s="44" t="str">
        <f t="shared" ref="B82:B145" si="48">IFERROR(DATE(YEAR(B81),MONTH(B81)+1,DAY(B81)),"-")</f>
        <v>-</v>
      </c>
      <c r="C82" s="38"/>
      <c r="D82" s="1">
        <v>67</v>
      </c>
      <c r="E82" s="1">
        <f t="shared" si="29"/>
        <v>7</v>
      </c>
      <c r="F82" s="39">
        <f>IFERROR(IF(B82&lt;$C$9,IF('[29]Proforma-Input'!$C$108="Yes",K81,K81),0),)</f>
        <v>0</v>
      </c>
      <c r="G82" s="39">
        <f t="shared" ref="G82:G145" si="49">IFERROR(IF(D82=$C$7,K81,IF(AND($D$10="Yes",D82&lt;=$C$10),I82,IF(F82&gt;0,$C$8,))),)</f>
        <v>0</v>
      </c>
      <c r="H82" s="40">
        <f>IFERROR(IF(B82&lt;$C$9,IF('[29]Proforma-Input'!$C$108="Yes",H81,),0),)</f>
        <v>0</v>
      </c>
      <c r="I82" s="41">
        <f t="shared" si="34"/>
        <v>0</v>
      </c>
      <c r="J82" s="41">
        <f t="shared" si="35"/>
        <v>0</v>
      </c>
      <c r="K82" s="42">
        <f t="shared" si="36"/>
        <v>0</v>
      </c>
      <c r="L82" s="41" t="str">
        <f t="shared" si="37"/>
        <v>-</v>
      </c>
      <c r="M82" s="43" t="str">
        <f t="shared" si="38"/>
        <v>-</v>
      </c>
      <c r="O82" s="44">
        <f t="shared" ref="O82:O145" ca="1" si="50">IFERROR(DATE(YEAR(O81),MONTH(O81)+1,DAY(O81)),"-")</f>
        <v>47941</v>
      </c>
      <c r="P82" s="38"/>
      <c r="Q82" s="1">
        <f t="shared" si="31"/>
        <v>67</v>
      </c>
      <c r="R82" s="1">
        <f t="shared" si="30"/>
        <v>7</v>
      </c>
      <c r="S82" s="39">
        <f>IF('[29]Proforma-Input'!$C$108="No",X81,IF(AF82=TRUE,$P$3,X81))</f>
        <v>9285069.5467393268</v>
      </c>
      <c r="T82" s="39">
        <f t="shared" si="32"/>
        <v>63206.802349296377</v>
      </c>
      <c r="U82" s="40">
        <f t="shared" si="33"/>
        <v>6.5000000000000002E-2</v>
      </c>
      <c r="V82" s="41">
        <f t="shared" si="39"/>
        <v>50294.126711504687</v>
      </c>
      <c r="W82" s="41">
        <f t="shared" si="40"/>
        <v>12912.67563779169</v>
      </c>
      <c r="X82" s="53">
        <f t="shared" si="41"/>
        <v>9272156.8711015359</v>
      </c>
      <c r="Y82" s="68">
        <f t="shared" si="42"/>
        <v>3507012.6285043941</v>
      </c>
      <c r="Z82" s="68">
        <f t="shared" si="43"/>
        <v>727843.12889846321</v>
      </c>
      <c r="AA82" s="39">
        <f t="shared" si="44"/>
        <v>773.75579556161063</v>
      </c>
      <c r="AB82" s="53">
        <f t="shared" si="45"/>
        <v>193.43894889040266</v>
      </c>
      <c r="AC82" s="41" t="str">
        <f t="shared" si="46"/>
        <v>-</v>
      </c>
      <c r="AD82" s="43" t="str">
        <f t="shared" si="47"/>
        <v>-</v>
      </c>
      <c r="AF82" s="38">
        <f>IF('[29]Proforma-Input'!$C$108="Yes",MONTH(O82)&amp;YEAR(O82)=MONTH($C$9)&amp;YEAR($C$9),0)</f>
        <v>0</v>
      </c>
      <c r="AG82" s="52">
        <v>6</v>
      </c>
    </row>
    <row r="83" spans="2:33" x14ac:dyDescent="0.3">
      <c r="B83" s="44" t="str">
        <f t="shared" si="48"/>
        <v>-</v>
      </c>
      <c r="C83" s="38"/>
      <c r="D83" s="1">
        <v>68</v>
      </c>
      <c r="E83" s="1">
        <f t="shared" si="29"/>
        <v>8</v>
      </c>
      <c r="F83" s="39">
        <f>IFERROR(IF(B83&lt;$C$9,IF('[29]Proforma-Input'!$C$108="Yes",K82,K82),0),)</f>
        <v>0</v>
      </c>
      <c r="G83" s="39">
        <f t="shared" si="49"/>
        <v>0</v>
      </c>
      <c r="H83" s="40">
        <f>IFERROR(IF(B83&lt;$C$9,IF('[29]Proforma-Input'!$C$108="Yes",H82,),0),)</f>
        <v>0</v>
      </c>
      <c r="I83" s="41">
        <f t="shared" si="34"/>
        <v>0</v>
      </c>
      <c r="J83" s="41">
        <f t="shared" si="35"/>
        <v>0</v>
      </c>
      <c r="K83" s="42">
        <f t="shared" si="36"/>
        <v>0</v>
      </c>
      <c r="L83" s="41" t="str">
        <f t="shared" si="37"/>
        <v>-</v>
      </c>
      <c r="M83" s="43" t="str">
        <f t="shared" si="38"/>
        <v>-</v>
      </c>
      <c r="O83" s="44">
        <f t="shared" ca="1" si="50"/>
        <v>47971</v>
      </c>
      <c r="P83" s="38"/>
      <c r="Q83" s="1">
        <f t="shared" si="31"/>
        <v>68</v>
      </c>
      <c r="R83" s="1">
        <f t="shared" si="30"/>
        <v>8</v>
      </c>
      <c r="S83" s="39">
        <f>IF('[29]Proforma-Input'!$C$108="No",X82,IF(AF83=TRUE,$P$3,X82))</f>
        <v>9272156.8711015359</v>
      </c>
      <c r="T83" s="39">
        <f t="shared" si="32"/>
        <v>63206.802349296377</v>
      </c>
      <c r="U83" s="40">
        <f t="shared" si="33"/>
        <v>6.5000000000000002E-2</v>
      </c>
      <c r="V83" s="41">
        <f t="shared" si="39"/>
        <v>50224.183051799984</v>
      </c>
      <c r="W83" s="41">
        <f t="shared" si="40"/>
        <v>12982.619297496392</v>
      </c>
      <c r="X83" s="53">
        <f t="shared" si="41"/>
        <v>9259174.2518040389</v>
      </c>
      <c r="Y83" s="68">
        <f t="shared" si="42"/>
        <v>3557236.811556194</v>
      </c>
      <c r="Z83" s="68">
        <f t="shared" si="43"/>
        <v>740825.7481959596</v>
      </c>
      <c r="AA83" s="39">
        <f t="shared" si="44"/>
        <v>772.67973925846127</v>
      </c>
      <c r="AB83" s="53">
        <f t="shared" si="45"/>
        <v>193.16993481461532</v>
      </c>
      <c r="AC83" s="41" t="str">
        <f t="shared" si="46"/>
        <v>-</v>
      </c>
      <c r="AD83" s="43" t="str">
        <f t="shared" si="47"/>
        <v>-</v>
      </c>
      <c r="AF83" s="38">
        <f>IF('[29]Proforma-Input'!$C$108="Yes",MONTH(O83)&amp;YEAR(O83)=MONTH($C$9)&amp;YEAR($C$9),0)</f>
        <v>0</v>
      </c>
      <c r="AG83" s="52">
        <v>6</v>
      </c>
    </row>
    <row r="84" spans="2:33" x14ac:dyDescent="0.3">
      <c r="B84" s="44" t="str">
        <f t="shared" si="48"/>
        <v>-</v>
      </c>
      <c r="C84" s="38"/>
      <c r="D84" s="1">
        <v>69</v>
      </c>
      <c r="E84" s="1">
        <f t="shared" si="29"/>
        <v>9</v>
      </c>
      <c r="F84" s="39">
        <f>IFERROR(IF(B84&lt;$C$9,IF('[29]Proforma-Input'!$C$108="Yes",K83,K83),0),)</f>
        <v>0</v>
      </c>
      <c r="G84" s="39">
        <f t="shared" si="49"/>
        <v>0</v>
      </c>
      <c r="H84" s="40">
        <f>IFERROR(IF(B84&lt;$C$9,IF('[29]Proforma-Input'!$C$108="Yes",H83,),0),)</f>
        <v>0</v>
      </c>
      <c r="I84" s="41">
        <f t="shared" si="34"/>
        <v>0</v>
      </c>
      <c r="J84" s="41">
        <f t="shared" si="35"/>
        <v>0</v>
      </c>
      <c r="K84" s="42">
        <f t="shared" si="36"/>
        <v>0</v>
      </c>
      <c r="L84" s="41" t="str">
        <f t="shared" si="37"/>
        <v>-</v>
      </c>
      <c r="M84" s="43" t="str">
        <f t="shared" si="38"/>
        <v>-</v>
      </c>
      <c r="O84" s="44">
        <f t="shared" ca="1" si="50"/>
        <v>48002</v>
      </c>
      <c r="P84" s="38"/>
      <c r="Q84" s="1">
        <f t="shared" si="31"/>
        <v>69</v>
      </c>
      <c r="R84" s="1">
        <f t="shared" si="30"/>
        <v>9</v>
      </c>
      <c r="S84" s="39">
        <f>IF('[29]Proforma-Input'!$C$108="No",X83,IF(AF84=TRUE,$P$3,X83))</f>
        <v>9259174.2518040389</v>
      </c>
      <c r="T84" s="39">
        <f t="shared" si="32"/>
        <v>63206.802349296377</v>
      </c>
      <c r="U84" s="40">
        <f t="shared" si="33"/>
        <v>6.5000000000000002E-2</v>
      </c>
      <c r="V84" s="41">
        <f t="shared" si="39"/>
        <v>50153.860530605212</v>
      </c>
      <c r="W84" s="41">
        <f t="shared" si="40"/>
        <v>13052.941818691164</v>
      </c>
      <c r="X84" s="53">
        <f t="shared" si="41"/>
        <v>9246121.3099853471</v>
      </c>
      <c r="Y84" s="68">
        <f t="shared" si="42"/>
        <v>3607390.6720867991</v>
      </c>
      <c r="Z84" s="68">
        <f t="shared" si="43"/>
        <v>753878.69001465081</v>
      </c>
      <c r="AA84" s="39">
        <f t="shared" si="44"/>
        <v>771.59785431700323</v>
      </c>
      <c r="AB84" s="53">
        <f t="shared" si="45"/>
        <v>192.89946357925081</v>
      </c>
      <c r="AC84" s="41" t="str">
        <f t="shared" si="46"/>
        <v>-</v>
      </c>
      <c r="AD84" s="43" t="str">
        <f t="shared" si="47"/>
        <v>-</v>
      </c>
      <c r="AF84" s="38">
        <f>IF('[29]Proforma-Input'!$C$108="Yes",MONTH(O84)&amp;YEAR(O84)=MONTH($C$9)&amp;YEAR($C$9),0)</f>
        <v>0</v>
      </c>
      <c r="AG84" s="52">
        <v>6</v>
      </c>
    </row>
    <row r="85" spans="2:33" x14ac:dyDescent="0.3">
      <c r="B85" s="44" t="str">
        <f t="shared" si="48"/>
        <v>-</v>
      </c>
      <c r="C85" s="38"/>
      <c r="D85" s="1">
        <v>70</v>
      </c>
      <c r="E85" s="1">
        <f t="shared" si="29"/>
        <v>10</v>
      </c>
      <c r="F85" s="39">
        <f>IFERROR(IF(B85&lt;$C$9,IF('[29]Proforma-Input'!$C$108="Yes",K84,K84),0),)</f>
        <v>0</v>
      </c>
      <c r="G85" s="39">
        <f t="shared" si="49"/>
        <v>0</v>
      </c>
      <c r="H85" s="40">
        <f>IFERROR(IF(B85&lt;$C$9,IF('[29]Proforma-Input'!$C$108="Yes",H84,),0),)</f>
        <v>0</v>
      </c>
      <c r="I85" s="41">
        <f t="shared" si="34"/>
        <v>0</v>
      </c>
      <c r="J85" s="41">
        <f t="shared" si="35"/>
        <v>0</v>
      </c>
      <c r="K85" s="42">
        <f t="shared" si="36"/>
        <v>0</v>
      </c>
      <c r="L85" s="41" t="str">
        <f t="shared" si="37"/>
        <v>-</v>
      </c>
      <c r="M85" s="43" t="str">
        <f t="shared" si="38"/>
        <v>-</v>
      </c>
      <c r="O85" s="44">
        <f t="shared" ca="1" si="50"/>
        <v>48032</v>
      </c>
      <c r="P85" s="38"/>
      <c r="Q85" s="1">
        <f t="shared" si="31"/>
        <v>70</v>
      </c>
      <c r="R85" s="1">
        <f t="shared" si="30"/>
        <v>10</v>
      </c>
      <c r="S85" s="39">
        <f>IF('[29]Proforma-Input'!$C$108="No",X84,IF(AF85=TRUE,$P$3,X84))</f>
        <v>9246121.3099853471</v>
      </c>
      <c r="T85" s="39">
        <f t="shared" si="32"/>
        <v>63206.802349296377</v>
      </c>
      <c r="U85" s="40">
        <f t="shared" si="33"/>
        <v>6.5000000000000002E-2</v>
      </c>
      <c r="V85" s="41">
        <f t="shared" si="39"/>
        <v>50083.157095753966</v>
      </c>
      <c r="W85" s="41">
        <f t="shared" si="40"/>
        <v>13123.645253542411</v>
      </c>
      <c r="X85" s="53">
        <f t="shared" si="41"/>
        <v>9232997.6647318043</v>
      </c>
      <c r="Y85" s="68">
        <f t="shared" si="42"/>
        <v>3657473.8291825531</v>
      </c>
      <c r="Z85" s="68">
        <f t="shared" si="43"/>
        <v>767002.33526819327</v>
      </c>
      <c r="AA85" s="39">
        <f t="shared" si="44"/>
        <v>770.51010916544556</v>
      </c>
      <c r="AB85" s="53">
        <f t="shared" si="45"/>
        <v>192.62752729136139</v>
      </c>
      <c r="AC85" s="41" t="str">
        <f t="shared" si="46"/>
        <v>-</v>
      </c>
      <c r="AD85" s="43" t="str">
        <f t="shared" si="47"/>
        <v>-</v>
      </c>
      <c r="AF85" s="38">
        <f>IF('[29]Proforma-Input'!$C$108="Yes",MONTH(O85)&amp;YEAR(O85)=MONTH($C$9)&amp;YEAR($C$9),0)</f>
        <v>0</v>
      </c>
      <c r="AG85" s="52">
        <v>6</v>
      </c>
    </row>
    <row r="86" spans="2:33" x14ac:dyDescent="0.3">
      <c r="B86" s="44" t="str">
        <f t="shared" si="48"/>
        <v>-</v>
      </c>
      <c r="C86" s="38"/>
      <c r="D86" s="1">
        <v>71</v>
      </c>
      <c r="E86" s="1">
        <f t="shared" si="29"/>
        <v>11</v>
      </c>
      <c r="F86" s="39">
        <f>IFERROR(IF(B86&lt;$C$9,IF('[29]Proforma-Input'!$C$108="Yes",K85,K85),0),)</f>
        <v>0</v>
      </c>
      <c r="G86" s="39">
        <f t="shared" si="49"/>
        <v>0</v>
      </c>
      <c r="H86" s="40">
        <f>IFERROR(IF(B86&lt;$C$9,IF('[29]Proforma-Input'!$C$108="Yes",H85,),0),)</f>
        <v>0</v>
      </c>
      <c r="I86" s="41">
        <f t="shared" si="34"/>
        <v>0</v>
      </c>
      <c r="J86" s="41">
        <f t="shared" si="35"/>
        <v>0</v>
      </c>
      <c r="K86" s="42">
        <f t="shared" si="36"/>
        <v>0</v>
      </c>
      <c r="L86" s="41" t="str">
        <f t="shared" si="37"/>
        <v>-</v>
      </c>
      <c r="M86" s="43" t="str">
        <f t="shared" si="38"/>
        <v>-</v>
      </c>
      <c r="O86" s="44">
        <f t="shared" ca="1" si="50"/>
        <v>48063</v>
      </c>
      <c r="P86" s="38"/>
      <c r="Q86" s="1">
        <f t="shared" si="31"/>
        <v>71</v>
      </c>
      <c r="R86" s="1">
        <f t="shared" si="30"/>
        <v>11</v>
      </c>
      <c r="S86" s="39">
        <f>IF('[29]Proforma-Input'!$C$108="No",X85,IF(AF86=TRUE,$P$3,X85))</f>
        <v>9232997.6647318043</v>
      </c>
      <c r="T86" s="39">
        <f t="shared" si="32"/>
        <v>63206.802349296377</v>
      </c>
      <c r="U86" s="40">
        <f t="shared" si="33"/>
        <v>6.5000000000000002E-2</v>
      </c>
      <c r="V86" s="41">
        <f t="shared" si="39"/>
        <v>50012.070683963939</v>
      </c>
      <c r="W86" s="41">
        <f t="shared" si="40"/>
        <v>13194.731665332438</v>
      </c>
      <c r="X86" s="53">
        <f t="shared" si="41"/>
        <v>9219802.9330664724</v>
      </c>
      <c r="Y86" s="68">
        <f t="shared" si="42"/>
        <v>3707485.8998665172</v>
      </c>
      <c r="Z86" s="68">
        <f t="shared" si="43"/>
        <v>780197.06693352573</v>
      </c>
      <c r="AA86" s="39">
        <f t="shared" si="44"/>
        <v>769.41647206098378</v>
      </c>
      <c r="AB86" s="53">
        <f t="shared" si="45"/>
        <v>192.35411801524594</v>
      </c>
      <c r="AC86" s="41" t="str">
        <f t="shared" si="46"/>
        <v>-</v>
      </c>
      <c r="AD86" s="43" t="str">
        <f t="shared" si="47"/>
        <v>-</v>
      </c>
      <c r="AF86" s="38">
        <f>IF('[29]Proforma-Input'!$C$108="Yes",MONTH(O86)&amp;YEAR(O86)=MONTH($C$9)&amp;YEAR($C$9),0)</f>
        <v>0</v>
      </c>
      <c r="AG86" s="52">
        <v>6</v>
      </c>
    </row>
    <row r="87" spans="2:33" x14ac:dyDescent="0.3">
      <c r="B87" s="44" t="str">
        <f t="shared" si="48"/>
        <v>-</v>
      </c>
      <c r="C87" s="38"/>
      <c r="D87" s="1">
        <v>72</v>
      </c>
      <c r="E87" s="1">
        <f t="shared" si="29"/>
        <v>12</v>
      </c>
      <c r="F87" s="39">
        <f>IFERROR(IF(B87&lt;$C$9,IF('[29]Proforma-Input'!$C$108="Yes",K86,K86),0),)</f>
        <v>0</v>
      </c>
      <c r="G87" s="39">
        <f t="shared" si="49"/>
        <v>0</v>
      </c>
      <c r="H87" s="40">
        <f>IFERROR(IF(B87&lt;$C$9,IF('[29]Proforma-Input'!$C$108="Yes",H86,),0),)</f>
        <v>0</v>
      </c>
      <c r="I87" s="41">
        <f t="shared" si="34"/>
        <v>0</v>
      </c>
      <c r="J87" s="41">
        <f t="shared" si="35"/>
        <v>0</v>
      </c>
      <c r="K87" s="42">
        <f t="shared" si="36"/>
        <v>0</v>
      </c>
      <c r="L87" s="41" t="str">
        <f t="shared" si="37"/>
        <v>-</v>
      </c>
      <c r="M87" s="43" t="str">
        <f t="shared" si="38"/>
        <v>-</v>
      </c>
      <c r="O87" s="44">
        <f t="shared" ca="1" si="50"/>
        <v>48094</v>
      </c>
      <c r="P87" s="38"/>
      <c r="Q87" s="1">
        <f t="shared" si="31"/>
        <v>72</v>
      </c>
      <c r="R87" s="1">
        <f t="shared" si="30"/>
        <v>12</v>
      </c>
      <c r="S87" s="39">
        <f>IF('[29]Proforma-Input'!$C$108="No",X86,IF(AF87=TRUE,$P$3,X86))</f>
        <v>9219802.9330664724</v>
      </c>
      <c r="T87" s="39">
        <f t="shared" si="32"/>
        <v>63206.802349296377</v>
      </c>
      <c r="U87" s="40">
        <f t="shared" si="33"/>
        <v>6.5000000000000002E-2</v>
      </c>
      <c r="V87" s="41">
        <f t="shared" si="39"/>
        <v>49940.599220776727</v>
      </c>
      <c r="W87" s="41">
        <f t="shared" si="40"/>
        <v>13266.20312851965</v>
      </c>
      <c r="X87" s="53">
        <f t="shared" si="41"/>
        <v>9206536.729937952</v>
      </c>
      <c r="Y87" s="68">
        <f t="shared" si="42"/>
        <v>3757426.4990872941</v>
      </c>
      <c r="Z87" s="68">
        <f t="shared" si="43"/>
        <v>793463.27006204543</v>
      </c>
      <c r="AA87" s="39">
        <f t="shared" si="44"/>
        <v>768.31691108887264</v>
      </c>
      <c r="AB87" s="53">
        <f t="shared" si="45"/>
        <v>192.07922777221816</v>
      </c>
      <c r="AC87" s="41" t="str">
        <f t="shared" si="46"/>
        <v>-</v>
      </c>
      <c r="AD87" s="43" t="str">
        <f t="shared" si="47"/>
        <v>-</v>
      </c>
      <c r="AF87" s="38">
        <f>IF('[29]Proforma-Input'!$C$108="Yes",MONTH(O87)&amp;YEAR(O87)=MONTH($C$9)&amp;YEAR($C$9),0)</f>
        <v>0</v>
      </c>
      <c r="AG87" s="52">
        <v>6</v>
      </c>
    </row>
    <row r="88" spans="2:33" x14ac:dyDescent="0.3">
      <c r="B88" s="44" t="str">
        <f t="shared" si="48"/>
        <v>-</v>
      </c>
      <c r="C88" s="38">
        <v>7</v>
      </c>
      <c r="D88" s="1">
        <v>73</v>
      </c>
      <c r="E88" s="1">
        <v>1</v>
      </c>
      <c r="F88" s="39">
        <f>IFERROR(IF(B88&lt;$C$9,IF('[29]Proforma-Input'!$C$108="Yes",K87,K87),0),)</f>
        <v>0</v>
      </c>
      <c r="G88" s="39">
        <f t="shared" si="49"/>
        <v>0</v>
      </c>
      <c r="H88" s="40">
        <f>IFERROR(IF(B88&lt;$C$9,IF('[29]Proforma-Input'!$C$108="Yes",H87,),0),)</f>
        <v>0</v>
      </c>
      <c r="I88" s="41">
        <f t="shared" si="34"/>
        <v>0</v>
      </c>
      <c r="J88" s="41">
        <f t="shared" si="35"/>
        <v>0</v>
      </c>
      <c r="K88" s="42">
        <f t="shared" si="36"/>
        <v>0</v>
      </c>
      <c r="L88" s="41">
        <f t="shared" si="37"/>
        <v>0</v>
      </c>
      <c r="M88" s="43">
        <f t="shared" si="38"/>
        <v>0</v>
      </c>
      <c r="O88" s="44">
        <f t="shared" ca="1" si="50"/>
        <v>48124</v>
      </c>
      <c r="P88" s="38">
        <v>7</v>
      </c>
      <c r="Q88" s="1">
        <f t="shared" si="31"/>
        <v>73</v>
      </c>
      <c r="R88" s="1">
        <v>1</v>
      </c>
      <c r="S88" s="39">
        <f>IF('[29]Proforma-Input'!$C$108="No",X87,IF(AF88=TRUE,$P$3,X87))</f>
        <v>9206536.729937952</v>
      </c>
      <c r="T88" s="39">
        <f t="shared" si="32"/>
        <v>63206.802349296377</v>
      </c>
      <c r="U88" s="40">
        <f t="shared" si="33"/>
        <v>6.5000000000000002E-2</v>
      </c>
      <c r="V88" s="41">
        <f t="shared" si="39"/>
        <v>49868.740620497243</v>
      </c>
      <c r="W88" s="41">
        <f t="shared" si="40"/>
        <v>13338.061728799134</v>
      </c>
      <c r="X88" s="53">
        <f t="shared" si="41"/>
        <v>9193198.6682091523</v>
      </c>
      <c r="Y88" s="68">
        <f t="shared" si="42"/>
        <v>3807295.2397077912</v>
      </c>
      <c r="Z88" s="68">
        <f t="shared" si="43"/>
        <v>806801.33179084456</v>
      </c>
      <c r="AA88" s="39">
        <f t="shared" si="44"/>
        <v>767.21139416149606</v>
      </c>
      <c r="AB88" s="53">
        <f t="shared" si="45"/>
        <v>191.80284854037401</v>
      </c>
      <c r="AC88" s="41">
        <f t="shared" si="46"/>
        <v>593569.37660350779</v>
      </c>
      <c r="AD88" s="43">
        <f t="shared" si="47"/>
        <v>164912.25158804865</v>
      </c>
      <c r="AF88" s="38">
        <f>IF('[29]Proforma-Input'!$C$108="Yes",MONTH(O88)&amp;YEAR(O88)=MONTH($C$9)&amp;YEAR($C$9),0)</f>
        <v>0</v>
      </c>
      <c r="AG88" s="52">
        <v>7</v>
      </c>
    </row>
    <row r="89" spans="2:33" x14ac:dyDescent="0.3">
      <c r="B89" s="44" t="str">
        <f t="shared" si="48"/>
        <v>-</v>
      </c>
      <c r="C89" s="38"/>
      <c r="D89" s="1">
        <v>74</v>
      </c>
      <c r="E89" s="1">
        <f t="shared" si="29"/>
        <v>2</v>
      </c>
      <c r="F89" s="39">
        <f>IFERROR(IF(B89&lt;$C$9,IF('[29]Proforma-Input'!$C$108="Yes",K88,K88),0),)</f>
        <v>0</v>
      </c>
      <c r="G89" s="39">
        <f t="shared" si="49"/>
        <v>0</v>
      </c>
      <c r="H89" s="40">
        <f>IFERROR(IF(B89&lt;$C$9,IF('[29]Proforma-Input'!$C$108="Yes",H88,),0),)</f>
        <v>0</v>
      </c>
      <c r="I89" s="41">
        <f t="shared" si="34"/>
        <v>0</v>
      </c>
      <c r="J89" s="41">
        <f t="shared" si="35"/>
        <v>0</v>
      </c>
      <c r="K89" s="42">
        <f t="shared" si="36"/>
        <v>0</v>
      </c>
      <c r="L89" s="41" t="str">
        <f t="shared" si="37"/>
        <v>-</v>
      </c>
      <c r="M89" s="43" t="str">
        <f t="shared" si="38"/>
        <v>-</v>
      </c>
      <c r="O89" s="44">
        <f t="shared" ca="1" si="50"/>
        <v>48155</v>
      </c>
      <c r="P89" s="38"/>
      <c r="Q89" s="1">
        <f t="shared" si="31"/>
        <v>74</v>
      </c>
      <c r="R89" s="1">
        <f t="shared" si="30"/>
        <v>2</v>
      </c>
      <c r="S89" s="39">
        <f>IF('[29]Proforma-Input'!$C$108="No",X88,IF(AF89=TRUE,$P$3,X88))</f>
        <v>9193198.6682091523</v>
      </c>
      <c r="T89" s="39">
        <f t="shared" si="32"/>
        <v>63206.802349296377</v>
      </c>
      <c r="U89" s="40">
        <f t="shared" si="33"/>
        <v>6.5000000000000002E-2</v>
      </c>
      <c r="V89" s="41">
        <f t="shared" si="39"/>
        <v>49796.492786132912</v>
      </c>
      <c r="W89" s="41">
        <f t="shared" si="40"/>
        <v>13410.309563163464</v>
      </c>
      <c r="X89" s="53">
        <f t="shared" si="41"/>
        <v>9179788.3586459886</v>
      </c>
      <c r="Y89" s="68">
        <f t="shared" si="42"/>
        <v>3857091.732493924</v>
      </c>
      <c r="Z89" s="68">
        <f t="shared" si="43"/>
        <v>820211.641354008</v>
      </c>
      <c r="AA89" s="39">
        <f t="shared" si="44"/>
        <v>766.09988901742929</v>
      </c>
      <c r="AB89" s="53">
        <f t="shared" si="45"/>
        <v>191.52497225435732</v>
      </c>
      <c r="AC89" s="41" t="str">
        <f t="shared" si="46"/>
        <v>-</v>
      </c>
      <c r="AD89" s="43" t="str">
        <f t="shared" si="47"/>
        <v>-</v>
      </c>
      <c r="AF89" s="38">
        <f>IF('[29]Proforma-Input'!$C$108="Yes",MONTH(O89)&amp;YEAR(O89)=MONTH($C$9)&amp;YEAR($C$9),0)</f>
        <v>0</v>
      </c>
      <c r="AG89" s="52">
        <v>7</v>
      </c>
    </row>
    <row r="90" spans="2:33" x14ac:dyDescent="0.3">
      <c r="B90" s="44" t="str">
        <f t="shared" si="48"/>
        <v>-</v>
      </c>
      <c r="C90" s="38"/>
      <c r="D90" s="1">
        <v>75</v>
      </c>
      <c r="E90" s="1">
        <f t="shared" si="29"/>
        <v>3</v>
      </c>
      <c r="F90" s="39">
        <f>IFERROR(IF(B90&lt;$C$9,IF('[29]Proforma-Input'!$C$108="Yes",K89,K89),0),)</f>
        <v>0</v>
      </c>
      <c r="G90" s="39">
        <f t="shared" si="49"/>
        <v>0</v>
      </c>
      <c r="H90" s="40">
        <f>IFERROR(IF(B90&lt;$C$9,IF('[29]Proforma-Input'!$C$108="Yes",H89,),0),)</f>
        <v>0</v>
      </c>
      <c r="I90" s="41">
        <f t="shared" si="34"/>
        <v>0</v>
      </c>
      <c r="J90" s="41">
        <f t="shared" si="35"/>
        <v>0</v>
      </c>
      <c r="K90" s="42">
        <f t="shared" si="36"/>
        <v>0</v>
      </c>
      <c r="L90" s="41" t="str">
        <f t="shared" si="37"/>
        <v>-</v>
      </c>
      <c r="M90" s="43" t="str">
        <f t="shared" si="38"/>
        <v>-</v>
      </c>
      <c r="O90" s="44">
        <f t="shared" ca="1" si="50"/>
        <v>48185</v>
      </c>
      <c r="P90" s="38"/>
      <c r="Q90" s="1">
        <f t="shared" si="31"/>
        <v>75</v>
      </c>
      <c r="R90" s="1">
        <f t="shared" si="30"/>
        <v>3</v>
      </c>
      <c r="S90" s="39">
        <f>IF('[29]Proforma-Input'!$C$108="No",X89,IF(AF90=TRUE,$P$3,X89))</f>
        <v>9179788.3586459886</v>
      </c>
      <c r="T90" s="39">
        <f t="shared" si="32"/>
        <v>63206.802349296377</v>
      </c>
      <c r="U90" s="40">
        <f t="shared" si="33"/>
        <v>6.5000000000000002E-2</v>
      </c>
      <c r="V90" s="41">
        <f t="shared" si="39"/>
        <v>49723.853609332436</v>
      </c>
      <c r="W90" s="41">
        <f t="shared" si="40"/>
        <v>13482.94873996394</v>
      </c>
      <c r="X90" s="53">
        <f t="shared" si="41"/>
        <v>9166305.4099060241</v>
      </c>
      <c r="Y90" s="68">
        <f t="shared" si="42"/>
        <v>3906815.5861032563</v>
      </c>
      <c r="Z90" s="68">
        <f t="shared" si="43"/>
        <v>833694.59009397193</v>
      </c>
      <c r="AA90" s="39">
        <f t="shared" si="44"/>
        <v>764.982363220499</v>
      </c>
      <c r="AB90" s="53">
        <f t="shared" si="45"/>
        <v>191.24559080512475</v>
      </c>
      <c r="AC90" s="41" t="str">
        <f t="shared" si="46"/>
        <v>-</v>
      </c>
      <c r="AD90" s="43" t="str">
        <f t="shared" si="47"/>
        <v>-</v>
      </c>
      <c r="AF90" s="38">
        <f>IF('[29]Proforma-Input'!$C$108="Yes",MONTH(O90)&amp;YEAR(O90)=MONTH($C$9)&amp;YEAR($C$9),0)</f>
        <v>0</v>
      </c>
      <c r="AG90" s="52">
        <v>7</v>
      </c>
    </row>
    <row r="91" spans="2:33" x14ac:dyDescent="0.3">
      <c r="B91" s="44" t="str">
        <f t="shared" si="48"/>
        <v>-</v>
      </c>
      <c r="C91" s="38"/>
      <c r="D91" s="1">
        <v>76</v>
      </c>
      <c r="E91" s="1">
        <f t="shared" si="29"/>
        <v>4</v>
      </c>
      <c r="F91" s="39">
        <f>IFERROR(IF(B91&lt;$C$9,IF('[29]Proforma-Input'!$C$108="Yes",K90,K90),0),)</f>
        <v>0</v>
      </c>
      <c r="G91" s="39">
        <f t="shared" si="49"/>
        <v>0</v>
      </c>
      <c r="H91" s="40">
        <f>IFERROR(IF(B91&lt;$C$9,IF('[29]Proforma-Input'!$C$108="Yes",H90,),0),)</f>
        <v>0</v>
      </c>
      <c r="I91" s="41">
        <f t="shared" si="34"/>
        <v>0</v>
      </c>
      <c r="J91" s="41">
        <f t="shared" si="35"/>
        <v>0</v>
      </c>
      <c r="K91" s="42">
        <f t="shared" si="36"/>
        <v>0</v>
      </c>
      <c r="L91" s="41" t="str">
        <f t="shared" si="37"/>
        <v>-</v>
      </c>
      <c r="M91" s="43" t="str">
        <f t="shared" si="38"/>
        <v>-</v>
      </c>
      <c r="O91" s="44">
        <f t="shared" ca="1" si="50"/>
        <v>48216</v>
      </c>
      <c r="P91" s="38"/>
      <c r="Q91" s="1">
        <f t="shared" si="31"/>
        <v>76</v>
      </c>
      <c r="R91" s="1">
        <f t="shared" si="30"/>
        <v>4</v>
      </c>
      <c r="S91" s="39">
        <f>IF('[29]Proforma-Input'!$C$108="No",X90,IF(AF91=TRUE,$P$3,X90))</f>
        <v>9166305.4099060241</v>
      </c>
      <c r="T91" s="39">
        <f t="shared" si="32"/>
        <v>63206.802349296377</v>
      </c>
      <c r="U91" s="40">
        <f t="shared" si="33"/>
        <v>6.5000000000000002E-2</v>
      </c>
      <c r="V91" s="41">
        <f t="shared" si="39"/>
        <v>49650.820970324297</v>
      </c>
      <c r="W91" s="41">
        <f t="shared" si="40"/>
        <v>13555.981378972079</v>
      </c>
      <c r="X91" s="53">
        <f t="shared" si="41"/>
        <v>9152749.4285270516</v>
      </c>
      <c r="Y91" s="68">
        <f t="shared" si="42"/>
        <v>3956466.4070735807</v>
      </c>
      <c r="Z91" s="68">
        <f t="shared" si="43"/>
        <v>847250.57147294399</v>
      </c>
      <c r="AA91" s="39">
        <f t="shared" si="44"/>
        <v>763.85878415883542</v>
      </c>
      <c r="AB91" s="53">
        <f t="shared" si="45"/>
        <v>190.96469603970885</v>
      </c>
      <c r="AC91" s="41" t="str">
        <f t="shared" si="46"/>
        <v>-</v>
      </c>
      <c r="AD91" s="43" t="str">
        <f t="shared" si="47"/>
        <v>-</v>
      </c>
      <c r="AF91" s="38">
        <f>IF('[29]Proforma-Input'!$C$108="Yes",MONTH(O91)&amp;YEAR(O91)=MONTH($C$9)&amp;YEAR($C$9),0)</f>
        <v>0</v>
      </c>
      <c r="AG91" s="52">
        <v>7</v>
      </c>
    </row>
    <row r="92" spans="2:33" x14ac:dyDescent="0.3">
      <c r="B92" s="44" t="str">
        <f t="shared" si="48"/>
        <v>-</v>
      </c>
      <c r="C92" s="38"/>
      <c r="D92" s="1">
        <v>77</v>
      </c>
      <c r="E92" s="1">
        <f t="shared" si="29"/>
        <v>5</v>
      </c>
      <c r="F92" s="39">
        <f>IFERROR(IF(B92&lt;$C$9,IF('[29]Proforma-Input'!$C$108="Yes",K91,K91),0),)</f>
        <v>0</v>
      </c>
      <c r="G92" s="39">
        <f t="shared" si="49"/>
        <v>0</v>
      </c>
      <c r="H92" s="40">
        <f>IFERROR(IF(B92&lt;$C$9,IF('[29]Proforma-Input'!$C$108="Yes",H91,),0),)</f>
        <v>0</v>
      </c>
      <c r="I92" s="41">
        <f t="shared" si="34"/>
        <v>0</v>
      </c>
      <c r="J92" s="41">
        <f t="shared" si="35"/>
        <v>0</v>
      </c>
      <c r="K92" s="42">
        <f t="shared" si="36"/>
        <v>0</v>
      </c>
      <c r="L92" s="41" t="str">
        <f t="shared" si="37"/>
        <v>-</v>
      </c>
      <c r="M92" s="43" t="str">
        <f t="shared" si="38"/>
        <v>-</v>
      </c>
      <c r="O92" s="44">
        <f t="shared" ca="1" si="50"/>
        <v>48247</v>
      </c>
      <c r="P92" s="38"/>
      <c r="Q92" s="1">
        <f t="shared" si="31"/>
        <v>77</v>
      </c>
      <c r="R92" s="1">
        <f t="shared" si="30"/>
        <v>5</v>
      </c>
      <c r="S92" s="39">
        <f>IF('[29]Proforma-Input'!$C$108="No",X91,IF(AF92=TRUE,$P$3,X91))</f>
        <v>9152749.4285270516</v>
      </c>
      <c r="T92" s="39">
        <f t="shared" si="32"/>
        <v>63206.802349296377</v>
      </c>
      <c r="U92" s="40">
        <f t="shared" si="33"/>
        <v>6.5000000000000002E-2</v>
      </c>
      <c r="V92" s="41">
        <f t="shared" si="39"/>
        <v>49577.392737854861</v>
      </c>
      <c r="W92" s="41">
        <f t="shared" si="40"/>
        <v>13629.409611441515</v>
      </c>
      <c r="X92" s="53">
        <f t="shared" si="41"/>
        <v>9139120.0189156104</v>
      </c>
      <c r="Y92" s="68">
        <f t="shared" si="42"/>
        <v>4006043.7998114354</v>
      </c>
      <c r="Z92" s="68">
        <f t="shared" si="43"/>
        <v>860879.98108438554</v>
      </c>
      <c r="AA92" s="39">
        <f t="shared" si="44"/>
        <v>762.72911904392095</v>
      </c>
      <c r="AB92" s="53">
        <f t="shared" si="45"/>
        <v>190.68227976098024</v>
      </c>
      <c r="AC92" s="41" t="str">
        <f t="shared" si="46"/>
        <v>-</v>
      </c>
      <c r="AD92" s="43" t="str">
        <f t="shared" si="47"/>
        <v>-</v>
      </c>
      <c r="AF92" s="38">
        <f>IF('[29]Proforma-Input'!$C$108="Yes",MONTH(O92)&amp;YEAR(O92)=MONTH($C$9)&amp;YEAR($C$9),0)</f>
        <v>0</v>
      </c>
      <c r="AG92" s="52">
        <v>7</v>
      </c>
    </row>
    <row r="93" spans="2:33" x14ac:dyDescent="0.3">
      <c r="B93" s="44" t="str">
        <f t="shared" si="48"/>
        <v>-</v>
      </c>
      <c r="C93" s="38"/>
      <c r="D93" s="1">
        <v>78</v>
      </c>
      <c r="E93" s="1">
        <f t="shared" si="29"/>
        <v>6</v>
      </c>
      <c r="F93" s="39">
        <f>IFERROR(IF(B93&lt;$C$9,IF('[29]Proforma-Input'!$C$108="Yes",K92,K92),0),)</f>
        <v>0</v>
      </c>
      <c r="G93" s="39">
        <f t="shared" si="49"/>
        <v>0</v>
      </c>
      <c r="H93" s="40">
        <f>IFERROR(IF(B93&lt;$C$9,IF('[29]Proforma-Input'!$C$108="Yes",H92,),0),)</f>
        <v>0</v>
      </c>
      <c r="I93" s="41">
        <f t="shared" si="34"/>
        <v>0</v>
      </c>
      <c r="J93" s="41">
        <f t="shared" si="35"/>
        <v>0</v>
      </c>
      <c r="K93" s="42">
        <f t="shared" si="36"/>
        <v>0</v>
      </c>
      <c r="L93" s="41" t="str">
        <f t="shared" si="37"/>
        <v>-</v>
      </c>
      <c r="M93" s="43" t="str">
        <f t="shared" si="38"/>
        <v>-</v>
      </c>
      <c r="O93" s="44">
        <f t="shared" ca="1" si="50"/>
        <v>48276</v>
      </c>
      <c r="P93" s="38"/>
      <c r="Q93" s="1">
        <f t="shared" si="31"/>
        <v>78</v>
      </c>
      <c r="R93" s="1">
        <f t="shared" si="30"/>
        <v>6</v>
      </c>
      <c r="S93" s="39">
        <f>IF('[29]Proforma-Input'!$C$108="No",X92,IF(AF93=TRUE,$P$3,X92))</f>
        <v>9139120.0189156104</v>
      </c>
      <c r="T93" s="39">
        <f t="shared" si="32"/>
        <v>63206.802349296377</v>
      </c>
      <c r="U93" s="40">
        <f t="shared" si="33"/>
        <v>6.5000000000000002E-2</v>
      </c>
      <c r="V93" s="41">
        <f t="shared" si="39"/>
        <v>49503.566769126228</v>
      </c>
      <c r="W93" s="41">
        <f t="shared" si="40"/>
        <v>13703.235580170149</v>
      </c>
      <c r="X93" s="53">
        <f t="shared" si="41"/>
        <v>9125416.7833354399</v>
      </c>
      <c r="Y93" s="68">
        <f t="shared" si="42"/>
        <v>4055547.3665805617</v>
      </c>
      <c r="Z93" s="68">
        <f t="shared" si="43"/>
        <v>874583.21666455572</v>
      </c>
      <c r="AA93" s="39">
        <f t="shared" si="44"/>
        <v>761.59333490963411</v>
      </c>
      <c r="AB93" s="53">
        <f t="shared" si="45"/>
        <v>190.39833372740853</v>
      </c>
      <c r="AC93" s="41" t="str">
        <f t="shared" si="46"/>
        <v>-</v>
      </c>
      <c r="AD93" s="43" t="str">
        <f t="shared" si="47"/>
        <v>-</v>
      </c>
      <c r="AF93" s="38">
        <f>IF('[29]Proforma-Input'!$C$108="Yes",MONTH(O93)&amp;YEAR(O93)=MONTH($C$9)&amp;YEAR($C$9),0)</f>
        <v>0</v>
      </c>
      <c r="AG93" s="52">
        <v>7</v>
      </c>
    </row>
    <row r="94" spans="2:33" x14ac:dyDescent="0.3">
      <c r="B94" s="44" t="str">
        <f t="shared" si="48"/>
        <v>-</v>
      </c>
      <c r="C94" s="38"/>
      <c r="D94" s="1">
        <v>79</v>
      </c>
      <c r="E94" s="1">
        <f t="shared" si="29"/>
        <v>7</v>
      </c>
      <c r="F94" s="39">
        <f>IFERROR(IF(B94&lt;$C$9,IF('[29]Proforma-Input'!$C$108="Yes",K93,K93),0),)</f>
        <v>0</v>
      </c>
      <c r="G94" s="39">
        <f t="shared" si="49"/>
        <v>0</v>
      </c>
      <c r="H94" s="40">
        <f>IFERROR(IF(B94&lt;$C$9,IF('[29]Proforma-Input'!$C$108="Yes",H93,),0),)</f>
        <v>0</v>
      </c>
      <c r="I94" s="41">
        <f t="shared" si="34"/>
        <v>0</v>
      </c>
      <c r="J94" s="41">
        <f t="shared" si="35"/>
        <v>0</v>
      </c>
      <c r="K94" s="42">
        <f t="shared" si="36"/>
        <v>0</v>
      </c>
      <c r="L94" s="41" t="str">
        <f t="shared" si="37"/>
        <v>-</v>
      </c>
      <c r="M94" s="43" t="str">
        <f t="shared" si="38"/>
        <v>-</v>
      </c>
      <c r="O94" s="44">
        <f t="shared" ca="1" si="50"/>
        <v>48307</v>
      </c>
      <c r="P94" s="38"/>
      <c r="Q94" s="1">
        <f t="shared" si="31"/>
        <v>79</v>
      </c>
      <c r="R94" s="1">
        <f t="shared" si="30"/>
        <v>7</v>
      </c>
      <c r="S94" s="39">
        <f>IF('[29]Proforma-Input'!$C$108="No",X93,IF(AF94=TRUE,$P$3,X93))</f>
        <v>9125416.7833354399</v>
      </c>
      <c r="T94" s="39">
        <f t="shared" si="32"/>
        <v>63206.802349296377</v>
      </c>
      <c r="U94" s="40">
        <f t="shared" si="33"/>
        <v>6.5000000000000002E-2</v>
      </c>
      <c r="V94" s="41">
        <f t="shared" si="39"/>
        <v>49429.340909733633</v>
      </c>
      <c r="W94" s="41">
        <f t="shared" si="40"/>
        <v>13777.461439562743</v>
      </c>
      <c r="X94" s="53">
        <f t="shared" si="41"/>
        <v>9111639.3218958769</v>
      </c>
      <c r="Y94" s="68">
        <f t="shared" si="42"/>
        <v>4104976.7074902952</v>
      </c>
      <c r="Z94" s="68">
        <f t="shared" si="43"/>
        <v>888360.67810411844</v>
      </c>
      <c r="AA94" s="39">
        <f t="shared" si="44"/>
        <v>760.45139861128666</v>
      </c>
      <c r="AB94" s="53">
        <f t="shared" si="45"/>
        <v>190.11284965282167</v>
      </c>
      <c r="AC94" s="41" t="str">
        <f t="shared" si="46"/>
        <v>-</v>
      </c>
      <c r="AD94" s="43" t="str">
        <f t="shared" si="47"/>
        <v>-</v>
      </c>
      <c r="AF94" s="38">
        <f>IF('[29]Proforma-Input'!$C$108="Yes",MONTH(O94)&amp;YEAR(O94)=MONTH($C$9)&amp;YEAR($C$9),0)</f>
        <v>0</v>
      </c>
      <c r="AG94" s="52">
        <v>7</v>
      </c>
    </row>
    <row r="95" spans="2:33" x14ac:dyDescent="0.3">
      <c r="B95" s="44" t="str">
        <f t="shared" si="48"/>
        <v>-</v>
      </c>
      <c r="C95" s="38"/>
      <c r="D95" s="1">
        <v>80</v>
      </c>
      <c r="E95" s="1">
        <f t="shared" si="29"/>
        <v>8</v>
      </c>
      <c r="F95" s="39">
        <f>IFERROR(IF(B95&lt;$C$9,IF('[29]Proforma-Input'!$C$108="Yes",K94,K94),0),)</f>
        <v>0</v>
      </c>
      <c r="G95" s="39">
        <f t="shared" si="49"/>
        <v>0</v>
      </c>
      <c r="H95" s="40">
        <f>IFERROR(IF(B95&lt;$C$9,IF('[29]Proforma-Input'!$C$108="Yes",H94,),0),)</f>
        <v>0</v>
      </c>
      <c r="I95" s="41">
        <f t="shared" si="34"/>
        <v>0</v>
      </c>
      <c r="J95" s="41">
        <f t="shared" si="35"/>
        <v>0</v>
      </c>
      <c r="K95" s="42">
        <f t="shared" si="36"/>
        <v>0</v>
      </c>
      <c r="L95" s="41" t="str">
        <f t="shared" si="37"/>
        <v>-</v>
      </c>
      <c r="M95" s="43" t="str">
        <f t="shared" si="38"/>
        <v>-</v>
      </c>
      <c r="O95" s="44">
        <f t="shared" ca="1" si="50"/>
        <v>48337</v>
      </c>
      <c r="P95" s="38"/>
      <c r="Q95" s="1">
        <f t="shared" si="31"/>
        <v>80</v>
      </c>
      <c r="R95" s="1">
        <f t="shared" si="30"/>
        <v>8</v>
      </c>
      <c r="S95" s="39">
        <f>IF('[29]Proforma-Input'!$C$108="No",X94,IF(AF95=TRUE,$P$3,X94))</f>
        <v>9111639.3218958769</v>
      </c>
      <c r="T95" s="39">
        <f t="shared" si="32"/>
        <v>63206.802349296377</v>
      </c>
      <c r="U95" s="40">
        <f t="shared" si="33"/>
        <v>6.5000000000000002E-2</v>
      </c>
      <c r="V95" s="41">
        <f t="shared" si="39"/>
        <v>49354.712993602669</v>
      </c>
      <c r="W95" s="41">
        <f t="shared" si="40"/>
        <v>13852.089355693708</v>
      </c>
      <c r="X95" s="53">
        <f t="shared" si="41"/>
        <v>9097787.2325401828</v>
      </c>
      <c r="Y95" s="68">
        <f t="shared" si="42"/>
        <v>4154331.4204838979</v>
      </c>
      <c r="Z95" s="68">
        <f t="shared" si="43"/>
        <v>902212.76745981211</v>
      </c>
      <c r="AA95" s="39">
        <f t="shared" si="44"/>
        <v>759.30327682465634</v>
      </c>
      <c r="AB95" s="53">
        <f t="shared" si="45"/>
        <v>189.82581920616408</v>
      </c>
      <c r="AC95" s="41" t="str">
        <f t="shared" si="46"/>
        <v>-</v>
      </c>
      <c r="AD95" s="43" t="str">
        <f t="shared" si="47"/>
        <v>-</v>
      </c>
      <c r="AF95" s="38">
        <f>IF('[29]Proforma-Input'!$C$108="Yes",MONTH(O95)&amp;YEAR(O95)=MONTH($C$9)&amp;YEAR($C$9),0)</f>
        <v>0</v>
      </c>
      <c r="AG95" s="52">
        <v>7</v>
      </c>
    </row>
    <row r="96" spans="2:33" x14ac:dyDescent="0.3">
      <c r="B96" s="44" t="str">
        <f t="shared" si="48"/>
        <v>-</v>
      </c>
      <c r="C96" s="38"/>
      <c r="D96" s="1">
        <v>81</v>
      </c>
      <c r="E96" s="1">
        <f t="shared" si="29"/>
        <v>9</v>
      </c>
      <c r="F96" s="39">
        <f>IFERROR(IF(B96&lt;$C$9,IF('[29]Proforma-Input'!$C$108="Yes",K95,K95),0),)</f>
        <v>0</v>
      </c>
      <c r="G96" s="39">
        <f t="shared" si="49"/>
        <v>0</v>
      </c>
      <c r="H96" s="40">
        <f>IFERROR(IF(B96&lt;$C$9,IF('[29]Proforma-Input'!$C$108="Yes",H95,),0),)</f>
        <v>0</v>
      </c>
      <c r="I96" s="41">
        <f t="shared" si="34"/>
        <v>0</v>
      </c>
      <c r="J96" s="41">
        <f t="shared" si="35"/>
        <v>0</v>
      </c>
      <c r="K96" s="42">
        <f t="shared" si="36"/>
        <v>0</v>
      </c>
      <c r="L96" s="41" t="str">
        <f t="shared" si="37"/>
        <v>-</v>
      </c>
      <c r="M96" s="43" t="str">
        <f t="shared" si="38"/>
        <v>-</v>
      </c>
      <c r="O96" s="44">
        <f t="shared" ca="1" si="50"/>
        <v>48368</v>
      </c>
      <c r="P96" s="38"/>
      <c r="Q96" s="1">
        <f t="shared" si="31"/>
        <v>81</v>
      </c>
      <c r="R96" s="1">
        <f t="shared" si="30"/>
        <v>9</v>
      </c>
      <c r="S96" s="39">
        <f>IF('[29]Proforma-Input'!$C$108="No",X95,IF(AF96=TRUE,$P$3,X95))</f>
        <v>9097787.2325401828</v>
      </c>
      <c r="T96" s="39">
        <f t="shared" si="32"/>
        <v>63206.802349296377</v>
      </c>
      <c r="U96" s="40">
        <f t="shared" si="33"/>
        <v>6.5000000000000002E-2</v>
      </c>
      <c r="V96" s="41">
        <f t="shared" si="39"/>
        <v>49279.680842925991</v>
      </c>
      <c r="W96" s="41">
        <f t="shared" si="40"/>
        <v>13927.121506370386</v>
      </c>
      <c r="X96" s="53">
        <f t="shared" si="41"/>
        <v>9083860.1110338122</v>
      </c>
      <c r="Y96" s="68">
        <f t="shared" si="42"/>
        <v>4203611.1013268242</v>
      </c>
      <c r="Z96" s="68">
        <f t="shared" si="43"/>
        <v>916139.88896618248</v>
      </c>
      <c r="AA96" s="39">
        <f t="shared" si="44"/>
        <v>758.14893604501515</v>
      </c>
      <c r="AB96" s="53">
        <f t="shared" si="45"/>
        <v>189.53723401125379</v>
      </c>
      <c r="AC96" s="41" t="str">
        <f t="shared" si="46"/>
        <v>-</v>
      </c>
      <c r="AD96" s="43" t="str">
        <f t="shared" si="47"/>
        <v>-</v>
      </c>
      <c r="AF96" s="38">
        <f>IF('[29]Proforma-Input'!$C$108="Yes",MONTH(O96)&amp;YEAR(O96)=MONTH($C$9)&amp;YEAR($C$9),0)</f>
        <v>0</v>
      </c>
      <c r="AG96" s="52">
        <v>7</v>
      </c>
    </row>
    <row r="97" spans="2:33" x14ac:dyDescent="0.3">
      <c r="B97" s="44" t="str">
        <f t="shared" si="48"/>
        <v>-</v>
      </c>
      <c r="C97" s="38"/>
      <c r="D97" s="1">
        <v>82</v>
      </c>
      <c r="E97" s="1">
        <f t="shared" si="29"/>
        <v>10</v>
      </c>
      <c r="F97" s="39">
        <f>IFERROR(IF(B97&lt;$C$9,IF('[29]Proforma-Input'!$C$108="Yes",K96,K96),0),)</f>
        <v>0</v>
      </c>
      <c r="G97" s="39">
        <f t="shared" si="49"/>
        <v>0</v>
      </c>
      <c r="H97" s="40">
        <f>IFERROR(IF(B97&lt;$C$9,IF('[29]Proforma-Input'!$C$108="Yes",H96,),0),)</f>
        <v>0</v>
      </c>
      <c r="I97" s="41">
        <f t="shared" si="34"/>
        <v>0</v>
      </c>
      <c r="J97" s="41">
        <f t="shared" si="35"/>
        <v>0</v>
      </c>
      <c r="K97" s="42">
        <f t="shared" si="36"/>
        <v>0</v>
      </c>
      <c r="L97" s="41" t="str">
        <f t="shared" si="37"/>
        <v>-</v>
      </c>
      <c r="M97" s="43" t="str">
        <f t="shared" si="38"/>
        <v>-</v>
      </c>
      <c r="O97" s="44">
        <f t="shared" ca="1" si="50"/>
        <v>48398</v>
      </c>
      <c r="P97" s="38"/>
      <c r="Q97" s="1">
        <f t="shared" si="31"/>
        <v>82</v>
      </c>
      <c r="R97" s="1">
        <f t="shared" si="30"/>
        <v>10</v>
      </c>
      <c r="S97" s="39">
        <f>IF('[29]Proforma-Input'!$C$108="No",X96,IF(AF97=TRUE,$P$3,X96))</f>
        <v>9083860.1110338122</v>
      </c>
      <c r="T97" s="39">
        <f t="shared" si="32"/>
        <v>63206.802349296377</v>
      </c>
      <c r="U97" s="40">
        <f t="shared" si="33"/>
        <v>6.5000000000000002E-2</v>
      </c>
      <c r="V97" s="41">
        <f t="shared" si="39"/>
        <v>49204.242268099821</v>
      </c>
      <c r="W97" s="41">
        <f t="shared" si="40"/>
        <v>14002.560081196556</v>
      </c>
      <c r="X97" s="53">
        <f t="shared" si="41"/>
        <v>9069857.5509526152</v>
      </c>
      <c r="Y97" s="68">
        <f t="shared" si="42"/>
        <v>4252815.3435949236</v>
      </c>
      <c r="Z97" s="68">
        <f t="shared" si="43"/>
        <v>930142.44904737908</v>
      </c>
      <c r="AA97" s="39">
        <f t="shared" si="44"/>
        <v>756.98834258615113</v>
      </c>
      <c r="AB97" s="53">
        <f t="shared" si="45"/>
        <v>189.24708564653778</v>
      </c>
      <c r="AC97" s="41" t="str">
        <f t="shared" si="46"/>
        <v>-</v>
      </c>
      <c r="AD97" s="43" t="str">
        <f t="shared" si="47"/>
        <v>-</v>
      </c>
      <c r="AF97" s="38">
        <f>IF('[29]Proforma-Input'!$C$108="Yes",MONTH(O97)&amp;YEAR(O97)=MONTH($C$9)&amp;YEAR($C$9),0)</f>
        <v>0</v>
      </c>
      <c r="AG97" s="52">
        <v>7</v>
      </c>
    </row>
    <row r="98" spans="2:33" x14ac:dyDescent="0.3">
      <c r="B98" s="44" t="str">
        <f t="shared" si="48"/>
        <v>-</v>
      </c>
      <c r="C98" s="38"/>
      <c r="D98" s="1">
        <v>83</v>
      </c>
      <c r="E98" s="1">
        <f t="shared" si="29"/>
        <v>11</v>
      </c>
      <c r="F98" s="39">
        <f>IFERROR(IF(B98&lt;$C$9,IF('[29]Proforma-Input'!$C$108="Yes",K97,K97),0),)</f>
        <v>0</v>
      </c>
      <c r="G98" s="39">
        <f t="shared" si="49"/>
        <v>0</v>
      </c>
      <c r="H98" s="40">
        <f>IFERROR(IF(B98&lt;$C$9,IF('[29]Proforma-Input'!$C$108="Yes",H97,),0),)</f>
        <v>0</v>
      </c>
      <c r="I98" s="41">
        <f t="shared" si="34"/>
        <v>0</v>
      </c>
      <c r="J98" s="41">
        <f t="shared" si="35"/>
        <v>0</v>
      </c>
      <c r="K98" s="42">
        <f t="shared" si="36"/>
        <v>0</v>
      </c>
      <c r="L98" s="41" t="str">
        <f t="shared" si="37"/>
        <v>-</v>
      </c>
      <c r="M98" s="43" t="str">
        <f t="shared" si="38"/>
        <v>-</v>
      </c>
      <c r="O98" s="44">
        <f t="shared" ca="1" si="50"/>
        <v>48429</v>
      </c>
      <c r="P98" s="38"/>
      <c r="Q98" s="1">
        <f t="shared" si="31"/>
        <v>83</v>
      </c>
      <c r="R98" s="1">
        <f t="shared" si="30"/>
        <v>11</v>
      </c>
      <c r="S98" s="39">
        <f>IF('[29]Proforma-Input'!$C$108="No",X97,IF(AF98=TRUE,$P$3,X97))</f>
        <v>9069857.5509526152</v>
      </c>
      <c r="T98" s="39">
        <f t="shared" si="32"/>
        <v>63206.802349296377</v>
      </c>
      <c r="U98" s="40">
        <f t="shared" si="33"/>
        <v>6.5000000000000002E-2</v>
      </c>
      <c r="V98" s="41">
        <f t="shared" si="39"/>
        <v>49128.39506766</v>
      </c>
      <c r="W98" s="41">
        <f t="shared" si="40"/>
        <v>14078.407281636377</v>
      </c>
      <c r="X98" s="53">
        <f t="shared" si="41"/>
        <v>9055779.143670978</v>
      </c>
      <c r="Y98" s="68">
        <f t="shared" si="42"/>
        <v>4301943.7386625838</v>
      </c>
      <c r="Z98" s="68">
        <f t="shared" si="43"/>
        <v>944220.85632901546</v>
      </c>
      <c r="AA98" s="39">
        <f t="shared" si="44"/>
        <v>755.82146257938473</v>
      </c>
      <c r="AB98" s="53">
        <f t="shared" si="45"/>
        <v>188.95536564484618</v>
      </c>
      <c r="AC98" s="41" t="str">
        <f t="shared" si="46"/>
        <v>-</v>
      </c>
      <c r="AD98" s="43" t="str">
        <f t="shared" si="47"/>
        <v>-</v>
      </c>
      <c r="AF98" s="38">
        <f>IF('[29]Proforma-Input'!$C$108="Yes",MONTH(O98)&amp;YEAR(O98)=MONTH($C$9)&amp;YEAR($C$9),0)</f>
        <v>0</v>
      </c>
      <c r="AG98" s="52">
        <v>7</v>
      </c>
    </row>
    <row r="99" spans="2:33" x14ac:dyDescent="0.3">
      <c r="B99" s="44" t="str">
        <f t="shared" si="48"/>
        <v>-</v>
      </c>
      <c r="C99" s="38"/>
      <c r="D99" s="1">
        <v>84</v>
      </c>
      <c r="E99" s="1">
        <f t="shared" si="29"/>
        <v>12</v>
      </c>
      <c r="F99" s="39">
        <f>IFERROR(IF(B99&lt;$C$9,IF('[29]Proforma-Input'!$C$108="Yes",K98,K98),0),)</f>
        <v>0</v>
      </c>
      <c r="G99" s="39">
        <f t="shared" si="49"/>
        <v>0</v>
      </c>
      <c r="H99" s="40">
        <f>IFERROR(IF(B99&lt;$C$9,IF('[29]Proforma-Input'!$C$108="Yes",H98,),0),)</f>
        <v>0</v>
      </c>
      <c r="I99" s="41">
        <f t="shared" si="34"/>
        <v>0</v>
      </c>
      <c r="J99" s="41">
        <f t="shared" si="35"/>
        <v>0</v>
      </c>
      <c r="K99" s="42">
        <f t="shared" si="36"/>
        <v>0</v>
      </c>
      <c r="L99" s="41" t="str">
        <f t="shared" si="37"/>
        <v>-</v>
      </c>
      <c r="M99" s="43" t="str">
        <f t="shared" si="38"/>
        <v>-</v>
      </c>
      <c r="O99" s="44">
        <f t="shared" ca="1" si="50"/>
        <v>48460</v>
      </c>
      <c r="P99" s="38"/>
      <c r="Q99" s="1">
        <f t="shared" si="31"/>
        <v>84</v>
      </c>
      <c r="R99" s="1">
        <f t="shared" si="30"/>
        <v>12</v>
      </c>
      <c r="S99" s="39">
        <f>IF('[29]Proforma-Input'!$C$108="No",X98,IF(AF99=TRUE,$P$3,X98))</f>
        <v>9055779.143670978</v>
      </c>
      <c r="T99" s="39">
        <f t="shared" si="32"/>
        <v>63206.802349296377</v>
      </c>
      <c r="U99" s="40">
        <f t="shared" si="33"/>
        <v>6.5000000000000002E-2</v>
      </c>
      <c r="V99" s="41">
        <f t="shared" si="39"/>
        <v>49052.137028217796</v>
      </c>
      <c r="W99" s="41">
        <f t="shared" si="40"/>
        <v>14154.665321078581</v>
      </c>
      <c r="X99" s="53">
        <f t="shared" si="41"/>
        <v>9041624.4783498999</v>
      </c>
      <c r="Y99" s="68">
        <f t="shared" si="42"/>
        <v>4350995.875690802</v>
      </c>
      <c r="Z99" s="68">
        <f t="shared" si="43"/>
        <v>958375.52165009407</v>
      </c>
      <c r="AA99" s="39">
        <f t="shared" si="44"/>
        <v>754.64826197258151</v>
      </c>
      <c r="AB99" s="53">
        <f t="shared" si="45"/>
        <v>188.66206549314538</v>
      </c>
      <c r="AC99" s="41" t="str">
        <f t="shared" si="46"/>
        <v>-</v>
      </c>
      <c r="AD99" s="43" t="str">
        <f t="shared" si="47"/>
        <v>-</v>
      </c>
      <c r="AF99" s="38">
        <f>IF('[29]Proforma-Input'!$C$108="Yes",MONTH(O99)&amp;YEAR(O99)=MONTH($C$9)&amp;YEAR($C$9),0)</f>
        <v>0</v>
      </c>
      <c r="AG99" s="52">
        <v>7</v>
      </c>
    </row>
    <row r="100" spans="2:33" x14ac:dyDescent="0.3">
      <c r="B100" s="44" t="str">
        <f t="shared" si="48"/>
        <v>-</v>
      </c>
      <c r="C100" s="38">
        <v>8</v>
      </c>
      <c r="D100" s="1">
        <v>85</v>
      </c>
      <c r="E100" s="1">
        <v>1</v>
      </c>
      <c r="F100" s="39">
        <f>IFERROR(IF(B100&lt;$C$9,IF('[29]Proforma-Input'!$C$108="Yes",K99,K99),0),)</f>
        <v>0</v>
      </c>
      <c r="G100" s="39">
        <f t="shared" si="49"/>
        <v>0</v>
      </c>
      <c r="H100" s="40">
        <f>IFERROR(IF(B100&lt;$C$9,IF('[29]Proforma-Input'!$C$108="Yes",H99,),0),)</f>
        <v>0</v>
      </c>
      <c r="I100" s="41">
        <f t="shared" si="34"/>
        <v>0</v>
      </c>
      <c r="J100" s="41">
        <f t="shared" si="35"/>
        <v>0</v>
      </c>
      <c r="K100" s="42">
        <f t="shared" si="36"/>
        <v>0</v>
      </c>
      <c r="L100" s="41">
        <f t="shared" si="37"/>
        <v>0</v>
      </c>
      <c r="M100" s="43">
        <f t="shared" si="38"/>
        <v>0</v>
      </c>
      <c r="O100" s="44">
        <f t="shared" ca="1" si="50"/>
        <v>48490</v>
      </c>
      <c r="P100" s="38">
        <v>8</v>
      </c>
      <c r="Q100" s="1">
        <f t="shared" si="31"/>
        <v>85</v>
      </c>
      <c r="R100" s="1">
        <v>1</v>
      </c>
      <c r="S100" s="39">
        <f>IF('[29]Proforma-Input'!$C$108="No",X99,IF(AF100=TRUE,$P$3,X99))</f>
        <v>9041624.4783498999</v>
      </c>
      <c r="T100" s="39">
        <f t="shared" si="32"/>
        <v>63206.802349296377</v>
      </c>
      <c r="U100" s="40">
        <f t="shared" si="33"/>
        <v>6.5000000000000002E-2</v>
      </c>
      <c r="V100" s="41">
        <f t="shared" si="39"/>
        <v>48975.465924395292</v>
      </c>
      <c r="W100" s="41">
        <f t="shared" si="40"/>
        <v>14231.336424901085</v>
      </c>
      <c r="X100" s="53">
        <f t="shared" si="41"/>
        <v>9027393.1419249997</v>
      </c>
      <c r="Y100" s="68">
        <f t="shared" si="42"/>
        <v>4399971.3416151972</v>
      </c>
      <c r="Z100" s="68">
        <f t="shared" si="43"/>
        <v>972606.85807499511</v>
      </c>
      <c r="AA100" s="39">
        <f t="shared" si="44"/>
        <v>753.46870652915834</v>
      </c>
      <c r="AB100" s="53">
        <f t="shared" si="45"/>
        <v>188.36717663228958</v>
      </c>
      <c r="AC100" s="41">
        <f t="shared" si="46"/>
        <v>582524.89769674675</v>
      </c>
      <c r="AD100" s="43">
        <f t="shared" si="47"/>
        <v>175956.73049480969</v>
      </c>
      <c r="AF100" s="38">
        <f>IF('[29]Proforma-Input'!$C$108="Yes",MONTH(O100)&amp;YEAR(O100)=MONTH($C$9)&amp;YEAR($C$9),0)</f>
        <v>0</v>
      </c>
      <c r="AG100" s="52">
        <v>8</v>
      </c>
    </row>
    <row r="101" spans="2:33" x14ac:dyDescent="0.3">
      <c r="B101" s="44" t="str">
        <f t="shared" si="48"/>
        <v>-</v>
      </c>
      <c r="C101" s="38"/>
      <c r="D101" s="1">
        <v>86</v>
      </c>
      <c r="E101" s="1">
        <f t="shared" si="29"/>
        <v>2</v>
      </c>
      <c r="F101" s="39">
        <f>IFERROR(IF(B101&lt;$C$9,IF('[29]Proforma-Input'!$C$108="Yes",K100,K100),0),)</f>
        <v>0</v>
      </c>
      <c r="G101" s="39">
        <f t="shared" si="49"/>
        <v>0</v>
      </c>
      <c r="H101" s="40">
        <f>IFERROR(IF(B101&lt;$C$9,IF('[29]Proforma-Input'!$C$108="Yes",H100,),0),)</f>
        <v>0</v>
      </c>
      <c r="I101" s="41">
        <f t="shared" si="34"/>
        <v>0</v>
      </c>
      <c r="J101" s="41">
        <f t="shared" si="35"/>
        <v>0</v>
      </c>
      <c r="K101" s="42">
        <f t="shared" si="36"/>
        <v>0</v>
      </c>
      <c r="L101" s="41" t="str">
        <f t="shared" si="37"/>
        <v>-</v>
      </c>
      <c r="M101" s="43" t="str">
        <f t="shared" si="38"/>
        <v>-</v>
      </c>
      <c r="O101" s="44">
        <f t="shared" ca="1" si="50"/>
        <v>48521</v>
      </c>
      <c r="P101" s="38"/>
      <c r="Q101" s="1">
        <f t="shared" si="31"/>
        <v>86</v>
      </c>
      <c r="R101" s="1">
        <f t="shared" si="30"/>
        <v>2</v>
      </c>
      <c r="S101" s="39">
        <f>IF('[29]Proforma-Input'!$C$108="No",X100,IF(AF101=TRUE,$P$3,X100))</f>
        <v>9027393.1419249997</v>
      </c>
      <c r="T101" s="39">
        <f t="shared" si="32"/>
        <v>63206.802349296377</v>
      </c>
      <c r="U101" s="40">
        <f t="shared" si="33"/>
        <v>6.5000000000000002E-2</v>
      </c>
      <c r="V101" s="41">
        <f t="shared" si="39"/>
        <v>48898.379518760419</v>
      </c>
      <c r="W101" s="41">
        <f t="shared" si="40"/>
        <v>14308.422830535957</v>
      </c>
      <c r="X101" s="53">
        <f t="shared" si="41"/>
        <v>9013084.7190944646</v>
      </c>
      <c r="Y101" s="68">
        <f t="shared" si="42"/>
        <v>4448869.7211339576</v>
      </c>
      <c r="Z101" s="68">
        <f t="shared" si="43"/>
        <v>986915.28090553102</v>
      </c>
      <c r="AA101" s="39">
        <f t="shared" si="44"/>
        <v>752.28276182708339</v>
      </c>
      <c r="AB101" s="53">
        <f t="shared" si="45"/>
        <v>188.07069045677085</v>
      </c>
      <c r="AC101" s="41" t="str">
        <f t="shared" si="46"/>
        <v>-</v>
      </c>
      <c r="AD101" s="43" t="str">
        <f t="shared" si="47"/>
        <v>-</v>
      </c>
      <c r="AF101" s="38">
        <f>IF('[29]Proforma-Input'!$C$108="Yes",MONTH(O101)&amp;YEAR(O101)=MONTH($C$9)&amp;YEAR($C$9),0)</f>
        <v>0</v>
      </c>
      <c r="AG101" s="52">
        <v>8</v>
      </c>
    </row>
    <row r="102" spans="2:33" x14ac:dyDescent="0.3">
      <c r="B102" s="44" t="str">
        <f t="shared" si="48"/>
        <v>-</v>
      </c>
      <c r="C102" s="38"/>
      <c r="D102" s="1">
        <v>87</v>
      </c>
      <c r="E102" s="1">
        <f t="shared" si="29"/>
        <v>3</v>
      </c>
      <c r="F102" s="39">
        <f>IFERROR(IF(B102&lt;$C$9,IF('[29]Proforma-Input'!$C$108="Yes",K101,K101),0),)</f>
        <v>0</v>
      </c>
      <c r="G102" s="39">
        <f t="shared" si="49"/>
        <v>0</v>
      </c>
      <c r="H102" s="40">
        <f>IFERROR(IF(B102&lt;$C$9,IF('[29]Proforma-Input'!$C$108="Yes",H101,),0),)</f>
        <v>0</v>
      </c>
      <c r="I102" s="41">
        <f t="shared" si="34"/>
        <v>0</v>
      </c>
      <c r="J102" s="41">
        <f t="shared" si="35"/>
        <v>0</v>
      </c>
      <c r="K102" s="42">
        <f t="shared" si="36"/>
        <v>0</v>
      </c>
      <c r="L102" s="41" t="str">
        <f t="shared" si="37"/>
        <v>-</v>
      </c>
      <c r="M102" s="43" t="str">
        <f t="shared" si="38"/>
        <v>-</v>
      </c>
      <c r="O102" s="44">
        <f t="shared" ca="1" si="50"/>
        <v>48551</v>
      </c>
      <c r="P102" s="38"/>
      <c r="Q102" s="1">
        <f t="shared" si="31"/>
        <v>87</v>
      </c>
      <c r="R102" s="1">
        <f t="shared" si="30"/>
        <v>3</v>
      </c>
      <c r="S102" s="39">
        <f>IF('[29]Proforma-Input'!$C$108="No",X101,IF(AF102=TRUE,$P$3,X101))</f>
        <v>9013084.7190944646</v>
      </c>
      <c r="T102" s="39">
        <f t="shared" si="32"/>
        <v>63206.802349296377</v>
      </c>
      <c r="U102" s="40">
        <f t="shared" si="33"/>
        <v>6.5000000000000002E-2</v>
      </c>
      <c r="V102" s="41">
        <f t="shared" si="39"/>
        <v>48820.875561761684</v>
      </c>
      <c r="W102" s="41">
        <f t="shared" si="40"/>
        <v>14385.926787534692</v>
      </c>
      <c r="X102" s="53">
        <f t="shared" si="41"/>
        <v>8998698.7923069298</v>
      </c>
      <c r="Y102" s="68">
        <f t="shared" si="42"/>
        <v>4497690.5966957193</v>
      </c>
      <c r="Z102" s="68">
        <f t="shared" si="43"/>
        <v>1001301.2076930657</v>
      </c>
      <c r="AA102" s="39">
        <f t="shared" si="44"/>
        <v>751.09039325787205</v>
      </c>
      <c r="AB102" s="53">
        <f t="shared" si="45"/>
        <v>187.77259831446801</v>
      </c>
      <c r="AC102" s="41" t="str">
        <f t="shared" si="46"/>
        <v>-</v>
      </c>
      <c r="AD102" s="43" t="str">
        <f t="shared" si="47"/>
        <v>-</v>
      </c>
      <c r="AF102" s="38">
        <f>IF('[29]Proforma-Input'!$C$108="Yes",MONTH(O102)&amp;YEAR(O102)=MONTH($C$9)&amp;YEAR($C$9),0)</f>
        <v>0</v>
      </c>
      <c r="AG102" s="52">
        <v>8</v>
      </c>
    </row>
    <row r="103" spans="2:33" x14ac:dyDescent="0.3">
      <c r="B103" s="44" t="str">
        <f t="shared" si="48"/>
        <v>-</v>
      </c>
      <c r="C103" s="38"/>
      <c r="D103" s="1">
        <v>88</v>
      </c>
      <c r="E103" s="1">
        <f t="shared" si="29"/>
        <v>4</v>
      </c>
      <c r="F103" s="39">
        <f>IFERROR(IF(B103&lt;$C$9,IF('[29]Proforma-Input'!$C$108="Yes",K102,K102),0),)</f>
        <v>0</v>
      </c>
      <c r="G103" s="39">
        <f t="shared" si="49"/>
        <v>0</v>
      </c>
      <c r="H103" s="40">
        <f>IFERROR(IF(B103&lt;$C$9,IF('[29]Proforma-Input'!$C$108="Yes",H102,),0),)</f>
        <v>0</v>
      </c>
      <c r="I103" s="41">
        <f t="shared" si="34"/>
        <v>0</v>
      </c>
      <c r="J103" s="41">
        <f t="shared" si="35"/>
        <v>0</v>
      </c>
      <c r="K103" s="42">
        <f t="shared" si="36"/>
        <v>0</v>
      </c>
      <c r="L103" s="41" t="str">
        <f t="shared" si="37"/>
        <v>-</v>
      </c>
      <c r="M103" s="43" t="str">
        <f t="shared" si="38"/>
        <v>-</v>
      </c>
      <c r="O103" s="44">
        <f t="shared" ca="1" si="50"/>
        <v>48582</v>
      </c>
      <c r="P103" s="38"/>
      <c r="Q103" s="1">
        <f t="shared" si="31"/>
        <v>88</v>
      </c>
      <c r="R103" s="1">
        <f t="shared" si="30"/>
        <v>4</v>
      </c>
      <c r="S103" s="39">
        <f>IF('[29]Proforma-Input'!$C$108="No",X102,IF(AF103=TRUE,$P$3,X102))</f>
        <v>8998698.7923069298</v>
      </c>
      <c r="T103" s="39">
        <f t="shared" si="32"/>
        <v>63206.802349296377</v>
      </c>
      <c r="U103" s="40">
        <f t="shared" si="33"/>
        <v>6.5000000000000002E-2</v>
      </c>
      <c r="V103" s="41">
        <f t="shared" si="39"/>
        <v>48742.951791662541</v>
      </c>
      <c r="W103" s="41">
        <f t="shared" si="40"/>
        <v>14463.850557633836</v>
      </c>
      <c r="X103" s="53">
        <f t="shared" si="41"/>
        <v>8984234.9417492952</v>
      </c>
      <c r="Y103" s="68">
        <f t="shared" si="42"/>
        <v>4546433.548487382</v>
      </c>
      <c r="Z103" s="68">
        <f t="shared" si="43"/>
        <v>1015765.0582506995</v>
      </c>
      <c r="AA103" s="39">
        <f t="shared" si="44"/>
        <v>749.8915660255775</v>
      </c>
      <c r="AB103" s="53">
        <f t="shared" si="45"/>
        <v>187.47289150639438</v>
      </c>
      <c r="AC103" s="41" t="str">
        <f t="shared" si="46"/>
        <v>-</v>
      </c>
      <c r="AD103" s="43" t="str">
        <f t="shared" si="47"/>
        <v>-</v>
      </c>
      <c r="AF103" s="38">
        <f>IF('[29]Proforma-Input'!$C$108="Yes",MONTH(O103)&amp;YEAR(O103)=MONTH($C$9)&amp;YEAR($C$9),0)</f>
        <v>0</v>
      </c>
      <c r="AG103" s="52">
        <v>8</v>
      </c>
    </row>
    <row r="104" spans="2:33" x14ac:dyDescent="0.3">
      <c r="B104" s="44" t="str">
        <f t="shared" si="48"/>
        <v>-</v>
      </c>
      <c r="C104" s="38"/>
      <c r="D104" s="1">
        <v>89</v>
      </c>
      <c r="E104" s="1">
        <f t="shared" si="29"/>
        <v>5</v>
      </c>
      <c r="F104" s="39">
        <f>IFERROR(IF(B104&lt;$C$9,IF('[29]Proforma-Input'!$C$108="Yes",K103,K103),0),)</f>
        <v>0</v>
      </c>
      <c r="G104" s="39">
        <f t="shared" si="49"/>
        <v>0</v>
      </c>
      <c r="H104" s="40">
        <f>IFERROR(IF(B104&lt;$C$9,IF('[29]Proforma-Input'!$C$108="Yes",H103,),0),)</f>
        <v>0</v>
      </c>
      <c r="I104" s="41">
        <f t="shared" si="34"/>
        <v>0</v>
      </c>
      <c r="J104" s="41">
        <f t="shared" si="35"/>
        <v>0</v>
      </c>
      <c r="K104" s="42">
        <f t="shared" si="36"/>
        <v>0</v>
      </c>
      <c r="L104" s="41" t="str">
        <f t="shared" si="37"/>
        <v>-</v>
      </c>
      <c r="M104" s="43" t="str">
        <f t="shared" si="38"/>
        <v>-</v>
      </c>
      <c r="O104" s="44">
        <f t="shared" ca="1" si="50"/>
        <v>48613</v>
      </c>
      <c r="P104" s="38"/>
      <c r="Q104" s="1">
        <f t="shared" si="31"/>
        <v>89</v>
      </c>
      <c r="R104" s="1">
        <f t="shared" si="30"/>
        <v>5</v>
      </c>
      <c r="S104" s="39">
        <f>IF('[29]Proforma-Input'!$C$108="No",X103,IF(AF104=TRUE,$P$3,X103))</f>
        <v>8984234.9417492952</v>
      </c>
      <c r="T104" s="39">
        <f t="shared" si="32"/>
        <v>63206.802349296377</v>
      </c>
      <c r="U104" s="40">
        <f t="shared" si="33"/>
        <v>6.5000000000000002E-2</v>
      </c>
      <c r="V104" s="41">
        <f t="shared" si="39"/>
        <v>48664.605934475352</v>
      </c>
      <c r="W104" s="41">
        <f t="shared" si="40"/>
        <v>14542.196414821025</v>
      </c>
      <c r="X104" s="53">
        <f t="shared" si="41"/>
        <v>8969692.7453344744</v>
      </c>
      <c r="Y104" s="68">
        <f t="shared" si="42"/>
        <v>4595098.1544218576</v>
      </c>
      <c r="Z104" s="68">
        <f t="shared" si="43"/>
        <v>1030307.2546655205</v>
      </c>
      <c r="AA104" s="39">
        <f t="shared" si="44"/>
        <v>748.68624514577459</v>
      </c>
      <c r="AB104" s="53">
        <f t="shared" si="45"/>
        <v>187.17156128644365</v>
      </c>
      <c r="AC104" s="41" t="str">
        <f t="shared" si="46"/>
        <v>-</v>
      </c>
      <c r="AD104" s="43" t="str">
        <f t="shared" si="47"/>
        <v>-</v>
      </c>
      <c r="AF104" s="38">
        <f>IF('[29]Proforma-Input'!$C$108="Yes",MONTH(O104)&amp;YEAR(O104)=MONTH($C$9)&amp;YEAR($C$9),0)</f>
        <v>0</v>
      </c>
      <c r="AG104" s="52">
        <v>8</v>
      </c>
    </row>
    <row r="105" spans="2:33" x14ac:dyDescent="0.3">
      <c r="B105" s="44" t="str">
        <f t="shared" si="48"/>
        <v>-</v>
      </c>
      <c r="C105" s="38"/>
      <c r="D105" s="1">
        <v>90</v>
      </c>
      <c r="E105" s="1">
        <f t="shared" si="29"/>
        <v>6</v>
      </c>
      <c r="F105" s="39">
        <f>IFERROR(IF(B105&lt;$C$9,IF('[29]Proforma-Input'!$C$108="Yes",K104,K104),0),)</f>
        <v>0</v>
      </c>
      <c r="G105" s="39">
        <f t="shared" si="49"/>
        <v>0</v>
      </c>
      <c r="H105" s="40">
        <f>IFERROR(IF(B105&lt;$C$9,IF('[29]Proforma-Input'!$C$108="Yes",H104,),0),)</f>
        <v>0</v>
      </c>
      <c r="I105" s="41">
        <f t="shared" si="34"/>
        <v>0</v>
      </c>
      <c r="J105" s="41">
        <f t="shared" si="35"/>
        <v>0</v>
      </c>
      <c r="K105" s="42">
        <f t="shared" si="36"/>
        <v>0</v>
      </c>
      <c r="L105" s="41" t="str">
        <f t="shared" si="37"/>
        <v>-</v>
      </c>
      <c r="M105" s="43" t="str">
        <f t="shared" si="38"/>
        <v>-</v>
      </c>
      <c r="O105" s="44">
        <f t="shared" ca="1" si="50"/>
        <v>48641</v>
      </c>
      <c r="P105" s="38"/>
      <c r="Q105" s="1">
        <f t="shared" si="31"/>
        <v>90</v>
      </c>
      <c r="R105" s="1">
        <f t="shared" si="30"/>
        <v>6</v>
      </c>
      <c r="S105" s="39">
        <f>IF('[29]Proforma-Input'!$C$108="No",X104,IF(AF105=TRUE,$P$3,X104))</f>
        <v>8969692.7453344744</v>
      </c>
      <c r="T105" s="39">
        <f t="shared" si="32"/>
        <v>63206.802349296377</v>
      </c>
      <c r="U105" s="40">
        <f t="shared" si="33"/>
        <v>6.5000000000000002E-2</v>
      </c>
      <c r="V105" s="41">
        <f t="shared" si="39"/>
        <v>48585.835703895071</v>
      </c>
      <c r="W105" s="41">
        <f t="shared" si="40"/>
        <v>14620.966645401306</v>
      </c>
      <c r="X105" s="53">
        <f t="shared" si="41"/>
        <v>8955071.7786890734</v>
      </c>
      <c r="Y105" s="68">
        <f t="shared" si="42"/>
        <v>4643683.990125753</v>
      </c>
      <c r="Z105" s="68">
        <f t="shared" si="43"/>
        <v>1044928.2213109218</v>
      </c>
      <c r="AA105" s="39">
        <f t="shared" si="44"/>
        <v>747.47439544453948</v>
      </c>
      <c r="AB105" s="53">
        <f t="shared" si="45"/>
        <v>186.86859886113487</v>
      </c>
      <c r="AC105" s="41" t="str">
        <f t="shared" si="46"/>
        <v>-</v>
      </c>
      <c r="AD105" s="43" t="str">
        <f t="shared" si="47"/>
        <v>-</v>
      </c>
      <c r="AF105" s="38">
        <f>IF('[29]Proforma-Input'!$C$108="Yes",MONTH(O105)&amp;YEAR(O105)=MONTH($C$9)&amp;YEAR($C$9),0)</f>
        <v>0</v>
      </c>
      <c r="AG105" s="52">
        <v>8</v>
      </c>
    </row>
    <row r="106" spans="2:33" x14ac:dyDescent="0.3">
      <c r="B106" s="44" t="str">
        <f t="shared" si="48"/>
        <v>-</v>
      </c>
      <c r="C106" s="38"/>
      <c r="D106" s="1">
        <v>91</v>
      </c>
      <c r="E106" s="1">
        <f t="shared" si="29"/>
        <v>7</v>
      </c>
      <c r="F106" s="39">
        <f>IFERROR(IF(B106&lt;$C$9,IF('[29]Proforma-Input'!$C$108="Yes",K105,K105),0),)</f>
        <v>0</v>
      </c>
      <c r="G106" s="39">
        <f t="shared" si="49"/>
        <v>0</v>
      </c>
      <c r="H106" s="40">
        <f>IFERROR(IF(B106&lt;$C$9,IF('[29]Proforma-Input'!$C$108="Yes",H105,),0),)</f>
        <v>0</v>
      </c>
      <c r="I106" s="41">
        <f t="shared" si="34"/>
        <v>0</v>
      </c>
      <c r="J106" s="41">
        <f t="shared" si="35"/>
        <v>0</v>
      </c>
      <c r="K106" s="42">
        <f t="shared" si="36"/>
        <v>0</v>
      </c>
      <c r="L106" s="41" t="str">
        <f t="shared" si="37"/>
        <v>-</v>
      </c>
      <c r="M106" s="43" t="str">
        <f t="shared" si="38"/>
        <v>-</v>
      </c>
      <c r="O106" s="44">
        <f t="shared" ca="1" si="50"/>
        <v>48672</v>
      </c>
      <c r="P106" s="38"/>
      <c r="Q106" s="1">
        <f t="shared" si="31"/>
        <v>91</v>
      </c>
      <c r="R106" s="1">
        <f t="shared" si="30"/>
        <v>7</v>
      </c>
      <c r="S106" s="39">
        <f>IF('[29]Proforma-Input'!$C$108="No",X105,IF(AF106=TRUE,$P$3,X105))</f>
        <v>8955071.7786890734</v>
      </c>
      <c r="T106" s="39">
        <f t="shared" si="32"/>
        <v>63206.802349296377</v>
      </c>
      <c r="U106" s="40">
        <f t="shared" si="33"/>
        <v>6.5000000000000002E-2</v>
      </c>
      <c r="V106" s="41">
        <f t="shared" si="39"/>
        <v>48506.638801232482</v>
      </c>
      <c r="W106" s="41">
        <f t="shared" si="40"/>
        <v>14700.163548063894</v>
      </c>
      <c r="X106" s="53">
        <f t="shared" si="41"/>
        <v>8940371.6151410099</v>
      </c>
      <c r="Y106" s="68">
        <f t="shared" si="42"/>
        <v>4692190.6289269859</v>
      </c>
      <c r="Z106" s="68">
        <f t="shared" si="43"/>
        <v>1059628.3848589857</v>
      </c>
      <c r="AA106" s="39">
        <f t="shared" si="44"/>
        <v>746.25598155742273</v>
      </c>
      <c r="AB106" s="53">
        <f t="shared" si="45"/>
        <v>186.56399538935568</v>
      </c>
      <c r="AC106" s="41" t="str">
        <f t="shared" si="46"/>
        <v>-</v>
      </c>
      <c r="AD106" s="43" t="str">
        <f t="shared" si="47"/>
        <v>-</v>
      </c>
      <c r="AF106" s="38">
        <f>IF('[29]Proforma-Input'!$C$108="Yes",MONTH(O106)&amp;YEAR(O106)=MONTH($C$9)&amp;YEAR($C$9),0)</f>
        <v>0</v>
      </c>
      <c r="AG106" s="52">
        <v>8</v>
      </c>
    </row>
    <row r="107" spans="2:33" x14ac:dyDescent="0.3">
      <c r="B107" s="44" t="str">
        <f t="shared" si="48"/>
        <v>-</v>
      </c>
      <c r="C107" s="38"/>
      <c r="D107" s="1">
        <v>92</v>
      </c>
      <c r="E107" s="1">
        <f t="shared" si="29"/>
        <v>8</v>
      </c>
      <c r="F107" s="39">
        <f>IFERROR(IF(B107&lt;$C$9,IF('[29]Proforma-Input'!$C$108="Yes",K106,K106),0),)</f>
        <v>0</v>
      </c>
      <c r="G107" s="39">
        <f t="shared" si="49"/>
        <v>0</v>
      </c>
      <c r="H107" s="40">
        <f>IFERROR(IF(B107&lt;$C$9,IF('[29]Proforma-Input'!$C$108="Yes",H106,),0),)</f>
        <v>0</v>
      </c>
      <c r="I107" s="41">
        <f t="shared" si="34"/>
        <v>0</v>
      </c>
      <c r="J107" s="41">
        <f t="shared" si="35"/>
        <v>0</v>
      </c>
      <c r="K107" s="42">
        <f t="shared" si="36"/>
        <v>0</v>
      </c>
      <c r="L107" s="41" t="str">
        <f t="shared" si="37"/>
        <v>-</v>
      </c>
      <c r="M107" s="43" t="str">
        <f t="shared" si="38"/>
        <v>-</v>
      </c>
      <c r="O107" s="44">
        <f t="shared" ca="1" si="50"/>
        <v>48702</v>
      </c>
      <c r="P107" s="38"/>
      <c r="Q107" s="1">
        <f t="shared" si="31"/>
        <v>92</v>
      </c>
      <c r="R107" s="1">
        <f t="shared" si="30"/>
        <v>8</v>
      </c>
      <c r="S107" s="39">
        <f>IF('[29]Proforma-Input'!$C$108="No",X106,IF(AF107=TRUE,$P$3,X106))</f>
        <v>8940371.6151410099</v>
      </c>
      <c r="T107" s="39">
        <f t="shared" si="32"/>
        <v>63206.802349296377</v>
      </c>
      <c r="U107" s="40">
        <f t="shared" si="33"/>
        <v>6.5000000000000002E-2</v>
      </c>
      <c r="V107" s="41">
        <f t="shared" si="39"/>
        <v>48427.012915347135</v>
      </c>
      <c r="W107" s="41">
        <f t="shared" si="40"/>
        <v>14779.789433949241</v>
      </c>
      <c r="X107" s="53">
        <f t="shared" si="41"/>
        <v>8925591.8257070612</v>
      </c>
      <c r="Y107" s="68">
        <f t="shared" si="42"/>
        <v>4740617.6418423327</v>
      </c>
      <c r="Z107" s="68">
        <f t="shared" si="43"/>
        <v>1074408.1742929348</v>
      </c>
      <c r="AA107" s="39">
        <f t="shared" si="44"/>
        <v>745.03096792841745</v>
      </c>
      <c r="AB107" s="53">
        <f t="shared" si="45"/>
        <v>186.25774198210436</v>
      </c>
      <c r="AC107" s="41" t="str">
        <f t="shared" si="46"/>
        <v>-</v>
      </c>
      <c r="AD107" s="43" t="str">
        <f t="shared" si="47"/>
        <v>-</v>
      </c>
      <c r="AF107" s="38">
        <f>IF('[29]Proforma-Input'!$C$108="Yes",MONTH(O107)&amp;YEAR(O107)=MONTH($C$9)&amp;YEAR($C$9),0)</f>
        <v>0</v>
      </c>
      <c r="AG107" s="52">
        <v>8</v>
      </c>
    </row>
    <row r="108" spans="2:33" x14ac:dyDescent="0.3">
      <c r="B108" s="44" t="str">
        <f t="shared" si="48"/>
        <v>-</v>
      </c>
      <c r="C108" s="38"/>
      <c r="D108" s="1">
        <v>93</v>
      </c>
      <c r="E108" s="1">
        <f t="shared" si="29"/>
        <v>9</v>
      </c>
      <c r="F108" s="39">
        <f>IFERROR(IF(B108&lt;$C$9,IF('[29]Proforma-Input'!$C$108="Yes",K107,K107),0),)</f>
        <v>0</v>
      </c>
      <c r="G108" s="39">
        <f t="shared" si="49"/>
        <v>0</v>
      </c>
      <c r="H108" s="40">
        <f>IFERROR(IF(B108&lt;$C$9,IF('[29]Proforma-Input'!$C$108="Yes",H107,),0),)</f>
        <v>0</v>
      </c>
      <c r="I108" s="41">
        <f t="shared" si="34"/>
        <v>0</v>
      </c>
      <c r="J108" s="41">
        <f t="shared" si="35"/>
        <v>0</v>
      </c>
      <c r="K108" s="42">
        <f t="shared" si="36"/>
        <v>0</v>
      </c>
      <c r="L108" s="41" t="str">
        <f t="shared" si="37"/>
        <v>-</v>
      </c>
      <c r="M108" s="43" t="str">
        <f t="shared" si="38"/>
        <v>-</v>
      </c>
      <c r="O108" s="44">
        <f t="shared" ca="1" si="50"/>
        <v>48733</v>
      </c>
      <c r="P108" s="38"/>
      <c r="Q108" s="1">
        <f t="shared" si="31"/>
        <v>93</v>
      </c>
      <c r="R108" s="1">
        <f t="shared" si="30"/>
        <v>9</v>
      </c>
      <c r="S108" s="39">
        <f>IF('[29]Proforma-Input'!$C$108="No",X107,IF(AF108=TRUE,$P$3,X107))</f>
        <v>8925591.8257070612</v>
      </c>
      <c r="T108" s="39">
        <f t="shared" si="32"/>
        <v>63206.802349296377</v>
      </c>
      <c r="U108" s="40">
        <f t="shared" si="33"/>
        <v>6.5000000000000002E-2</v>
      </c>
      <c r="V108" s="41">
        <f t="shared" si="39"/>
        <v>48346.955722579914</v>
      </c>
      <c r="W108" s="41">
        <f t="shared" si="40"/>
        <v>14859.846626716462</v>
      </c>
      <c r="X108" s="53">
        <f t="shared" si="41"/>
        <v>8910731.9790803455</v>
      </c>
      <c r="Y108" s="68">
        <f t="shared" si="42"/>
        <v>4788964.5975649124</v>
      </c>
      <c r="Z108" s="68">
        <f t="shared" si="43"/>
        <v>1089268.0209196513</v>
      </c>
      <c r="AA108" s="39">
        <f t="shared" si="44"/>
        <v>743.79931880892173</v>
      </c>
      <c r="AB108" s="53">
        <f t="shared" si="45"/>
        <v>185.94982970223043</v>
      </c>
      <c r="AC108" s="41" t="str">
        <f t="shared" si="46"/>
        <v>-</v>
      </c>
      <c r="AD108" s="43" t="str">
        <f t="shared" si="47"/>
        <v>-</v>
      </c>
      <c r="AF108" s="38">
        <f>IF('[29]Proforma-Input'!$C$108="Yes",MONTH(O108)&amp;YEAR(O108)=MONTH($C$9)&amp;YEAR($C$9),0)</f>
        <v>0</v>
      </c>
      <c r="AG108" s="52">
        <v>8</v>
      </c>
    </row>
    <row r="109" spans="2:33" x14ac:dyDescent="0.3">
      <c r="B109" s="44" t="str">
        <f t="shared" si="48"/>
        <v>-</v>
      </c>
      <c r="C109" s="38"/>
      <c r="D109" s="1">
        <v>94</v>
      </c>
      <c r="E109" s="1">
        <f t="shared" si="29"/>
        <v>10</v>
      </c>
      <c r="F109" s="39">
        <f>IFERROR(IF(B109&lt;$C$9,IF('[29]Proforma-Input'!$C$108="Yes",K108,K108),0),)</f>
        <v>0</v>
      </c>
      <c r="G109" s="39">
        <f t="shared" si="49"/>
        <v>0</v>
      </c>
      <c r="H109" s="40">
        <f>IFERROR(IF(B109&lt;$C$9,IF('[29]Proforma-Input'!$C$108="Yes",H108,),0),)</f>
        <v>0</v>
      </c>
      <c r="I109" s="41">
        <f t="shared" si="34"/>
        <v>0</v>
      </c>
      <c r="J109" s="41">
        <f t="shared" si="35"/>
        <v>0</v>
      </c>
      <c r="K109" s="42">
        <f t="shared" si="36"/>
        <v>0</v>
      </c>
      <c r="L109" s="41" t="str">
        <f t="shared" si="37"/>
        <v>-</v>
      </c>
      <c r="M109" s="43" t="str">
        <f t="shared" si="38"/>
        <v>-</v>
      </c>
      <c r="O109" s="44">
        <f t="shared" ca="1" si="50"/>
        <v>48763</v>
      </c>
      <c r="P109" s="38"/>
      <c r="Q109" s="1">
        <f t="shared" si="31"/>
        <v>94</v>
      </c>
      <c r="R109" s="1">
        <f t="shared" si="30"/>
        <v>10</v>
      </c>
      <c r="S109" s="39">
        <f>IF('[29]Proforma-Input'!$C$108="No",X108,IF(AF109=TRUE,$P$3,X108))</f>
        <v>8910731.9790803455</v>
      </c>
      <c r="T109" s="39">
        <f t="shared" si="32"/>
        <v>63206.802349296377</v>
      </c>
      <c r="U109" s="40">
        <f t="shared" si="33"/>
        <v>6.5000000000000002E-2</v>
      </c>
      <c r="V109" s="41">
        <f t="shared" si="39"/>
        <v>48266.464886685208</v>
      </c>
      <c r="W109" s="41">
        <f t="shared" si="40"/>
        <v>14940.337462611169</v>
      </c>
      <c r="X109" s="53">
        <f t="shared" si="41"/>
        <v>8895791.641617734</v>
      </c>
      <c r="Y109" s="68">
        <f t="shared" si="42"/>
        <v>4837231.0624515973</v>
      </c>
      <c r="Z109" s="68">
        <f t="shared" si="43"/>
        <v>1104208.3583822625</v>
      </c>
      <c r="AA109" s="39">
        <f t="shared" si="44"/>
        <v>742.56099825669537</v>
      </c>
      <c r="AB109" s="53">
        <f t="shared" si="45"/>
        <v>185.64024956417384</v>
      </c>
      <c r="AC109" s="41" t="str">
        <f t="shared" si="46"/>
        <v>-</v>
      </c>
      <c r="AD109" s="43" t="str">
        <f t="shared" si="47"/>
        <v>-</v>
      </c>
      <c r="AF109" s="38">
        <f>IF('[29]Proforma-Input'!$C$108="Yes",MONTH(O109)&amp;YEAR(O109)=MONTH($C$9)&amp;YEAR($C$9),0)</f>
        <v>0</v>
      </c>
      <c r="AG109" s="52">
        <v>8</v>
      </c>
    </row>
    <row r="110" spans="2:33" x14ac:dyDescent="0.3">
      <c r="B110" s="44" t="str">
        <f t="shared" si="48"/>
        <v>-</v>
      </c>
      <c r="C110" s="38"/>
      <c r="D110" s="1">
        <v>95</v>
      </c>
      <c r="E110" s="1">
        <f t="shared" si="29"/>
        <v>11</v>
      </c>
      <c r="F110" s="39">
        <f>IFERROR(IF(B110&lt;$C$9,IF('[29]Proforma-Input'!$C$108="Yes",K109,K109),0),)</f>
        <v>0</v>
      </c>
      <c r="G110" s="39">
        <f t="shared" si="49"/>
        <v>0</v>
      </c>
      <c r="H110" s="40">
        <f>IFERROR(IF(B110&lt;$C$9,IF('[29]Proforma-Input'!$C$108="Yes",H109,),0),)</f>
        <v>0</v>
      </c>
      <c r="I110" s="41">
        <f t="shared" si="34"/>
        <v>0</v>
      </c>
      <c r="J110" s="41">
        <f t="shared" si="35"/>
        <v>0</v>
      </c>
      <c r="K110" s="42">
        <f t="shared" si="36"/>
        <v>0</v>
      </c>
      <c r="L110" s="41" t="str">
        <f t="shared" si="37"/>
        <v>-</v>
      </c>
      <c r="M110" s="43" t="str">
        <f t="shared" si="38"/>
        <v>-</v>
      </c>
      <c r="O110" s="44">
        <f t="shared" ca="1" si="50"/>
        <v>48794</v>
      </c>
      <c r="P110" s="38"/>
      <c r="Q110" s="1">
        <f t="shared" si="31"/>
        <v>95</v>
      </c>
      <c r="R110" s="1">
        <f t="shared" si="30"/>
        <v>11</v>
      </c>
      <c r="S110" s="39">
        <f>IF('[29]Proforma-Input'!$C$108="No",X109,IF(AF110=TRUE,$P$3,X109))</f>
        <v>8895791.641617734</v>
      </c>
      <c r="T110" s="39">
        <f t="shared" si="32"/>
        <v>63206.802349296377</v>
      </c>
      <c r="U110" s="40">
        <f t="shared" si="33"/>
        <v>6.5000000000000002E-2</v>
      </c>
      <c r="V110" s="41">
        <f t="shared" si="39"/>
        <v>48185.53805876273</v>
      </c>
      <c r="W110" s="41">
        <f t="shared" si="40"/>
        <v>15021.264290533647</v>
      </c>
      <c r="X110" s="53">
        <f t="shared" si="41"/>
        <v>8880770.3773272</v>
      </c>
      <c r="Y110" s="68">
        <f t="shared" si="42"/>
        <v>4885416.6005103597</v>
      </c>
      <c r="Z110" s="68">
        <f t="shared" si="43"/>
        <v>1119229.6226727962</v>
      </c>
      <c r="AA110" s="39">
        <f t="shared" si="44"/>
        <v>741.31597013481121</v>
      </c>
      <c r="AB110" s="53">
        <f t="shared" si="45"/>
        <v>185.3289925337028</v>
      </c>
      <c r="AC110" s="41" t="str">
        <f t="shared" si="46"/>
        <v>-</v>
      </c>
      <c r="AD110" s="43" t="str">
        <f t="shared" si="47"/>
        <v>-</v>
      </c>
      <c r="AF110" s="38">
        <f>IF('[29]Proforma-Input'!$C$108="Yes",MONTH(O110)&amp;YEAR(O110)=MONTH($C$9)&amp;YEAR($C$9),0)</f>
        <v>0</v>
      </c>
      <c r="AG110" s="52">
        <v>8</v>
      </c>
    </row>
    <row r="111" spans="2:33" x14ac:dyDescent="0.3">
      <c r="B111" s="44" t="str">
        <f t="shared" si="48"/>
        <v>-</v>
      </c>
      <c r="C111" s="38"/>
      <c r="D111" s="1">
        <v>96</v>
      </c>
      <c r="E111" s="1">
        <f t="shared" si="29"/>
        <v>12</v>
      </c>
      <c r="F111" s="39">
        <f>IFERROR(IF(B111&lt;$C$9,IF('[29]Proforma-Input'!$C$108="Yes",K110,K110),0),)</f>
        <v>0</v>
      </c>
      <c r="G111" s="39">
        <f t="shared" si="49"/>
        <v>0</v>
      </c>
      <c r="H111" s="40">
        <f>IFERROR(IF(B111&lt;$C$9,IF('[29]Proforma-Input'!$C$108="Yes",H110,),0),)</f>
        <v>0</v>
      </c>
      <c r="I111" s="41">
        <f t="shared" si="34"/>
        <v>0</v>
      </c>
      <c r="J111" s="41">
        <f t="shared" si="35"/>
        <v>0</v>
      </c>
      <c r="K111" s="42">
        <f t="shared" si="36"/>
        <v>0</v>
      </c>
      <c r="L111" s="41" t="str">
        <f t="shared" si="37"/>
        <v>-</v>
      </c>
      <c r="M111" s="43" t="str">
        <f t="shared" si="38"/>
        <v>-</v>
      </c>
      <c r="O111" s="44">
        <f t="shared" ca="1" si="50"/>
        <v>48825</v>
      </c>
      <c r="P111" s="38"/>
      <c r="Q111" s="1">
        <f t="shared" si="31"/>
        <v>96</v>
      </c>
      <c r="R111" s="1">
        <f t="shared" si="30"/>
        <v>12</v>
      </c>
      <c r="S111" s="39">
        <f>IF('[29]Proforma-Input'!$C$108="No",X110,IF(AF111=TRUE,$P$3,X110))</f>
        <v>8880770.3773272</v>
      </c>
      <c r="T111" s="39">
        <f t="shared" si="32"/>
        <v>63206.802349296377</v>
      </c>
      <c r="U111" s="40">
        <f t="shared" si="33"/>
        <v>6.5000000000000002E-2</v>
      </c>
      <c r="V111" s="41">
        <f t="shared" si="39"/>
        <v>48104.172877189005</v>
      </c>
      <c r="W111" s="41">
        <f t="shared" si="40"/>
        <v>15102.629472107372</v>
      </c>
      <c r="X111" s="53">
        <f t="shared" si="41"/>
        <v>8865667.7478550933</v>
      </c>
      <c r="Y111" s="68">
        <f t="shared" si="42"/>
        <v>4933520.7733875485</v>
      </c>
      <c r="Z111" s="68">
        <f t="shared" si="43"/>
        <v>1134332.2521449036</v>
      </c>
      <c r="AA111" s="39">
        <f t="shared" si="44"/>
        <v>740.06419811060005</v>
      </c>
      <c r="AB111" s="53">
        <f t="shared" si="45"/>
        <v>185.01604952765001</v>
      </c>
      <c r="AC111" s="41" t="str">
        <f t="shared" si="46"/>
        <v>-</v>
      </c>
      <c r="AD111" s="43" t="str">
        <f t="shared" si="47"/>
        <v>-</v>
      </c>
      <c r="AF111" s="38">
        <f>IF('[29]Proforma-Input'!$C$108="Yes",MONTH(O111)&amp;YEAR(O111)=MONTH($C$9)&amp;YEAR($C$9),0)</f>
        <v>0</v>
      </c>
      <c r="AG111" s="52">
        <v>8</v>
      </c>
    </row>
    <row r="112" spans="2:33" x14ac:dyDescent="0.3">
      <c r="B112" s="44" t="str">
        <f t="shared" si="48"/>
        <v>-</v>
      </c>
      <c r="C112" s="38">
        <v>9</v>
      </c>
      <c r="D112" s="1">
        <v>97</v>
      </c>
      <c r="E112" s="1">
        <v>1</v>
      </c>
      <c r="F112" s="39">
        <f>IFERROR(IF(B112&lt;$C$9,IF('[29]Proforma-Input'!$C$108="Yes",K111,K111),0),)</f>
        <v>0</v>
      </c>
      <c r="G112" s="39">
        <f t="shared" si="49"/>
        <v>0</v>
      </c>
      <c r="H112" s="40">
        <f>IFERROR(IF(B112&lt;$C$9,IF('[29]Proforma-Input'!$C$108="Yes",H111,),0),)</f>
        <v>0</v>
      </c>
      <c r="I112" s="41">
        <f t="shared" si="34"/>
        <v>0</v>
      </c>
      <c r="J112" s="41">
        <f t="shared" si="35"/>
        <v>0</v>
      </c>
      <c r="K112" s="42">
        <f t="shared" si="36"/>
        <v>0</v>
      </c>
      <c r="L112" s="41">
        <f t="shared" si="37"/>
        <v>0</v>
      </c>
      <c r="M112" s="43">
        <f t="shared" si="38"/>
        <v>0</v>
      </c>
      <c r="O112" s="44">
        <f t="shared" ca="1" si="50"/>
        <v>48855</v>
      </c>
      <c r="P112" s="38">
        <v>9</v>
      </c>
      <c r="Q112" s="1">
        <f t="shared" si="31"/>
        <v>97</v>
      </c>
      <c r="R112" s="1">
        <v>1</v>
      </c>
      <c r="S112" s="39">
        <f>IF('[29]Proforma-Input'!$C$108="No",X111,IF(AF112=TRUE,$P$3,X111))</f>
        <v>8865667.7478550933</v>
      </c>
      <c r="T112" s="39">
        <f t="shared" si="32"/>
        <v>63206.802349296377</v>
      </c>
      <c r="U112" s="40">
        <f t="shared" si="33"/>
        <v>6.5000000000000002E-2</v>
      </c>
      <c r="V112" s="41">
        <f t="shared" si="39"/>
        <v>48022.366967548427</v>
      </c>
      <c r="W112" s="41">
        <f t="shared" si="40"/>
        <v>15184.43538174795</v>
      </c>
      <c r="X112" s="53">
        <f t="shared" si="41"/>
        <v>8850483.3124733455</v>
      </c>
      <c r="Y112" s="68">
        <f t="shared" si="42"/>
        <v>4981543.1403550971</v>
      </c>
      <c r="Z112" s="68">
        <f t="shared" si="43"/>
        <v>1149516.6875266517</v>
      </c>
      <c r="AA112" s="39">
        <f t="shared" si="44"/>
        <v>738.8056456545911</v>
      </c>
      <c r="AB112" s="53">
        <f t="shared" si="45"/>
        <v>184.70141141364778</v>
      </c>
      <c r="AC112" s="41">
        <f t="shared" si="46"/>
        <v>570740.74958319706</v>
      </c>
      <c r="AD112" s="43">
        <f t="shared" si="47"/>
        <v>187740.87860835955</v>
      </c>
      <c r="AF112" s="38">
        <f>IF('[29]Proforma-Input'!$C$108="Yes",MONTH(O112)&amp;YEAR(O112)=MONTH($C$9)&amp;YEAR($C$9),0)</f>
        <v>0</v>
      </c>
      <c r="AG112" s="52">
        <v>9</v>
      </c>
    </row>
    <row r="113" spans="2:33" x14ac:dyDescent="0.3">
      <c r="B113" s="44" t="str">
        <f t="shared" si="48"/>
        <v>-</v>
      </c>
      <c r="C113" s="38"/>
      <c r="D113" s="1">
        <v>98</v>
      </c>
      <c r="E113" s="1">
        <f t="shared" si="29"/>
        <v>2</v>
      </c>
      <c r="F113" s="39">
        <f>IFERROR(IF(B113&lt;$C$9,IF('[29]Proforma-Input'!$C$108="Yes",K112,K112),0),)</f>
        <v>0</v>
      </c>
      <c r="G113" s="39">
        <f t="shared" si="49"/>
        <v>0</v>
      </c>
      <c r="H113" s="40">
        <f>IFERROR(IF(B113&lt;$C$9,IF('[29]Proforma-Input'!$C$108="Yes",H112,),0),)</f>
        <v>0</v>
      </c>
      <c r="I113" s="41">
        <f t="shared" si="34"/>
        <v>0</v>
      </c>
      <c r="J113" s="41">
        <f t="shared" si="35"/>
        <v>0</v>
      </c>
      <c r="K113" s="42">
        <f t="shared" si="36"/>
        <v>0</v>
      </c>
      <c r="L113" s="41" t="str">
        <f t="shared" si="37"/>
        <v>-</v>
      </c>
      <c r="M113" s="43" t="str">
        <f t="shared" si="38"/>
        <v>-</v>
      </c>
      <c r="O113" s="44">
        <f t="shared" ca="1" si="50"/>
        <v>48886</v>
      </c>
      <c r="P113" s="38"/>
      <c r="Q113" s="1">
        <f t="shared" si="31"/>
        <v>98</v>
      </c>
      <c r="R113" s="1">
        <f t="shared" si="30"/>
        <v>2</v>
      </c>
      <c r="S113" s="39">
        <f>IF('[29]Proforma-Input'!$C$108="No",X112,IF(AF113=TRUE,$P$3,X112))</f>
        <v>8850483.3124733455</v>
      </c>
      <c r="T113" s="39">
        <f t="shared" si="32"/>
        <v>63206.802349296377</v>
      </c>
      <c r="U113" s="40">
        <f t="shared" si="33"/>
        <v>6.5000000000000002E-2</v>
      </c>
      <c r="V113" s="41">
        <f t="shared" si="39"/>
        <v>47940.117942563957</v>
      </c>
      <c r="W113" s="41">
        <f t="shared" si="40"/>
        <v>15266.68440673242</v>
      </c>
      <c r="X113" s="53">
        <f t="shared" si="41"/>
        <v>8835216.6280666124</v>
      </c>
      <c r="Y113" s="68">
        <f t="shared" si="42"/>
        <v>5029483.2582976613</v>
      </c>
      <c r="Z113" s="68">
        <f t="shared" si="43"/>
        <v>1164783.3719333841</v>
      </c>
      <c r="AA113" s="39">
        <f t="shared" si="44"/>
        <v>737.54027603944542</v>
      </c>
      <c r="AB113" s="53">
        <f t="shared" si="45"/>
        <v>184.38506900986135</v>
      </c>
      <c r="AC113" s="41" t="str">
        <f t="shared" si="46"/>
        <v>-</v>
      </c>
      <c r="AD113" s="43" t="str">
        <f t="shared" si="47"/>
        <v>-</v>
      </c>
      <c r="AF113" s="38">
        <f>IF('[29]Proforma-Input'!$C$108="Yes",MONTH(O113)&amp;YEAR(O113)=MONTH($C$9)&amp;YEAR($C$9),0)</f>
        <v>0</v>
      </c>
      <c r="AG113" s="52">
        <v>9</v>
      </c>
    </row>
    <row r="114" spans="2:33" x14ac:dyDescent="0.3">
      <c r="B114" s="44" t="str">
        <f t="shared" si="48"/>
        <v>-</v>
      </c>
      <c r="C114" s="38"/>
      <c r="D114" s="1">
        <v>99</v>
      </c>
      <c r="E114" s="1">
        <f t="shared" si="29"/>
        <v>3</v>
      </c>
      <c r="F114" s="39">
        <f>IFERROR(IF(B114&lt;$C$9,IF('[29]Proforma-Input'!$C$108="Yes",K113,K113),0),)</f>
        <v>0</v>
      </c>
      <c r="G114" s="39">
        <f t="shared" si="49"/>
        <v>0</v>
      </c>
      <c r="H114" s="40">
        <f>IFERROR(IF(B114&lt;$C$9,IF('[29]Proforma-Input'!$C$108="Yes",H113,),0),)</f>
        <v>0</v>
      </c>
      <c r="I114" s="41">
        <f t="shared" si="34"/>
        <v>0</v>
      </c>
      <c r="J114" s="41">
        <f t="shared" si="35"/>
        <v>0</v>
      </c>
      <c r="K114" s="42">
        <f t="shared" si="36"/>
        <v>0</v>
      </c>
      <c r="L114" s="41" t="str">
        <f t="shared" si="37"/>
        <v>-</v>
      </c>
      <c r="M114" s="43" t="str">
        <f t="shared" si="38"/>
        <v>-</v>
      </c>
      <c r="O114" s="44">
        <f t="shared" ca="1" si="50"/>
        <v>48916</v>
      </c>
      <c r="P114" s="38"/>
      <c r="Q114" s="1">
        <f t="shared" si="31"/>
        <v>99</v>
      </c>
      <c r="R114" s="1">
        <f t="shared" si="30"/>
        <v>3</v>
      </c>
      <c r="S114" s="39">
        <f>IF('[29]Proforma-Input'!$C$108="No",X113,IF(AF114=TRUE,$P$3,X113))</f>
        <v>8835216.6280666124</v>
      </c>
      <c r="T114" s="39">
        <f t="shared" si="32"/>
        <v>63206.802349296377</v>
      </c>
      <c r="U114" s="40">
        <f t="shared" si="33"/>
        <v>6.5000000000000002E-2</v>
      </c>
      <c r="V114" s="41">
        <f t="shared" si="39"/>
        <v>47857.423402027489</v>
      </c>
      <c r="W114" s="41">
        <f t="shared" si="40"/>
        <v>15349.378947268888</v>
      </c>
      <c r="X114" s="53">
        <f t="shared" si="41"/>
        <v>8819867.2491193432</v>
      </c>
      <c r="Y114" s="68">
        <f t="shared" si="42"/>
        <v>5077340.6816996885</v>
      </c>
      <c r="Z114" s="68">
        <f t="shared" si="43"/>
        <v>1180132.750880653</v>
      </c>
      <c r="AA114" s="39">
        <f t="shared" si="44"/>
        <v>736.26805233888444</v>
      </c>
      <c r="AB114" s="53">
        <f t="shared" si="45"/>
        <v>184.06701308472111</v>
      </c>
      <c r="AC114" s="41" t="str">
        <f t="shared" si="46"/>
        <v>-</v>
      </c>
      <c r="AD114" s="43" t="str">
        <f t="shared" si="47"/>
        <v>-</v>
      </c>
      <c r="AF114" s="38">
        <f>IF('[29]Proforma-Input'!$C$108="Yes",MONTH(O114)&amp;YEAR(O114)=MONTH($C$9)&amp;YEAR($C$9),0)</f>
        <v>0</v>
      </c>
      <c r="AG114" s="52">
        <v>9</v>
      </c>
    </row>
    <row r="115" spans="2:33" x14ac:dyDescent="0.3">
      <c r="B115" s="44" t="str">
        <f t="shared" si="48"/>
        <v>-</v>
      </c>
      <c r="C115" s="38"/>
      <c r="D115" s="1">
        <v>100</v>
      </c>
      <c r="E115" s="1">
        <f t="shared" si="29"/>
        <v>4</v>
      </c>
      <c r="F115" s="39">
        <f>IFERROR(IF(B115&lt;$C$9,IF('[29]Proforma-Input'!$C$108="Yes",K114,K114),0),)</f>
        <v>0</v>
      </c>
      <c r="G115" s="39">
        <f t="shared" si="49"/>
        <v>0</v>
      </c>
      <c r="H115" s="40">
        <f>IFERROR(IF(B115&lt;$C$9,IF('[29]Proforma-Input'!$C$108="Yes",H114,),0),)</f>
        <v>0</v>
      </c>
      <c r="I115" s="41">
        <f t="shared" si="34"/>
        <v>0</v>
      </c>
      <c r="J115" s="41">
        <f t="shared" si="35"/>
        <v>0</v>
      </c>
      <c r="K115" s="42">
        <f t="shared" si="36"/>
        <v>0</v>
      </c>
      <c r="L115" s="41" t="str">
        <f t="shared" si="37"/>
        <v>-</v>
      </c>
      <c r="M115" s="43" t="str">
        <f t="shared" si="38"/>
        <v>-</v>
      </c>
      <c r="O115" s="44">
        <f t="shared" ca="1" si="50"/>
        <v>48947</v>
      </c>
      <c r="P115" s="38"/>
      <c r="Q115" s="1">
        <f t="shared" si="31"/>
        <v>100</v>
      </c>
      <c r="R115" s="1">
        <f t="shared" si="30"/>
        <v>4</v>
      </c>
      <c r="S115" s="39">
        <f>IF('[29]Proforma-Input'!$C$108="No",X114,IF(AF115=TRUE,$P$3,X114))</f>
        <v>8819867.2491193432</v>
      </c>
      <c r="T115" s="39">
        <f t="shared" si="32"/>
        <v>63206.802349296377</v>
      </c>
      <c r="U115" s="40">
        <f t="shared" si="33"/>
        <v>6.5000000000000002E-2</v>
      </c>
      <c r="V115" s="41">
        <f t="shared" si="39"/>
        <v>47774.28093272978</v>
      </c>
      <c r="W115" s="41">
        <f t="shared" si="40"/>
        <v>15432.521416566597</v>
      </c>
      <c r="X115" s="53">
        <f t="shared" si="41"/>
        <v>8804434.727702776</v>
      </c>
      <c r="Y115" s="68">
        <f t="shared" si="42"/>
        <v>5125114.9626324186</v>
      </c>
      <c r="Z115" s="68">
        <f t="shared" si="43"/>
        <v>1195565.2722972196</v>
      </c>
      <c r="AA115" s="39">
        <f t="shared" si="44"/>
        <v>734.98893742661187</v>
      </c>
      <c r="AB115" s="53">
        <f t="shared" si="45"/>
        <v>183.74723435665297</v>
      </c>
      <c r="AC115" s="41" t="str">
        <f t="shared" si="46"/>
        <v>-</v>
      </c>
      <c r="AD115" s="43" t="str">
        <f t="shared" si="47"/>
        <v>-</v>
      </c>
      <c r="AF115" s="38">
        <f>IF('[29]Proforma-Input'!$C$108="Yes",MONTH(O115)&amp;YEAR(O115)=MONTH($C$9)&amp;YEAR($C$9),0)</f>
        <v>0</v>
      </c>
      <c r="AG115" s="52">
        <v>9</v>
      </c>
    </row>
    <row r="116" spans="2:33" x14ac:dyDescent="0.3">
      <c r="B116" s="44" t="str">
        <f t="shared" si="48"/>
        <v>-</v>
      </c>
      <c r="C116" s="38"/>
      <c r="D116" s="1">
        <v>101</v>
      </c>
      <c r="E116" s="1">
        <f t="shared" si="29"/>
        <v>5</v>
      </c>
      <c r="F116" s="39">
        <f>IFERROR(IF(B116&lt;$C$9,IF('[29]Proforma-Input'!$C$108="Yes",K115,K115),0),)</f>
        <v>0</v>
      </c>
      <c r="G116" s="39">
        <f t="shared" si="49"/>
        <v>0</v>
      </c>
      <c r="H116" s="40">
        <f>IFERROR(IF(B116&lt;$C$9,IF('[29]Proforma-Input'!$C$108="Yes",H115,),0),)</f>
        <v>0</v>
      </c>
      <c r="I116" s="41">
        <f t="shared" si="34"/>
        <v>0</v>
      </c>
      <c r="J116" s="41">
        <f t="shared" si="35"/>
        <v>0</v>
      </c>
      <c r="K116" s="42">
        <f>IFERROR(F116-J116,)</f>
        <v>0</v>
      </c>
      <c r="L116" s="41" t="str">
        <f t="shared" si="37"/>
        <v>-</v>
      </c>
      <c r="M116" s="43" t="str">
        <f t="shared" si="38"/>
        <v>-</v>
      </c>
      <c r="O116" s="44">
        <f t="shared" ca="1" si="50"/>
        <v>48978</v>
      </c>
      <c r="P116" s="38"/>
      <c r="Q116" s="1">
        <f t="shared" si="31"/>
        <v>101</v>
      </c>
      <c r="R116" s="1">
        <f t="shared" si="30"/>
        <v>5</v>
      </c>
      <c r="S116" s="39">
        <f>IF('[29]Proforma-Input'!$C$108="No",X115,IF(AF116=TRUE,$P$3,X115))</f>
        <v>8804434.727702776</v>
      </c>
      <c r="T116" s="39">
        <f t="shared" si="32"/>
        <v>63206.802349296377</v>
      </c>
      <c r="U116" s="40">
        <f t="shared" si="33"/>
        <v>6.5000000000000002E-2</v>
      </c>
      <c r="V116" s="41">
        <f t="shared" si="39"/>
        <v>47690.688108390037</v>
      </c>
      <c r="W116" s="41">
        <f t="shared" si="40"/>
        <v>15516.11424090634</v>
      </c>
      <c r="X116" s="53">
        <f t="shared" si="41"/>
        <v>8788918.6134618688</v>
      </c>
      <c r="Y116" s="68">
        <f t="shared" si="42"/>
        <v>5172805.6507408088</v>
      </c>
      <c r="Z116" s="68">
        <f t="shared" si="43"/>
        <v>1211081.386538126</v>
      </c>
      <c r="AA116" s="39">
        <f t="shared" si="44"/>
        <v>733.70289397523129</v>
      </c>
      <c r="AB116" s="53">
        <f t="shared" si="45"/>
        <v>183.42572349380782</v>
      </c>
      <c r="AC116" s="41" t="str">
        <f t="shared" si="46"/>
        <v>-</v>
      </c>
      <c r="AD116" s="43" t="str">
        <f t="shared" si="47"/>
        <v>-</v>
      </c>
      <c r="AF116" s="38">
        <f>IF('[29]Proforma-Input'!$C$108="Yes",MONTH(O116)&amp;YEAR(O116)=MONTH($C$9)&amp;YEAR($C$9),0)</f>
        <v>0</v>
      </c>
      <c r="AG116" s="52">
        <v>9</v>
      </c>
    </row>
    <row r="117" spans="2:33" x14ac:dyDescent="0.3">
      <c r="B117" s="44" t="str">
        <f t="shared" si="48"/>
        <v>-</v>
      </c>
      <c r="C117" s="38"/>
      <c r="D117" s="1">
        <v>102</v>
      </c>
      <c r="E117" s="1">
        <f t="shared" si="29"/>
        <v>6</v>
      </c>
      <c r="F117" s="39">
        <f>IFERROR(IF(B117&lt;$C$9,IF('[29]Proforma-Input'!$C$108="Yes",K116,K116),0),)</f>
        <v>0</v>
      </c>
      <c r="G117" s="39">
        <f t="shared" si="49"/>
        <v>0</v>
      </c>
      <c r="H117" s="40">
        <f>IFERROR(IF(B117&lt;$C$9,IF('[29]Proforma-Input'!$C$108="Yes",H116,),0),)</f>
        <v>0</v>
      </c>
      <c r="I117" s="41">
        <f t="shared" si="34"/>
        <v>0</v>
      </c>
      <c r="J117" s="41">
        <f t="shared" si="35"/>
        <v>0</v>
      </c>
      <c r="K117" s="42">
        <f t="shared" si="36"/>
        <v>0</v>
      </c>
      <c r="L117" s="41" t="str">
        <f t="shared" si="37"/>
        <v>-</v>
      </c>
      <c r="M117" s="43" t="str">
        <f t="shared" si="38"/>
        <v>-</v>
      </c>
      <c r="O117" s="44">
        <f t="shared" ca="1" si="50"/>
        <v>49006</v>
      </c>
      <c r="P117" s="38"/>
      <c r="Q117" s="1">
        <f t="shared" si="31"/>
        <v>102</v>
      </c>
      <c r="R117" s="1">
        <f t="shared" si="30"/>
        <v>6</v>
      </c>
      <c r="S117" s="39">
        <f>IF('[29]Proforma-Input'!$C$108="No",X116,IF(AF117=TRUE,$P$3,X116))</f>
        <v>8788918.6134618688</v>
      </c>
      <c r="T117" s="39">
        <f t="shared" si="32"/>
        <v>63206.802349296377</v>
      </c>
      <c r="U117" s="40">
        <f t="shared" si="33"/>
        <v>6.5000000000000002E-2</v>
      </c>
      <c r="V117" s="41">
        <f t="shared" si="39"/>
        <v>47606.642489585123</v>
      </c>
      <c r="W117" s="41">
        <f t="shared" si="40"/>
        <v>15600.159859711253</v>
      </c>
      <c r="X117" s="53">
        <f t="shared" si="41"/>
        <v>8773318.4536021575</v>
      </c>
      <c r="Y117" s="68">
        <f t="shared" si="42"/>
        <v>5220412.2932303939</v>
      </c>
      <c r="Z117" s="68">
        <f t="shared" si="43"/>
        <v>1226681.5463978373</v>
      </c>
      <c r="AA117" s="39">
        <f t="shared" si="44"/>
        <v>732.40988445515575</v>
      </c>
      <c r="AB117" s="53">
        <f t="shared" si="45"/>
        <v>183.10247111378894</v>
      </c>
      <c r="AC117" s="41" t="str">
        <f t="shared" si="46"/>
        <v>-</v>
      </c>
      <c r="AD117" s="43" t="str">
        <f t="shared" si="47"/>
        <v>-</v>
      </c>
      <c r="AF117" s="38">
        <f>IF('[29]Proforma-Input'!$C$108="Yes",MONTH(O117)&amp;YEAR(O117)=MONTH($C$9)&amp;YEAR($C$9),0)</f>
        <v>0</v>
      </c>
      <c r="AG117" s="52">
        <v>9</v>
      </c>
    </row>
    <row r="118" spans="2:33" x14ac:dyDescent="0.3">
      <c r="B118" s="44" t="str">
        <f t="shared" si="48"/>
        <v>-</v>
      </c>
      <c r="C118" s="38"/>
      <c r="D118" s="1">
        <v>103</v>
      </c>
      <c r="E118" s="1">
        <f t="shared" si="29"/>
        <v>7</v>
      </c>
      <c r="F118" s="39">
        <f>IFERROR(IF(B118&lt;$C$9,IF('[29]Proforma-Input'!$C$108="Yes",K117,K117),0),)</f>
        <v>0</v>
      </c>
      <c r="G118" s="39">
        <f t="shared" si="49"/>
        <v>0</v>
      </c>
      <c r="H118" s="40">
        <f>IFERROR(IF(B118&lt;$C$9,IF('[29]Proforma-Input'!$C$108="Yes",H117,),0),)</f>
        <v>0</v>
      </c>
      <c r="I118" s="41">
        <f t="shared" si="34"/>
        <v>0</v>
      </c>
      <c r="J118" s="41">
        <f t="shared" si="35"/>
        <v>0</v>
      </c>
      <c r="K118" s="42">
        <f t="shared" si="36"/>
        <v>0</v>
      </c>
      <c r="L118" s="41" t="str">
        <f t="shared" si="37"/>
        <v>-</v>
      </c>
      <c r="M118" s="43" t="str">
        <f t="shared" si="38"/>
        <v>-</v>
      </c>
      <c r="O118" s="44">
        <f t="shared" ca="1" si="50"/>
        <v>49037</v>
      </c>
      <c r="P118" s="38"/>
      <c r="Q118" s="1">
        <f t="shared" si="31"/>
        <v>103</v>
      </c>
      <c r="R118" s="1">
        <f t="shared" si="30"/>
        <v>7</v>
      </c>
      <c r="S118" s="39">
        <f>IF('[29]Proforma-Input'!$C$108="No",X117,IF(AF118=TRUE,$P$3,X117))</f>
        <v>8773318.4536021575</v>
      </c>
      <c r="T118" s="39">
        <f t="shared" si="32"/>
        <v>63206.802349296377</v>
      </c>
      <c r="U118" s="40">
        <f t="shared" si="33"/>
        <v>6.5000000000000002E-2</v>
      </c>
      <c r="V118" s="41">
        <f t="shared" si="39"/>
        <v>47522.141623678355</v>
      </c>
      <c r="W118" s="41">
        <f t="shared" si="40"/>
        <v>15684.660725618021</v>
      </c>
      <c r="X118" s="53">
        <f t="shared" si="41"/>
        <v>8757633.7928765398</v>
      </c>
      <c r="Y118" s="68">
        <f t="shared" si="42"/>
        <v>5267934.4348540725</v>
      </c>
      <c r="Z118" s="68">
        <f t="shared" si="43"/>
        <v>1242366.2071234554</v>
      </c>
      <c r="AA118" s="39">
        <f t="shared" si="44"/>
        <v>731.10987113351314</v>
      </c>
      <c r="AB118" s="53">
        <f t="shared" si="45"/>
        <v>182.77746778337828</v>
      </c>
      <c r="AC118" s="41" t="str">
        <f t="shared" si="46"/>
        <v>-</v>
      </c>
      <c r="AD118" s="43" t="str">
        <f t="shared" si="47"/>
        <v>-</v>
      </c>
      <c r="AF118" s="38">
        <f>IF('[29]Proforma-Input'!$C$108="Yes",MONTH(O118)&amp;YEAR(O118)=MONTH($C$9)&amp;YEAR($C$9),0)</f>
        <v>0</v>
      </c>
      <c r="AG118" s="52">
        <v>9</v>
      </c>
    </row>
    <row r="119" spans="2:33" x14ac:dyDescent="0.3">
      <c r="B119" s="44" t="str">
        <f t="shared" si="48"/>
        <v>-</v>
      </c>
      <c r="C119" s="38"/>
      <c r="D119" s="1">
        <v>104</v>
      </c>
      <c r="E119" s="1">
        <f t="shared" si="29"/>
        <v>8</v>
      </c>
      <c r="F119" s="39">
        <f>IFERROR(IF(B119&lt;$C$9,IF('[29]Proforma-Input'!$C$108="Yes",K118,K118),0),)</f>
        <v>0</v>
      </c>
      <c r="G119" s="39">
        <f t="shared" si="49"/>
        <v>0</v>
      </c>
      <c r="H119" s="40">
        <f>IFERROR(IF(B119&lt;$C$9,IF('[29]Proforma-Input'!$C$108="Yes",H118,),0),)</f>
        <v>0</v>
      </c>
      <c r="I119" s="41">
        <f t="shared" si="34"/>
        <v>0</v>
      </c>
      <c r="J119" s="41">
        <f t="shared" si="35"/>
        <v>0</v>
      </c>
      <c r="K119" s="42">
        <f t="shared" si="36"/>
        <v>0</v>
      </c>
      <c r="L119" s="41" t="str">
        <f t="shared" si="37"/>
        <v>-</v>
      </c>
      <c r="M119" s="43" t="str">
        <f t="shared" si="38"/>
        <v>-</v>
      </c>
      <c r="O119" s="44">
        <f t="shared" ca="1" si="50"/>
        <v>49067</v>
      </c>
      <c r="P119" s="38"/>
      <c r="Q119" s="1">
        <f t="shared" si="31"/>
        <v>104</v>
      </c>
      <c r="R119" s="1">
        <f t="shared" si="30"/>
        <v>8</v>
      </c>
      <c r="S119" s="39">
        <f>IF('[29]Proforma-Input'!$C$108="No",X118,IF(AF119=TRUE,$P$3,X118))</f>
        <v>8757633.7928765398</v>
      </c>
      <c r="T119" s="39">
        <f t="shared" si="32"/>
        <v>63206.802349296377</v>
      </c>
      <c r="U119" s="40">
        <f t="shared" si="33"/>
        <v>6.5000000000000002E-2</v>
      </c>
      <c r="V119" s="41">
        <f t="shared" si="39"/>
        <v>47437.183044747922</v>
      </c>
      <c r="W119" s="41">
        <f t="shared" si="40"/>
        <v>15769.619304548454</v>
      </c>
      <c r="X119" s="53">
        <f t="shared" si="41"/>
        <v>8741864.1735719908</v>
      </c>
      <c r="Y119" s="68">
        <f t="shared" si="42"/>
        <v>5315371.6178988209</v>
      </c>
      <c r="Z119" s="68">
        <f t="shared" si="43"/>
        <v>1258135.8264280038</v>
      </c>
      <c r="AA119" s="39">
        <f t="shared" si="44"/>
        <v>729.80281607304505</v>
      </c>
      <c r="AB119" s="53">
        <f t="shared" si="45"/>
        <v>182.45070401826126</v>
      </c>
      <c r="AC119" s="41" t="str">
        <f t="shared" si="46"/>
        <v>-</v>
      </c>
      <c r="AD119" s="43" t="str">
        <f t="shared" si="47"/>
        <v>-</v>
      </c>
      <c r="AF119" s="38">
        <f>IF('[29]Proforma-Input'!$C$108="Yes",MONTH(O119)&amp;YEAR(O119)=MONTH($C$9)&amp;YEAR($C$9),0)</f>
        <v>0</v>
      </c>
      <c r="AG119" s="52">
        <v>9</v>
      </c>
    </row>
    <row r="120" spans="2:33" x14ac:dyDescent="0.3">
      <c r="B120" s="44" t="str">
        <f t="shared" si="48"/>
        <v>-</v>
      </c>
      <c r="C120" s="38"/>
      <c r="D120" s="1">
        <v>105</v>
      </c>
      <c r="E120" s="1">
        <f t="shared" si="29"/>
        <v>9</v>
      </c>
      <c r="F120" s="39">
        <f>IFERROR(IF(B120&lt;$C$9,IF('[29]Proforma-Input'!$C$108="Yes",K119,K119),0),)</f>
        <v>0</v>
      </c>
      <c r="G120" s="39">
        <f t="shared" si="49"/>
        <v>0</v>
      </c>
      <c r="H120" s="40">
        <f>IFERROR(IF(B120&lt;$C$9,IF('[29]Proforma-Input'!$C$108="Yes",H119,),0),)</f>
        <v>0</v>
      </c>
      <c r="I120" s="41">
        <f t="shared" si="34"/>
        <v>0</v>
      </c>
      <c r="J120" s="41">
        <f t="shared" si="35"/>
        <v>0</v>
      </c>
      <c r="K120" s="42">
        <f t="shared" si="36"/>
        <v>0</v>
      </c>
      <c r="L120" s="41" t="str">
        <f t="shared" si="37"/>
        <v>-</v>
      </c>
      <c r="M120" s="43" t="str">
        <f t="shared" si="38"/>
        <v>-</v>
      </c>
      <c r="O120" s="44">
        <f t="shared" ca="1" si="50"/>
        <v>49098</v>
      </c>
      <c r="P120" s="38"/>
      <c r="Q120" s="1">
        <f t="shared" si="31"/>
        <v>105</v>
      </c>
      <c r="R120" s="1">
        <f t="shared" si="30"/>
        <v>9</v>
      </c>
      <c r="S120" s="39">
        <f>IF('[29]Proforma-Input'!$C$108="No",X119,IF(AF120=TRUE,$P$3,X119))</f>
        <v>8741864.1735719908</v>
      </c>
      <c r="T120" s="39">
        <f t="shared" si="32"/>
        <v>63206.802349296377</v>
      </c>
      <c r="U120" s="40">
        <f t="shared" si="33"/>
        <v>6.5000000000000002E-2</v>
      </c>
      <c r="V120" s="41">
        <f t="shared" si="39"/>
        <v>47351.764273514949</v>
      </c>
      <c r="W120" s="41">
        <f t="shared" si="40"/>
        <v>15855.038075781427</v>
      </c>
      <c r="X120" s="53">
        <f t="shared" si="41"/>
        <v>8726009.1354962103</v>
      </c>
      <c r="Y120" s="68">
        <f t="shared" si="42"/>
        <v>5362723.3821723359</v>
      </c>
      <c r="Z120" s="68">
        <f t="shared" si="43"/>
        <v>1273990.8645037853</v>
      </c>
      <c r="AA120" s="39">
        <f t="shared" si="44"/>
        <v>728.48868113099923</v>
      </c>
      <c r="AB120" s="53">
        <f t="shared" si="45"/>
        <v>182.12217028274981</v>
      </c>
      <c r="AC120" s="41" t="str">
        <f t="shared" si="46"/>
        <v>-</v>
      </c>
      <c r="AD120" s="43" t="str">
        <f t="shared" si="47"/>
        <v>-</v>
      </c>
      <c r="AF120" s="38">
        <f>IF('[29]Proforma-Input'!$C$108="Yes",MONTH(O120)&amp;YEAR(O120)=MONTH($C$9)&amp;YEAR($C$9),0)</f>
        <v>0</v>
      </c>
      <c r="AG120" s="52">
        <v>9</v>
      </c>
    </row>
    <row r="121" spans="2:33" x14ac:dyDescent="0.3">
      <c r="B121" s="44" t="str">
        <f t="shared" si="48"/>
        <v>-</v>
      </c>
      <c r="C121" s="38"/>
      <c r="D121" s="1">
        <v>106</v>
      </c>
      <c r="E121" s="1">
        <f t="shared" si="29"/>
        <v>10</v>
      </c>
      <c r="F121" s="39">
        <f>IFERROR(IF(B121&lt;$C$9,IF('[29]Proforma-Input'!$C$108="Yes",K120,K120),0),)</f>
        <v>0</v>
      </c>
      <c r="G121" s="39">
        <f t="shared" si="49"/>
        <v>0</v>
      </c>
      <c r="H121" s="40">
        <f>IFERROR(IF(B121&lt;$C$9,IF('[29]Proforma-Input'!$C$108="Yes",H120,),0),)</f>
        <v>0</v>
      </c>
      <c r="I121" s="41">
        <f t="shared" si="34"/>
        <v>0</v>
      </c>
      <c r="J121" s="41">
        <f t="shared" si="35"/>
        <v>0</v>
      </c>
      <c r="K121" s="42">
        <f t="shared" si="36"/>
        <v>0</v>
      </c>
      <c r="L121" s="41" t="str">
        <f t="shared" si="37"/>
        <v>-</v>
      </c>
      <c r="M121" s="43" t="str">
        <f t="shared" si="38"/>
        <v>-</v>
      </c>
      <c r="O121" s="44">
        <f t="shared" ca="1" si="50"/>
        <v>49128</v>
      </c>
      <c r="P121" s="38"/>
      <c r="Q121" s="1">
        <f t="shared" si="31"/>
        <v>106</v>
      </c>
      <c r="R121" s="1">
        <f t="shared" si="30"/>
        <v>10</v>
      </c>
      <c r="S121" s="39">
        <f>IF('[29]Proforma-Input'!$C$108="No",X120,IF(AF121=TRUE,$P$3,X120))</f>
        <v>8726009.1354962103</v>
      </c>
      <c r="T121" s="39">
        <f t="shared" si="32"/>
        <v>63206.802349296377</v>
      </c>
      <c r="U121" s="40">
        <f t="shared" si="33"/>
        <v>6.5000000000000002E-2</v>
      </c>
      <c r="V121" s="41">
        <f t="shared" si="39"/>
        <v>47265.882817271144</v>
      </c>
      <c r="W121" s="41">
        <f t="shared" si="40"/>
        <v>15940.919532025233</v>
      </c>
      <c r="X121" s="53">
        <f t="shared" si="41"/>
        <v>8710068.2159641851</v>
      </c>
      <c r="Y121" s="68">
        <f t="shared" si="42"/>
        <v>5409989.264989607</v>
      </c>
      <c r="Z121" s="68">
        <f t="shared" si="43"/>
        <v>1289931.7840358105</v>
      </c>
      <c r="AA121" s="39">
        <f t="shared" si="44"/>
        <v>727.16742795801747</v>
      </c>
      <c r="AB121" s="53">
        <f t="shared" si="45"/>
        <v>181.79185698950437</v>
      </c>
      <c r="AC121" s="41" t="str">
        <f t="shared" si="46"/>
        <v>-</v>
      </c>
      <c r="AD121" s="43" t="str">
        <f t="shared" si="47"/>
        <v>-</v>
      </c>
      <c r="AF121" s="38">
        <f>IF('[29]Proforma-Input'!$C$108="Yes",MONTH(O121)&amp;YEAR(O121)=MONTH($C$9)&amp;YEAR($C$9),0)</f>
        <v>0</v>
      </c>
      <c r="AG121" s="52">
        <v>9</v>
      </c>
    </row>
    <row r="122" spans="2:33" x14ac:dyDescent="0.3">
      <c r="B122" s="44" t="str">
        <f t="shared" si="48"/>
        <v>-</v>
      </c>
      <c r="C122" s="38"/>
      <c r="D122" s="1">
        <v>107</v>
      </c>
      <c r="E122" s="1">
        <f t="shared" si="29"/>
        <v>11</v>
      </c>
      <c r="F122" s="39">
        <f>IFERROR(IF(B122&lt;$C$9,IF('[29]Proforma-Input'!$C$108="Yes",K121,K121),0),)</f>
        <v>0</v>
      </c>
      <c r="G122" s="39">
        <f t="shared" si="49"/>
        <v>0</v>
      </c>
      <c r="H122" s="40">
        <f>IFERROR(IF(B122&lt;$C$9,IF('[29]Proforma-Input'!$C$108="Yes",H121,),0),)</f>
        <v>0</v>
      </c>
      <c r="I122" s="41">
        <f t="shared" si="34"/>
        <v>0</v>
      </c>
      <c r="J122" s="41">
        <f t="shared" si="35"/>
        <v>0</v>
      </c>
      <c r="K122" s="42">
        <f t="shared" si="36"/>
        <v>0</v>
      </c>
      <c r="L122" s="41" t="str">
        <f t="shared" si="37"/>
        <v>-</v>
      </c>
      <c r="M122" s="43" t="str">
        <f t="shared" si="38"/>
        <v>-</v>
      </c>
      <c r="O122" s="44">
        <f t="shared" ca="1" si="50"/>
        <v>49159</v>
      </c>
      <c r="P122" s="38"/>
      <c r="Q122" s="1">
        <f t="shared" si="31"/>
        <v>107</v>
      </c>
      <c r="R122" s="1">
        <f t="shared" si="30"/>
        <v>11</v>
      </c>
      <c r="S122" s="39">
        <f>IF('[29]Proforma-Input'!$C$108="No",X121,IF(AF122=TRUE,$P$3,X121))</f>
        <v>8710068.2159641851</v>
      </c>
      <c r="T122" s="39">
        <f t="shared" si="32"/>
        <v>63206.802349296377</v>
      </c>
      <c r="U122" s="40">
        <f t="shared" si="33"/>
        <v>6.5000000000000002E-2</v>
      </c>
      <c r="V122" s="41">
        <f t="shared" si="39"/>
        <v>47179.536169806001</v>
      </c>
      <c r="W122" s="41">
        <f t="shared" si="40"/>
        <v>16027.266179490376</v>
      </c>
      <c r="X122" s="53">
        <f t="shared" si="41"/>
        <v>8694040.9497846942</v>
      </c>
      <c r="Y122" s="68">
        <f t="shared" si="42"/>
        <v>5457168.8011594126</v>
      </c>
      <c r="Z122" s="68">
        <f t="shared" si="43"/>
        <v>1305959.0502153009</v>
      </c>
      <c r="AA122" s="39">
        <f t="shared" si="44"/>
        <v>725.8390179970155</v>
      </c>
      <c r="AB122" s="53">
        <f t="shared" si="45"/>
        <v>181.45975449925388</v>
      </c>
      <c r="AC122" s="41" t="str">
        <f t="shared" si="46"/>
        <v>-</v>
      </c>
      <c r="AD122" s="43" t="str">
        <f t="shared" si="47"/>
        <v>-</v>
      </c>
      <c r="AF122" s="38">
        <f>IF('[29]Proforma-Input'!$C$108="Yes",MONTH(O122)&amp;YEAR(O122)=MONTH($C$9)&amp;YEAR($C$9),0)</f>
        <v>0</v>
      </c>
      <c r="AG122" s="52">
        <v>9</v>
      </c>
    </row>
    <row r="123" spans="2:33" x14ac:dyDescent="0.3">
      <c r="B123" s="44" t="str">
        <f t="shared" si="48"/>
        <v>-</v>
      </c>
      <c r="C123" s="38"/>
      <c r="D123" s="1">
        <v>108</v>
      </c>
      <c r="E123" s="1">
        <f t="shared" si="29"/>
        <v>12</v>
      </c>
      <c r="F123" s="39">
        <f>IFERROR(IF(B123&lt;$C$9,IF('[29]Proforma-Input'!$C$108="Yes",K122,K122),0),)</f>
        <v>0</v>
      </c>
      <c r="G123" s="39">
        <f t="shared" si="49"/>
        <v>0</v>
      </c>
      <c r="H123" s="40">
        <f>IFERROR(IF(B123&lt;$C$9,IF('[29]Proforma-Input'!$C$108="Yes",H122,),0),)</f>
        <v>0</v>
      </c>
      <c r="I123" s="41">
        <f t="shared" si="34"/>
        <v>0</v>
      </c>
      <c r="J123" s="41">
        <f t="shared" si="35"/>
        <v>0</v>
      </c>
      <c r="K123" s="42">
        <f t="shared" si="36"/>
        <v>0</v>
      </c>
      <c r="L123" s="41" t="str">
        <f t="shared" si="37"/>
        <v>-</v>
      </c>
      <c r="M123" s="43" t="str">
        <f t="shared" si="38"/>
        <v>-</v>
      </c>
      <c r="O123" s="44">
        <f t="shared" ca="1" si="50"/>
        <v>49190</v>
      </c>
      <c r="P123" s="38"/>
      <c r="Q123" s="1">
        <f t="shared" si="31"/>
        <v>108</v>
      </c>
      <c r="R123" s="1">
        <f t="shared" si="30"/>
        <v>12</v>
      </c>
      <c r="S123" s="39">
        <f>IF('[29]Proforma-Input'!$C$108="No",X122,IF(AF123=TRUE,$P$3,X122))</f>
        <v>8694040.9497846942</v>
      </c>
      <c r="T123" s="39">
        <f t="shared" si="32"/>
        <v>63206.802349296377</v>
      </c>
      <c r="U123" s="40">
        <f t="shared" si="33"/>
        <v>6.5000000000000002E-2</v>
      </c>
      <c r="V123" s="41">
        <f t="shared" si="39"/>
        <v>47092.721811333759</v>
      </c>
      <c r="W123" s="41">
        <f t="shared" si="40"/>
        <v>16114.080537962618</v>
      </c>
      <c r="X123" s="53">
        <f t="shared" si="41"/>
        <v>8677926.8692467324</v>
      </c>
      <c r="Y123" s="68">
        <f t="shared" si="42"/>
        <v>5504261.5229707463</v>
      </c>
      <c r="Z123" s="68">
        <f t="shared" si="43"/>
        <v>1322073.1307532636</v>
      </c>
      <c r="AA123" s="39">
        <f t="shared" si="44"/>
        <v>724.5034124820578</v>
      </c>
      <c r="AB123" s="53">
        <f t="shared" si="45"/>
        <v>181.12585312051445</v>
      </c>
      <c r="AC123" s="41" t="str">
        <f t="shared" si="46"/>
        <v>-</v>
      </c>
      <c r="AD123" s="43" t="str">
        <f t="shared" si="47"/>
        <v>-</v>
      </c>
      <c r="AF123" s="38">
        <f>IF('[29]Proforma-Input'!$C$108="Yes",MONTH(O123)&amp;YEAR(O123)=MONTH($C$9)&amp;YEAR($C$9),0)</f>
        <v>0</v>
      </c>
      <c r="AG123" s="52">
        <v>9</v>
      </c>
    </row>
    <row r="124" spans="2:33" x14ac:dyDescent="0.3">
      <c r="B124" s="44" t="str">
        <f t="shared" si="48"/>
        <v>-</v>
      </c>
      <c r="C124" s="38">
        <v>10</v>
      </c>
      <c r="D124" s="1">
        <v>109</v>
      </c>
      <c r="E124" s="1">
        <v>1</v>
      </c>
      <c r="F124" s="39">
        <f>IFERROR(IF(B124&lt;$C$9,IF('[29]Proforma-Input'!$C$108="Yes",K123,K123),0),)</f>
        <v>0</v>
      </c>
      <c r="G124" s="39">
        <f t="shared" si="49"/>
        <v>0</v>
      </c>
      <c r="H124" s="40">
        <f>IFERROR(IF(B124&lt;$C$9,IF('[29]Proforma-Input'!$C$108="Yes",H123,),0),)</f>
        <v>0</v>
      </c>
      <c r="I124" s="41">
        <f t="shared" si="34"/>
        <v>0</v>
      </c>
      <c r="J124" s="41">
        <f t="shared" si="35"/>
        <v>0</v>
      </c>
      <c r="K124" s="42">
        <f t="shared" si="36"/>
        <v>0</v>
      </c>
      <c r="L124" s="41">
        <f t="shared" si="37"/>
        <v>0</v>
      </c>
      <c r="M124" s="43">
        <f t="shared" si="38"/>
        <v>0</v>
      </c>
      <c r="O124" s="44">
        <f t="shared" ca="1" si="50"/>
        <v>49220</v>
      </c>
      <c r="P124" s="38">
        <v>10</v>
      </c>
      <c r="Q124" s="1">
        <f t="shared" si="31"/>
        <v>109</v>
      </c>
      <c r="R124" s="1">
        <v>1</v>
      </c>
      <c r="S124" s="39">
        <f>IF('[29]Proforma-Input'!$C$108="No",X123,IF(AF124=TRUE,$P$3,X123))</f>
        <v>8677926.8692467324</v>
      </c>
      <c r="T124" s="39">
        <f t="shared" si="32"/>
        <v>63206.802349296377</v>
      </c>
      <c r="U124" s="40">
        <f t="shared" si="33"/>
        <v>6.5000000000000002E-2</v>
      </c>
      <c r="V124" s="41">
        <f t="shared" si="39"/>
        <v>47005.437208419804</v>
      </c>
      <c r="W124" s="41">
        <f t="shared" si="40"/>
        <v>16201.365140876573</v>
      </c>
      <c r="X124" s="53">
        <f t="shared" si="41"/>
        <v>8661725.5041058566</v>
      </c>
      <c r="Y124" s="68">
        <f t="shared" si="42"/>
        <v>5551266.9601791659</v>
      </c>
      <c r="Z124" s="68">
        <f t="shared" si="43"/>
        <v>1338274.4958941401</v>
      </c>
      <c r="AA124" s="39">
        <f t="shared" si="44"/>
        <v>723.16057243722764</v>
      </c>
      <c r="AB124" s="53">
        <f t="shared" si="45"/>
        <v>180.79014310930691</v>
      </c>
      <c r="AC124" s="41">
        <f t="shared" si="46"/>
        <v>558167.39524621051</v>
      </c>
      <c r="AD124" s="43">
        <f t="shared" si="47"/>
        <v>200314.23294534607</v>
      </c>
      <c r="AF124" s="38">
        <f>IF('[29]Proforma-Input'!$C$108="Yes",MONTH(O124)&amp;YEAR(O124)=MONTH($C$9)&amp;YEAR($C$9),0)</f>
        <v>0</v>
      </c>
      <c r="AG124" s="52">
        <v>10</v>
      </c>
    </row>
    <row r="125" spans="2:33" x14ac:dyDescent="0.3">
      <c r="B125" s="44" t="str">
        <f t="shared" si="48"/>
        <v>-</v>
      </c>
      <c r="C125" s="38"/>
      <c r="D125" s="1">
        <v>110</v>
      </c>
      <c r="E125" s="1">
        <f t="shared" si="29"/>
        <v>2</v>
      </c>
      <c r="F125" s="39">
        <f>IFERROR(IF(B125&lt;$C$9,IF('[29]Proforma-Input'!$C$108="Yes",K124,K124),0),)</f>
        <v>0</v>
      </c>
      <c r="G125" s="39">
        <f t="shared" si="49"/>
        <v>0</v>
      </c>
      <c r="H125" s="40">
        <f>IFERROR(IF(B125&lt;$C$9,IF('[29]Proforma-Input'!$C$108="Yes",H124,),0),)</f>
        <v>0</v>
      </c>
      <c r="I125" s="41">
        <f t="shared" si="34"/>
        <v>0</v>
      </c>
      <c r="J125" s="41">
        <f t="shared" si="35"/>
        <v>0</v>
      </c>
      <c r="K125" s="42">
        <f t="shared" si="36"/>
        <v>0</v>
      </c>
      <c r="L125" s="41" t="str">
        <f t="shared" si="37"/>
        <v>-</v>
      </c>
      <c r="M125" s="43" t="str">
        <f t="shared" si="38"/>
        <v>-</v>
      </c>
      <c r="O125" s="44">
        <f t="shared" ca="1" si="50"/>
        <v>49251</v>
      </c>
      <c r="P125" s="38"/>
      <c r="Q125" s="1">
        <f t="shared" si="31"/>
        <v>110</v>
      </c>
      <c r="R125" s="1">
        <f t="shared" si="30"/>
        <v>2</v>
      </c>
      <c r="S125" s="39">
        <f>IF('[29]Proforma-Input'!$C$108="No",X124,IF(AF125=TRUE,$P$3,X124))</f>
        <v>8661725.5041058566</v>
      </c>
      <c r="T125" s="39">
        <f t="shared" si="32"/>
        <v>63206.802349296377</v>
      </c>
      <c r="U125" s="40">
        <f t="shared" si="33"/>
        <v>6.5000000000000002E-2</v>
      </c>
      <c r="V125" s="41">
        <f t="shared" si="39"/>
        <v>46917.679813906725</v>
      </c>
      <c r="W125" s="41">
        <f t="shared" si="40"/>
        <v>16289.122535389652</v>
      </c>
      <c r="X125" s="53">
        <f t="shared" si="41"/>
        <v>8645436.3815704677</v>
      </c>
      <c r="Y125" s="68">
        <f t="shared" si="42"/>
        <v>5598184.6399930725</v>
      </c>
      <c r="Z125" s="68">
        <f t="shared" si="43"/>
        <v>1354563.6184295297</v>
      </c>
      <c r="AA125" s="39">
        <f t="shared" si="44"/>
        <v>721.81045867548801</v>
      </c>
      <c r="AB125" s="53">
        <f t="shared" si="45"/>
        <v>180.452614668872</v>
      </c>
      <c r="AC125" s="41" t="str">
        <f t="shared" si="46"/>
        <v>-</v>
      </c>
      <c r="AD125" s="43" t="str">
        <f t="shared" si="47"/>
        <v>-</v>
      </c>
      <c r="AF125" s="38">
        <f>IF('[29]Proforma-Input'!$C$108="Yes",MONTH(O125)&amp;YEAR(O125)=MONTH($C$9)&amp;YEAR($C$9),0)</f>
        <v>0</v>
      </c>
      <c r="AG125" s="52">
        <v>10</v>
      </c>
    </row>
    <row r="126" spans="2:33" x14ac:dyDescent="0.3">
      <c r="B126" s="44" t="str">
        <f t="shared" si="48"/>
        <v>-</v>
      </c>
      <c r="C126" s="38"/>
      <c r="D126" s="1">
        <v>111</v>
      </c>
      <c r="E126" s="1">
        <f t="shared" si="29"/>
        <v>3</v>
      </c>
      <c r="F126" s="39">
        <f>IFERROR(IF(B126&lt;$C$9,IF('[29]Proforma-Input'!$C$108="Yes",K125,K125),0),)</f>
        <v>0</v>
      </c>
      <c r="G126" s="39">
        <f t="shared" si="49"/>
        <v>0</v>
      </c>
      <c r="H126" s="40">
        <f>IFERROR(IF(B126&lt;$C$9,IF('[29]Proforma-Input'!$C$108="Yes",H125,),0),)</f>
        <v>0</v>
      </c>
      <c r="I126" s="41">
        <f t="shared" si="34"/>
        <v>0</v>
      </c>
      <c r="J126" s="41">
        <f t="shared" si="35"/>
        <v>0</v>
      </c>
      <c r="K126" s="42">
        <f t="shared" si="36"/>
        <v>0</v>
      </c>
      <c r="L126" s="41" t="str">
        <f t="shared" si="37"/>
        <v>-</v>
      </c>
      <c r="M126" s="43" t="str">
        <f t="shared" si="38"/>
        <v>-</v>
      </c>
      <c r="O126" s="44">
        <f t="shared" ca="1" si="50"/>
        <v>49281</v>
      </c>
      <c r="P126" s="38"/>
      <c r="Q126" s="1">
        <f t="shared" si="31"/>
        <v>111</v>
      </c>
      <c r="R126" s="1">
        <f t="shared" si="30"/>
        <v>3</v>
      </c>
      <c r="S126" s="39">
        <f>IF('[29]Proforma-Input'!$C$108="No",X125,IF(AF126=TRUE,$P$3,X125))</f>
        <v>8645436.3815704677</v>
      </c>
      <c r="T126" s="39">
        <f t="shared" si="32"/>
        <v>63206.802349296377</v>
      </c>
      <c r="U126" s="40">
        <f t="shared" si="33"/>
        <v>6.5000000000000002E-2</v>
      </c>
      <c r="V126" s="41">
        <f t="shared" si="39"/>
        <v>46829.447066840032</v>
      </c>
      <c r="W126" s="41">
        <f t="shared" si="40"/>
        <v>16377.355282456345</v>
      </c>
      <c r="X126" s="53">
        <f t="shared" si="41"/>
        <v>8629059.026288012</v>
      </c>
      <c r="Y126" s="68">
        <f t="shared" si="42"/>
        <v>5645014.0870599123</v>
      </c>
      <c r="Z126" s="68">
        <f t="shared" si="43"/>
        <v>1370940.9737119861</v>
      </c>
      <c r="AA126" s="39">
        <f t="shared" si="44"/>
        <v>720.45303179753898</v>
      </c>
      <c r="AB126" s="53">
        <f t="shared" si="45"/>
        <v>180.11325794938475</v>
      </c>
      <c r="AC126" s="41" t="str">
        <f t="shared" si="46"/>
        <v>-</v>
      </c>
      <c r="AD126" s="43" t="str">
        <f t="shared" si="47"/>
        <v>-</v>
      </c>
      <c r="AF126" s="38">
        <f>IF('[29]Proforma-Input'!$C$108="Yes",MONTH(O126)&amp;YEAR(O126)=MONTH($C$9)&amp;YEAR($C$9),0)</f>
        <v>0</v>
      </c>
      <c r="AG126" s="52">
        <v>10</v>
      </c>
    </row>
    <row r="127" spans="2:33" x14ac:dyDescent="0.3">
      <c r="B127" s="44" t="str">
        <f t="shared" si="48"/>
        <v>-</v>
      </c>
      <c r="C127" s="38"/>
      <c r="D127" s="1">
        <v>112</v>
      </c>
      <c r="E127" s="1">
        <f t="shared" si="29"/>
        <v>4</v>
      </c>
      <c r="F127" s="39">
        <f>IFERROR(IF(B127&lt;$C$9,IF('[29]Proforma-Input'!$C$108="Yes",K126,K126),0),)</f>
        <v>0</v>
      </c>
      <c r="G127" s="39">
        <f t="shared" si="49"/>
        <v>0</v>
      </c>
      <c r="H127" s="40">
        <f>IFERROR(IF(B127&lt;$C$9,IF('[29]Proforma-Input'!$C$108="Yes",H126,),0),)</f>
        <v>0</v>
      </c>
      <c r="I127" s="41">
        <f t="shared" si="34"/>
        <v>0</v>
      </c>
      <c r="J127" s="41">
        <f t="shared" si="35"/>
        <v>0</v>
      </c>
      <c r="K127" s="42">
        <f t="shared" si="36"/>
        <v>0</v>
      </c>
      <c r="L127" s="41" t="str">
        <f t="shared" si="37"/>
        <v>-</v>
      </c>
      <c r="M127" s="43" t="str">
        <f t="shared" si="38"/>
        <v>-</v>
      </c>
      <c r="O127" s="44">
        <f t="shared" ca="1" si="50"/>
        <v>49312</v>
      </c>
      <c r="P127" s="38"/>
      <c r="Q127" s="1">
        <f t="shared" si="31"/>
        <v>112</v>
      </c>
      <c r="R127" s="1">
        <f t="shared" si="30"/>
        <v>4</v>
      </c>
      <c r="S127" s="39">
        <f>IF('[29]Proforma-Input'!$C$108="No",X126,IF(AF127=TRUE,$P$3,X126))</f>
        <v>8629059.026288012</v>
      </c>
      <c r="T127" s="39">
        <f t="shared" si="32"/>
        <v>63206.802349296377</v>
      </c>
      <c r="U127" s="40">
        <f t="shared" si="33"/>
        <v>6.5000000000000002E-2</v>
      </c>
      <c r="V127" s="41">
        <f t="shared" si="39"/>
        <v>46740.736392393403</v>
      </c>
      <c r="W127" s="41">
        <f t="shared" si="40"/>
        <v>16466.065956902974</v>
      </c>
      <c r="X127" s="53">
        <f t="shared" si="41"/>
        <v>8612592.9603311084</v>
      </c>
      <c r="Y127" s="68">
        <f t="shared" si="42"/>
        <v>5691754.823452306</v>
      </c>
      <c r="Z127" s="68">
        <f t="shared" si="43"/>
        <v>1387407.039668889</v>
      </c>
      <c r="AA127" s="39">
        <f t="shared" si="44"/>
        <v>719.08825219066773</v>
      </c>
      <c r="AB127" s="53">
        <f t="shared" si="45"/>
        <v>179.77206304766693</v>
      </c>
      <c r="AC127" s="41" t="str">
        <f t="shared" si="46"/>
        <v>-</v>
      </c>
      <c r="AD127" s="43" t="str">
        <f t="shared" si="47"/>
        <v>-</v>
      </c>
      <c r="AF127" s="38">
        <f>IF('[29]Proforma-Input'!$C$108="Yes",MONTH(O127)&amp;YEAR(O127)=MONTH($C$9)&amp;YEAR($C$9),0)</f>
        <v>0</v>
      </c>
      <c r="AG127" s="52">
        <v>10</v>
      </c>
    </row>
    <row r="128" spans="2:33" x14ac:dyDescent="0.3">
      <c r="B128" s="44" t="str">
        <f t="shared" si="48"/>
        <v>-</v>
      </c>
      <c r="C128" s="38"/>
      <c r="D128" s="1">
        <v>113</v>
      </c>
      <c r="E128" s="1">
        <f t="shared" si="29"/>
        <v>5</v>
      </c>
      <c r="F128" s="39">
        <f>IFERROR(IF(B128&lt;$C$9,IF('[29]Proforma-Input'!$C$108="Yes",K127,K127),0),)</f>
        <v>0</v>
      </c>
      <c r="G128" s="39">
        <f t="shared" si="49"/>
        <v>0</v>
      </c>
      <c r="H128" s="40">
        <f>IFERROR(IF(B128&lt;$C$9,IF('[29]Proforma-Input'!$C$108="Yes",H127,),0),)</f>
        <v>0</v>
      </c>
      <c r="I128" s="41">
        <f t="shared" si="34"/>
        <v>0</v>
      </c>
      <c r="J128" s="41">
        <f t="shared" si="35"/>
        <v>0</v>
      </c>
      <c r="K128" s="42">
        <f t="shared" si="36"/>
        <v>0</v>
      </c>
      <c r="L128" s="41" t="str">
        <f t="shared" si="37"/>
        <v>-</v>
      </c>
      <c r="M128" s="43" t="str">
        <f t="shared" si="38"/>
        <v>-</v>
      </c>
      <c r="O128" s="44">
        <f t="shared" ca="1" si="50"/>
        <v>49343</v>
      </c>
      <c r="P128" s="38"/>
      <c r="Q128" s="1">
        <f t="shared" si="31"/>
        <v>113</v>
      </c>
      <c r="R128" s="1">
        <f t="shared" si="30"/>
        <v>5</v>
      </c>
      <c r="S128" s="39">
        <f>IF('[29]Proforma-Input'!$C$108="No",X127,IF(AF128=TRUE,$P$3,X127))</f>
        <v>8612592.9603311084</v>
      </c>
      <c r="T128" s="39">
        <f t="shared" si="32"/>
        <v>63206.802349296377</v>
      </c>
      <c r="U128" s="40">
        <f t="shared" si="33"/>
        <v>6.5000000000000002E-2</v>
      </c>
      <c r="V128" s="41">
        <f t="shared" si="39"/>
        <v>46651.545201793502</v>
      </c>
      <c r="W128" s="41">
        <f t="shared" si="40"/>
        <v>16555.257147502874</v>
      </c>
      <c r="X128" s="53">
        <f t="shared" si="41"/>
        <v>8596037.7031836063</v>
      </c>
      <c r="Y128" s="68">
        <f t="shared" si="42"/>
        <v>5738406.3686540993</v>
      </c>
      <c r="Z128" s="68">
        <f t="shared" si="43"/>
        <v>1403962.2968163919</v>
      </c>
      <c r="AA128" s="39">
        <f t="shared" si="44"/>
        <v>717.7160800275924</v>
      </c>
      <c r="AB128" s="53">
        <f t="shared" si="45"/>
        <v>179.4290200068981</v>
      </c>
      <c r="AC128" s="41" t="str">
        <f t="shared" si="46"/>
        <v>-</v>
      </c>
      <c r="AD128" s="43" t="str">
        <f t="shared" si="47"/>
        <v>-</v>
      </c>
      <c r="AF128" s="38">
        <f>IF('[29]Proforma-Input'!$C$108="Yes",MONTH(O128)&amp;YEAR(O128)=MONTH($C$9)&amp;YEAR($C$9),0)</f>
        <v>0</v>
      </c>
      <c r="AG128" s="52">
        <v>10</v>
      </c>
    </row>
    <row r="129" spans="2:33" x14ac:dyDescent="0.3">
      <c r="B129" s="44" t="str">
        <f t="shared" si="48"/>
        <v>-</v>
      </c>
      <c r="C129" s="38"/>
      <c r="D129" s="1">
        <v>114</v>
      </c>
      <c r="E129" s="1">
        <f t="shared" ref="E129:E135" si="51">1+E128</f>
        <v>6</v>
      </c>
      <c r="F129" s="39">
        <f>IFERROR(IF(B129&lt;$C$9,IF('[29]Proforma-Input'!$C$108="Yes",K128,K128),0),)</f>
        <v>0</v>
      </c>
      <c r="G129" s="39">
        <f t="shared" si="49"/>
        <v>0</v>
      </c>
      <c r="H129" s="40">
        <f>IFERROR(IF(B129&lt;$C$9,IF('[29]Proforma-Input'!$C$108="Yes",H128,),0),)</f>
        <v>0</v>
      </c>
      <c r="I129" s="41">
        <f t="shared" si="34"/>
        <v>0</v>
      </c>
      <c r="J129" s="41">
        <f t="shared" si="35"/>
        <v>0</v>
      </c>
      <c r="K129" s="42">
        <f t="shared" si="36"/>
        <v>0</v>
      </c>
      <c r="L129" s="41" t="str">
        <f t="shared" si="37"/>
        <v>-</v>
      </c>
      <c r="M129" s="43" t="str">
        <f t="shared" si="38"/>
        <v>-</v>
      </c>
      <c r="O129" s="44">
        <f t="shared" ca="1" si="50"/>
        <v>49371</v>
      </c>
      <c r="P129" s="38"/>
      <c r="Q129" s="1">
        <f t="shared" si="31"/>
        <v>114</v>
      </c>
      <c r="R129" s="1">
        <f t="shared" ref="R129:R135" si="52">1+R128</f>
        <v>6</v>
      </c>
      <c r="S129" s="39">
        <f>IF('[29]Proforma-Input'!$C$108="No",X128,IF(AF129=TRUE,$P$3,X128))</f>
        <v>8596037.7031836063</v>
      </c>
      <c r="T129" s="39">
        <f t="shared" si="32"/>
        <v>63206.802349296377</v>
      </c>
      <c r="U129" s="40">
        <f t="shared" si="33"/>
        <v>6.5000000000000002E-2</v>
      </c>
      <c r="V129" s="41">
        <f t="shared" si="39"/>
        <v>46561.870892244537</v>
      </c>
      <c r="W129" s="41">
        <f t="shared" si="40"/>
        <v>16644.93145705184</v>
      </c>
      <c r="X129" s="53">
        <f t="shared" si="41"/>
        <v>8579392.7717265543</v>
      </c>
      <c r="Y129" s="68">
        <f t="shared" si="42"/>
        <v>5784968.2395463437</v>
      </c>
      <c r="Z129" s="68">
        <f t="shared" si="43"/>
        <v>1420607.2282734436</v>
      </c>
      <c r="AA129" s="39">
        <f t="shared" si="44"/>
        <v>716.33647526530058</v>
      </c>
      <c r="AB129" s="53">
        <f t="shared" si="45"/>
        <v>179.08411881632514</v>
      </c>
      <c r="AC129" s="41" t="str">
        <f t="shared" si="46"/>
        <v>-</v>
      </c>
      <c r="AD129" s="43" t="str">
        <f t="shared" si="47"/>
        <v>-</v>
      </c>
      <c r="AF129" s="38">
        <f>IF('[29]Proforma-Input'!$C$108="Yes",MONTH(O129)&amp;YEAR(O129)=MONTH($C$9)&amp;YEAR($C$9),0)</f>
        <v>0</v>
      </c>
      <c r="AG129" s="52">
        <v>10</v>
      </c>
    </row>
    <row r="130" spans="2:33" x14ac:dyDescent="0.3">
      <c r="B130" s="44" t="str">
        <f t="shared" si="48"/>
        <v>-</v>
      </c>
      <c r="C130" s="38"/>
      <c r="D130" s="1">
        <v>115</v>
      </c>
      <c r="E130" s="1">
        <f t="shared" si="51"/>
        <v>7</v>
      </c>
      <c r="F130" s="39">
        <f>IFERROR(IF(B130&lt;$C$9,IF('[29]Proforma-Input'!$C$108="Yes",K129,K129),0),)</f>
        <v>0</v>
      </c>
      <c r="G130" s="39">
        <f t="shared" si="49"/>
        <v>0</v>
      </c>
      <c r="H130" s="40">
        <f>IFERROR(IF(B130&lt;$C$9,IF('[29]Proforma-Input'!$C$108="Yes",H129,),0),)</f>
        <v>0</v>
      </c>
      <c r="I130" s="41">
        <f t="shared" si="34"/>
        <v>0</v>
      </c>
      <c r="J130" s="41">
        <f t="shared" si="35"/>
        <v>0</v>
      </c>
      <c r="K130" s="42">
        <f t="shared" si="36"/>
        <v>0</v>
      </c>
      <c r="L130" s="41" t="str">
        <f t="shared" si="37"/>
        <v>-</v>
      </c>
      <c r="M130" s="43" t="str">
        <f t="shared" si="38"/>
        <v>-</v>
      </c>
      <c r="O130" s="44">
        <f t="shared" ca="1" si="50"/>
        <v>49402</v>
      </c>
      <c r="P130" s="38"/>
      <c r="Q130" s="1">
        <f t="shared" si="31"/>
        <v>115</v>
      </c>
      <c r="R130" s="1">
        <f t="shared" si="52"/>
        <v>7</v>
      </c>
      <c r="S130" s="39">
        <f>IF('[29]Proforma-Input'!$C$108="No",X129,IF(AF130=TRUE,$P$3,X129))</f>
        <v>8579392.7717265543</v>
      </c>
      <c r="T130" s="39">
        <f t="shared" si="32"/>
        <v>63206.802349296377</v>
      </c>
      <c r="U130" s="40">
        <f t="shared" si="33"/>
        <v>6.5000000000000002E-2</v>
      </c>
      <c r="V130" s="41">
        <f t="shared" si="39"/>
        <v>46471.710846852169</v>
      </c>
      <c r="W130" s="41">
        <f t="shared" si="40"/>
        <v>16735.091502444207</v>
      </c>
      <c r="X130" s="53">
        <f t="shared" si="41"/>
        <v>8562657.6802241094</v>
      </c>
      <c r="Y130" s="68">
        <f t="shared" si="42"/>
        <v>5831439.9503931962</v>
      </c>
      <c r="Z130" s="68">
        <f t="shared" si="43"/>
        <v>1437342.3197758878</v>
      </c>
      <c r="AA130" s="39">
        <f t="shared" si="44"/>
        <v>714.94939764387948</v>
      </c>
      <c r="AB130" s="53">
        <f t="shared" si="45"/>
        <v>178.73734941096987</v>
      </c>
      <c r="AC130" s="41" t="str">
        <f t="shared" si="46"/>
        <v>-</v>
      </c>
      <c r="AD130" s="43" t="str">
        <f t="shared" si="47"/>
        <v>-</v>
      </c>
      <c r="AF130" s="38">
        <f>IF('[29]Proforma-Input'!$C$108="Yes",MONTH(O130)&amp;YEAR(O130)=MONTH($C$9)&amp;YEAR($C$9),0)</f>
        <v>0</v>
      </c>
      <c r="AG130" s="52">
        <v>10</v>
      </c>
    </row>
    <row r="131" spans="2:33" x14ac:dyDescent="0.3">
      <c r="B131" s="44" t="str">
        <f t="shared" si="48"/>
        <v>-</v>
      </c>
      <c r="C131" s="38"/>
      <c r="D131" s="1">
        <v>116</v>
      </c>
      <c r="E131" s="1">
        <f t="shared" si="51"/>
        <v>8</v>
      </c>
      <c r="F131" s="39">
        <f>IFERROR(IF(B131&lt;$C$9,IF('[29]Proforma-Input'!$C$108="Yes",K130,K130),0),)</f>
        <v>0</v>
      </c>
      <c r="G131" s="39">
        <f t="shared" si="49"/>
        <v>0</v>
      </c>
      <c r="H131" s="40">
        <f>IFERROR(IF(B131&lt;$C$9,IF('[29]Proforma-Input'!$C$108="Yes",H130,),0),)</f>
        <v>0</v>
      </c>
      <c r="I131" s="41">
        <f t="shared" si="34"/>
        <v>0</v>
      </c>
      <c r="J131" s="41">
        <f t="shared" si="35"/>
        <v>0</v>
      </c>
      <c r="K131" s="42">
        <f t="shared" si="36"/>
        <v>0</v>
      </c>
      <c r="L131" s="41" t="str">
        <f t="shared" si="37"/>
        <v>-</v>
      </c>
      <c r="M131" s="43" t="str">
        <f t="shared" si="38"/>
        <v>-</v>
      </c>
      <c r="O131" s="44">
        <f t="shared" ca="1" si="50"/>
        <v>49432</v>
      </c>
      <c r="P131" s="38"/>
      <c r="Q131" s="1">
        <f t="shared" si="31"/>
        <v>116</v>
      </c>
      <c r="R131" s="1">
        <f t="shared" si="52"/>
        <v>8</v>
      </c>
      <c r="S131" s="39">
        <f>IF('[29]Proforma-Input'!$C$108="No",X130,IF(AF131=TRUE,$P$3,X130))</f>
        <v>8562657.6802241094</v>
      </c>
      <c r="T131" s="39">
        <f t="shared" si="32"/>
        <v>63206.802349296377</v>
      </c>
      <c r="U131" s="40">
        <f t="shared" si="33"/>
        <v>6.5000000000000002E-2</v>
      </c>
      <c r="V131" s="41">
        <f t="shared" si="39"/>
        <v>46381.062434547261</v>
      </c>
      <c r="W131" s="41">
        <f t="shared" si="40"/>
        <v>16825.739914749116</v>
      </c>
      <c r="X131" s="53">
        <f t="shared" si="41"/>
        <v>8545831.9403093606</v>
      </c>
      <c r="Y131" s="68">
        <f t="shared" si="42"/>
        <v>5877821.0128277438</v>
      </c>
      <c r="Z131" s="68">
        <f t="shared" si="43"/>
        <v>1454168.0596906368</v>
      </c>
      <c r="AA131" s="39">
        <f t="shared" si="44"/>
        <v>713.55480668534244</v>
      </c>
      <c r="AB131" s="53">
        <f t="shared" si="45"/>
        <v>178.38870167133561</v>
      </c>
      <c r="AC131" s="41" t="str">
        <f t="shared" si="46"/>
        <v>-</v>
      </c>
      <c r="AD131" s="43" t="str">
        <f t="shared" si="47"/>
        <v>-</v>
      </c>
      <c r="AF131" s="38">
        <f>IF('[29]Proforma-Input'!$C$108="Yes",MONTH(O131)&amp;YEAR(O131)=MONTH($C$9)&amp;YEAR($C$9),0)</f>
        <v>0</v>
      </c>
      <c r="AG131" s="52">
        <v>10</v>
      </c>
    </row>
    <row r="132" spans="2:33" x14ac:dyDescent="0.3">
      <c r="B132" s="44" t="str">
        <f t="shared" si="48"/>
        <v>-</v>
      </c>
      <c r="C132" s="38"/>
      <c r="D132" s="1">
        <v>117</v>
      </c>
      <c r="E132" s="1">
        <f t="shared" si="51"/>
        <v>9</v>
      </c>
      <c r="F132" s="39">
        <f>IFERROR(IF(B132&lt;$C$9,IF('[29]Proforma-Input'!$C$108="Yes",K131,K131),0),)</f>
        <v>0</v>
      </c>
      <c r="G132" s="39">
        <f t="shared" si="49"/>
        <v>0</v>
      </c>
      <c r="H132" s="40">
        <f>IFERROR(IF(B132&lt;$C$9,IF('[29]Proforma-Input'!$C$108="Yes",H131,),0),)</f>
        <v>0</v>
      </c>
      <c r="I132" s="41">
        <f t="shared" si="34"/>
        <v>0</v>
      </c>
      <c r="J132" s="41">
        <f t="shared" si="35"/>
        <v>0</v>
      </c>
      <c r="K132" s="42">
        <f t="shared" si="36"/>
        <v>0</v>
      </c>
      <c r="L132" s="41" t="str">
        <f t="shared" si="37"/>
        <v>-</v>
      </c>
      <c r="M132" s="43" t="str">
        <f t="shared" si="38"/>
        <v>-</v>
      </c>
      <c r="O132" s="44">
        <f t="shared" ca="1" si="50"/>
        <v>49463</v>
      </c>
      <c r="P132" s="38"/>
      <c r="Q132" s="1">
        <f t="shared" si="31"/>
        <v>117</v>
      </c>
      <c r="R132" s="1">
        <f t="shared" si="52"/>
        <v>9</v>
      </c>
      <c r="S132" s="39">
        <f>IF('[29]Proforma-Input'!$C$108="No",X131,IF(AF132=TRUE,$P$3,X131))</f>
        <v>8545831.9403093606</v>
      </c>
      <c r="T132" s="39">
        <f t="shared" si="32"/>
        <v>63206.802349296377</v>
      </c>
      <c r="U132" s="40">
        <f t="shared" si="33"/>
        <v>6.5000000000000002E-2</v>
      </c>
      <c r="V132" s="41">
        <f t="shared" si="39"/>
        <v>46289.923010009035</v>
      </c>
      <c r="W132" s="41">
        <f t="shared" si="40"/>
        <v>16916.879339287341</v>
      </c>
      <c r="X132" s="53">
        <f t="shared" si="41"/>
        <v>8528915.0609700736</v>
      </c>
      <c r="Y132" s="68">
        <f t="shared" si="42"/>
        <v>5924110.9358377531</v>
      </c>
      <c r="Z132" s="68">
        <f t="shared" si="43"/>
        <v>1471084.9390299241</v>
      </c>
      <c r="AA132" s="39">
        <f t="shared" si="44"/>
        <v>712.15266169244671</v>
      </c>
      <c r="AB132" s="53">
        <f t="shared" si="45"/>
        <v>178.03816542311168</v>
      </c>
      <c r="AC132" s="41" t="str">
        <f t="shared" si="46"/>
        <v>-</v>
      </c>
      <c r="AD132" s="43" t="str">
        <f t="shared" si="47"/>
        <v>-</v>
      </c>
      <c r="AF132" s="38">
        <f>IF('[29]Proforma-Input'!$C$108="Yes",MONTH(O132)&amp;YEAR(O132)=MONTH($C$9)&amp;YEAR($C$9),0)</f>
        <v>0</v>
      </c>
      <c r="AG132" s="52">
        <v>10</v>
      </c>
    </row>
    <row r="133" spans="2:33" x14ac:dyDescent="0.3">
      <c r="B133" s="44" t="str">
        <f t="shared" si="48"/>
        <v>-</v>
      </c>
      <c r="C133" s="38"/>
      <c r="D133" s="1">
        <v>118</v>
      </c>
      <c r="E133" s="1">
        <f t="shared" si="51"/>
        <v>10</v>
      </c>
      <c r="F133" s="39">
        <f>IFERROR(IF(B133&lt;$C$9,IF('[29]Proforma-Input'!$C$108="Yes",K132,K132),0),)</f>
        <v>0</v>
      </c>
      <c r="G133" s="39">
        <f t="shared" si="49"/>
        <v>0</v>
      </c>
      <c r="H133" s="40">
        <f>IFERROR(IF(B133&lt;$C$9,IF('[29]Proforma-Input'!$C$108="Yes",H132,),0),)</f>
        <v>0</v>
      </c>
      <c r="I133" s="41">
        <f t="shared" si="34"/>
        <v>0</v>
      </c>
      <c r="J133" s="41">
        <f t="shared" si="35"/>
        <v>0</v>
      </c>
      <c r="K133" s="42">
        <f t="shared" si="36"/>
        <v>0</v>
      </c>
      <c r="L133" s="41" t="str">
        <f t="shared" si="37"/>
        <v>-</v>
      </c>
      <c r="M133" s="43" t="str">
        <f t="shared" si="38"/>
        <v>-</v>
      </c>
      <c r="O133" s="44">
        <f t="shared" ca="1" si="50"/>
        <v>49493</v>
      </c>
      <c r="P133" s="38"/>
      <c r="Q133" s="1">
        <f t="shared" si="31"/>
        <v>118</v>
      </c>
      <c r="R133" s="1">
        <f t="shared" si="52"/>
        <v>10</v>
      </c>
      <c r="S133" s="39">
        <f>IF('[29]Proforma-Input'!$C$108="No",X132,IF(AF133=TRUE,$P$3,X132))</f>
        <v>8528915.0609700736</v>
      </c>
      <c r="T133" s="39">
        <f t="shared" si="32"/>
        <v>63206.802349296377</v>
      </c>
      <c r="U133" s="40">
        <f t="shared" si="33"/>
        <v>6.5000000000000002E-2</v>
      </c>
      <c r="V133" s="41">
        <f t="shared" si="39"/>
        <v>46198.289913587898</v>
      </c>
      <c r="W133" s="41">
        <f t="shared" si="40"/>
        <v>17008.512435708479</v>
      </c>
      <c r="X133" s="53">
        <f t="shared" si="41"/>
        <v>8511906.5485343654</v>
      </c>
      <c r="Y133" s="68">
        <f t="shared" si="42"/>
        <v>5970309.2257513413</v>
      </c>
      <c r="Z133" s="68">
        <f t="shared" si="43"/>
        <v>1488093.4514656325</v>
      </c>
      <c r="AA133" s="39">
        <f t="shared" si="44"/>
        <v>710.7429217475061</v>
      </c>
      <c r="AB133" s="53">
        <f t="shared" si="45"/>
        <v>177.68573043687653</v>
      </c>
      <c r="AC133" s="41" t="str">
        <f t="shared" si="46"/>
        <v>-</v>
      </c>
      <c r="AD133" s="43" t="str">
        <f t="shared" si="47"/>
        <v>-</v>
      </c>
      <c r="AF133" s="38">
        <f>IF('[29]Proforma-Input'!$C$108="Yes",MONTH(O133)&amp;YEAR(O133)=MONTH($C$9)&amp;YEAR($C$9),0)</f>
        <v>0</v>
      </c>
      <c r="AG133" s="52">
        <v>10</v>
      </c>
    </row>
    <row r="134" spans="2:33" x14ac:dyDescent="0.3">
      <c r="B134" s="44" t="str">
        <f t="shared" si="48"/>
        <v>-</v>
      </c>
      <c r="C134" s="38"/>
      <c r="D134" s="1">
        <v>119</v>
      </c>
      <c r="E134" s="1">
        <f t="shared" si="51"/>
        <v>11</v>
      </c>
      <c r="F134" s="39">
        <f>IFERROR(IF(B134&lt;$C$9,IF('[29]Proforma-Input'!$C$108="Yes",K133,K133),0),)</f>
        <v>0</v>
      </c>
      <c r="G134" s="39">
        <f t="shared" si="49"/>
        <v>0</v>
      </c>
      <c r="H134" s="40">
        <f>IFERROR(IF(B134&lt;$C$9,IF('[29]Proforma-Input'!$C$108="Yes",H133,),0),)</f>
        <v>0</v>
      </c>
      <c r="I134" s="41">
        <f t="shared" si="34"/>
        <v>0</v>
      </c>
      <c r="J134" s="41">
        <f t="shared" si="35"/>
        <v>0</v>
      </c>
      <c r="K134" s="42">
        <f t="shared" si="36"/>
        <v>0</v>
      </c>
      <c r="L134" s="41" t="str">
        <f t="shared" si="37"/>
        <v>-</v>
      </c>
      <c r="M134" s="43" t="str">
        <f t="shared" si="38"/>
        <v>-</v>
      </c>
      <c r="O134" s="44">
        <f t="shared" ca="1" si="50"/>
        <v>49524</v>
      </c>
      <c r="P134" s="38"/>
      <c r="Q134" s="1">
        <f t="shared" si="31"/>
        <v>119</v>
      </c>
      <c r="R134" s="1">
        <f t="shared" si="52"/>
        <v>11</v>
      </c>
      <c r="S134" s="39">
        <f>IF('[29]Proforma-Input'!$C$108="No",X133,IF(AF134=TRUE,$P$3,X133))</f>
        <v>8511906.5485343654</v>
      </c>
      <c r="T134" s="39">
        <f t="shared" si="32"/>
        <v>63206.802349296377</v>
      </c>
      <c r="U134" s="40">
        <f t="shared" si="33"/>
        <v>6.5000000000000002E-2</v>
      </c>
      <c r="V134" s="41">
        <f t="shared" si="39"/>
        <v>46106.160471227813</v>
      </c>
      <c r="W134" s="41">
        <f t="shared" si="40"/>
        <v>17100.641878068564</v>
      </c>
      <c r="X134" s="53">
        <f t="shared" si="41"/>
        <v>8494805.9066562969</v>
      </c>
      <c r="Y134" s="68">
        <f t="shared" si="42"/>
        <v>6016415.3862225693</v>
      </c>
      <c r="Z134" s="68">
        <f t="shared" si="43"/>
        <v>1505194.0933437012</v>
      </c>
      <c r="AA134" s="39">
        <f t="shared" si="44"/>
        <v>709.32554571119715</v>
      </c>
      <c r="AB134" s="53">
        <f t="shared" si="45"/>
        <v>177.33138642779929</v>
      </c>
      <c r="AC134" s="41" t="str">
        <f t="shared" si="46"/>
        <v>-</v>
      </c>
      <c r="AD134" s="43" t="str">
        <f t="shared" si="47"/>
        <v>-</v>
      </c>
      <c r="AF134" s="38">
        <f>IF('[29]Proforma-Input'!$C$108="Yes",MONTH(O134)&amp;YEAR(O134)=MONTH($C$9)&amp;YEAR($C$9),0)</f>
        <v>0</v>
      </c>
      <c r="AG134" s="52">
        <v>10</v>
      </c>
    </row>
    <row r="135" spans="2:33" x14ac:dyDescent="0.3">
      <c r="B135" s="44" t="str">
        <f t="shared" si="48"/>
        <v>-</v>
      </c>
      <c r="C135" s="38"/>
      <c r="D135" s="1">
        <v>120</v>
      </c>
      <c r="E135" s="1">
        <f t="shared" si="51"/>
        <v>12</v>
      </c>
      <c r="F135" s="39">
        <f>IFERROR(IF(B135&lt;$C$9,IF('[29]Proforma-Input'!$C$108="Yes",K134,K134),0),)</f>
        <v>0</v>
      </c>
      <c r="G135" s="39">
        <f t="shared" si="49"/>
        <v>0</v>
      </c>
      <c r="H135" s="40">
        <f>IFERROR(IF(B135&lt;$C$9,IF('[29]Proforma-Input'!$C$108="Yes",H134,),0),)</f>
        <v>0</v>
      </c>
      <c r="I135" s="41">
        <f t="shared" si="34"/>
        <v>0</v>
      </c>
      <c r="J135" s="41">
        <f t="shared" si="35"/>
        <v>0</v>
      </c>
      <c r="K135" s="42">
        <f t="shared" si="36"/>
        <v>0</v>
      </c>
      <c r="L135" s="41" t="str">
        <f t="shared" si="37"/>
        <v>-</v>
      </c>
      <c r="M135" s="43" t="str">
        <f t="shared" si="38"/>
        <v>-</v>
      </c>
      <c r="O135" s="44">
        <f t="shared" ca="1" si="50"/>
        <v>49555</v>
      </c>
      <c r="P135" s="38"/>
      <c r="Q135" s="1">
        <f t="shared" ref="Q135:Q198" si="53">IF(S135&gt;0,1+Q134,)</f>
        <v>120</v>
      </c>
      <c r="R135" s="1">
        <f t="shared" si="52"/>
        <v>12</v>
      </c>
      <c r="S135" s="39">
        <f>IF('[29]Proforma-Input'!$C$108="No",X134,IF(AF135=TRUE,$P$3,X134))</f>
        <v>8494805.9066562969</v>
      </c>
      <c r="T135" s="39">
        <f t="shared" si="32"/>
        <v>63206.802349296377</v>
      </c>
      <c r="U135" s="40">
        <f t="shared" si="33"/>
        <v>6.5000000000000002E-2</v>
      </c>
      <c r="V135" s="41">
        <f t="shared" si="39"/>
        <v>46013.531994388279</v>
      </c>
      <c r="W135" s="41">
        <f t="shared" si="40"/>
        <v>17193.270354908098</v>
      </c>
      <c r="X135" s="53">
        <f t="shared" si="41"/>
        <v>8477612.636301389</v>
      </c>
      <c r="Y135" s="68">
        <f t="shared" si="42"/>
        <v>6062428.9182169577</v>
      </c>
      <c r="Z135" s="68">
        <f t="shared" si="43"/>
        <v>1522387.3636986094</v>
      </c>
      <c r="AA135" s="39">
        <f t="shared" si="44"/>
        <v>707.90049222135804</v>
      </c>
      <c r="AB135" s="53">
        <f t="shared" si="45"/>
        <v>176.97512305533951</v>
      </c>
      <c r="AC135" s="41" t="str">
        <f t="shared" si="46"/>
        <v>-</v>
      </c>
      <c r="AD135" s="43" t="str">
        <f t="shared" si="47"/>
        <v>-</v>
      </c>
      <c r="AF135" s="38">
        <f>IF('[29]Proforma-Input'!$C$108="Yes",MONTH(O135)&amp;YEAR(O135)=MONTH($C$9)&amp;YEAR($C$9),0)</f>
        <v>0</v>
      </c>
      <c r="AG135" s="52">
        <v>10</v>
      </c>
    </row>
    <row r="136" spans="2:33" x14ac:dyDescent="0.3">
      <c r="B136" s="44" t="str">
        <f t="shared" si="48"/>
        <v>-</v>
      </c>
      <c r="C136" s="38">
        <v>11</v>
      </c>
      <c r="D136" s="1">
        <v>121</v>
      </c>
      <c r="E136" s="1">
        <v>1</v>
      </c>
      <c r="F136" s="39">
        <f>IFERROR(IF(B136&lt;$C$9,IF('[29]Proforma-Input'!$C$108="Yes",K135,K135),0),)</f>
        <v>0</v>
      </c>
      <c r="G136" s="39">
        <f t="shared" si="49"/>
        <v>0</v>
      </c>
      <c r="H136" s="40">
        <f>IFERROR(IF(B136&lt;$C$9,IF('[29]Proforma-Input'!$C$108="Yes",H135,),0),)</f>
        <v>0</v>
      </c>
      <c r="I136" s="41">
        <f t="shared" si="34"/>
        <v>0</v>
      </c>
      <c r="J136" s="41">
        <f t="shared" si="35"/>
        <v>0</v>
      </c>
      <c r="K136" s="42">
        <f t="shared" si="36"/>
        <v>0</v>
      </c>
      <c r="L136" s="41">
        <f t="shared" si="37"/>
        <v>0</v>
      </c>
      <c r="M136" s="43">
        <f t="shared" si="38"/>
        <v>0</v>
      </c>
      <c r="O136" s="44">
        <f t="shared" ca="1" si="50"/>
        <v>49585</v>
      </c>
      <c r="P136" s="38">
        <v>11</v>
      </c>
      <c r="Q136" s="1">
        <f t="shared" si="53"/>
        <v>121</v>
      </c>
      <c r="R136" s="1">
        <v>1</v>
      </c>
      <c r="S136" s="39">
        <f>IF('[29]Proforma-Input'!$C$108="No",X135,IF(AF136=TRUE,$P$3,X135))</f>
        <v>8477612.636301389</v>
      </c>
      <c r="T136" s="39">
        <f t="shared" si="32"/>
        <v>63206.802349296377</v>
      </c>
      <c r="U136" s="40">
        <f t="shared" si="33"/>
        <v>6.5000000000000002E-2</v>
      </c>
      <c r="V136" s="41">
        <f t="shared" si="39"/>
        <v>45920.401779965861</v>
      </c>
      <c r="W136" s="41">
        <f t="shared" si="40"/>
        <v>17286.400569330515</v>
      </c>
      <c r="X136" s="53">
        <f t="shared" si="41"/>
        <v>8460326.2357320581</v>
      </c>
      <c r="Y136" s="68">
        <f t="shared" si="42"/>
        <v>6108349.3199969232</v>
      </c>
      <c r="Z136" s="68">
        <f t="shared" si="43"/>
        <v>1539673.7642679398</v>
      </c>
      <c r="AA136" s="39">
        <f t="shared" si="44"/>
        <v>706.46771969178246</v>
      </c>
      <c r="AB136" s="53">
        <f t="shared" si="45"/>
        <v>176.61692992294562</v>
      </c>
      <c r="AC136" s="41">
        <f t="shared" si="46"/>
        <v>544751.98008339177</v>
      </c>
      <c r="AD136" s="43">
        <f t="shared" si="47"/>
        <v>213729.64810816484</v>
      </c>
      <c r="AF136" s="38">
        <f>IF('[29]Proforma-Input'!$C$108="Yes",MONTH(O136)&amp;YEAR(O136)=MONTH($C$9)&amp;YEAR($C$9),0)</f>
        <v>0</v>
      </c>
      <c r="AG136" s="52">
        <v>11</v>
      </c>
    </row>
    <row r="137" spans="2:33" x14ac:dyDescent="0.3">
      <c r="B137" s="44" t="str">
        <f t="shared" si="48"/>
        <v>-</v>
      </c>
      <c r="C137" s="38"/>
      <c r="D137" s="1">
        <v>122</v>
      </c>
      <c r="E137" s="1">
        <f t="shared" ref="E137:E147" si="54">1+E136</f>
        <v>2</v>
      </c>
      <c r="F137" s="39">
        <f>IFERROR(IF(B137&lt;$C$9,IF('[29]Proforma-Input'!$C$108="Yes",K136,K136),0),)</f>
        <v>0</v>
      </c>
      <c r="G137" s="39">
        <f t="shared" si="49"/>
        <v>0</v>
      </c>
      <c r="H137" s="40">
        <f>IFERROR(IF(B137&lt;$C$9,IF('[29]Proforma-Input'!$C$108="Yes",H136,),0),)</f>
        <v>0</v>
      </c>
      <c r="I137" s="41">
        <f t="shared" si="34"/>
        <v>0</v>
      </c>
      <c r="J137" s="41">
        <f t="shared" si="35"/>
        <v>0</v>
      </c>
      <c r="K137" s="42">
        <f t="shared" si="36"/>
        <v>0</v>
      </c>
      <c r="L137" s="41" t="str">
        <f t="shared" si="37"/>
        <v>-</v>
      </c>
      <c r="M137" s="43" t="str">
        <f t="shared" si="38"/>
        <v>-</v>
      </c>
      <c r="O137" s="44">
        <f t="shared" ca="1" si="50"/>
        <v>49616</v>
      </c>
      <c r="P137" s="38"/>
      <c r="Q137" s="1">
        <f t="shared" si="53"/>
        <v>122</v>
      </c>
      <c r="R137" s="1">
        <f t="shared" ref="R137:R147" si="55">1+R136</f>
        <v>2</v>
      </c>
      <c r="S137" s="39">
        <f>IF('[29]Proforma-Input'!$C$108="No",X136,IF(AF137=TRUE,$P$3,X136))</f>
        <v>8460326.2357320581</v>
      </c>
      <c r="T137" s="39">
        <f t="shared" si="32"/>
        <v>63206.802349296377</v>
      </c>
      <c r="U137" s="40">
        <f t="shared" si="33"/>
        <v>6.5000000000000002E-2</v>
      </c>
      <c r="V137" s="41">
        <f t="shared" si="39"/>
        <v>45826.767110215318</v>
      </c>
      <c r="W137" s="41">
        <f t="shared" si="40"/>
        <v>17380.035239081059</v>
      </c>
      <c r="X137" s="53">
        <f t="shared" si="41"/>
        <v>8442946.2004929762</v>
      </c>
      <c r="Y137" s="68">
        <f t="shared" si="42"/>
        <v>6154176.0871071387</v>
      </c>
      <c r="Z137" s="68">
        <f t="shared" si="43"/>
        <v>1557053.799507021</v>
      </c>
      <c r="AA137" s="39">
        <f t="shared" si="44"/>
        <v>705.02718631100481</v>
      </c>
      <c r="AB137" s="53">
        <f t="shared" si="45"/>
        <v>176.2567965777512</v>
      </c>
      <c r="AC137" s="41" t="str">
        <f t="shared" si="46"/>
        <v>-</v>
      </c>
      <c r="AD137" s="43" t="str">
        <f t="shared" si="47"/>
        <v>-</v>
      </c>
      <c r="AF137" s="38">
        <f>IF('[29]Proforma-Input'!$C$108="Yes",MONTH(O137)&amp;YEAR(O137)=MONTH($C$9)&amp;YEAR($C$9),0)</f>
        <v>0</v>
      </c>
      <c r="AG137" s="52">
        <v>11</v>
      </c>
    </row>
    <row r="138" spans="2:33" x14ac:dyDescent="0.3">
      <c r="B138" s="44" t="str">
        <f t="shared" si="48"/>
        <v>-</v>
      </c>
      <c r="C138" s="38"/>
      <c r="D138" s="1">
        <v>123</v>
      </c>
      <c r="E138" s="1">
        <f t="shared" si="54"/>
        <v>3</v>
      </c>
      <c r="F138" s="39">
        <f>IFERROR(IF(B138&lt;$C$9,IF('[29]Proforma-Input'!$C$108="Yes",K137,K137),0),)</f>
        <v>0</v>
      </c>
      <c r="G138" s="39">
        <f t="shared" si="49"/>
        <v>0</v>
      </c>
      <c r="H138" s="40">
        <f>IFERROR(IF(B138&lt;$C$9,IF('[29]Proforma-Input'!$C$108="Yes",H137,),0),)</f>
        <v>0</v>
      </c>
      <c r="I138" s="41">
        <f t="shared" si="34"/>
        <v>0</v>
      </c>
      <c r="J138" s="41">
        <f t="shared" si="35"/>
        <v>0</v>
      </c>
      <c r="K138" s="42">
        <f t="shared" si="36"/>
        <v>0</v>
      </c>
      <c r="L138" s="41" t="str">
        <f t="shared" si="37"/>
        <v>-</v>
      </c>
      <c r="M138" s="43" t="str">
        <f t="shared" si="38"/>
        <v>-</v>
      </c>
      <c r="O138" s="44">
        <f t="shared" ca="1" si="50"/>
        <v>49646</v>
      </c>
      <c r="P138" s="38"/>
      <c r="Q138" s="1">
        <f t="shared" si="53"/>
        <v>123</v>
      </c>
      <c r="R138" s="1">
        <f t="shared" si="55"/>
        <v>3</v>
      </c>
      <c r="S138" s="39">
        <f>IF('[29]Proforma-Input'!$C$108="No",X137,IF(AF138=TRUE,$P$3,X137))</f>
        <v>8442946.2004929762</v>
      </c>
      <c r="T138" s="39">
        <f t="shared" si="32"/>
        <v>63206.802349296377</v>
      </c>
      <c r="U138" s="40">
        <f t="shared" si="33"/>
        <v>6.5000000000000002E-2</v>
      </c>
      <c r="V138" s="41">
        <f t="shared" si="39"/>
        <v>45732.625252670288</v>
      </c>
      <c r="W138" s="41">
        <f t="shared" si="40"/>
        <v>17474.177096626088</v>
      </c>
      <c r="X138" s="53">
        <f t="shared" si="41"/>
        <v>8425472.0233963504</v>
      </c>
      <c r="Y138" s="68">
        <f t="shared" si="42"/>
        <v>6199908.7123598093</v>
      </c>
      <c r="Z138" s="68">
        <f t="shared" si="43"/>
        <v>1574527.976603647</v>
      </c>
      <c r="AA138" s="39">
        <f t="shared" si="44"/>
        <v>703.5788500410813</v>
      </c>
      <c r="AB138" s="53">
        <f t="shared" si="45"/>
        <v>175.89471251027032</v>
      </c>
      <c r="AC138" s="41" t="str">
        <f t="shared" si="46"/>
        <v>-</v>
      </c>
      <c r="AD138" s="43" t="str">
        <f t="shared" si="47"/>
        <v>-</v>
      </c>
      <c r="AF138" s="38">
        <f>IF('[29]Proforma-Input'!$C$108="Yes",MONTH(O138)&amp;YEAR(O138)=MONTH($C$9)&amp;YEAR($C$9),0)</f>
        <v>0</v>
      </c>
      <c r="AG138" s="52">
        <v>11</v>
      </c>
    </row>
    <row r="139" spans="2:33" x14ac:dyDescent="0.3">
      <c r="B139" s="44" t="str">
        <f t="shared" si="48"/>
        <v>-</v>
      </c>
      <c r="C139" s="38"/>
      <c r="D139" s="1">
        <v>124</v>
      </c>
      <c r="E139" s="1">
        <f t="shared" si="54"/>
        <v>4</v>
      </c>
      <c r="F139" s="39">
        <f>IFERROR(IF(B139&lt;$C$9,IF('[29]Proforma-Input'!$C$108="Yes",K138,K138),0),)</f>
        <v>0</v>
      </c>
      <c r="G139" s="39">
        <f t="shared" si="49"/>
        <v>0</v>
      </c>
      <c r="H139" s="40">
        <f>IFERROR(IF(B139&lt;$C$9,IF('[29]Proforma-Input'!$C$108="Yes",H138,),0),)</f>
        <v>0</v>
      </c>
      <c r="I139" s="41">
        <f t="shared" si="34"/>
        <v>0</v>
      </c>
      <c r="J139" s="41">
        <f t="shared" si="35"/>
        <v>0</v>
      </c>
      <c r="K139" s="42">
        <f t="shared" si="36"/>
        <v>0</v>
      </c>
      <c r="L139" s="41" t="str">
        <f t="shared" si="37"/>
        <v>-</v>
      </c>
      <c r="M139" s="43" t="str">
        <f t="shared" si="38"/>
        <v>-</v>
      </c>
      <c r="O139" s="44">
        <f t="shared" ca="1" si="50"/>
        <v>49677</v>
      </c>
      <c r="P139" s="38"/>
      <c r="Q139" s="1">
        <f t="shared" si="53"/>
        <v>124</v>
      </c>
      <c r="R139" s="1">
        <f t="shared" si="55"/>
        <v>4</v>
      </c>
      <c r="S139" s="39">
        <f>IF('[29]Proforma-Input'!$C$108="No",X138,IF(AF139=TRUE,$P$3,X138))</f>
        <v>8425472.0233963504</v>
      </c>
      <c r="T139" s="39">
        <f t="shared" si="32"/>
        <v>63206.802349296377</v>
      </c>
      <c r="U139" s="40">
        <f t="shared" si="33"/>
        <v>6.5000000000000002E-2</v>
      </c>
      <c r="V139" s="41">
        <f t="shared" si="39"/>
        <v>45637.973460063564</v>
      </c>
      <c r="W139" s="41">
        <f t="shared" si="40"/>
        <v>17568.828889232813</v>
      </c>
      <c r="X139" s="53">
        <f t="shared" si="41"/>
        <v>8407903.1945071183</v>
      </c>
      <c r="Y139" s="68">
        <f t="shared" si="42"/>
        <v>6245546.6858198727</v>
      </c>
      <c r="Z139" s="68">
        <f t="shared" si="43"/>
        <v>1592096.8054928798</v>
      </c>
      <c r="AA139" s="39">
        <f t="shared" si="44"/>
        <v>702.1226686163626</v>
      </c>
      <c r="AB139" s="53">
        <f t="shared" si="45"/>
        <v>175.53066715409065</v>
      </c>
      <c r="AC139" s="41" t="str">
        <f t="shared" si="46"/>
        <v>-</v>
      </c>
      <c r="AD139" s="43" t="str">
        <f t="shared" si="47"/>
        <v>-</v>
      </c>
      <c r="AF139" s="38">
        <f>IF('[29]Proforma-Input'!$C$108="Yes",MONTH(O139)&amp;YEAR(O139)=MONTH($C$9)&amp;YEAR($C$9),0)</f>
        <v>0</v>
      </c>
      <c r="AG139" s="52">
        <v>11</v>
      </c>
    </row>
    <row r="140" spans="2:33" x14ac:dyDescent="0.3">
      <c r="B140" s="44" t="str">
        <f t="shared" si="48"/>
        <v>-</v>
      </c>
      <c r="C140" s="38"/>
      <c r="D140" s="1">
        <v>125</v>
      </c>
      <c r="E140" s="1">
        <f t="shared" si="54"/>
        <v>5</v>
      </c>
      <c r="F140" s="39">
        <f>IFERROR(IF(B140&lt;$C$9,IF('[29]Proforma-Input'!$C$108="Yes",K139,K139),0),)</f>
        <v>0</v>
      </c>
      <c r="G140" s="39">
        <f t="shared" si="49"/>
        <v>0</v>
      </c>
      <c r="H140" s="40">
        <f>IFERROR(IF(B140&lt;$C$9,IF('[29]Proforma-Input'!$C$108="Yes",H139,),0),)</f>
        <v>0</v>
      </c>
      <c r="I140" s="41">
        <f t="shared" si="34"/>
        <v>0</v>
      </c>
      <c r="J140" s="41">
        <f t="shared" si="35"/>
        <v>0</v>
      </c>
      <c r="K140" s="42">
        <f t="shared" si="36"/>
        <v>0</v>
      </c>
      <c r="L140" s="41" t="str">
        <f t="shared" si="37"/>
        <v>-</v>
      </c>
      <c r="M140" s="43" t="str">
        <f t="shared" si="38"/>
        <v>-</v>
      </c>
      <c r="O140" s="44">
        <f t="shared" ca="1" si="50"/>
        <v>49708</v>
      </c>
      <c r="P140" s="38"/>
      <c r="Q140" s="1">
        <f t="shared" si="53"/>
        <v>125</v>
      </c>
      <c r="R140" s="1">
        <f t="shared" si="55"/>
        <v>5</v>
      </c>
      <c r="S140" s="39">
        <f>IF('[29]Proforma-Input'!$C$108="No",X139,IF(AF140=TRUE,$P$3,X139))</f>
        <v>8407903.1945071183</v>
      </c>
      <c r="T140" s="39">
        <f t="shared" si="32"/>
        <v>63206.802349296377</v>
      </c>
      <c r="U140" s="40">
        <f t="shared" si="33"/>
        <v>6.5000000000000002E-2</v>
      </c>
      <c r="V140" s="41">
        <f t="shared" si="39"/>
        <v>45542.808970246893</v>
      </c>
      <c r="W140" s="41">
        <f t="shared" si="40"/>
        <v>17663.993379049483</v>
      </c>
      <c r="X140" s="53">
        <f t="shared" si="41"/>
        <v>8390239.2011280693</v>
      </c>
      <c r="Y140" s="68">
        <f t="shared" si="42"/>
        <v>6291089.4947901191</v>
      </c>
      <c r="Z140" s="68">
        <f t="shared" si="43"/>
        <v>1609760.7988719293</v>
      </c>
      <c r="AA140" s="39">
        <f t="shared" si="44"/>
        <v>700.65859954225982</v>
      </c>
      <c r="AB140" s="53">
        <f t="shared" si="45"/>
        <v>175.16464988556496</v>
      </c>
      <c r="AC140" s="41" t="str">
        <f t="shared" si="46"/>
        <v>-</v>
      </c>
      <c r="AD140" s="43" t="str">
        <f t="shared" si="47"/>
        <v>-</v>
      </c>
      <c r="AF140" s="38">
        <f>IF('[29]Proforma-Input'!$C$108="Yes",MONTH(O140)&amp;YEAR(O140)=MONTH($C$9)&amp;YEAR($C$9),0)</f>
        <v>0</v>
      </c>
      <c r="AG140" s="52">
        <v>11</v>
      </c>
    </row>
    <row r="141" spans="2:33" x14ac:dyDescent="0.3">
      <c r="B141" s="44" t="str">
        <f t="shared" si="48"/>
        <v>-</v>
      </c>
      <c r="C141" s="38"/>
      <c r="D141" s="1">
        <v>126</v>
      </c>
      <c r="E141" s="1">
        <f t="shared" si="54"/>
        <v>6</v>
      </c>
      <c r="F141" s="39">
        <f>IFERROR(IF(B141&lt;$C$9,IF('[29]Proforma-Input'!$C$108="Yes",K140,K140),0),)</f>
        <v>0</v>
      </c>
      <c r="G141" s="39">
        <f t="shared" si="49"/>
        <v>0</v>
      </c>
      <c r="H141" s="40">
        <f>IFERROR(IF(B141&lt;$C$9,IF('[29]Proforma-Input'!$C$108="Yes",H140,),0),)</f>
        <v>0</v>
      </c>
      <c r="I141" s="41">
        <f t="shared" si="34"/>
        <v>0</v>
      </c>
      <c r="J141" s="41">
        <f t="shared" si="35"/>
        <v>0</v>
      </c>
      <c r="K141" s="42">
        <f t="shared" si="36"/>
        <v>0</v>
      </c>
      <c r="L141" s="41" t="str">
        <f t="shared" si="37"/>
        <v>-</v>
      </c>
      <c r="M141" s="43" t="str">
        <f t="shared" si="38"/>
        <v>-</v>
      </c>
      <c r="O141" s="44">
        <f t="shared" ca="1" si="50"/>
        <v>49737</v>
      </c>
      <c r="P141" s="38"/>
      <c r="Q141" s="1">
        <f t="shared" si="53"/>
        <v>126</v>
      </c>
      <c r="R141" s="1">
        <f t="shared" si="55"/>
        <v>6</v>
      </c>
      <c r="S141" s="39">
        <f>IF('[29]Proforma-Input'!$C$108="No",X140,IF(AF141=TRUE,$P$3,X140))</f>
        <v>8390239.2011280693</v>
      </c>
      <c r="T141" s="39">
        <f t="shared" si="32"/>
        <v>63206.802349296377</v>
      </c>
      <c r="U141" s="40">
        <f t="shared" si="33"/>
        <v>6.5000000000000002E-2</v>
      </c>
      <c r="V141" s="41">
        <f t="shared" si="39"/>
        <v>45447.129006110379</v>
      </c>
      <c r="W141" s="41">
        <f t="shared" si="40"/>
        <v>17759.673343185998</v>
      </c>
      <c r="X141" s="53">
        <f t="shared" si="41"/>
        <v>8372479.527784883</v>
      </c>
      <c r="Y141" s="68">
        <f t="shared" si="42"/>
        <v>6336536.6237962293</v>
      </c>
      <c r="Z141" s="68">
        <f t="shared" si="43"/>
        <v>1627520.4722151153</v>
      </c>
      <c r="AA141" s="39">
        <f t="shared" si="44"/>
        <v>699.18660009400583</v>
      </c>
      <c r="AB141" s="53">
        <f t="shared" si="45"/>
        <v>174.79665002350146</v>
      </c>
      <c r="AC141" s="41" t="str">
        <f t="shared" si="46"/>
        <v>-</v>
      </c>
      <c r="AD141" s="43" t="str">
        <f t="shared" si="47"/>
        <v>-</v>
      </c>
      <c r="AF141" s="38">
        <f>IF('[29]Proforma-Input'!$C$108="Yes",MONTH(O141)&amp;YEAR(O141)=MONTH($C$9)&amp;YEAR($C$9),0)</f>
        <v>0</v>
      </c>
      <c r="AG141" s="52">
        <v>11</v>
      </c>
    </row>
    <row r="142" spans="2:33" x14ac:dyDescent="0.3">
      <c r="B142" s="44" t="str">
        <f t="shared" si="48"/>
        <v>-</v>
      </c>
      <c r="C142" s="38"/>
      <c r="D142" s="1">
        <v>127</v>
      </c>
      <c r="E142" s="1">
        <f t="shared" si="54"/>
        <v>7</v>
      </c>
      <c r="F142" s="39">
        <f>IFERROR(IF(B142&lt;$C$9,IF('[29]Proforma-Input'!$C$108="Yes",K141,K141),0),)</f>
        <v>0</v>
      </c>
      <c r="G142" s="39">
        <f t="shared" si="49"/>
        <v>0</v>
      </c>
      <c r="H142" s="40">
        <f>IFERROR(IF(B142&lt;$C$9,IF('[29]Proforma-Input'!$C$108="Yes",H141,),0),)</f>
        <v>0</v>
      </c>
      <c r="I142" s="41">
        <f t="shared" si="34"/>
        <v>0</v>
      </c>
      <c r="J142" s="41">
        <f t="shared" si="35"/>
        <v>0</v>
      </c>
      <c r="K142" s="42">
        <f t="shared" si="36"/>
        <v>0</v>
      </c>
      <c r="L142" s="41" t="str">
        <f t="shared" si="37"/>
        <v>-</v>
      </c>
      <c r="M142" s="43" t="str">
        <f t="shared" si="38"/>
        <v>-</v>
      </c>
      <c r="O142" s="44">
        <f t="shared" ca="1" si="50"/>
        <v>49768</v>
      </c>
      <c r="P142" s="38"/>
      <c r="Q142" s="1">
        <f t="shared" si="53"/>
        <v>127</v>
      </c>
      <c r="R142" s="1">
        <f t="shared" si="55"/>
        <v>7</v>
      </c>
      <c r="S142" s="39">
        <f>IF('[29]Proforma-Input'!$C$108="No",X141,IF(AF142=TRUE,$P$3,X141))</f>
        <v>8372479.527784883</v>
      </c>
      <c r="T142" s="39">
        <f t="shared" si="32"/>
        <v>63206.802349296377</v>
      </c>
      <c r="U142" s="40">
        <f t="shared" si="33"/>
        <v>6.5000000000000002E-2</v>
      </c>
      <c r="V142" s="41">
        <f t="shared" si="39"/>
        <v>45350.930775501452</v>
      </c>
      <c r="W142" s="41">
        <f t="shared" si="40"/>
        <v>17855.871573794924</v>
      </c>
      <c r="X142" s="53">
        <f t="shared" si="41"/>
        <v>8354623.6562110884</v>
      </c>
      <c r="Y142" s="68">
        <f t="shared" si="42"/>
        <v>6381887.554571731</v>
      </c>
      <c r="Z142" s="68">
        <f t="shared" si="43"/>
        <v>1645376.3437889102</v>
      </c>
      <c r="AA142" s="39">
        <f t="shared" si="44"/>
        <v>697.70662731540688</v>
      </c>
      <c r="AB142" s="53">
        <f t="shared" si="45"/>
        <v>174.42665682885172</v>
      </c>
      <c r="AC142" s="41" t="str">
        <f t="shared" si="46"/>
        <v>-</v>
      </c>
      <c r="AD142" s="43" t="str">
        <f t="shared" si="47"/>
        <v>-</v>
      </c>
      <c r="AF142" s="38">
        <f>IF('[29]Proforma-Input'!$C$108="Yes",MONTH(O142)&amp;YEAR(O142)=MONTH($C$9)&amp;YEAR($C$9),0)</f>
        <v>0</v>
      </c>
      <c r="AG142" s="52">
        <v>11</v>
      </c>
    </row>
    <row r="143" spans="2:33" x14ac:dyDescent="0.3">
      <c r="B143" s="44" t="str">
        <f t="shared" si="48"/>
        <v>-</v>
      </c>
      <c r="C143" s="38"/>
      <c r="D143" s="1">
        <v>128</v>
      </c>
      <c r="E143" s="1">
        <f t="shared" si="54"/>
        <v>8</v>
      </c>
      <c r="F143" s="39">
        <f>IFERROR(IF(B143&lt;$C$9,IF('[29]Proforma-Input'!$C$108="Yes",K142,K142),0),)</f>
        <v>0</v>
      </c>
      <c r="G143" s="39">
        <f t="shared" si="49"/>
        <v>0</v>
      </c>
      <c r="H143" s="40">
        <f>IFERROR(IF(B143&lt;$C$9,IF('[29]Proforma-Input'!$C$108="Yes",H142,),0),)</f>
        <v>0</v>
      </c>
      <c r="I143" s="41">
        <f t="shared" si="34"/>
        <v>0</v>
      </c>
      <c r="J143" s="41">
        <f t="shared" si="35"/>
        <v>0</v>
      </c>
      <c r="K143" s="42">
        <f t="shared" si="36"/>
        <v>0</v>
      </c>
      <c r="L143" s="41" t="str">
        <f t="shared" si="37"/>
        <v>-</v>
      </c>
      <c r="M143" s="43" t="str">
        <f t="shared" si="38"/>
        <v>-</v>
      </c>
      <c r="O143" s="44">
        <f t="shared" ca="1" si="50"/>
        <v>49798</v>
      </c>
      <c r="P143" s="38"/>
      <c r="Q143" s="1">
        <f t="shared" si="53"/>
        <v>128</v>
      </c>
      <c r="R143" s="1">
        <f t="shared" si="55"/>
        <v>8</v>
      </c>
      <c r="S143" s="39">
        <f>IF('[29]Proforma-Input'!$C$108="No",X142,IF(AF143=TRUE,$P$3,X142))</f>
        <v>8354623.6562110884</v>
      </c>
      <c r="T143" s="39">
        <f t="shared" si="32"/>
        <v>63206.802349296377</v>
      </c>
      <c r="U143" s="40">
        <f t="shared" si="33"/>
        <v>6.5000000000000002E-2</v>
      </c>
      <c r="V143" s="41">
        <f t="shared" si="39"/>
        <v>45254.211471143397</v>
      </c>
      <c r="W143" s="41">
        <f t="shared" si="40"/>
        <v>17952.59087815298</v>
      </c>
      <c r="X143" s="53">
        <f t="shared" si="41"/>
        <v>8336671.0653329352</v>
      </c>
      <c r="Y143" s="68">
        <f t="shared" si="42"/>
        <v>6427141.7660428742</v>
      </c>
      <c r="Z143" s="68">
        <f t="shared" si="43"/>
        <v>1663328.9346670632</v>
      </c>
      <c r="AA143" s="39">
        <f t="shared" si="44"/>
        <v>696.21863801759071</v>
      </c>
      <c r="AB143" s="53">
        <f t="shared" si="45"/>
        <v>174.05465950439768</v>
      </c>
      <c r="AC143" s="41" t="str">
        <f t="shared" si="46"/>
        <v>-</v>
      </c>
      <c r="AD143" s="43" t="str">
        <f t="shared" si="47"/>
        <v>-</v>
      </c>
      <c r="AF143" s="38">
        <f>IF('[29]Proforma-Input'!$C$108="Yes",MONTH(O143)&amp;YEAR(O143)=MONTH($C$9)&amp;YEAR($C$9),0)</f>
        <v>0</v>
      </c>
      <c r="AG143" s="52">
        <v>11</v>
      </c>
    </row>
    <row r="144" spans="2:33" x14ac:dyDescent="0.3">
      <c r="B144" s="44" t="str">
        <f t="shared" si="48"/>
        <v>-</v>
      </c>
      <c r="C144" s="38"/>
      <c r="D144" s="1">
        <v>129</v>
      </c>
      <c r="E144" s="1">
        <f t="shared" si="54"/>
        <v>9</v>
      </c>
      <c r="F144" s="39">
        <f>IFERROR(IF(B144&lt;$C$9,IF('[29]Proforma-Input'!$C$108="Yes",K143,K143),0),)</f>
        <v>0</v>
      </c>
      <c r="G144" s="39">
        <f t="shared" si="49"/>
        <v>0</v>
      </c>
      <c r="H144" s="40">
        <f>IFERROR(IF(B144&lt;$C$9,IF('[29]Proforma-Input'!$C$108="Yes",H143,),0),)</f>
        <v>0</v>
      </c>
      <c r="I144" s="41">
        <f t="shared" si="34"/>
        <v>0</v>
      </c>
      <c r="J144" s="41">
        <f t="shared" si="35"/>
        <v>0</v>
      </c>
      <c r="K144" s="42">
        <f t="shared" si="36"/>
        <v>0</v>
      </c>
      <c r="L144" s="41" t="str">
        <f t="shared" si="37"/>
        <v>-</v>
      </c>
      <c r="M144" s="43" t="str">
        <f t="shared" si="38"/>
        <v>-</v>
      </c>
      <c r="O144" s="44">
        <f t="shared" ca="1" si="50"/>
        <v>49829</v>
      </c>
      <c r="P144" s="38"/>
      <c r="Q144" s="1">
        <f t="shared" si="53"/>
        <v>129</v>
      </c>
      <c r="R144" s="1">
        <f t="shared" si="55"/>
        <v>9</v>
      </c>
      <c r="S144" s="39">
        <f>IF('[29]Proforma-Input'!$C$108="No",X143,IF(AF144=TRUE,$P$3,X143))</f>
        <v>8336671.0653329352</v>
      </c>
      <c r="T144" s="39">
        <f t="shared" ref="T144:T207" si="56">IF(AND($N$8="Yes",Q144&lt;=$P$8),V144,IF(S144&gt;0,$P$7,))</f>
        <v>63206.802349296377</v>
      </c>
      <c r="U144" s="40">
        <f t="shared" ref="U144:U207" si="57">$P$4</f>
        <v>6.5000000000000002E-2</v>
      </c>
      <c r="V144" s="41">
        <f t="shared" si="39"/>
        <v>45156.9682705534</v>
      </c>
      <c r="W144" s="41">
        <f t="shared" si="40"/>
        <v>18049.834078742977</v>
      </c>
      <c r="X144" s="53">
        <f t="shared" si="41"/>
        <v>8318621.2312541921</v>
      </c>
      <c r="Y144" s="68">
        <f t="shared" si="42"/>
        <v>6472298.7343134275</v>
      </c>
      <c r="Z144" s="68">
        <f t="shared" si="43"/>
        <v>1681378.7687458061</v>
      </c>
      <c r="AA144" s="39">
        <f t="shared" si="44"/>
        <v>694.72258877774459</v>
      </c>
      <c r="AB144" s="53">
        <f t="shared" si="45"/>
        <v>173.68064719443615</v>
      </c>
      <c r="AC144" s="41" t="str">
        <f t="shared" si="46"/>
        <v>-</v>
      </c>
      <c r="AD144" s="43" t="str">
        <f t="shared" si="47"/>
        <v>-</v>
      </c>
      <c r="AF144" s="38">
        <f>IF('[29]Proforma-Input'!$C$108="Yes",MONTH(O144)&amp;YEAR(O144)=MONTH($C$9)&amp;YEAR($C$9),0)</f>
        <v>0</v>
      </c>
      <c r="AG144" s="52">
        <v>11</v>
      </c>
    </row>
    <row r="145" spans="2:33" x14ac:dyDescent="0.3">
      <c r="B145" s="44" t="str">
        <f t="shared" si="48"/>
        <v>-</v>
      </c>
      <c r="C145" s="38"/>
      <c r="D145" s="1">
        <v>130</v>
      </c>
      <c r="E145" s="1">
        <f t="shared" si="54"/>
        <v>10</v>
      </c>
      <c r="F145" s="39">
        <f>IFERROR(IF(B145&lt;$C$9,IF('[29]Proforma-Input'!$C$108="Yes",K144,K144),0),)</f>
        <v>0</v>
      </c>
      <c r="G145" s="39">
        <f t="shared" si="49"/>
        <v>0</v>
      </c>
      <c r="H145" s="40">
        <f>IFERROR(IF(B145&lt;$C$9,IF('[29]Proforma-Input'!$C$108="Yes",H144,),0),)</f>
        <v>0</v>
      </c>
      <c r="I145" s="41">
        <f t="shared" ref="I145:I208" si="58">(H145/12)*F145</f>
        <v>0</v>
      </c>
      <c r="J145" s="41">
        <f t="shared" ref="J145:J208" si="59">IF(D145=$C$7,0,G145-I145)</f>
        <v>0</v>
      </c>
      <c r="K145" s="42">
        <f t="shared" ref="K145:K208" si="60">IFERROR(F145-J145,)</f>
        <v>0</v>
      </c>
      <c r="L145" s="41" t="str">
        <f t="shared" ref="L145:L208" si="61">IF(C145&gt;0,SUM(I145:I156),"-")</f>
        <v>-</v>
      </c>
      <c r="M145" s="43" t="str">
        <f t="shared" ref="M145:M208" si="62">IF(C145&gt;0,SUM(J145:J156),"-")</f>
        <v>-</v>
      </c>
      <c r="O145" s="44">
        <f t="shared" ca="1" si="50"/>
        <v>49859</v>
      </c>
      <c r="P145" s="38"/>
      <c r="Q145" s="1">
        <f t="shared" si="53"/>
        <v>130</v>
      </c>
      <c r="R145" s="1">
        <f t="shared" si="55"/>
        <v>10</v>
      </c>
      <c r="S145" s="39">
        <f>IF('[29]Proforma-Input'!$C$108="No",X144,IF(AF145=TRUE,$P$3,X144))</f>
        <v>8318621.2312541921</v>
      </c>
      <c r="T145" s="39">
        <f t="shared" si="56"/>
        <v>63206.802349296377</v>
      </c>
      <c r="U145" s="40">
        <f t="shared" si="57"/>
        <v>6.5000000000000002E-2</v>
      </c>
      <c r="V145" s="41">
        <f t="shared" ref="V145:V208" si="63">IF(S145&gt;0,U145/12*S145,0)</f>
        <v>45059.198335960209</v>
      </c>
      <c r="W145" s="41">
        <f t="shared" ref="W145:W208" si="64">T145-V145</f>
        <v>18147.604013336168</v>
      </c>
      <c r="X145" s="53">
        <f t="shared" ref="X145:X208" si="65">S145-W145</f>
        <v>8300473.6272408562</v>
      </c>
      <c r="Y145" s="68">
        <f t="shared" ref="Y145:Y208" si="66">IF(Q145=1,V145,Y144+V145)</f>
        <v>6517357.932649388</v>
      </c>
      <c r="Z145" s="68">
        <f t="shared" ref="Z145:Z208" si="67">IF(Q145=1,W145,Z144+W145)</f>
        <v>1699526.3727591422</v>
      </c>
      <c r="AA145" s="39">
        <f t="shared" ref="AA145:AA208" si="68">$P$9*S145/12</f>
        <v>693.21843593784934</v>
      </c>
      <c r="AB145" s="53">
        <f t="shared" ref="AB145:AB208" si="69">$P$10*AA145</f>
        <v>173.30460898446233</v>
      </c>
      <c r="AC145" s="41" t="str">
        <f t="shared" ref="AC145:AC208" si="70">IF(P145&gt;0,SUM(V145:V156),"-")</f>
        <v>-</v>
      </c>
      <c r="AD145" s="43" t="str">
        <f t="shared" ref="AD145:AD208" si="71">IF(P145&gt;0,SUM(W145:W156),"-")</f>
        <v>-</v>
      </c>
      <c r="AF145" s="38">
        <f>IF('[29]Proforma-Input'!$C$108="Yes",MONTH(O145)&amp;YEAR(O145)=MONTH($C$9)&amp;YEAR($C$9),0)</f>
        <v>0</v>
      </c>
      <c r="AG145" s="52">
        <v>11</v>
      </c>
    </row>
    <row r="146" spans="2:33" x14ac:dyDescent="0.3">
      <c r="B146" s="44" t="str">
        <f t="shared" ref="B146:B209" si="72">IFERROR(DATE(YEAR(B145),MONTH(B145)+1,DAY(B145)),"-")</f>
        <v>-</v>
      </c>
      <c r="C146" s="38"/>
      <c r="D146" s="1">
        <v>131</v>
      </c>
      <c r="E146" s="1">
        <f t="shared" si="54"/>
        <v>11</v>
      </c>
      <c r="F146" s="39">
        <f>IFERROR(IF(B146&lt;$C$9,IF('[29]Proforma-Input'!$C$108="Yes",K145,K145),0),)</f>
        <v>0</v>
      </c>
      <c r="G146" s="39">
        <f t="shared" ref="G146:G209" si="73">IFERROR(IF(D146=$C$7,K145,IF(AND($D$10="Yes",D146&lt;=$C$10),I146,IF(F146&gt;0,$C$8,))),)</f>
        <v>0</v>
      </c>
      <c r="H146" s="40">
        <f>IFERROR(IF(B146&lt;$C$9,IF('[29]Proforma-Input'!$C$108="Yes",H145,),0),)</f>
        <v>0</v>
      </c>
      <c r="I146" s="41">
        <f t="shared" si="58"/>
        <v>0</v>
      </c>
      <c r="J146" s="41">
        <f t="shared" si="59"/>
        <v>0</v>
      </c>
      <c r="K146" s="42">
        <f t="shared" si="60"/>
        <v>0</v>
      </c>
      <c r="L146" s="41" t="str">
        <f t="shared" si="61"/>
        <v>-</v>
      </c>
      <c r="M146" s="43" t="str">
        <f t="shared" si="62"/>
        <v>-</v>
      </c>
      <c r="O146" s="44">
        <f t="shared" ref="O146:O209" ca="1" si="74">IFERROR(DATE(YEAR(O145),MONTH(O145)+1,DAY(O145)),"-")</f>
        <v>49890</v>
      </c>
      <c r="P146" s="38"/>
      <c r="Q146" s="1">
        <f t="shared" si="53"/>
        <v>131</v>
      </c>
      <c r="R146" s="1">
        <f t="shared" si="55"/>
        <v>11</v>
      </c>
      <c r="S146" s="39">
        <f>IF('[29]Proforma-Input'!$C$108="No",X145,IF(AF146=TRUE,$P$3,X145))</f>
        <v>8300473.6272408562</v>
      </c>
      <c r="T146" s="39">
        <f t="shared" si="56"/>
        <v>63206.802349296377</v>
      </c>
      <c r="U146" s="40">
        <f t="shared" si="57"/>
        <v>6.5000000000000002E-2</v>
      </c>
      <c r="V146" s="41">
        <f t="shared" si="63"/>
        <v>44960.898814221306</v>
      </c>
      <c r="W146" s="41">
        <f t="shared" si="64"/>
        <v>18245.903535075071</v>
      </c>
      <c r="X146" s="53">
        <f t="shared" si="65"/>
        <v>8282227.7237057807</v>
      </c>
      <c r="Y146" s="68">
        <f t="shared" si="66"/>
        <v>6562318.8314636089</v>
      </c>
      <c r="Z146" s="68">
        <f t="shared" si="67"/>
        <v>1717772.2762942172</v>
      </c>
      <c r="AA146" s="39">
        <f t="shared" si="68"/>
        <v>691.70613560340473</v>
      </c>
      <c r="AB146" s="53">
        <f t="shared" si="69"/>
        <v>172.92653390085118</v>
      </c>
      <c r="AC146" s="41" t="str">
        <f t="shared" si="70"/>
        <v>-</v>
      </c>
      <c r="AD146" s="43" t="str">
        <f t="shared" si="71"/>
        <v>-</v>
      </c>
      <c r="AF146" s="38">
        <f>IF('[29]Proforma-Input'!$C$108="Yes",MONTH(O146)&amp;YEAR(O146)=MONTH($C$9)&amp;YEAR($C$9),0)</f>
        <v>0</v>
      </c>
      <c r="AG146" s="52">
        <v>11</v>
      </c>
    </row>
    <row r="147" spans="2:33" x14ac:dyDescent="0.3">
      <c r="B147" s="44" t="str">
        <f t="shared" si="72"/>
        <v>-</v>
      </c>
      <c r="C147" s="38"/>
      <c r="D147" s="1">
        <v>132</v>
      </c>
      <c r="E147" s="1">
        <f t="shared" si="54"/>
        <v>12</v>
      </c>
      <c r="F147" s="39">
        <f>IFERROR(IF(B147&lt;$C$9,IF('[29]Proforma-Input'!$C$108="Yes",K146,K146),0),)</f>
        <v>0</v>
      </c>
      <c r="G147" s="39">
        <f t="shared" si="73"/>
        <v>0</v>
      </c>
      <c r="H147" s="40">
        <f>IFERROR(IF(B147&lt;$C$9,IF('[29]Proforma-Input'!$C$108="Yes",H146,),0),)</f>
        <v>0</v>
      </c>
      <c r="I147" s="41">
        <f t="shared" si="58"/>
        <v>0</v>
      </c>
      <c r="J147" s="41">
        <f t="shared" si="59"/>
        <v>0</v>
      </c>
      <c r="K147" s="42">
        <f t="shared" si="60"/>
        <v>0</v>
      </c>
      <c r="L147" s="41" t="str">
        <f t="shared" si="61"/>
        <v>-</v>
      </c>
      <c r="M147" s="43" t="str">
        <f t="shared" si="62"/>
        <v>-</v>
      </c>
      <c r="O147" s="44">
        <f t="shared" ca="1" si="74"/>
        <v>49921</v>
      </c>
      <c r="P147" s="38"/>
      <c r="Q147" s="1">
        <f t="shared" si="53"/>
        <v>132</v>
      </c>
      <c r="R147" s="1">
        <f t="shared" si="55"/>
        <v>12</v>
      </c>
      <c r="S147" s="39">
        <f>IF('[29]Proforma-Input'!$C$108="No",X146,IF(AF147=TRUE,$P$3,X146))</f>
        <v>8282227.7237057807</v>
      </c>
      <c r="T147" s="39">
        <f t="shared" si="56"/>
        <v>63206.802349296377</v>
      </c>
      <c r="U147" s="40">
        <f t="shared" si="57"/>
        <v>6.5000000000000002E-2</v>
      </c>
      <c r="V147" s="41">
        <f t="shared" si="63"/>
        <v>44862.06683673965</v>
      </c>
      <c r="W147" s="41">
        <f t="shared" si="64"/>
        <v>18344.735512556726</v>
      </c>
      <c r="X147" s="53">
        <f t="shared" si="65"/>
        <v>8263882.9881932242</v>
      </c>
      <c r="Y147" s="68">
        <f t="shared" si="66"/>
        <v>6607180.8983003488</v>
      </c>
      <c r="Z147" s="68">
        <f t="shared" si="67"/>
        <v>1736117.011806774</v>
      </c>
      <c r="AA147" s="39">
        <f t="shared" si="68"/>
        <v>690.18564364214842</v>
      </c>
      <c r="AB147" s="53">
        <f t="shared" si="69"/>
        <v>172.54641091053711</v>
      </c>
      <c r="AC147" s="41" t="str">
        <f t="shared" si="70"/>
        <v>-</v>
      </c>
      <c r="AD147" s="43" t="str">
        <f t="shared" si="71"/>
        <v>-</v>
      </c>
      <c r="AF147" s="38">
        <f>IF('[29]Proforma-Input'!$C$108="Yes",MONTH(O147)&amp;YEAR(O147)=MONTH($C$9)&amp;YEAR($C$9),0)</f>
        <v>0</v>
      </c>
      <c r="AG147" s="52">
        <v>11</v>
      </c>
    </row>
    <row r="148" spans="2:33" x14ac:dyDescent="0.3">
      <c r="B148" s="44" t="str">
        <f t="shared" si="72"/>
        <v>-</v>
      </c>
      <c r="C148" s="38">
        <v>12</v>
      </c>
      <c r="D148" s="1">
        <v>133</v>
      </c>
      <c r="E148" s="1">
        <v>1</v>
      </c>
      <c r="F148" s="39">
        <f>IFERROR(IF(B148&lt;$C$9,IF('[29]Proforma-Input'!$C$108="Yes",K147,K147),0),)</f>
        <v>0</v>
      </c>
      <c r="G148" s="39">
        <f t="shared" si="73"/>
        <v>0</v>
      </c>
      <c r="H148" s="40">
        <f>IFERROR(IF(B148&lt;$C$9,IF('[29]Proforma-Input'!$C$108="Yes",H147,),0),)</f>
        <v>0</v>
      </c>
      <c r="I148" s="41">
        <f t="shared" si="58"/>
        <v>0</v>
      </c>
      <c r="J148" s="41">
        <f t="shared" si="59"/>
        <v>0</v>
      </c>
      <c r="K148" s="42">
        <f t="shared" si="60"/>
        <v>0</v>
      </c>
      <c r="L148" s="41">
        <f t="shared" si="61"/>
        <v>0</v>
      </c>
      <c r="M148" s="43">
        <f t="shared" si="62"/>
        <v>0</v>
      </c>
      <c r="O148" s="44">
        <f t="shared" ca="1" si="74"/>
        <v>49951</v>
      </c>
      <c r="P148" s="38">
        <v>12</v>
      </c>
      <c r="Q148" s="1">
        <f t="shared" si="53"/>
        <v>133</v>
      </c>
      <c r="R148" s="1">
        <v>1</v>
      </c>
      <c r="S148" s="39">
        <f>IF('[29]Proforma-Input'!$C$108="No",X147,IF(AF148=TRUE,$P$3,X147))</f>
        <v>8263882.9881932242</v>
      </c>
      <c r="T148" s="39">
        <f t="shared" si="56"/>
        <v>63206.802349296377</v>
      </c>
      <c r="U148" s="40">
        <f t="shared" si="57"/>
        <v>6.5000000000000002E-2</v>
      </c>
      <c r="V148" s="41">
        <f t="shared" si="63"/>
        <v>44762.699519379967</v>
      </c>
      <c r="W148" s="41">
        <f t="shared" si="64"/>
        <v>18444.10282991641</v>
      </c>
      <c r="X148" s="53">
        <f t="shared" si="65"/>
        <v>8245438.8853633078</v>
      </c>
      <c r="Y148" s="68">
        <f t="shared" si="66"/>
        <v>6651943.5978197288</v>
      </c>
      <c r="Z148" s="68">
        <f t="shared" si="67"/>
        <v>1754561.1146366904</v>
      </c>
      <c r="AA148" s="39">
        <f t="shared" si="68"/>
        <v>688.65691568276873</v>
      </c>
      <c r="AB148" s="53">
        <f t="shared" si="69"/>
        <v>172.16422892069218</v>
      </c>
      <c r="AC148" s="41">
        <f t="shared" si="70"/>
        <v>530438.10972173605</v>
      </c>
      <c r="AD148" s="43">
        <f t="shared" si="71"/>
        <v>228043.51846982056</v>
      </c>
      <c r="AF148" s="38">
        <f>IF('[29]Proforma-Input'!$C$108="Yes",MONTH(O148)&amp;YEAR(O148)=MONTH($C$9)&amp;YEAR($C$9),0)</f>
        <v>0</v>
      </c>
      <c r="AG148" s="52">
        <v>12</v>
      </c>
    </row>
    <row r="149" spans="2:33" x14ac:dyDescent="0.3">
      <c r="B149" s="44" t="str">
        <f t="shared" si="72"/>
        <v>-</v>
      </c>
      <c r="C149" s="38"/>
      <c r="D149" s="1">
        <v>134</v>
      </c>
      <c r="E149" s="1">
        <f t="shared" ref="E149:E159" si="75">1+E148</f>
        <v>2</v>
      </c>
      <c r="F149" s="39">
        <f>IFERROR(IF(B149&lt;$C$9,IF('[29]Proforma-Input'!$C$108="Yes",K148,K148),0),)</f>
        <v>0</v>
      </c>
      <c r="G149" s="39">
        <f t="shared" si="73"/>
        <v>0</v>
      </c>
      <c r="H149" s="40">
        <f>IFERROR(IF(B149&lt;$C$9,IF('[29]Proforma-Input'!$C$108="Yes",H148,),0),)</f>
        <v>0</v>
      </c>
      <c r="I149" s="41">
        <f t="shared" si="58"/>
        <v>0</v>
      </c>
      <c r="J149" s="41">
        <f t="shared" si="59"/>
        <v>0</v>
      </c>
      <c r="K149" s="42">
        <f t="shared" si="60"/>
        <v>0</v>
      </c>
      <c r="L149" s="41" t="str">
        <f t="shared" si="61"/>
        <v>-</v>
      </c>
      <c r="M149" s="43" t="str">
        <f t="shared" si="62"/>
        <v>-</v>
      </c>
      <c r="O149" s="44">
        <f t="shared" ca="1" si="74"/>
        <v>49982</v>
      </c>
      <c r="P149" s="38"/>
      <c r="Q149" s="1">
        <f t="shared" si="53"/>
        <v>134</v>
      </c>
      <c r="R149" s="1">
        <f t="shared" ref="R149:R159" si="76">1+R148</f>
        <v>2</v>
      </c>
      <c r="S149" s="39">
        <f>IF('[29]Proforma-Input'!$C$108="No",X148,IF(AF149=TRUE,$P$3,X148))</f>
        <v>8245438.8853633078</v>
      </c>
      <c r="T149" s="39">
        <f t="shared" si="56"/>
        <v>63206.802349296377</v>
      </c>
      <c r="U149" s="40">
        <f t="shared" si="57"/>
        <v>6.5000000000000002E-2</v>
      </c>
      <c r="V149" s="41">
        <f t="shared" si="63"/>
        <v>44662.793962384589</v>
      </c>
      <c r="W149" s="41">
        <f t="shared" si="64"/>
        <v>18544.008386911788</v>
      </c>
      <c r="X149" s="53">
        <f t="shared" si="65"/>
        <v>8226894.876976396</v>
      </c>
      <c r="Y149" s="68">
        <f t="shared" si="66"/>
        <v>6696606.3917821134</v>
      </c>
      <c r="Z149" s="68">
        <f t="shared" si="67"/>
        <v>1773105.1230236022</v>
      </c>
      <c r="AA149" s="39">
        <f t="shared" si="68"/>
        <v>687.11990711360897</v>
      </c>
      <c r="AB149" s="53">
        <f t="shared" si="69"/>
        <v>171.77997677840224</v>
      </c>
      <c r="AC149" s="41" t="str">
        <f t="shared" si="70"/>
        <v>-</v>
      </c>
      <c r="AD149" s="43" t="str">
        <f t="shared" si="71"/>
        <v>-</v>
      </c>
      <c r="AF149" s="38">
        <f>IF('[29]Proforma-Input'!$C$108="Yes",MONTH(O149)&amp;YEAR(O149)=MONTH($C$9)&amp;YEAR($C$9),0)</f>
        <v>0</v>
      </c>
      <c r="AG149" s="52">
        <v>12</v>
      </c>
    </row>
    <row r="150" spans="2:33" x14ac:dyDescent="0.3">
      <c r="B150" s="44" t="str">
        <f t="shared" si="72"/>
        <v>-</v>
      </c>
      <c r="C150" s="38"/>
      <c r="D150" s="1">
        <v>135</v>
      </c>
      <c r="E150" s="1">
        <f t="shared" si="75"/>
        <v>3</v>
      </c>
      <c r="F150" s="39">
        <f>IFERROR(IF(B150&lt;$C$9,IF('[29]Proforma-Input'!$C$108="Yes",K149,K149),0),)</f>
        <v>0</v>
      </c>
      <c r="G150" s="39">
        <f t="shared" si="73"/>
        <v>0</v>
      </c>
      <c r="H150" s="40">
        <f>IFERROR(IF(B150&lt;$C$9,IF('[29]Proforma-Input'!$C$108="Yes",H149,),0),)</f>
        <v>0</v>
      </c>
      <c r="I150" s="41">
        <f t="shared" si="58"/>
        <v>0</v>
      </c>
      <c r="J150" s="41">
        <f t="shared" si="59"/>
        <v>0</v>
      </c>
      <c r="K150" s="42">
        <f t="shared" si="60"/>
        <v>0</v>
      </c>
      <c r="L150" s="41" t="str">
        <f t="shared" si="61"/>
        <v>-</v>
      </c>
      <c r="M150" s="43" t="str">
        <f t="shared" si="62"/>
        <v>-</v>
      </c>
      <c r="O150" s="44">
        <f t="shared" ca="1" si="74"/>
        <v>50012</v>
      </c>
      <c r="P150" s="38"/>
      <c r="Q150" s="1">
        <f t="shared" si="53"/>
        <v>135</v>
      </c>
      <c r="R150" s="1">
        <f t="shared" si="76"/>
        <v>3</v>
      </c>
      <c r="S150" s="39">
        <f>IF('[29]Proforma-Input'!$C$108="No",X149,IF(AF150=TRUE,$P$3,X149))</f>
        <v>8226894.876976396</v>
      </c>
      <c r="T150" s="39">
        <f t="shared" si="56"/>
        <v>63206.802349296377</v>
      </c>
      <c r="U150" s="40">
        <f t="shared" si="57"/>
        <v>6.5000000000000002E-2</v>
      </c>
      <c r="V150" s="41">
        <f t="shared" si="63"/>
        <v>44562.347250288811</v>
      </c>
      <c r="W150" s="41">
        <f t="shared" si="64"/>
        <v>18644.455099007566</v>
      </c>
      <c r="X150" s="53">
        <f t="shared" si="65"/>
        <v>8208250.4218773888</v>
      </c>
      <c r="Y150" s="68">
        <f t="shared" si="66"/>
        <v>6741168.7390324017</v>
      </c>
      <c r="Z150" s="68">
        <f t="shared" si="67"/>
        <v>1791749.5781226098</v>
      </c>
      <c r="AA150" s="39">
        <f t="shared" si="68"/>
        <v>685.57457308136634</v>
      </c>
      <c r="AB150" s="53">
        <f t="shared" si="69"/>
        <v>171.39364327034158</v>
      </c>
      <c r="AC150" s="41" t="str">
        <f t="shared" si="70"/>
        <v>-</v>
      </c>
      <c r="AD150" s="43" t="str">
        <f t="shared" si="71"/>
        <v>-</v>
      </c>
      <c r="AF150" s="38">
        <f>IF('[29]Proforma-Input'!$C$108="Yes",MONTH(O150)&amp;YEAR(O150)=MONTH($C$9)&amp;YEAR($C$9),0)</f>
        <v>0</v>
      </c>
      <c r="AG150" s="52">
        <v>12</v>
      </c>
    </row>
    <row r="151" spans="2:33" x14ac:dyDescent="0.3">
      <c r="B151" s="44" t="str">
        <f t="shared" si="72"/>
        <v>-</v>
      </c>
      <c r="C151" s="38"/>
      <c r="D151" s="1">
        <v>136</v>
      </c>
      <c r="E151" s="1">
        <f t="shared" si="75"/>
        <v>4</v>
      </c>
      <c r="F151" s="39">
        <f>IFERROR(IF(B151&lt;$C$9,IF('[29]Proforma-Input'!$C$108="Yes",K150,K150),0),)</f>
        <v>0</v>
      </c>
      <c r="G151" s="39">
        <f t="shared" si="73"/>
        <v>0</v>
      </c>
      <c r="H151" s="40">
        <f>IFERROR(IF(B151&lt;$C$9,IF('[29]Proforma-Input'!$C$108="Yes",H150,),0),)</f>
        <v>0</v>
      </c>
      <c r="I151" s="41">
        <f t="shared" si="58"/>
        <v>0</v>
      </c>
      <c r="J151" s="41">
        <f t="shared" si="59"/>
        <v>0</v>
      </c>
      <c r="K151" s="42">
        <f t="shared" si="60"/>
        <v>0</v>
      </c>
      <c r="L151" s="41" t="str">
        <f t="shared" si="61"/>
        <v>-</v>
      </c>
      <c r="M151" s="43" t="str">
        <f t="shared" si="62"/>
        <v>-</v>
      </c>
      <c r="O151" s="44">
        <f t="shared" ca="1" si="74"/>
        <v>50043</v>
      </c>
      <c r="P151" s="38"/>
      <c r="Q151" s="1">
        <f t="shared" si="53"/>
        <v>136</v>
      </c>
      <c r="R151" s="1">
        <f t="shared" si="76"/>
        <v>4</v>
      </c>
      <c r="S151" s="39">
        <f>IF('[29]Proforma-Input'!$C$108="No",X150,IF(AF151=TRUE,$P$3,X150))</f>
        <v>8208250.4218773888</v>
      </c>
      <c r="T151" s="39">
        <f t="shared" si="56"/>
        <v>63206.802349296377</v>
      </c>
      <c r="U151" s="40">
        <f t="shared" si="57"/>
        <v>6.5000000000000002E-2</v>
      </c>
      <c r="V151" s="41">
        <f t="shared" si="63"/>
        <v>44461.356451835854</v>
      </c>
      <c r="W151" s="41">
        <f t="shared" si="64"/>
        <v>18745.445897460522</v>
      </c>
      <c r="X151" s="53">
        <f t="shared" si="65"/>
        <v>8189504.9759799279</v>
      </c>
      <c r="Y151" s="68">
        <f t="shared" si="66"/>
        <v>6785630.0954842372</v>
      </c>
      <c r="Z151" s="68">
        <f t="shared" si="67"/>
        <v>1810495.0240200702</v>
      </c>
      <c r="AA151" s="39">
        <f t="shared" si="68"/>
        <v>684.0208684897824</v>
      </c>
      <c r="AB151" s="53">
        <f t="shared" si="69"/>
        <v>171.0052171224456</v>
      </c>
      <c r="AC151" s="41" t="str">
        <f t="shared" si="70"/>
        <v>-</v>
      </c>
      <c r="AD151" s="43" t="str">
        <f t="shared" si="71"/>
        <v>-</v>
      </c>
      <c r="AF151" s="38">
        <f>IF('[29]Proforma-Input'!$C$108="Yes",MONTH(O151)&amp;YEAR(O151)=MONTH($C$9)&amp;YEAR($C$9),0)</f>
        <v>0</v>
      </c>
      <c r="AG151" s="52">
        <v>12</v>
      </c>
    </row>
    <row r="152" spans="2:33" x14ac:dyDescent="0.3">
      <c r="B152" s="44" t="str">
        <f t="shared" si="72"/>
        <v>-</v>
      </c>
      <c r="C152" s="38"/>
      <c r="D152" s="1">
        <v>137</v>
      </c>
      <c r="E152" s="1">
        <f t="shared" si="75"/>
        <v>5</v>
      </c>
      <c r="F152" s="39">
        <f>IFERROR(IF(B152&lt;$C$9,IF('[29]Proforma-Input'!$C$108="Yes",K151,K151),0),)</f>
        <v>0</v>
      </c>
      <c r="G152" s="39">
        <f t="shared" si="73"/>
        <v>0</v>
      </c>
      <c r="H152" s="40">
        <f>IFERROR(IF(B152&lt;$C$9,IF('[29]Proforma-Input'!$C$108="Yes",H151,),0),)</f>
        <v>0</v>
      </c>
      <c r="I152" s="41">
        <f t="shared" si="58"/>
        <v>0</v>
      </c>
      <c r="J152" s="41">
        <f t="shared" si="59"/>
        <v>0</v>
      </c>
      <c r="K152" s="42">
        <f t="shared" si="60"/>
        <v>0</v>
      </c>
      <c r="L152" s="41" t="str">
        <f t="shared" si="61"/>
        <v>-</v>
      </c>
      <c r="M152" s="43" t="str">
        <f t="shared" si="62"/>
        <v>-</v>
      </c>
      <c r="O152" s="44">
        <f t="shared" ca="1" si="74"/>
        <v>50074</v>
      </c>
      <c r="P152" s="38"/>
      <c r="Q152" s="1">
        <f t="shared" si="53"/>
        <v>137</v>
      </c>
      <c r="R152" s="1">
        <f t="shared" si="76"/>
        <v>5</v>
      </c>
      <c r="S152" s="39">
        <f>IF('[29]Proforma-Input'!$C$108="No",X151,IF(AF152=TRUE,$P$3,X151))</f>
        <v>8189504.9759799279</v>
      </c>
      <c r="T152" s="39">
        <f t="shared" si="56"/>
        <v>63206.802349296377</v>
      </c>
      <c r="U152" s="40">
        <f t="shared" si="57"/>
        <v>6.5000000000000002E-2</v>
      </c>
      <c r="V152" s="41">
        <f t="shared" si="63"/>
        <v>44359.818619891281</v>
      </c>
      <c r="W152" s="41">
        <f t="shared" si="64"/>
        <v>18846.983729405096</v>
      </c>
      <c r="X152" s="53">
        <f t="shared" si="65"/>
        <v>8170657.9922505226</v>
      </c>
      <c r="Y152" s="68">
        <f t="shared" si="66"/>
        <v>6829989.9141041283</v>
      </c>
      <c r="Z152" s="68">
        <f t="shared" si="67"/>
        <v>1829342.0077494753</v>
      </c>
      <c r="AA152" s="39">
        <f t="shared" si="68"/>
        <v>682.45874799832734</v>
      </c>
      <c r="AB152" s="53">
        <f t="shared" si="69"/>
        <v>170.61468699958183</v>
      </c>
      <c r="AC152" s="41" t="str">
        <f t="shared" si="70"/>
        <v>-</v>
      </c>
      <c r="AD152" s="43" t="str">
        <f t="shared" si="71"/>
        <v>-</v>
      </c>
      <c r="AF152" s="38">
        <f>IF('[29]Proforma-Input'!$C$108="Yes",MONTH(O152)&amp;YEAR(O152)=MONTH($C$9)&amp;YEAR($C$9),0)</f>
        <v>0</v>
      </c>
      <c r="AG152" s="52">
        <v>12</v>
      </c>
    </row>
    <row r="153" spans="2:33" x14ac:dyDescent="0.3">
      <c r="B153" s="44" t="str">
        <f t="shared" si="72"/>
        <v>-</v>
      </c>
      <c r="C153" s="38"/>
      <c r="D153" s="1">
        <v>138</v>
      </c>
      <c r="E153" s="1">
        <f t="shared" si="75"/>
        <v>6</v>
      </c>
      <c r="F153" s="39">
        <f>IFERROR(IF(B153&lt;$C$9,IF('[29]Proforma-Input'!$C$108="Yes",K152,K152),0),)</f>
        <v>0</v>
      </c>
      <c r="G153" s="39">
        <f t="shared" si="73"/>
        <v>0</v>
      </c>
      <c r="H153" s="40">
        <f>IFERROR(IF(B153&lt;$C$9,IF('[29]Proforma-Input'!$C$108="Yes",H152,),0),)</f>
        <v>0</v>
      </c>
      <c r="I153" s="41">
        <f t="shared" si="58"/>
        <v>0</v>
      </c>
      <c r="J153" s="41">
        <f t="shared" si="59"/>
        <v>0</v>
      </c>
      <c r="K153" s="42">
        <f t="shared" si="60"/>
        <v>0</v>
      </c>
      <c r="L153" s="41" t="str">
        <f t="shared" si="61"/>
        <v>-</v>
      </c>
      <c r="M153" s="43" t="str">
        <f t="shared" si="62"/>
        <v>-</v>
      </c>
      <c r="O153" s="44">
        <f t="shared" ca="1" si="74"/>
        <v>50102</v>
      </c>
      <c r="P153" s="38"/>
      <c r="Q153" s="1">
        <f t="shared" si="53"/>
        <v>138</v>
      </c>
      <c r="R153" s="1">
        <f t="shared" si="76"/>
        <v>6</v>
      </c>
      <c r="S153" s="39">
        <f>IF('[29]Proforma-Input'!$C$108="No",X152,IF(AF153=TRUE,$P$3,X152))</f>
        <v>8170657.9922505226</v>
      </c>
      <c r="T153" s="39">
        <f t="shared" si="56"/>
        <v>63206.802349296377</v>
      </c>
      <c r="U153" s="40">
        <f t="shared" si="57"/>
        <v>6.5000000000000002E-2</v>
      </c>
      <c r="V153" s="41">
        <f t="shared" si="63"/>
        <v>44257.730791356997</v>
      </c>
      <c r="W153" s="41">
        <f t="shared" si="64"/>
        <v>18949.07155793938</v>
      </c>
      <c r="X153" s="53">
        <f t="shared" si="65"/>
        <v>8151708.9206925835</v>
      </c>
      <c r="Y153" s="68">
        <f t="shared" si="66"/>
        <v>6874247.6448954856</v>
      </c>
      <c r="Z153" s="68">
        <f t="shared" si="67"/>
        <v>1848291.0793074146</v>
      </c>
      <c r="AA153" s="39">
        <f t="shared" si="68"/>
        <v>680.88816602087684</v>
      </c>
      <c r="AB153" s="53">
        <f t="shared" si="69"/>
        <v>170.22204150521921</v>
      </c>
      <c r="AC153" s="41" t="str">
        <f t="shared" si="70"/>
        <v>-</v>
      </c>
      <c r="AD153" s="43" t="str">
        <f t="shared" si="71"/>
        <v>-</v>
      </c>
      <c r="AF153" s="38">
        <f>IF('[29]Proforma-Input'!$C$108="Yes",MONTH(O153)&amp;YEAR(O153)=MONTH($C$9)&amp;YEAR($C$9),0)</f>
        <v>0</v>
      </c>
      <c r="AG153" s="52">
        <v>12</v>
      </c>
    </row>
    <row r="154" spans="2:33" x14ac:dyDescent="0.3">
      <c r="B154" s="44" t="str">
        <f t="shared" si="72"/>
        <v>-</v>
      </c>
      <c r="C154" s="38"/>
      <c r="D154" s="1">
        <v>139</v>
      </c>
      <c r="E154" s="1">
        <f t="shared" si="75"/>
        <v>7</v>
      </c>
      <c r="F154" s="39">
        <f>IFERROR(IF(B154&lt;$C$9,IF('[29]Proforma-Input'!$C$108="Yes",K153,K153),0),)</f>
        <v>0</v>
      </c>
      <c r="G154" s="39">
        <f t="shared" si="73"/>
        <v>0</v>
      </c>
      <c r="H154" s="40">
        <f>IFERROR(IF(B154&lt;$C$9,IF('[29]Proforma-Input'!$C$108="Yes",H153,),0),)</f>
        <v>0</v>
      </c>
      <c r="I154" s="41">
        <f t="shared" si="58"/>
        <v>0</v>
      </c>
      <c r="J154" s="41">
        <f t="shared" si="59"/>
        <v>0</v>
      </c>
      <c r="K154" s="42">
        <f t="shared" si="60"/>
        <v>0</v>
      </c>
      <c r="L154" s="41" t="str">
        <f t="shared" si="61"/>
        <v>-</v>
      </c>
      <c r="M154" s="43" t="str">
        <f t="shared" si="62"/>
        <v>-</v>
      </c>
      <c r="O154" s="44">
        <f t="shared" ca="1" si="74"/>
        <v>50133</v>
      </c>
      <c r="P154" s="38"/>
      <c r="Q154" s="1">
        <f t="shared" si="53"/>
        <v>139</v>
      </c>
      <c r="R154" s="1">
        <f t="shared" si="76"/>
        <v>7</v>
      </c>
      <c r="S154" s="39">
        <f>IF('[29]Proforma-Input'!$C$108="No",X153,IF(AF154=TRUE,$P$3,X153))</f>
        <v>8151708.9206925835</v>
      </c>
      <c r="T154" s="39">
        <f t="shared" si="56"/>
        <v>63206.802349296377</v>
      </c>
      <c r="U154" s="40">
        <f t="shared" si="57"/>
        <v>6.5000000000000002E-2</v>
      </c>
      <c r="V154" s="41">
        <f t="shared" si="63"/>
        <v>44155.08998708483</v>
      </c>
      <c r="W154" s="41">
        <f t="shared" si="64"/>
        <v>19051.712362211547</v>
      </c>
      <c r="X154" s="53">
        <f t="shared" si="65"/>
        <v>8132657.2083303723</v>
      </c>
      <c r="Y154" s="68">
        <f t="shared" si="66"/>
        <v>6918402.7348825708</v>
      </c>
      <c r="Z154" s="68">
        <f t="shared" si="67"/>
        <v>1867342.7916696263</v>
      </c>
      <c r="AA154" s="39">
        <f t="shared" si="68"/>
        <v>679.30907672438195</v>
      </c>
      <c r="AB154" s="53">
        <f t="shared" si="69"/>
        <v>169.82726918109549</v>
      </c>
      <c r="AC154" s="41" t="str">
        <f t="shared" si="70"/>
        <v>-</v>
      </c>
      <c r="AD154" s="43" t="str">
        <f t="shared" si="71"/>
        <v>-</v>
      </c>
      <c r="AF154" s="38">
        <f>IF('[29]Proforma-Input'!$C$108="Yes",MONTH(O154)&amp;YEAR(O154)=MONTH($C$9)&amp;YEAR($C$9),0)</f>
        <v>0</v>
      </c>
      <c r="AG154" s="52">
        <v>12</v>
      </c>
    </row>
    <row r="155" spans="2:33" x14ac:dyDescent="0.3">
      <c r="B155" s="44" t="str">
        <f t="shared" si="72"/>
        <v>-</v>
      </c>
      <c r="C155" s="38"/>
      <c r="D155" s="1">
        <v>140</v>
      </c>
      <c r="E155" s="1">
        <f t="shared" si="75"/>
        <v>8</v>
      </c>
      <c r="F155" s="39">
        <f>IFERROR(IF(B155&lt;$C$9,IF('[29]Proforma-Input'!$C$108="Yes",K154,K154),0),)</f>
        <v>0</v>
      </c>
      <c r="G155" s="39">
        <f t="shared" si="73"/>
        <v>0</v>
      </c>
      <c r="H155" s="40">
        <f>IFERROR(IF(B155&lt;$C$9,IF('[29]Proforma-Input'!$C$108="Yes",H154,),0),)</f>
        <v>0</v>
      </c>
      <c r="I155" s="41">
        <f t="shared" si="58"/>
        <v>0</v>
      </c>
      <c r="J155" s="41">
        <f t="shared" si="59"/>
        <v>0</v>
      </c>
      <c r="K155" s="42">
        <f t="shared" si="60"/>
        <v>0</v>
      </c>
      <c r="L155" s="41" t="str">
        <f t="shared" si="61"/>
        <v>-</v>
      </c>
      <c r="M155" s="43" t="str">
        <f t="shared" si="62"/>
        <v>-</v>
      </c>
      <c r="O155" s="44">
        <f t="shared" ca="1" si="74"/>
        <v>50163</v>
      </c>
      <c r="P155" s="38"/>
      <c r="Q155" s="1">
        <f t="shared" si="53"/>
        <v>140</v>
      </c>
      <c r="R155" s="1">
        <f t="shared" si="76"/>
        <v>8</v>
      </c>
      <c r="S155" s="39">
        <f>IF('[29]Proforma-Input'!$C$108="No",X154,IF(AF155=TRUE,$P$3,X154))</f>
        <v>8132657.2083303723</v>
      </c>
      <c r="T155" s="39">
        <f t="shared" si="56"/>
        <v>63206.802349296377</v>
      </c>
      <c r="U155" s="40">
        <f t="shared" si="57"/>
        <v>6.5000000000000002E-2</v>
      </c>
      <c r="V155" s="41">
        <f t="shared" si="63"/>
        <v>44051.893211789516</v>
      </c>
      <c r="W155" s="41">
        <f t="shared" si="64"/>
        <v>19154.90913750686</v>
      </c>
      <c r="X155" s="53">
        <f t="shared" si="65"/>
        <v>8113502.2991928654</v>
      </c>
      <c r="Y155" s="68">
        <f t="shared" si="66"/>
        <v>6962454.6280943602</v>
      </c>
      <c r="Z155" s="68">
        <f t="shared" si="67"/>
        <v>1886497.7008071332</v>
      </c>
      <c r="AA155" s="39">
        <f t="shared" si="68"/>
        <v>677.72143402753102</v>
      </c>
      <c r="AB155" s="53">
        <f t="shared" si="69"/>
        <v>169.43035850688275</v>
      </c>
      <c r="AC155" s="41" t="str">
        <f t="shared" si="70"/>
        <v>-</v>
      </c>
      <c r="AD155" s="43" t="str">
        <f t="shared" si="71"/>
        <v>-</v>
      </c>
      <c r="AF155" s="38">
        <f>IF('[29]Proforma-Input'!$C$108="Yes",MONTH(O155)&amp;YEAR(O155)=MONTH($C$9)&amp;YEAR($C$9),0)</f>
        <v>0</v>
      </c>
      <c r="AG155" s="52">
        <v>12</v>
      </c>
    </row>
    <row r="156" spans="2:33" x14ac:dyDescent="0.3">
      <c r="B156" s="44" t="str">
        <f t="shared" si="72"/>
        <v>-</v>
      </c>
      <c r="C156" s="38"/>
      <c r="D156" s="1">
        <v>141</v>
      </c>
      <c r="E156" s="1">
        <f t="shared" si="75"/>
        <v>9</v>
      </c>
      <c r="F156" s="39">
        <f>IFERROR(IF(B156&lt;$C$9,IF('[29]Proforma-Input'!$C$108="Yes",K155,K155),0),)</f>
        <v>0</v>
      </c>
      <c r="G156" s="39">
        <f t="shared" si="73"/>
        <v>0</v>
      </c>
      <c r="H156" s="40">
        <f>IFERROR(IF(B156&lt;$C$9,IF('[29]Proforma-Input'!$C$108="Yes",H155,),0),)</f>
        <v>0</v>
      </c>
      <c r="I156" s="41">
        <f t="shared" si="58"/>
        <v>0</v>
      </c>
      <c r="J156" s="41">
        <f t="shared" si="59"/>
        <v>0</v>
      </c>
      <c r="K156" s="42">
        <f t="shared" si="60"/>
        <v>0</v>
      </c>
      <c r="L156" s="41" t="str">
        <f t="shared" si="61"/>
        <v>-</v>
      </c>
      <c r="M156" s="43" t="str">
        <f t="shared" si="62"/>
        <v>-</v>
      </c>
      <c r="O156" s="44">
        <f t="shared" ca="1" si="74"/>
        <v>50194</v>
      </c>
      <c r="P156" s="38"/>
      <c r="Q156" s="1">
        <f t="shared" si="53"/>
        <v>141</v>
      </c>
      <c r="R156" s="1">
        <f t="shared" si="76"/>
        <v>9</v>
      </c>
      <c r="S156" s="39">
        <f>IF('[29]Proforma-Input'!$C$108="No",X155,IF(AF156=TRUE,$P$3,X155))</f>
        <v>8113502.2991928654</v>
      </c>
      <c r="T156" s="39">
        <f t="shared" si="56"/>
        <v>63206.802349296377</v>
      </c>
      <c r="U156" s="40">
        <f t="shared" si="57"/>
        <v>6.5000000000000002E-2</v>
      </c>
      <c r="V156" s="41">
        <f t="shared" si="63"/>
        <v>43948.137453961353</v>
      </c>
      <c r="W156" s="41">
        <f t="shared" si="64"/>
        <v>19258.664895335023</v>
      </c>
      <c r="X156" s="53">
        <f t="shared" si="65"/>
        <v>8094243.6342975302</v>
      </c>
      <c r="Y156" s="68">
        <f t="shared" si="66"/>
        <v>7006402.7655483214</v>
      </c>
      <c r="Z156" s="68">
        <f t="shared" si="67"/>
        <v>1905756.3657024682</v>
      </c>
      <c r="AA156" s="39">
        <f t="shared" si="68"/>
        <v>676.12519159940541</v>
      </c>
      <c r="AB156" s="53">
        <f t="shared" si="69"/>
        <v>169.03129789985135</v>
      </c>
      <c r="AC156" s="41" t="str">
        <f t="shared" si="70"/>
        <v>-</v>
      </c>
      <c r="AD156" s="43" t="str">
        <f t="shared" si="71"/>
        <v>-</v>
      </c>
      <c r="AF156" s="38">
        <f>IF('[29]Proforma-Input'!$C$108="Yes",MONTH(O156)&amp;YEAR(O156)=MONTH($C$9)&amp;YEAR($C$9),0)</f>
        <v>0</v>
      </c>
      <c r="AG156" s="52">
        <v>12</v>
      </c>
    </row>
    <row r="157" spans="2:33" x14ac:dyDescent="0.3">
      <c r="B157" s="44" t="str">
        <f t="shared" si="72"/>
        <v>-</v>
      </c>
      <c r="C157" s="38"/>
      <c r="D157" s="1">
        <v>142</v>
      </c>
      <c r="E157" s="1">
        <f t="shared" si="75"/>
        <v>10</v>
      </c>
      <c r="F157" s="39">
        <f>IFERROR(IF(B157&lt;$C$9,IF('[29]Proforma-Input'!$C$108="Yes",K156,K156),0),)</f>
        <v>0</v>
      </c>
      <c r="G157" s="39">
        <f t="shared" si="73"/>
        <v>0</v>
      </c>
      <c r="H157" s="40">
        <f>IFERROR(IF(B157&lt;$C$9,IF('[29]Proforma-Input'!$C$108="Yes",H156,),0),)</f>
        <v>0</v>
      </c>
      <c r="I157" s="41">
        <f t="shared" si="58"/>
        <v>0</v>
      </c>
      <c r="J157" s="41">
        <f t="shared" si="59"/>
        <v>0</v>
      </c>
      <c r="K157" s="42">
        <f t="shared" si="60"/>
        <v>0</v>
      </c>
      <c r="L157" s="41" t="str">
        <f t="shared" si="61"/>
        <v>-</v>
      </c>
      <c r="M157" s="43" t="str">
        <f t="shared" si="62"/>
        <v>-</v>
      </c>
      <c r="O157" s="44">
        <f t="shared" ca="1" si="74"/>
        <v>50224</v>
      </c>
      <c r="P157" s="38"/>
      <c r="Q157" s="1">
        <f t="shared" si="53"/>
        <v>142</v>
      </c>
      <c r="R157" s="1">
        <f t="shared" si="76"/>
        <v>10</v>
      </c>
      <c r="S157" s="39">
        <f>IF('[29]Proforma-Input'!$C$108="No",X156,IF(AF157=TRUE,$P$3,X156))</f>
        <v>8094243.6342975302</v>
      </c>
      <c r="T157" s="39">
        <f t="shared" si="56"/>
        <v>63206.802349296377</v>
      </c>
      <c r="U157" s="40">
        <f t="shared" si="57"/>
        <v>6.5000000000000002E-2</v>
      </c>
      <c r="V157" s="41">
        <f t="shared" si="63"/>
        <v>43843.81968577829</v>
      </c>
      <c r="W157" s="41">
        <f t="shared" si="64"/>
        <v>19362.982663518087</v>
      </c>
      <c r="X157" s="53">
        <f t="shared" si="65"/>
        <v>8074880.6516340123</v>
      </c>
      <c r="Y157" s="68">
        <f t="shared" si="66"/>
        <v>7050246.5852341</v>
      </c>
      <c r="Z157" s="68">
        <f t="shared" si="67"/>
        <v>1925119.3483659863</v>
      </c>
      <c r="AA157" s="39">
        <f t="shared" si="68"/>
        <v>674.52030285812759</v>
      </c>
      <c r="AB157" s="53">
        <f t="shared" si="69"/>
        <v>168.6300757145319</v>
      </c>
      <c r="AC157" s="41" t="str">
        <f t="shared" si="70"/>
        <v>-</v>
      </c>
      <c r="AD157" s="43" t="str">
        <f t="shared" si="71"/>
        <v>-</v>
      </c>
      <c r="AF157" s="38">
        <f>IF('[29]Proforma-Input'!$C$108="Yes",MONTH(O157)&amp;YEAR(O157)=MONTH($C$9)&amp;YEAR($C$9),0)</f>
        <v>0</v>
      </c>
      <c r="AG157" s="52">
        <v>12</v>
      </c>
    </row>
    <row r="158" spans="2:33" x14ac:dyDescent="0.3">
      <c r="B158" s="44" t="str">
        <f t="shared" si="72"/>
        <v>-</v>
      </c>
      <c r="C158" s="38"/>
      <c r="D158" s="1">
        <v>143</v>
      </c>
      <c r="E158" s="1">
        <f t="shared" si="75"/>
        <v>11</v>
      </c>
      <c r="F158" s="39">
        <f>IFERROR(IF(B158&lt;$C$9,IF('[29]Proforma-Input'!$C$108="Yes",K157,K157),0),)</f>
        <v>0</v>
      </c>
      <c r="G158" s="39">
        <f t="shared" si="73"/>
        <v>0</v>
      </c>
      <c r="H158" s="40">
        <f>IFERROR(IF(B158&lt;$C$9,IF('[29]Proforma-Input'!$C$108="Yes",H157,),0),)</f>
        <v>0</v>
      </c>
      <c r="I158" s="41">
        <f t="shared" si="58"/>
        <v>0</v>
      </c>
      <c r="J158" s="41">
        <f t="shared" si="59"/>
        <v>0</v>
      </c>
      <c r="K158" s="42">
        <f t="shared" si="60"/>
        <v>0</v>
      </c>
      <c r="L158" s="41" t="str">
        <f t="shared" si="61"/>
        <v>-</v>
      </c>
      <c r="M158" s="43" t="str">
        <f t="shared" si="62"/>
        <v>-</v>
      </c>
      <c r="O158" s="44">
        <f t="shared" ca="1" si="74"/>
        <v>50255</v>
      </c>
      <c r="P158" s="38"/>
      <c r="Q158" s="1">
        <f t="shared" si="53"/>
        <v>143</v>
      </c>
      <c r="R158" s="1">
        <f t="shared" si="76"/>
        <v>11</v>
      </c>
      <c r="S158" s="39">
        <f>IF('[29]Proforma-Input'!$C$108="No",X157,IF(AF158=TRUE,$P$3,X157))</f>
        <v>8074880.6516340123</v>
      </c>
      <c r="T158" s="39">
        <f t="shared" si="56"/>
        <v>63206.802349296377</v>
      </c>
      <c r="U158" s="40">
        <f t="shared" si="57"/>
        <v>6.5000000000000002E-2</v>
      </c>
      <c r="V158" s="41">
        <f t="shared" si="63"/>
        <v>43738.936863017567</v>
      </c>
      <c r="W158" s="41">
        <f t="shared" si="64"/>
        <v>19467.86548627881</v>
      </c>
      <c r="X158" s="53">
        <f t="shared" si="65"/>
        <v>8055412.7861477332</v>
      </c>
      <c r="Y158" s="68">
        <f t="shared" si="66"/>
        <v>7093985.5220971173</v>
      </c>
      <c r="Z158" s="68">
        <f t="shared" si="67"/>
        <v>1944587.2138522652</v>
      </c>
      <c r="AA158" s="39">
        <f t="shared" si="68"/>
        <v>672.90672096950107</v>
      </c>
      <c r="AB158" s="53">
        <f t="shared" si="69"/>
        <v>168.22668024237527</v>
      </c>
      <c r="AC158" s="41" t="str">
        <f t="shared" si="70"/>
        <v>-</v>
      </c>
      <c r="AD158" s="43" t="str">
        <f t="shared" si="71"/>
        <v>-</v>
      </c>
      <c r="AF158" s="38">
        <f>IF('[29]Proforma-Input'!$C$108="Yes",MONTH(O158)&amp;YEAR(O158)=MONTH($C$9)&amp;YEAR($C$9),0)</f>
        <v>0</v>
      </c>
      <c r="AG158" s="52">
        <v>12</v>
      </c>
    </row>
    <row r="159" spans="2:33" x14ac:dyDescent="0.3">
      <c r="B159" s="44" t="str">
        <f t="shared" si="72"/>
        <v>-</v>
      </c>
      <c r="C159" s="38"/>
      <c r="D159" s="1">
        <v>144</v>
      </c>
      <c r="E159" s="1">
        <f t="shared" si="75"/>
        <v>12</v>
      </c>
      <c r="F159" s="39">
        <f>IFERROR(IF(B159&lt;$C$9,IF('[29]Proforma-Input'!$C$108="Yes",K158,K158),0),)</f>
        <v>0</v>
      </c>
      <c r="G159" s="39">
        <f t="shared" si="73"/>
        <v>0</v>
      </c>
      <c r="H159" s="40">
        <f>IFERROR(IF(B159&lt;$C$9,IF('[29]Proforma-Input'!$C$108="Yes",H158,),0),)</f>
        <v>0</v>
      </c>
      <c r="I159" s="41">
        <f t="shared" si="58"/>
        <v>0</v>
      </c>
      <c r="J159" s="41">
        <f t="shared" si="59"/>
        <v>0</v>
      </c>
      <c r="K159" s="42">
        <f t="shared" si="60"/>
        <v>0</v>
      </c>
      <c r="L159" s="41" t="str">
        <f t="shared" si="61"/>
        <v>-</v>
      </c>
      <c r="M159" s="43" t="str">
        <f t="shared" si="62"/>
        <v>-</v>
      </c>
      <c r="O159" s="44">
        <f t="shared" ca="1" si="74"/>
        <v>50286</v>
      </c>
      <c r="P159" s="38"/>
      <c r="Q159" s="1">
        <f t="shared" si="53"/>
        <v>144</v>
      </c>
      <c r="R159" s="1">
        <f t="shared" si="76"/>
        <v>12</v>
      </c>
      <c r="S159" s="39">
        <f>IF('[29]Proforma-Input'!$C$108="No",X158,IF(AF159=TRUE,$P$3,X158))</f>
        <v>8055412.7861477332</v>
      </c>
      <c r="T159" s="39">
        <f t="shared" si="56"/>
        <v>63206.802349296377</v>
      </c>
      <c r="U159" s="40">
        <f t="shared" si="57"/>
        <v>6.5000000000000002E-2</v>
      </c>
      <c r="V159" s="41">
        <f t="shared" si="63"/>
        <v>43633.485924966888</v>
      </c>
      <c r="W159" s="41">
        <f t="shared" si="64"/>
        <v>19573.316424329489</v>
      </c>
      <c r="X159" s="53">
        <f t="shared" si="65"/>
        <v>8035839.4697234035</v>
      </c>
      <c r="Y159" s="68">
        <f t="shared" si="66"/>
        <v>7137619.0080220839</v>
      </c>
      <c r="Z159" s="68">
        <f t="shared" si="67"/>
        <v>1964160.5302765947</v>
      </c>
      <c r="AA159" s="39">
        <f t="shared" si="68"/>
        <v>671.28439884564443</v>
      </c>
      <c r="AB159" s="53">
        <f t="shared" si="69"/>
        <v>167.82109971141111</v>
      </c>
      <c r="AC159" s="41" t="str">
        <f t="shared" si="70"/>
        <v>-</v>
      </c>
      <c r="AD159" s="43" t="str">
        <f t="shared" si="71"/>
        <v>-</v>
      </c>
      <c r="AF159" s="38">
        <f>IF('[29]Proforma-Input'!$C$108="Yes",MONTH(O159)&amp;YEAR(O159)=MONTH($C$9)&amp;YEAR($C$9),0)</f>
        <v>0</v>
      </c>
      <c r="AG159" s="52">
        <v>12</v>
      </c>
    </row>
    <row r="160" spans="2:33" x14ac:dyDescent="0.3">
      <c r="B160" s="44" t="str">
        <f t="shared" si="72"/>
        <v>-</v>
      </c>
      <c r="C160" s="38">
        <v>13</v>
      </c>
      <c r="D160" s="1">
        <v>145</v>
      </c>
      <c r="E160" s="1">
        <v>1</v>
      </c>
      <c r="F160" s="39">
        <f>IFERROR(IF(B160&lt;$C$9,IF('[29]Proforma-Input'!$C$108="Yes",K159,K159),0),)</f>
        <v>0</v>
      </c>
      <c r="G160" s="39">
        <f t="shared" si="73"/>
        <v>0</v>
      </c>
      <c r="H160" s="40">
        <f>IFERROR(IF(B160&lt;$C$9,IF('[29]Proforma-Input'!$C$108="Yes",H159,),0),)</f>
        <v>0</v>
      </c>
      <c r="I160" s="41">
        <f t="shared" si="58"/>
        <v>0</v>
      </c>
      <c r="J160" s="41">
        <f t="shared" si="59"/>
        <v>0</v>
      </c>
      <c r="K160" s="42">
        <f t="shared" si="60"/>
        <v>0</v>
      </c>
      <c r="L160" s="41">
        <f t="shared" si="61"/>
        <v>0</v>
      </c>
      <c r="M160" s="43">
        <f t="shared" si="62"/>
        <v>0</v>
      </c>
      <c r="O160" s="44">
        <f t="shared" ca="1" si="74"/>
        <v>50316</v>
      </c>
      <c r="P160" s="38">
        <v>13</v>
      </c>
      <c r="Q160" s="1">
        <f t="shared" si="53"/>
        <v>145</v>
      </c>
      <c r="R160" s="1">
        <v>1</v>
      </c>
      <c r="S160" s="39">
        <f>IF('[29]Proforma-Input'!$C$108="No",X159,IF(AF160=TRUE,$P$3,X159))</f>
        <v>8035839.4697234035</v>
      </c>
      <c r="T160" s="39">
        <f t="shared" si="56"/>
        <v>63206.802349296377</v>
      </c>
      <c r="U160" s="40">
        <f t="shared" si="57"/>
        <v>6.5000000000000002E-2</v>
      </c>
      <c r="V160" s="41">
        <f t="shared" si="63"/>
        <v>43527.463794335104</v>
      </c>
      <c r="W160" s="41">
        <f t="shared" si="64"/>
        <v>19679.338554961272</v>
      </c>
      <c r="X160" s="53">
        <f t="shared" si="65"/>
        <v>8016160.1311684418</v>
      </c>
      <c r="Y160" s="68">
        <f t="shared" si="66"/>
        <v>7181146.4718164187</v>
      </c>
      <c r="Z160" s="68">
        <f t="shared" si="67"/>
        <v>1983839.8688315561</v>
      </c>
      <c r="AA160" s="39">
        <f t="shared" si="68"/>
        <v>669.65328914361692</v>
      </c>
      <c r="AB160" s="53">
        <f t="shared" si="69"/>
        <v>167.41332228590423</v>
      </c>
      <c r="AC160" s="41">
        <f t="shared" si="70"/>
        <v>515165.61295263574</v>
      </c>
      <c r="AD160" s="43">
        <f t="shared" si="71"/>
        <v>243316.01523892087</v>
      </c>
      <c r="AF160" s="38">
        <f>IF('[29]Proforma-Input'!$C$108="Yes",MONTH(O160)&amp;YEAR(O160)=MONTH($C$9)&amp;YEAR($C$9),0)</f>
        <v>0</v>
      </c>
      <c r="AG160" s="52">
        <v>13</v>
      </c>
    </row>
    <row r="161" spans="2:33" x14ac:dyDescent="0.3">
      <c r="B161" s="44" t="str">
        <f t="shared" si="72"/>
        <v>-</v>
      </c>
      <c r="C161" s="38"/>
      <c r="D161" s="1">
        <v>146</v>
      </c>
      <c r="E161" s="1">
        <f t="shared" ref="E161:E171" si="77">1+E160</f>
        <v>2</v>
      </c>
      <c r="F161" s="39">
        <f>IFERROR(IF(B161&lt;$C$9,IF('[29]Proforma-Input'!$C$108="Yes",K160,K160),0),)</f>
        <v>0</v>
      </c>
      <c r="G161" s="39">
        <f t="shared" si="73"/>
        <v>0</v>
      </c>
      <c r="H161" s="40">
        <f>IFERROR(IF(B161&lt;$C$9,IF('[29]Proforma-Input'!$C$108="Yes",H160,),0),)</f>
        <v>0</v>
      </c>
      <c r="I161" s="41">
        <f t="shared" si="58"/>
        <v>0</v>
      </c>
      <c r="J161" s="41">
        <f t="shared" si="59"/>
        <v>0</v>
      </c>
      <c r="K161" s="42">
        <f t="shared" si="60"/>
        <v>0</v>
      </c>
      <c r="L161" s="41" t="str">
        <f t="shared" si="61"/>
        <v>-</v>
      </c>
      <c r="M161" s="43" t="str">
        <f t="shared" si="62"/>
        <v>-</v>
      </c>
      <c r="O161" s="44">
        <f t="shared" ca="1" si="74"/>
        <v>50347</v>
      </c>
      <c r="P161" s="38"/>
      <c r="Q161" s="1">
        <f t="shared" si="53"/>
        <v>146</v>
      </c>
      <c r="R161" s="1">
        <f t="shared" ref="R161:R171" si="78">1+R160</f>
        <v>2</v>
      </c>
      <c r="S161" s="39">
        <f>IF('[29]Proforma-Input'!$C$108="No",X160,IF(AF161=TRUE,$P$3,X160))</f>
        <v>8016160.1311684418</v>
      </c>
      <c r="T161" s="39">
        <f t="shared" si="56"/>
        <v>63206.802349296377</v>
      </c>
      <c r="U161" s="40">
        <f t="shared" si="57"/>
        <v>6.5000000000000002E-2</v>
      </c>
      <c r="V161" s="41">
        <f t="shared" si="63"/>
        <v>43420.867377162394</v>
      </c>
      <c r="W161" s="41">
        <f t="shared" si="64"/>
        <v>19785.934972133982</v>
      </c>
      <c r="X161" s="53">
        <f t="shared" si="65"/>
        <v>7996374.1961963074</v>
      </c>
      <c r="Y161" s="68">
        <f t="shared" si="66"/>
        <v>7224567.3391935807</v>
      </c>
      <c r="Z161" s="68">
        <f t="shared" si="67"/>
        <v>2003625.80380369</v>
      </c>
      <c r="AA161" s="39">
        <f t="shared" si="68"/>
        <v>668.01334426403685</v>
      </c>
      <c r="AB161" s="53">
        <f t="shared" si="69"/>
        <v>167.00333606600921</v>
      </c>
      <c r="AC161" s="41" t="str">
        <f t="shared" si="70"/>
        <v>-</v>
      </c>
      <c r="AD161" s="43" t="str">
        <f t="shared" si="71"/>
        <v>-</v>
      </c>
      <c r="AF161" s="38">
        <f>IF('[29]Proforma-Input'!$C$108="Yes",MONTH(O161)&amp;YEAR(O161)=MONTH($C$9)&amp;YEAR($C$9),0)</f>
        <v>0</v>
      </c>
      <c r="AG161" s="52">
        <v>13</v>
      </c>
    </row>
    <row r="162" spans="2:33" x14ac:dyDescent="0.3">
      <c r="B162" s="44" t="str">
        <f t="shared" si="72"/>
        <v>-</v>
      </c>
      <c r="C162" s="38"/>
      <c r="D162" s="1">
        <v>147</v>
      </c>
      <c r="E162" s="1">
        <f t="shared" si="77"/>
        <v>3</v>
      </c>
      <c r="F162" s="39">
        <f>IFERROR(IF(B162&lt;$C$9,IF('[29]Proforma-Input'!$C$108="Yes",K161,K161),0),)</f>
        <v>0</v>
      </c>
      <c r="G162" s="39">
        <f t="shared" si="73"/>
        <v>0</v>
      </c>
      <c r="H162" s="40">
        <f>IFERROR(IF(B162&lt;$C$9,IF('[29]Proforma-Input'!$C$108="Yes",H161,),0),)</f>
        <v>0</v>
      </c>
      <c r="I162" s="41">
        <f t="shared" si="58"/>
        <v>0</v>
      </c>
      <c r="J162" s="41">
        <f t="shared" si="59"/>
        <v>0</v>
      </c>
      <c r="K162" s="42">
        <f t="shared" si="60"/>
        <v>0</v>
      </c>
      <c r="L162" s="41" t="str">
        <f t="shared" si="61"/>
        <v>-</v>
      </c>
      <c r="M162" s="43" t="str">
        <f t="shared" si="62"/>
        <v>-</v>
      </c>
      <c r="O162" s="44">
        <f t="shared" ca="1" si="74"/>
        <v>50377</v>
      </c>
      <c r="P162" s="38"/>
      <c r="Q162" s="1">
        <f t="shared" si="53"/>
        <v>147</v>
      </c>
      <c r="R162" s="1">
        <f t="shared" si="78"/>
        <v>3</v>
      </c>
      <c r="S162" s="39">
        <f>IF('[29]Proforma-Input'!$C$108="No",X161,IF(AF162=TRUE,$P$3,X161))</f>
        <v>7996374.1961963074</v>
      </c>
      <c r="T162" s="39">
        <f t="shared" si="56"/>
        <v>63206.802349296377</v>
      </c>
      <c r="U162" s="40">
        <f t="shared" si="57"/>
        <v>6.5000000000000002E-2</v>
      </c>
      <c r="V162" s="41">
        <f t="shared" si="63"/>
        <v>43313.693562729997</v>
      </c>
      <c r="W162" s="41">
        <f t="shared" si="64"/>
        <v>19893.108786566379</v>
      </c>
      <c r="X162" s="53">
        <f t="shared" si="65"/>
        <v>7976481.0874097412</v>
      </c>
      <c r="Y162" s="68">
        <f t="shared" si="66"/>
        <v>7267881.0327563109</v>
      </c>
      <c r="Z162" s="68">
        <f t="shared" si="67"/>
        <v>2023518.9125902564</v>
      </c>
      <c r="AA162" s="39">
        <f t="shared" si="68"/>
        <v>666.36451634969228</v>
      </c>
      <c r="AB162" s="53">
        <f t="shared" si="69"/>
        <v>166.59112908742307</v>
      </c>
      <c r="AC162" s="41" t="str">
        <f t="shared" si="70"/>
        <v>-</v>
      </c>
      <c r="AD162" s="43" t="str">
        <f t="shared" si="71"/>
        <v>-</v>
      </c>
      <c r="AF162" s="38">
        <f>IF('[29]Proforma-Input'!$C$108="Yes",MONTH(O162)&amp;YEAR(O162)=MONTH($C$9)&amp;YEAR($C$9),0)</f>
        <v>0</v>
      </c>
      <c r="AG162" s="52">
        <v>13</v>
      </c>
    </row>
    <row r="163" spans="2:33" x14ac:dyDescent="0.3">
      <c r="B163" s="44" t="str">
        <f t="shared" si="72"/>
        <v>-</v>
      </c>
      <c r="C163" s="38"/>
      <c r="D163" s="1">
        <v>148</v>
      </c>
      <c r="E163" s="1">
        <f t="shared" si="77"/>
        <v>4</v>
      </c>
      <c r="F163" s="39">
        <f>IFERROR(IF(B163&lt;$C$9,IF('[29]Proforma-Input'!$C$108="Yes",K162,K162),0),)</f>
        <v>0</v>
      </c>
      <c r="G163" s="39">
        <f t="shared" si="73"/>
        <v>0</v>
      </c>
      <c r="H163" s="40">
        <f>IFERROR(IF(B163&lt;$C$9,IF('[29]Proforma-Input'!$C$108="Yes",H162,),0),)</f>
        <v>0</v>
      </c>
      <c r="I163" s="41">
        <f t="shared" si="58"/>
        <v>0</v>
      </c>
      <c r="J163" s="41">
        <f t="shared" si="59"/>
        <v>0</v>
      </c>
      <c r="K163" s="42">
        <f t="shared" si="60"/>
        <v>0</v>
      </c>
      <c r="L163" s="41" t="str">
        <f t="shared" si="61"/>
        <v>-</v>
      </c>
      <c r="M163" s="43" t="str">
        <f t="shared" si="62"/>
        <v>-</v>
      </c>
      <c r="O163" s="44">
        <f t="shared" ca="1" si="74"/>
        <v>50408</v>
      </c>
      <c r="P163" s="38"/>
      <c r="Q163" s="1">
        <f t="shared" si="53"/>
        <v>148</v>
      </c>
      <c r="R163" s="1">
        <f t="shared" si="78"/>
        <v>4</v>
      </c>
      <c r="S163" s="39">
        <f>IF('[29]Proforma-Input'!$C$108="No",X162,IF(AF163=TRUE,$P$3,X162))</f>
        <v>7976481.0874097412</v>
      </c>
      <c r="T163" s="39">
        <f t="shared" si="56"/>
        <v>63206.802349296377</v>
      </c>
      <c r="U163" s="40">
        <f t="shared" si="57"/>
        <v>6.5000000000000002E-2</v>
      </c>
      <c r="V163" s="41">
        <f t="shared" si="63"/>
        <v>43205.939223469431</v>
      </c>
      <c r="W163" s="41">
        <f t="shared" si="64"/>
        <v>20000.863125826945</v>
      </c>
      <c r="X163" s="53">
        <f t="shared" si="65"/>
        <v>7956480.2242839141</v>
      </c>
      <c r="Y163" s="68">
        <f t="shared" si="66"/>
        <v>7311086.9719797801</v>
      </c>
      <c r="Z163" s="68">
        <f t="shared" si="67"/>
        <v>2043519.7757160834</v>
      </c>
      <c r="AA163" s="39">
        <f t="shared" si="68"/>
        <v>664.70675728414506</v>
      </c>
      <c r="AB163" s="53">
        <f t="shared" si="69"/>
        <v>166.17668932103626</v>
      </c>
      <c r="AC163" s="41" t="str">
        <f t="shared" si="70"/>
        <v>-</v>
      </c>
      <c r="AD163" s="43" t="str">
        <f t="shared" si="71"/>
        <v>-</v>
      </c>
      <c r="AF163" s="38">
        <f>IF('[29]Proforma-Input'!$C$108="Yes",MONTH(O163)&amp;YEAR(O163)=MONTH($C$9)&amp;YEAR($C$9),0)</f>
        <v>0</v>
      </c>
      <c r="AG163" s="52">
        <v>13</v>
      </c>
    </row>
    <row r="164" spans="2:33" x14ac:dyDescent="0.3">
      <c r="B164" s="44" t="str">
        <f t="shared" si="72"/>
        <v>-</v>
      </c>
      <c r="C164" s="38"/>
      <c r="D164" s="1">
        <v>149</v>
      </c>
      <c r="E164" s="1">
        <f t="shared" si="77"/>
        <v>5</v>
      </c>
      <c r="F164" s="39">
        <f>IFERROR(IF(B164&lt;$C$9,IF('[29]Proforma-Input'!$C$108="Yes",K163,K163),0),)</f>
        <v>0</v>
      </c>
      <c r="G164" s="39">
        <f t="shared" si="73"/>
        <v>0</v>
      </c>
      <c r="H164" s="40">
        <f>IFERROR(IF(B164&lt;$C$9,IF('[29]Proforma-Input'!$C$108="Yes",H163,),0),)</f>
        <v>0</v>
      </c>
      <c r="I164" s="41">
        <f t="shared" si="58"/>
        <v>0</v>
      </c>
      <c r="J164" s="41">
        <f t="shared" si="59"/>
        <v>0</v>
      </c>
      <c r="K164" s="42">
        <f t="shared" si="60"/>
        <v>0</v>
      </c>
      <c r="L164" s="41" t="str">
        <f t="shared" si="61"/>
        <v>-</v>
      </c>
      <c r="M164" s="43" t="str">
        <f t="shared" si="62"/>
        <v>-</v>
      </c>
      <c r="O164" s="44">
        <f t="shared" ca="1" si="74"/>
        <v>50439</v>
      </c>
      <c r="P164" s="38"/>
      <c r="Q164" s="1">
        <f t="shared" si="53"/>
        <v>149</v>
      </c>
      <c r="R164" s="1">
        <f t="shared" si="78"/>
        <v>5</v>
      </c>
      <c r="S164" s="39">
        <f>IF('[29]Proforma-Input'!$C$108="No",X163,IF(AF164=TRUE,$P$3,X163))</f>
        <v>7956480.2242839141</v>
      </c>
      <c r="T164" s="39">
        <f t="shared" si="56"/>
        <v>63206.802349296377</v>
      </c>
      <c r="U164" s="40">
        <f t="shared" si="57"/>
        <v>6.5000000000000002E-2</v>
      </c>
      <c r="V164" s="41">
        <f t="shared" si="63"/>
        <v>43097.601214871203</v>
      </c>
      <c r="W164" s="41">
        <f t="shared" si="64"/>
        <v>20109.201134425173</v>
      </c>
      <c r="X164" s="53">
        <f t="shared" si="65"/>
        <v>7936371.0231494885</v>
      </c>
      <c r="Y164" s="68">
        <f t="shared" si="66"/>
        <v>7354184.5731946509</v>
      </c>
      <c r="Z164" s="68">
        <f t="shared" si="67"/>
        <v>2063628.9768505085</v>
      </c>
      <c r="AA164" s="39">
        <f t="shared" si="68"/>
        <v>663.04001869032618</v>
      </c>
      <c r="AB164" s="53">
        <f t="shared" si="69"/>
        <v>165.76000467258154</v>
      </c>
      <c r="AC164" s="41" t="str">
        <f t="shared" si="70"/>
        <v>-</v>
      </c>
      <c r="AD164" s="43" t="str">
        <f t="shared" si="71"/>
        <v>-</v>
      </c>
      <c r="AF164" s="38">
        <f>IF('[29]Proforma-Input'!$C$108="Yes",MONTH(O164)&amp;YEAR(O164)=MONTH($C$9)&amp;YEAR($C$9),0)</f>
        <v>0</v>
      </c>
      <c r="AG164" s="52">
        <v>13</v>
      </c>
    </row>
    <row r="165" spans="2:33" x14ac:dyDescent="0.3">
      <c r="B165" s="44" t="str">
        <f t="shared" si="72"/>
        <v>-</v>
      </c>
      <c r="C165" s="38"/>
      <c r="D165" s="1">
        <v>150</v>
      </c>
      <c r="E165" s="1">
        <f t="shared" si="77"/>
        <v>6</v>
      </c>
      <c r="F165" s="39">
        <f>IFERROR(IF(B165&lt;$C$9,IF('[29]Proforma-Input'!$C$108="Yes",K164,K164),0),)</f>
        <v>0</v>
      </c>
      <c r="G165" s="39">
        <f t="shared" si="73"/>
        <v>0</v>
      </c>
      <c r="H165" s="40">
        <f>IFERROR(IF(B165&lt;$C$9,IF('[29]Proforma-Input'!$C$108="Yes",H164,),0),)</f>
        <v>0</v>
      </c>
      <c r="I165" s="41">
        <f t="shared" si="58"/>
        <v>0</v>
      </c>
      <c r="J165" s="41">
        <f t="shared" si="59"/>
        <v>0</v>
      </c>
      <c r="K165" s="42">
        <f t="shared" si="60"/>
        <v>0</v>
      </c>
      <c r="L165" s="41" t="str">
        <f t="shared" si="61"/>
        <v>-</v>
      </c>
      <c r="M165" s="43" t="str">
        <f t="shared" si="62"/>
        <v>-</v>
      </c>
      <c r="O165" s="44">
        <f t="shared" ca="1" si="74"/>
        <v>50467</v>
      </c>
      <c r="P165" s="38"/>
      <c r="Q165" s="1">
        <f t="shared" si="53"/>
        <v>150</v>
      </c>
      <c r="R165" s="1">
        <f t="shared" si="78"/>
        <v>6</v>
      </c>
      <c r="S165" s="39">
        <f>IF('[29]Proforma-Input'!$C$108="No",X164,IF(AF165=TRUE,$P$3,X164))</f>
        <v>7936371.0231494885</v>
      </c>
      <c r="T165" s="39">
        <f t="shared" si="56"/>
        <v>63206.802349296377</v>
      </c>
      <c r="U165" s="40">
        <f t="shared" si="57"/>
        <v>6.5000000000000002E-2</v>
      </c>
      <c r="V165" s="41">
        <f t="shared" si="63"/>
        <v>42988.676375393065</v>
      </c>
      <c r="W165" s="41">
        <f t="shared" si="64"/>
        <v>20218.125973903312</v>
      </c>
      <c r="X165" s="53">
        <f t="shared" si="65"/>
        <v>7916152.8971755849</v>
      </c>
      <c r="Y165" s="68">
        <f t="shared" si="66"/>
        <v>7397173.2495700438</v>
      </c>
      <c r="Z165" s="68">
        <f t="shared" si="67"/>
        <v>2083847.1028244118</v>
      </c>
      <c r="AA165" s="39">
        <f t="shared" si="68"/>
        <v>661.36425192912407</v>
      </c>
      <c r="AB165" s="53">
        <f t="shared" si="69"/>
        <v>165.34106298228102</v>
      </c>
      <c r="AC165" s="41" t="str">
        <f t="shared" si="70"/>
        <v>-</v>
      </c>
      <c r="AD165" s="43" t="str">
        <f t="shared" si="71"/>
        <v>-</v>
      </c>
      <c r="AF165" s="38">
        <f>IF('[29]Proforma-Input'!$C$108="Yes",MONTH(O165)&amp;YEAR(O165)=MONTH($C$9)&amp;YEAR($C$9),0)</f>
        <v>0</v>
      </c>
      <c r="AG165" s="52">
        <v>13</v>
      </c>
    </row>
    <row r="166" spans="2:33" x14ac:dyDescent="0.3">
      <c r="B166" s="44" t="str">
        <f t="shared" si="72"/>
        <v>-</v>
      </c>
      <c r="C166" s="38"/>
      <c r="D166" s="1">
        <v>151</v>
      </c>
      <c r="E166" s="1">
        <f t="shared" si="77"/>
        <v>7</v>
      </c>
      <c r="F166" s="39">
        <f>IFERROR(IF(B166&lt;$C$9,IF('[29]Proforma-Input'!$C$108="Yes",K165,K165),0),)</f>
        <v>0</v>
      </c>
      <c r="G166" s="39">
        <f t="shared" si="73"/>
        <v>0</v>
      </c>
      <c r="H166" s="40">
        <f>IFERROR(IF(B166&lt;$C$9,IF('[29]Proforma-Input'!$C$108="Yes",H165,),0),)</f>
        <v>0</v>
      </c>
      <c r="I166" s="41">
        <f t="shared" si="58"/>
        <v>0</v>
      </c>
      <c r="J166" s="41">
        <f t="shared" si="59"/>
        <v>0</v>
      </c>
      <c r="K166" s="42">
        <f t="shared" si="60"/>
        <v>0</v>
      </c>
      <c r="L166" s="41" t="str">
        <f t="shared" si="61"/>
        <v>-</v>
      </c>
      <c r="M166" s="43" t="str">
        <f t="shared" si="62"/>
        <v>-</v>
      </c>
      <c r="O166" s="44">
        <f t="shared" ca="1" si="74"/>
        <v>50498</v>
      </c>
      <c r="P166" s="38"/>
      <c r="Q166" s="1">
        <f t="shared" si="53"/>
        <v>151</v>
      </c>
      <c r="R166" s="1">
        <f t="shared" si="78"/>
        <v>7</v>
      </c>
      <c r="S166" s="39">
        <f>IF('[29]Proforma-Input'!$C$108="No",X165,IF(AF166=TRUE,$P$3,X165))</f>
        <v>7916152.8971755849</v>
      </c>
      <c r="T166" s="39">
        <f t="shared" si="56"/>
        <v>63206.802349296377</v>
      </c>
      <c r="U166" s="40">
        <f t="shared" si="57"/>
        <v>6.5000000000000002E-2</v>
      </c>
      <c r="V166" s="41">
        <f t="shared" si="63"/>
        <v>42879.161526367752</v>
      </c>
      <c r="W166" s="41">
        <f t="shared" si="64"/>
        <v>20327.640822928624</v>
      </c>
      <c r="X166" s="53">
        <f t="shared" si="65"/>
        <v>7895825.2563526565</v>
      </c>
      <c r="Y166" s="68">
        <f t="shared" si="66"/>
        <v>7440052.4110964118</v>
      </c>
      <c r="Z166" s="68">
        <f t="shared" si="67"/>
        <v>2104174.7436473402</v>
      </c>
      <c r="AA166" s="39">
        <f t="shared" si="68"/>
        <v>659.67940809796539</v>
      </c>
      <c r="AB166" s="53">
        <f t="shared" si="69"/>
        <v>164.91985202449135</v>
      </c>
      <c r="AC166" s="41" t="str">
        <f t="shared" si="70"/>
        <v>-</v>
      </c>
      <c r="AD166" s="43" t="str">
        <f t="shared" si="71"/>
        <v>-</v>
      </c>
      <c r="AF166" s="38">
        <f>IF('[29]Proforma-Input'!$C$108="Yes",MONTH(O166)&amp;YEAR(O166)=MONTH($C$9)&amp;YEAR($C$9),0)</f>
        <v>0</v>
      </c>
      <c r="AG166" s="52">
        <v>13</v>
      </c>
    </row>
    <row r="167" spans="2:33" x14ac:dyDescent="0.3">
      <c r="B167" s="44" t="str">
        <f t="shared" si="72"/>
        <v>-</v>
      </c>
      <c r="C167" s="38"/>
      <c r="D167" s="1">
        <v>152</v>
      </c>
      <c r="E167" s="1">
        <f t="shared" si="77"/>
        <v>8</v>
      </c>
      <c r="F167" s="39">
        <f>IFERROR(IF(B167&lt;$C$9,IF('[29]Proforma-Input'!$C$108="Yes",K166,K166),0),)</f>
        <v>0</v>
      </c>
      <c r="G167" s="39">
        <f t="shared" si="73"/>
        <v>0</v>
      </c>
      <c r="H167" s="40">
        <f>IFERROR(IF(B167&lt;$C$9,IF('[29]Proforma-Input'!$C$108="Yes",H166,),0),)</f>
        <v>0</v>
      </c>
      <c r="I167" s="41">
        <f t="shared" si="58"/>
        <v>0</v>
      </c>
      <c r="J167" s="41">
        <f t="shared" si="59"/>
        <v>0</v>
      </c>
      <c r="K167" s="42">
        <f t="shared" si="60"/>
        <v>0</v>
      </c>
      <c r="L167" s="41" t="str">
        <f t="shared" si="61"/>
        <v>-</v>
      </c>
      <c r="M167" s="43" t="str">
        <f t="shared" si="62"/>
        <v>-</v>
      </c>
      <c r="O167" s="44">
        <f t="shared" ca="1" si="74"/>
        <v>50528</v>
      </c>
      <c r="P167" s="38"/>
      <c r="Q167" s="1">
        <f t="shared" si="53"/>
        <v>152</v>
      </c>
      <c r="R167" s="1">
        <f t="shared" si="78"/>
        <v>8</v>
      </c>
      <c r="S167" s="39">
        <f>IF('[29]Proforma-Input'!$C$108="No",X166,IF(AF167=TRUE,$P$3,X166))</f>
        <v>7895825.2563526565</v>
      </c>
      <c r="T167" s="39">
        <f t="shared" si="56"/>
        <v>63206.802349296377</v>
      </c>
      <c r="U167" s="40">
        <f t="shared" si="57"/>
        <v>6.5000000000000002E-2</v>
      </c>
      <c r="V167" s="41">
        <f t="shared" si="63"/>
        <v>42769.053471910222</v>
      </c>
      <c r="W167" s="41">
        <f t="shared" si="64"/>
        <v>20437.748877386155</v>
      </c>
      <c r="X167" s="53">
        <f t="shared" si="65"/>
        <v>7875387.50747527</v>
      </c>
      <c r="Y167" s="68">
        <f t="shared" si="66"/>
        <v>7482821.4645683216</v>
      </c>
      <c r="Z167" s="68">
        <f t="shared" si="67"/>
        <v>2124612.4925247263</v>
      </c>
      <c r="AA167" s="39">
        <f t="shared" si="68"/>
        <v>657.98543802938809</v>
      </c>
      <c r="AB167" s="53">
        <f t="shared" si="69"/>
        <v>164.49635950734702</v>
      </c>
      <c r="AC167" s="41" t="str">
        <f t="shared" si="70"/>
        <v>-</v>
      </c>
      <c r="AD167" s="43" t="str">
        <f t="shared" si="71"/>
        <v>-</v>
      </c>
      <c r="AF167" s="38">
        <f>IF('[29]Proforma-Input'!$C$108="Yes",MONTH(O167)&amp;YEAR(O167)=MONTH($C$9)&amp;YEAR($C$9),0)</f>
        <v>0</v>
      </c>
      <c r="AG167" s="52">
        <v>13</v>
      </c>
    </row>
    <row r="168" spans="2:33" x14ac:dyDescent="0.3">
      <c r="B168" s="44" t="str">
        <f t="shared" si="72"/>
        <v>-</v>
      </c>
      <c r="C168" s="38"/>
      <c r="D168" s="1">
        <v>153</v>
      </c>
      <c r="E168" s="1">
        <f t="shared" si="77"/>
        <v>9</v>
      </c>
      <c r="F168" s="39">
        <f>IFERROR(IF(B168&lt;$C$9,IF('[29]Proforma-Input'!$C$108="Yes",K167,K167),0),)</f>
        <v>0</v>
      </c>
      <c r="G168" s="39">
        <f t="shared" si="73"/>
        <v>0</v>
      </c>
      <c r="H168" s="40">
        <f>IFERROR(IF(B168&lt;$C$9,IF('[29]Proforma-Input'!$C$108="Yes",H167,),0),)</f>
        <v>0</v>
      </c>
      <c r="I168" s="41">
        <f t="shared" si="58"/>
        <v>0</v>
      </c>
      <c r="J168" s="41">
        <f t="shared" si="59"/>
        <v>0</v>
      </c>
      <c r="K168" s="42">
        <f t="shared" si="60"/>
        <v>0</v>
      </c>
      <c r="L168" s="41" t="str">
        <f t="shared" si="61"/>
        <v>-</v>
      </c>
      <c r="M168" s="43" t="str">
        <f t="shared" si="62"/>
        <v>-</v>
      </c>
      <c r="O168" s="44">
        <f t="shared" ca="1" si="74"/>
        <v>50559</v>
      </c>
      <c r="P168" s="38"/>
      <c r="Q168" s="1">
        <f t="shared" si="53"/>
        <v>153</v>
      </c>
      <c r="R168" s="1">
        <f t="shared" si="78"/>
        <v>9</v>
      </c>
      <c r="S168" s="39">
        <f>IF('[29]Proforma-Input'!$C$108="No",X167,IF(AF168=TRUE,$P$3,X167))</f>
        <v>7875387.50747527</v>
      </c>
      <c r="T168" s="39">
        <f t="shared" si="56"/>
        <v>63206.802349296377</v>
      </c>
      <c r="U168" s="40">
        <f t="shared" si="57"/>
        <v>6.5000000000000002E-2</v>
      </c>
      <c r="V168" s="41">
        <f t="shared" si="63"/>
        <v>42658.348998824382</v>
      </c>
      <c r="W168" s="41">
        <f t="shared" si="64"/>
        <v>20548.453350471995</v>
      </c>
      <c r="X168" s="53">
        <f t="shared" si="65"/>
        <v>7854839.0541247977</v>
      </c>
      <c r="Y168" s="68">
        <f t="shared" si="66"/>
        <v>7525479.8135671457</v>
      </c>
      <c r="Z168" s="68">
        <f t="shared" si="67"/>
        <v>2145160.9458751981</v>
      </c>
      <c r="AA168" s="39">
        <f t="shared" si="68"/>
        <v>656.28229228960583</v>
      </c>
      <c r="AB168" s="53">
        <f t="shared" si="69"/>
        <v>164.07057307240146</v>
      </c>
      <c r="AC168" s="41" t="str">
        <f t="shared" si="70"/>
        <v>-</v>
      </c>
      <c r="AD168" s="43" t="str">
        <f t="shared" si="71"/>
        <v>-</v>
      </c>
      <c r="AF168" s="38">
        <f>IF('[29]Proforma-Input'!$C$108="Yes",MONTH(O168)&amp;YEAR(O168)=MONTH($C$9)&amp;YEAR($C$9),0)</f>
        <v>0</v>
      </c>
      <c r="AG168" s="52">
        <v>13</v>
      </c>
    </row>
    <row r="169" spans="2:33" x14ac:dyDescent="0.3">
      <c r="B169" s="44" t="str">
        <f t="shared" si="72"/>
        <v>-</v>
      </c>
      <c r="C169" s="38"/>
      <c r="D169" s="1">
        <v>154</v>
      </c>
      <c r="E169" s="1">
        <f t="shared" si="77"/>
        <v>10</v>
      </c>
      <c r="F169" s="39">
        <f>IFERROR(IF(B169&lt;$C$9,IF('[29]Proforma-Input'!$C$108="Yes",K168,K168),0),)</f>
        <v>0</v>
      </c>
      <c r="G169" s="39">
        <f t="shared" si="73"/>
        <v>0</v>
      </c>
      <c r="H169" s="40">
        <f>IFERROR(IF(B169&lt;$C$9,IF('[29]Proforma-Input'!$C$108="Yes",H168,),0),)</f>
        <v>0</v>
      </c>
      <c r="I169" s="41">
        <f t="shared" si="58"/>
        <v>0</v>
      </c>
      <c r="J169" s="41">
        <f t="shared" si="59"/>
        <v>0</v>
      </c>
      <c r="K169" s="42">
        <f t="shared" si="60"/>
        <v>0</v>
      </c>
      <c r="L169" s="41" t="str">
        <f t="shared" si="61"/>
        <v>-</v>
      </c>
      <c r="M169" s="43" t="str">
        <f t="shared" si="62"/>
        <v>-</v>
      </c>
      <c r="O169" s="44">
        <f t="shared" ca="1" si="74"/>
        <v>50589</v>
      </c>
      <c r="P169" s="38"/>
      <c r="Q169" s="1">
        <f t="shared" si="53"/>
        <v>154</v>
      </c>
      <c r="R169" s="1">
        <f t="shared" si="78"/>
        <v>10</v>
      </c>
      <c r="S169" s="39">
        <f>IF('[29]Proforma-Input'!$C$108="No",X168,IF(AF169=TRUE,$P$3,X168))</f>
        <v>7854839.0541247977</v>
      </c>
      <c r="T169" s="39">
        <f t="shared" si="56"/>
        <v>63206.802349296377</v>
      </c>
      <c r="U169" s="40">
        <f t="shared" si="57"/>
        <v>6.5000000000000002E-2</v>
      </c>
      <c r="V169" s="41">
        <f t="shared" si="63"/>
        <v>42547.044876509324</v>
      </c>
      <c r="W169" s="41">
        <f t="shared" si="64"/>
        <v>20659.757472787052</v>
      </c>
      <c r="X169" s="53">
        <f t="shared" si="65"/>
        <v>7834179.2966520106</v>
      </c>
      <c r="Y169" s="68">
        <f t="shared" si="66"/>
        <v>7568026.8584436551</v>
      </c>
      <c r="Z169" s="68">
        <f t="shared" si="67"/>
        <v>2165820.7033479852</v>
      </c>
      <c r="AA169" s="39">
        <f t="shared" si="68"/>
        <v>654.56992117706648</v>
      </c>
      <c r="AB169" s="53">
        <f t="shared" si="69"/>
        <v>163.64248029426662</v>
      </c>
      <c r="AC169" s="41" t="str">
        <f t="shared" si="70"/>
        <v>-</v>
      </c>
      <c r="AD169" s="43" t="str">
        <f t="shared" si="71"/>
        <v>-</v>
      </c>
      <c r="AF169" s="38">
        <f>IF('[29]Proforma-Input'!$C$108="Yes",MONTH(O169)&amp;YEAR(O169)=MONTH($C$9)&amp;YEAR($C$9),0)</f>
        <v>0</v>
      </c>
      <c r="AG169" s="52">
        <v>13</v>
      </c>
    </row>
    <row r="170" spans="2:33" x14ac:dyDescent="0.3">
      <c r="B170" s="44" t="str">
        <f t="shared" si="72"/>
        <v>-</v>
      </c>
      <c r="C170" s="38"/>
      <c r="D170" s="1">
        <v>155</v>
      </c>
      <c r="E170" s="1">
        <f t="shared" si="77"/>
        <v>11</v>
      </c>
      <c r="F170" s="39">
        <f>IFERROR(IF(B170&lt;$C$9,IF('[29]Proforma-Input'!$C$108="Yes",K169,K169),0),)</f>
        <v>0</v>
      </c>
      <c r="G170" s="39">
        <f t="shared" si="73"/>
        <v>0</v>
      </c>
      <c r="H170" s="40">
        <f>IFERROR(IF(B170&lt;$C$9,IF('[29]Proforma-Input'!$C$108="Yes",H169,),0),)</f>
        <v>0</v>
      </c>
      <c r="I170" s="41">
        <f t="shared" si="58"/>
        <v>0</v>
      </c>
      <c r="J170" s="41">
        <f t="shared" si="59"/>
        <v>0</v>
      </c>
      <c r="K170" s="42">
        <f t="shared" si="60"/>
        <v>0</v>
      </c>
      <c r="L170" s="41" t="str">
        <f t="shared" si="61"/>
        <v>-</v>
      </c>
      <c r="M170" s="43" t="str">
        <f t="shared" si="62"/>
        <v>-</v>
      </c>
      <c r="O170" s="44">
        <f t="shared" ca="1" si="74"/>
        <v>50620</v>
      </c>
      <c r="P170" s="38"/>
      <c r="Q170" s="1">
        <f t="shared" si="53"/>
        <v>155</v>
      </c>
      <c r="R170" s="1">
        <f t="shared" si="78"/>
        <v>11</v>
      </c>
      <c r="S170" s="39">
        <f>IF('[29]Proforma-Input'!$C$108="No",X169,IF(AF170=TRUE,$P$3,X169))</f>
        <v>7834179.2966520106</v>
      </c>
      <c r="T170" s="39">
        <f t="shared" si="56"/>
        <v>63206.802349296377</v>
      </c>
      <c r="U170" s="40">
        <f t="shared" si="57"/>
        <v>6.5000000000000002E-2</v>
      </c>
      <c r="V170" s="41">
        <f t="shared" si="63"/>
        <v>42435.137856865062</v>
      </c>
      <c r="W170" s="41">
        <f t="shared" si="64"/>
        <v>20771.664492431315</v>
      </c>
      <c r="X170" s="53">
        <f t="shared" si="65"/>
        <v>7813407.6321595795</v>
      </c>
      <c r="Y170" s="68">
        <f t="shared" si="66"/>
        <v>7610461.9963005204</v>
      </c>
      <c r="Z170" s="68">
        <f t="shared" si="67"/>
        <v>2186592.3678404163</v>
      </c>
      <c r="AA170" s="39">
        <f t="shared" si="68"/>
        <v>652.84827472100085</v>
      </c>
      <c r="AB170" s="53">
        <f t="shared" si="69"/>
        <v>163.21206868025021</v>
      </c>
      <c r="AC170" s="41" t="str">
        <f t="shared" si="70"/>
        <v>-</v>
      </c>
      <c r="AD170" s="43" t="str">
        <f t="shared" si="71"/>
        <v>-</v>
      </c>
      <c r="AF170" s="38">
        <f>IF('[29]Proforma-Input'!$C$108="Yes",MONTH(O170)&amp;YEAR(O170)=MONTH($C$9)&amp;YEAR($C$9),0)</f>
        <v>0</v>
      </c>
      <c r="AG170" s="52">
        <v>13</v>
      </c>
    </row>
    <row r="171" spans="2:33" x14ac:dyDescent="0.3">
      <c r="B171" s="44" t="str">
        <f t="shared" si="72"/>
        <v>-</v>
      </c>
      <c r="C171" s="38"/>
      <c r="D171" s="1">
        <v>156</v>
      </c>
      <c r="E171" s="1">
        <f t="shared" si="77"/>
        <v>12</v>
      </c>
      <c r="F171" s="39">
        <f>IFERROR(IF(B171&lt;$C$9,IF('[29]Proforma-Input'!$C$108="Yes",K170,K170),0),)</f>
        <v>0</v>
      </c>
      <c r="G171" s="39">
        <f t="shared" si="73"/>
        <v>0</v>
      </c>
      <c r="H171" s="40">
        <f>IFERROR(IF(B171&lt;$C$9,IF('[29]Proforma-Input'!$C$108="Yes",H170,),0),)</f>
        <v>0</v>
      </c>
      <c r="I171" s="41">
        <f t="shared" si="58"/>
        <v>0</v>
      </c>
      <c r="J171" s="41">
        <f t="shared" si="59"/>
        <v>0</v>
      </c>
      <c r="K171" s="42">
        <f t="shared" si="60"/>
        <v>0</v>
      </c>
      <c r="L171" s="41" t="str">
        <f t="shared" si="61"/>
        <v>-</v>
      </c>
      <c r="M171" s="43" t="str">
        <f t="shared" si="62"/>
        <v>-</v>
      </c>
      <c r="O171" s="44">
        <f t="shared" ca="1" si="74"/>
        <v>50651</v>
      </c>
      <c r="P171" s="38"/>
      <c r="Q171" s="1">
        <f t="shared" si="53"/>
        <v>156</v>
      </c>
      <c r="R171" s="1">
        <f t="shared" si="78"/>
        <v>12</v>
      </c>
      <c r="S171" s="39">
        <f>IF('[29]Proforma-Input'!$C$108="No",X170,IF(AF171=TRUE,$P$3,X170))</f>
        <v>7813407.6321595795</v>
      </c>
      <c r="T171" s="39">
        <f t="shared" si="56"/>
        <v>63206.802349296377</v>
      </c>
      <c r="U171" s="40">
        <f t="shared" si="57"/>
        <v>6.5000000000000002E-2</v>
      </c>
      <c r="V171" s="41">
        <f t="shared" si="63"/>
        <v>42322.624674197723</v>
      </c>
      <c r="W171" s="41">
        <f t="shared" si="64"/>
        <v>20884.177675098654</v>
      </c>
      <c r="X171" s="53">
        <f t="shared" si="65"/>
        <v>7792523.4544844804</v>
      </c>
      <c r="Y171" s="68">
        <f t="shared" si="66"/>
        <v>7652784.6209747177</v>
      </c>
      <c r="Z171" s="68">
        <f t="shared" si="67"/>
        <v>2207476.5455155149</v>
      </c>
      <c r="AA171" s="39">
        <f t="shared" si="68"/>
        <v>651.11730267996495</v>
      </c>
      <c r="AB171" s="53">
        <f t="shared" si="69"/>
        <v>162.77932566999124</v>
      </c>
      <c r="AC171" s="41" t="str">
        <f t="shared" si="70"/>
        <v>-</v>
      </c>
      <c r="AD171" s="43" t="str">
        <f t="shared" si="71"/>
        <v>-</v>
      </c>
      <c r="AF171" s="38">
        <f>IF('[29]Proforma-Input'!$C$108="Yes",MONTH(O171)&amp;YEAR(O171)=MONTH($C$9)&amp;YEAR($C$9),0)</f>
        <v>0</v>
      </c>
      <c r="AG171" s="52">
        <v>13</v>
      </c>
    </row>
    <row r="172" spans="2:33" x14ac:dyDescent="0.3">
      <c r="B172" s="44" t="str">
        <f t="shared" si="72"/>
        <v>-</v>
      </c>
      <c r="C172" s="38">
        <v>14</v>
      </c>
      <c r="D172" s="1">
        <v>157</v>
      </c>
      <c r="E172" s="1">
        <v>1</v>
      </c>
      <c r="F172" s="39">
        <f>IFERROR(IF(B172&lt;$C$9,IF('[29]Proforma-Input'!$C$108="Yes",K171,K171),0),)</f>
        <v>0</v>
      </c>
      <c r="G172" s="39">
        <f t="shared" si="73"/>
        <v>0</v>
      </c>
      <c r="H172" s="40">
        <f>IFERROR(IF(B172&lt;$C$9,IF('[29]Proforma-Input'!$C$108="Yes",H171,),0),)</f>
        <v>0</v>
      </c>
      <c r="I172" s="41">
        <f t="shared" si="58"/>
        <v>0</v>
      </c>
      <c r="J172" s="41">
        <f t="shared" si="59"/>
        <v>0</v>
      </c>
      <c r="K172" s="42">
        <f t="shared" si="60"/>
        <v>0</v>
      </c>
      <c r="L172" s="41">
        <f t="shared" si="61"/>
        <v>0</v>
      </c>
      <c r="M172" s="43">
        <f t="shared" si="62"/>
        <v>0</v>
      </c>
      <c r="O172" s="44">
        <f t="shared" ca="1" si="74"/>
        <v>50681</v>
      </c>
      <c r="P172" s="38">
        <v>14</v>
      </c>
      <c r="Q172" s="1">
        <f t="shared" si="53"/>
        <v>157</v>
      </c>
      <c r="R172" s="1">
        <v>1</v>
      </c>
      <c r="S172" s="39">
        <f>IF('[29]Proforma-Input'!$C$108="No",X171,IF(AF172=TRUE,$P$3,X171))</f>
        <v>7792523.4544844804</v>
      </c>
      <c r="T172" s="39">
        <f t="shared" si="56"/>
        <v>63206.802349296377</v>
      </c>
      <c r="U172" s="40">
        <f t="shared" si="57"/>
        <v>6.5000000000000002E-2</v>
      </c>
      <c r="V172" s="41">
        <f t="shared" si="63"/>
        <v>42209.502045124267</v>
      </c>
      <c r="W172" s="41">
        <f t="shared" si="64"/>
        <v>20997.300304172109</v>
      </c>
      <c r="X172" s="53">
        <f t="shared" si="65"/>
        <v>7771526.1541803079</v>
      </c>
      <c r="Y172" s="68">
        <f t="shared" si="66"/>
        <v>7694994.1230198415</v>
      </c>
      <c r="Z172" s="68">
        <f t="shared" si="67"/>
        <v>2228473.845819687</v>
      </c>
      <c r="AA172" s="39">
        <f t="shared" si="68"/>
        <v>649.37695454037339</v>
      </c>
      <c r="AB172" s="53">
        <f t="shared" si="69"/>
        <v>162.34423863509335</v>
      </c>
      <c r="AC172" s="41">
        <f t="shared" si="70"/>
        <v>498870.28879020584</v>
      </c>
      <c r="AD172" s="43">
        <f t="shared" si="71"/>
        <v>259611.33940135062</v>
      </c>
      <c r="AF172" s="38">
        <f>IF('[29]Proforma-Input'!$C$108="Yes",MONTH(O172)&amp;YEAR(O172)=MONTH($C$9)&amp;YEAR($C$9),0)</f>
        <v>0</v>
      </c>
      <c r="AG172" s="52">
        <v>14</v>
      </c>
    </row>
    <row r="173" spans="2:33" x14ac:dyDescent="0.3">
      <c r="B173" s="44" t="str">
        <f t="shared" si="72"/>
        <v>-</v>
      </c>
      <c r="C173" s="38"/>
      <c r="D173" s="1">
        <v>158</v>
      </c>
      <c r="E173" s="1">
        <f t="shared" ref="E173:E183" si="79">1+E172</f>
        <v>2</v>
      </c>
      <c r="F173" s="39">
        <f>IFERROR(IF(B173&lt;$C$9,IF('[29]Proforma-Input'!$C$108="Yes",K172,K172),0),)</f>
        <v>0</v>
      </c>
      <c r="G173" s="39">
        <f t="shared" si="73"/>
        <v>0</v>
      </c>
      <c r="H173" s="40">
        <f>IFERROR(IF(B173&lt;$C$9,IF('[29]Proforma-Input'!$C$108="Yes",H172,),0),)</f>
        <v>0</v>
      </c>
      <c r="I173" s="41">
        <f t="shared" si="58"/>
        <v>0</v>
      </c>
      <c r="J173" s="41">
        <f t="shared" si="59"/>
        <v>0</v>
      </c>
      <c r="K173" s="42">
        <f t="shared" si="60"/>
        <v>0</v>
      </c>
      <c r="L173" s="41" t="str">
        <f t="shared" si="61"/>
        <v>-</v>
      </c>
      <c r="M173" s="43" t="str">
        <f t="shared" si="62"/>
        <v>-</v>
      </c>
      <c r="O173" s="44">
        <f t="shared" ca="1" si="74"/>
        <v>50712</v>
      </c>
      <c r="P173" s="38"/>
      <c r="Q173" s="1">
        <f t="shared" si="53"/>
        <v>158</v>
      </c>
      <c r="R173" s="1">
        <f t="shared" ref="R173:R183" si="80">1+R172</f>
        <v>2</v>
      </c>
      <c r="S173" s="39">
        <f>IF('[29]Proforma-Input'!$C$108="No",X172,IF(AF173=TRUE,$P$3,X172))</f>
        <v>7771526.1541803079</v>
      </c>
      <c r="T173" s="39">
        <f t="shared" si="56"/>
        <v>63206.802349296377</v>
      </c>
      <c r="U173" s="40">
        <f t="shared" si="57"/>
        <v>6.5000000000000002E-2</v>
      </c>
      <c r="V173" s="41">
        <f t="shared" si="63"/>
        <v>42095.766668476666</v>
      </c>
      <c r="W173" s="41">
        <f t="shared" si="64"/>
        <v>21111.03568081971</v>
      </c>
      <c r="X173" s="53">
        <f t="shared" si="65"/>
        <v>7750415.1184994886</v>
      </c>
      <c r="Y173" s="68">
        <f t="shared" si="66"/>
        <v>7737089.8896883186</v>
      </c>
      <c r="Z173" s="68">
        <f t="shared" si="67"/>
        <v>2249584.8815005068</v>
      </c>
      <c r="AA173" s="39">
        <f t="shared" si="68"/>
        <v>647.62717951502566</v>
      </c>
      <c r="AB173" s="53">
        <f t="shared" si="69"/>
        <v>161.90679487875641</v>
      </c>
      <c r="AC173" s="41" t="str">
        <f t="shared" si="70"/>
        <v>-</v>
      </c>
      <c r="AD173" s="43" t="str">
        <f t="shared" si="71"/>
        <v>-</v>
      </c>
      <c r="AF173" s="38">
        <f>IF('[29]Proforma-Input'!$C$108="Yes",MONTH(O173)&amp;YEAR(O173)=MONTH($C$9)&amp;YEAR($C$9),0)</f>
        <v>0</v>
      </c>
      <c r="AG173" s="52">
        <v>14</v>
      </c>
    </row>
    <row r="174" spans="2:33" x14ac:dyDescent="0.3">
      <c r="B174" s="44" t="str">
        <f t="shared" si="72"/>
        <v>-</v>
      </c>
      <c r="C174" s="38"/>
      <c r="D174" s="1">
        <v>159</v>
      </c>
      <c r="E174" s="1">
        <f t="shared" si="79"/>
        <v>3</v>
      </c>
      <c r="F174" s="39">
        <f>IFERROR(IF(B174&lt;$C$9,IF('[29]Proforma-Input'!$C$108="Yes",K173,K173),0),)</f>
        <v>0</v>
      </c>
      <c r="G174" s="39">
        <f t="shared" si="73"/>
        <v>0</v>
      </c>
      <c r="H174" s="40">
        <f>IFERROR(IF(B174&lt;$C$9,IF('[29]Proforma-Input'!$C$108="Yes",H173,),0),)</f>
        <v>0</v>
      </c>
      <c r="I174" s="41">
        <f t="shared" si="58"/>
        <v>0</v>
      </c>
      <c r="J174" s="41">
        <f t="shared" si="59"/>
        <v>0</v>
      </c>
      <c r="K174" s="42">
        <f t="shared" si="60"/>
        <v>0</v>
      </c>
      <c r="L174" s="41" t="str">
        <f t="shared" si="61"/>
        <v>-</v>
      </c>
      <c r="M174" s="43" t="str">
        <f t="shared" si="62"/>
        <v>-</v>
      </c>
      <c r="O174" s="44">
        <f t="shared" ca="1" si="74"/>
        <v>50742</v>
      </c>
      <c r="P174" s="38"/>
      <c r="Q174" s="1">
        <f t="shared" si="53"/>
        <v>159</v>
      </c>
      <c r="R174" s="1">
        <f t="shared" si="80"/>
        <v>3</v>
      </c>
      <c r="S174" s="39">
        <f>IF('[29]Proforma-Input'!$C$108="No",X173,IF(AF174=TRUE,$P$3,X173))</f>
        <v>7750415.1184994886</v>
      </c>
      <c r="T174" s="39">
        <f t="shared" si="56"/>
        <v>63206.802349296377</v>
      </c>
      <c r="U174" s="40">
        <f t="shared" si="57"/>
        <v>6.5000000000000002E-2</v>
      </c>
      <c r="V174" s="41">
        <f t="shared" si="63"/>
        <v>41981.415225205565</v>
      </c>
      <c r="W174" s="41">
        <f t="shared" si="64"/>
        <v>21225.387124090812</v>
      </c>
      <c r="X174" s="53">
        <f t="shared" si="65"/>
        <v>7729189.7313753981</v>
      </c>
      <c r="Y174" s="68">
        <f t="shared" si="66"/>
        <v>7779071.3049135245</v>
      </c>
      <c r="Z174" s="68">
        <f t="shared" si="67"/>
        <v>2270810.2686245977</v>
      </c>
      <c r="AA174" s="39">
        <f t="shared" si="68"/>
        <v>645.86792654162412</v>
      </c>
      <c r="AB174" s="53">
        <f t="shared" si="69"/>
        <v>161.46698163540603</v>
      </c>
      <c r="AC174" s="41" t="str">
        <f t="shared" si="70"/>
        <v>-</v>
      </c>
      <c r="AD174" s="43" t="str">
        <f t="shared" si="71"/>
        <v>-</v>
      </c>
      <c r="AF174" s="38">
        <f>IF('[29]Proforma-Input'!$C$108="Yes",MONTH(O174)&amp;YEAR(O174)=MONTH($C$9)&amp;YEAR($C$9),0)</f>
        <v>0</v>
      </c>
      <c r="AG174" s="52">
        <v>14</v>
      </c>
    </row>
    <row r="175" spans="2:33" x14ac:dyDescent="0.3">
      <c r="B175" s="44" t="str">
        <f t="shared" si="72"/>
        <v>-</v>
      </c>
      <c r="C175" s="38"/>
      <c r="D175" s="1">
        <v>160</v>
      </c>
      <c r="E175" s="1">
        <f t="shared" si="79"/>
        <v>4</v>
      </c>
      <c r="F175" s="39">
        <f>IFERROR(IF(B175&lt;$C$9,IF('[29]Proforma-Input'!$C$108="Yes",K174,K174),0),)</f>
        <v>0</v>
      </c>
      <c r="G175" s="39">
        <f t="shared" si="73"/>
        <v>0</v>
      </c>
      <c r="H175" s="40">
        <f>IFERROR(IF(B175&lt;$C$9,IF('[29]Proforma-Input'!$C$108="Yes",H174,),0),)</f>
        <v>0</v>
      </c>
      <c r="I175" s="41">
        <f t="shared" si="58"/>
        <v>0</v>
      </c>
      <c r="J175" s="41">
        <f t="shared" si="59"/>
        <v>0</v>
      </c>
      <c r="K175" s="42">
        <f t="shared" si="60"/>
        <v>0</v>
      </c>
      <c r="L175" s="41" t="str">
        <f t="shared" si="61"/>
        <v>-</v>
      </c>
      <c r="M175" s="43" t="str">
        <f t="shared" si="62"/>
        <v>-</v>
      </c>
      <c r="O175" s="44">
        <f t="shared" ca="1" si="74"/>
        <v>50773</v>
      </c>
      <c r="P175" s="38"/>
      <c r="Q175" s="1">
        <f t="shared" si="53"/>
        <v>160</v>
      </c>
      <c r="R175" s="1">
        <f t="shared" si="80"/>
        <v>4</v>
      </c>
      <c r="S175" s="39">
        <f>IF('[29]Proforma-Input'!$C$108="No",X174,IF(AF175=TRUE,$P$3,X174))</f>
        <v>7729189.7313753981</v>
      </c>
      <c r="T175" s="39">
        <f t="shared" si="56"/>
        <v>63206.802349296377</v>
      </c>
      <c r="U175" s="40">
        <f t="shared" si="57"/>
        <v>6.5000000000000002E-2</v>
      </c>
      <c r="V175" s="41">
        <f t="shared" si="63"/>
        <v>41866.444378283406</v>
      </c>
      <c r="W175" s="41">
        <f t="shared" si="64"/>
        <v>21340.357971012971</v>
      </c>
      <c r="X175" s="53">
        <f t="shared" si="65"/>
        <v>7707849.3734043855</v>
      </c>
      <c r="Y175" s="68">
        <f t="shared" si="66"/>
        <v>7820937.7492918083</v>
      </c>
      <c r="Z175" s="68">
        <f t="shared" si="67"/>
        <v>2292150.6265956108</v>
      </c>
      <c r="AA175" s="39">
        <f t="shared" si="68"/>
        <v>644.0991442812832</v>
      </c>
      <c r="AB175" s="53">
        <f t="shared" si="69"/>
        <v>161.0247860703208</v>
      </c>
      <c r="AC175" s="41" t="str">
        <f t="shared" si="70"/>
        <v>-</v>
      </c>
      <c r="AD175" s="43" t="str">
        <f t="shared" si="71"/>
        <v>-</v>
      </c>
      <c r="AF175" s="38">
        <f>IF('[29]Proforma-Input'!$C$108="Yes",MONTH(O175)&amp;YEAR(O175)=MONTH($C$9)&amp;YEAR($C$9),0)</f>
        <v>0</v>
      </c>
      <c r="AG175" s="52">
        <v>14</v>
      </c>
    </row>
    <row r="176" spans="2:33" x14ac:dyDescent="0.3">
      <c r="B176" s="44" t="str">
        <f t="shared" si="72"/>
        <v>-</v>
      </c>
      <c r="C176" s="38"/>
      <c r="D176" s="1">
        <v>161</v>
      </c>
      <c r="E176" s="1">
        <f t="shared" si="79"/>
        <v>5</v>
      </c>
      <c r="F176" s="39">
        <f>IFERROR(IF(B176&lt;$C$9,IF('[29]Proforma-Input'!$C$108="Yes",K175,K175),0),)</f>
        <v>0</v>
      </c>
      <c r="G176" s="39">
        <f t="shared" si="73"/>
        <v>0</v>
      </c>
      <c r="H176" s="40">
        <f>IFERROR(IF(B176&lt;$C$9,IF('[29]Proforma-Input'!$C$108="Yes",H175,),0),)</f>
        <v>0</v>
      </c>
      <c r="I176" s="41">
        <f t="shared" si="58"/>
        <v>0</v>
      </c>
      <c r="J176" s="41">
        <f t="shared" si="59"/>
        <v>0</v>
      </c>
      <c r="K176" s="42">
        <f t="shared" si="60"/>
        <v>0</v>
      </c>
      <c r="L176" s="41" t="str">
        <f t="shared" si="61"/>
        <v>-</v>
      </c>
      <c r="M176" s="43" t="str">
        <f t="shared" si="62"/>
        <v>-</v>
      </c>
      <c r="O176" s="44">
        <f t="shared" ca="1" si="74"/>
        <v>50804</v>
      </c>
      <c r="P176" s="38"/>
      <c r="Q176" s="1">
        <f t="shared" si="53"/>
        <v>161</v>
      </c>
      <c r="R176" s="1">
        <f t="shared" si="80"/>
        <v>5</v>
      </c>
      <c r="S176" s="39">
        <f>IF('[29]Proforma-Input'!$C$108="No",X175,IF(AF176=TRUE,$P$3,X175))</f>
        <v>7707849.3734043855</v>
      </c>
      <c r="T176" s="39">
        <f t="shared" si="56"/>
        <v>63206.802349296377</v>
      </c>
      <c r="U176" s="40">
        <f t="shared" si="57"/>
        <v>6.5000000000000002E-2</v>
      </c>
      <c r="V176" s="41">
        <f t="shared" si="63"/>
        <v>41750.850772607089</v>
      </c>
      <c r="W176" s="41">
        <f t="shared" si="64"/>
        <v>21455.951576689287</v>
      </c>
      <c r="X176" s="53">
        <f t="shared" si="65"/>
        <v>7686393.4218276963</v>
      </c>
      <c r="Y176" s="68">
        <f t="shared" si="66"/>
        <v>7862688.6000644155</v>
      </c>
      <c r="Z176" s="68">
        <f t="shared" si="67"/>
        <v>2313606.5781723</v>
      </c>
      <c r="AA176" s="39">
        <f t="shared" si="68"/>
        <v>642.3207811170322</v>
      </c>
      <c r="AB176" s="53">
        <f t="shared" si="69"/>
        <v>160.58019527925805</v>
      </c>
      <c r="AC176" s="41" t="str">
        <f t="shared" si="70"/>
        <v>-</v>
      </c>
      <c r="AD176" s="43" t="str">
        <f t="shared" si="71"/>
        <v>-</v>
      </c>
      <c r="AF176" s="38">
        <f>IF('[29]Proforma-Input'!$C$108="Yes",MONTH(O176)&amp;YEAR(O176)=MONTH($C$9)&amp;YEAR($C$9),0)</f>
        <v>0</v>
      </c>
      <c r="AG176" s="52">
        <v>14</v>
      </c>
    </row>
    <row r="177" spans="2:33" x14ac:dyDescent="0.3">
      <c r="B177" s="44" t="str">
        <f t="shared" si="72"/>
        <v>-</v>
      </c>
      <c r="C177" s="38"/>
      <c r="D177" s="1">
        <v>162</v>
      </c>
      <c r="E177" s="1">
        <f t="shared" si="79"/>
        <v>6</v>
      </c>
      <c r="F177" s="39">
        <f>IFERROR(IF(B177&lt;$C$9,IF('[29]Proforma-Input'!$C$108="Yes",K176,K176),0),)</f>
        <v>0</v>
      </c>
      <c r="G177" s="39">
        <f t="shared" si="73"/>
        <v>0</v>
      </c>
      <c r="H177" s="40">
        <f>IFERROR(IF(B177&lt;$C$9,IF('[29]Proforma-Input'!$C$108="Yes",H176,),0),)</f>
        <v>0</v>
      </c>
      <c r="I177" s="41">
        <f t="shared" si="58"/>
        <v>0</v>
      </c>
      <c r="J177" s="41">
        <f t="shared" si="59"/>
        <v>0</v>
      </c>
      <c r="K177" s="42">
        <f t="shared" si="60"/>
        <v>0</v>
      </c>
      <c r="L177" s="41" t="str">
        <f t="shared" si="61"/>
        <v>-</v>
      </c>
      <c r="M177" s="43" t="str">
        <f t="shared" si="62"/>
        <v>-</v>
      </c>
      <c r="O177" s="44">
        <f t="shared" ca="1" si="74"/>
        <v>50832</v>
      </c>
      <c r="P177" s="38"/>
      <c r="Q177" s="1">
        <f t="shared" si="53"/>
        <v>162</v>
      </c>
      <c r="R177" s="1">
        <f t="shared" si="80"/>
        <v>6</v>
      </c>
      <c r="S177" s="39">
        <f>IF('[29]Proforma-Input'!$C$108="No",X176,IF(AF177=TRUE,$P$3,X176))</f>
        <v>7686393.4218276963</v>
      </c>
      <c r="T177" s="39">
        <f t="shared" si="56"/>
        <v>63206.802349296377</v>
      </c>
      <c r="U177" s="40">
        <f t="shared" si="57"/>
        <v>6.5000000000000002E-2</v>
      </c>
      <c r="V177" s="41">
        <f t="shared" si="63"/>
        <v>41634.63103490002</v>
      </c>
      <c r="W177" s="41">
        <f t="shared" si="64"/>
        <v>21572.171314396357</v>
      </c>
      <c r="X177" s="53">
        <f t="shared" si="65"/>
        <v>7664821.2505133003</v>
      </c>
      <c r="Y177" s="68">
        <f t="shared" si="66"/>
        <v>7904323.2310993159</v>
      </c>
      <c r="Z177" s="68">
        <f t="shared" si="67"/>
        <v>2335178.7494866964</v>
      </c>
      <c r="AA177" s="39">
        <f t="shared" si="68"/>
        <v>640.53278515230807</v>
      </c>
      <c r="AB177" s="53">
        <f t="shared" si="69"/>
        <v>160.13319628807702</v>
      </c>
      <c r="AC177" s="41" t="str">
        <f t="shared" si="70"/>
        <v>-</v>
      </c>
      <c r="AD177" s="43" t="str">
        <f t="shared" si="71"/>
        <v>-</v>
      </c>
      <c r="AF177" s="38">
        <f>IF('[29]Proforma-Input'!$C$108="Yes",MONTH(O177)&amp;YEAR(O177)=MONTH($C$9)&amp;YEAR($C$9),0)</f>
        <v>0</v>
      </c>
      <c r="AG177" s="52">
        <v>14</v>
      </c>
    </row>
    <row r="178" spans="2:33" x14ac:dyDescent="0.3">
      <c r="B178" s="44" t="str">
        <f t="shared" si="72"/>
        <v>-</v>
      </c>
      <c r="C178" s="38"/>
      <c r="D178" s="1">
        <v>163</v>
      </c>
      <c r="E178" s="1">
        <f t="shared" si="79"/>
        <v>7</v>
      </c>
      <c r="F178" s="39">
        <f>IFERROR(IF(B178&lt;$C$9,IF('[29]Proforma-Input'!$C$108="Yes",K177,K177),0),)</f>
        <v>0</v>
      </c>
      <c r="G178" s="39">
        <f t="shared" si="73"/>
        <v>0</v>
      </c>
      <c r="H178" s="40">
        <f>IFERROR(IF(B178&lt;$C$9,IF('[29]Proforma-Input'!$C$108="Yes",H177,),0),)</f>
        <v>0</v>
      </c>
      <c r="I178" s="41">
        <f t="shared" si="58"/>
        <v>0</v>
      </c>
      <c r="J178" s="41">
        <f t="shared" si="59"/>
        <v>0</v>
      </c>
      <c r="K178" s="42">
        <f t="shared" si="60"/>
        <v>0</v>
      </c>
      <c r="L178" s="41" t="str">
        <f t="shared" si="61"/>
        <v>-</v>
      </c>
      <c r="M178" s="43" t="str">
        <f t="shared" si="62"/>
        <v>-</v>
      </c>
      <c r="O178" s="44">
        <f t="shared" ca="1" si="74"/>
        <v>50863</v>
      </c>
      <c r="P178" s="38"/>
      <c r="Q178" s="1">
        <f t="shared" si="53"/>
        <v>163</v>
      </c>
      <c r="R178" s="1">
        <f t="shared" si="80"/>
        <v>7</v>
      </c>
      <c r="S178" s="39">
        <f>IF('[29]Proforma-Input'!$C$108="No",X177,IF(AF178=TRUE,$P$3,X177))</f>
        <v>7664821.2505133003</v>
      </c>
      <c r="T178" s="39">
        <f t="shared" si="56"/>
        <v>63206.802349296377</v>
      </c>
      <c r="U178" s="40">
        <f t="shared" si="57"/>
        <v>6.5000000000000002E-2</v>
      </c>
      <c r="V178" s="41">
        <f t="shared" si="63"/>
        <v>41517.781773613715</v>
      </c>
      <c r="W178" s="41">
        <f t="shared" si="64"/>
        <v>21689.020575682662</v>
      </c>
      <c r="X178" s="53">
        <f t="shared" si="65"/>
        <v>7643132.2299376177</v>
      </c>
      <c r="Y178" s="68">
        <f t="shared" si="66"/>
        <v>7945841.0128729297</v>
      </c>
      <c r="Z178" s="68">
        <f t="shared" si="67"/>
        <v>2356867.7700623791</v>
      </c>
      <c r="AA178" s="39">
        <f t="shared" si="68"/>
        <v>638.73510420944172</v>
      </c>
      <c r="AB178" s="53">
        <f t="shared" si="69"/>
        <v>159.68377605236043</v>
      </c>
      <c r="AC178" s="41" t="str">
        <f t="shared" si="70"/>
        <v>-</v>
      </c>
      <c r="AD178" s="43" t="str">
        <f t="shared" si="71"/>
        <v>-</v>
      </c>
      <c r="AF178" s="38">
        <f>IF('[29]Proforma-Input'!$C$108="Yes",MONTH(O178)&amp;YEAR(O178)=MONTH($C$9)&amp;YEAR($C$9),0)</f>
        <v>0</v>
      </c>
      <c r="AG178" s="52">
        <v>14</v>
      </c>
    </row>
    <row r="179" spans="2:33" x14ac:dyDescent="0.3">
      <c r="B179" s="44" t="str">
        <f t="shared" si="72"/>
        <v>-</v>
      </c>
      <c r="C179" s="38"/>
      <c r="D179" s="1">
        <v>164</v>
      </c>
      <c r="E179" s="1">
        <f t="shared" si="79"/>
        <v>8</v>
      </c>
      <c r="F179" s="39">
        <f>IFERROR(IF(B179&lt;$C$9,IF('[29]Proforma-Input'!$C$108="Yes",K178,K178),0),)</f>
        <v>0</v>
      </c>
      <c r="G179" s="39">
        <f t="shared" si="73"/>
        <v>0</v>
      </c>
      <c r="H179" s="40">
        <f>IFERROR(IF(B179&lt;$C$9,IF('[29]Proforma-Input'!$C$108="Yes",H178,),0),)</f>
        <v>0</v>
      </c>
      <c r="I179" s="41">
        <f t="shared" si="58"/>
        <v>0</v>
      </c>
      <c r="J179" s="41">
        <f t="shared" si="59"/>
        <v>0</v>
      </c>
      <c r="K179" s="42">
        <f t="shared" si="60"/>
        <v>0</v>
      </c>
      <c r="L179" s="41" t="str">
        <f t="shared" si="61"/>
        <v>-</v>
      </c>
      <c r="M179" s="43" t="str">
        <f t="shared" si="62"/>
        <v>-</v>
      </c>
      <c r="O179" s="44">
        <f t="shared" ca="1" si="74"/>
        <v>50893</v>
      </c>
      <c r="P179" s="38"/>
      <c r="Q179" s="1">
        <f t="shared" si="53"/>
        <v>164</v>
      </c>
      <c r="R179" s="1">
        <f t="shared" si="80"/>
        <v>8</v>
      </c>
      <c r="S179" s="39">
        <f>IF('[29]Proforma-Input'!$C$108="No",X178,IF(AF179=TRUE,$P$3,X178))</f>
        <v>7643132.2299376177</v>
      </c>
      <c r="T179" s="39">
        <f t="shared" si="56"/>
        <v>63206.802349296377</v>
      </c>
      <c r="U179" s="40">
        <f t="shared" si="57"/>
        <v>6.5000000000000002E-2</v>
      </c>
      <c r="V179" s="41">
        <f t="shared" si="63"/>
        <v>41400.299578828766</v>
      </c>
      <c r="W179" s="41">
        <f t="shared" si="64"/>
        <v>21806.50277046761</v>
      </c>
      <c r="X179" s="53">
        <f t="shared" si="65"/>
        <v>7621325.72716715</v>
      </c>
      <c r="Y179" s="68">
        <f t="shared" si="66"/>
        <v>7987241.3124517584</v>
      </c>
      <c r="Z179" s="68">
        <f t="shared" si="67"/>
        <v>2378674.2728328467</v>
      </c>
      <c r="AA179" s="39">
        <f t="shared" si="68"/>
        <v>636.92768582813483</v>
      </c>
      <c r="AB179" s="53">
        <f t="shared" si="69"/>
        <v>159.23192145703371</v>
      </c>
      <c r="AC179" s="41" t="str">
        <f t="shared" si="70"/>
        <v>-</v>
      </c>
      <c r="AD179" s="43" t="str">
        <f t="shared" si="71"/>
        <v>-</v>
      </c>
      <c r="AF179" s="38">
        <f>IF('[29]Proforma-Input'!$C$108="Yes",MONTH(O179)&amp;YEAR(O179)=MONTH($C$9)&amp;YEAR($C$9),0)</f>
        <v>0</v>
      </c>
      <c r="AG179" s="52">
        <v>14</v>
      </c>
    </row>
    <row r="180" spans="2:33" x14ac:dyDescent="0.3">
      <c r="B180" s="44" t="str">
        <f t="shared" si="72"/>
        <v>-</v>
      </c>
      <c r="C180" s="38"/>
      <c r="D180" s="1">
        <v>165</v>
      </c>
      <c r="E180" s="1">
        <f t="shared" si="79"/>
        <v>9</v>
      </c>
      <c r="F180" s="39">
        <f>IFERROR(IF(B180&lt;$C$9,IF('[29]Proforma-Input'!$C$108="Yes",K179,K179),0),)</f>
        <v>0</v>
      </c>
      <c r="G180" s="39">
        <f t="shared" si="73"/>
        <v>0</v>
      </c>
      <c r="H180" s="40">
        <f>IFERROR(IF(B180&lt;$C$9,IF('[29]Proforma-Input'!$C$108="Yes",H179,),0),)</f>
        <v>0</v>
      </c>
      <c r="I180" s="41">
        <f t="shared" si="58"/>
        <v>0</v>
      </c>
      <c r="J180" s="41">
        <f t="shared" si="59"/>
        <v>0</v>
      </c>
      <c r="K180" s="42">
        <f t="shared" si="60"/>
        <v>0</v>
      </c>
      <c r="L180" s="41" t="str">
        <f t="shared" si="61"/>
        <v>-</v>
      </c>
      <c r="M180" s="43" t="str">
        <f t="shared" si="62"/>
        <v>-</v>
      </c>
      <c r="O180" s="44">
        <f t="shared" ca="1" si="74"/>
        <v>50924</v>
      </c>
      <c r="P180" s="38"/>
      <c r="Q180" s="1">
        <f t="shared" si="53"/>
        <v>165</v>
      </c>
      <c r="R180" s="1">
        <f t="shared" si="80"/>
        <v>9</v>
      </c>
      <c r="S180" s="39">
        <f>IF('[29]Proforma-Input'!$C$108="No",X179,IF(AF180=TRUE,$P$3,X179))</f>
        <v>7621325.72716715</v>
      </c>
      <c r="T180" s="39">
        <f t="shared" si="56"/>
        <v>63206.802349296377</v>
      </c>
      <c r="U180" s="40">
        <f t="shared" si="57"/>
        <v>6.5000000000000002E-2</v>
      </c>
      <c r="V180" s="41">
        <f t="shared" si="63"/>
        <v>41282.181022155397</v>
      </c>
      <c r="W180" s="41">
        <f t="shared" si="64"/>
        <v>21924.62132714098</v>
      </c>
      <c r="X180" s="53">
        <f t="shared" si="65"/>
        <v>7599401.1058400087</v>
      </c>
      <c r="Y180" s="68">
        <f t="shared" si="66"/>
        <v>8028523.4934739135</v>
      </c>
      <c r="Z180" s="68">
        <f t="shared" si="67"/>
        <v>2400598.8941599876</v>
      </c>
      <c r="AA180" s="39">
        <f t="shared" si="68"/>
        <v>635.11047726392917</v>
      </c>
      <c r="AB180" s="53">
        <f t="shared" si="69"/>
        <v>158.77761931598229</v>
      </c>
      <c r="AC180" s="41" t="str">
        <f t="shared" si="70"/>
        <v>-</v>
      </c>
      <c r="AD180" s="43" t="str">
        <f t="shared" si="71"/>
        <v>-</v>
      </c>
      <c r="AF180" s="38">
        <f>IF('[29]Proforma-Input'!$C$108="Yes",MONTH(O180)&amp;YEAR(O180)=MONTH($C$9)&amp;YEAR($C$9),0)</f>
        <v>0</v>
      </c>
      <c r="AG180" s="52">
        <v>14</v>
      </c>
    </row>
    <row r="181" spans="2:33" x14ac:dyDescent="0.3">
      <c r="B181" s="44" t="str">
        <f t="shared" si="72"/>
        <v>-</v>
      </c>
      <c r="C181" s="38"/>
      <c r="D181" s="1">
        <v>166</v>
      </c>
      <c r="E181" s="1">
        <f t="shared" si="79"/>
        <v>10</v>
      </c>
      <c r="F181" s="39">
        <f>IFERROR(IF(B181&lt;$C$9,IF('[29]Proforma-Input'!$C$108="Yes",K180,K180),0),)</f>
        <v>0</v>
      </c>
      <c r="G181" s="39">
        <f t="shared" si="73"/>
        <v>0</v>
      </c>
      <c r="H181" s="40">
        <f>IFERROR(IF(B181&lt;$C$9,IF('[29]Proforma-Input'!$C$108="Yes",H180,),0),)</f>
        <v>0</v>
      </c>
      <c r="I181" s="41">
        <f t="shared" si="58"/>
        <v>0</v>
      </c>
      <c r="J181" s="41">
        <f t="shared" si="59"/>
        <v>0</v>
      </c>
      <c r="K181" s="42">
        <f t="shared" si="60"/>
        <v>0</v>
      </c>
      <c r="L181" s="41" t="str">
        <f t="shared" si="61"/>
        <v>-</v>
      </c>
      <c r="M181" s="43" t="str">
        <f t="shared" si="62"/>
        <v>-</v>
      </c>
      <c r="O181" s="44">
        <f t="shared" ca="1" si="74"/>
        <v>50954</v>
      </c>
      <c r="P181" s="38"/>
      <c r="Q181" s="1">
        <f t="shared" si="53"/>
        <v>166</v>
      </c>
      <c r="R181" s="1">
        <f t="shared" si="80"/>
        <v>10</v>
      </c>
      <c r="S181" s="39">
        <f>IF('[29]Proforma-Input'!$C$108="No",X180,IF(AF181=TRUE,$P$3,X180))</f>
        <v>7599401.1058400087</v>
      </c>
      <c r="T181" s="39">
        <f t="shared" si="56"/>
        <v>63206.802349296377</v>
      </c>
      <c r="U181" s="40">
        <f t="shared" si="57"/>
        <v>6.5000000000000002E-2</v>
      </c>
      <c r="V181" s="41">
        <f t="shared" si="63"/>
        <v>41163.422656633382</v>
      </c>
      <c r="W181" s="41">
        <f t="shared" si="64"/>
        <v>22043.379692662995</v>
      </c>
      <c r="X181" s="53">
        <f t="shared" si="65"/>
        <v>7577357.7261473453</v>
      </c>
      <c r="Y181" s="68">
        <f t="shared" si="66"/>
        <v>8069686.9161305465</v>
      </c>
      <c r="Z181" s="68">
        <f t="shared" si="67"/>
        <v>2422642.2738526505</v>
      </c>
      <c r="AA181" s="39">
        <f t="shared" si="68"/>
        <v>633.2834254866674</v>
      </c>
      <c r="AB181" s="53">
        <f t="shared" si="69"/>
        <v>158.32085637166685</v>
      </c>
      <c r="AC181" s="41" t="str">
        <f t="shared" si="70"/>
        <v>-</v>
      </c>
      <c r="AD181" s="43" t="str">
        <f t="shared" si="71"/>
        <v>-</v>
      </c>
      <c r="AF181" s="38">
        <f>IF('[29]Proforma-Input'!$C$108="Yes",MONTH(O181)&amp;YEAR(O181)=MONTH($C$9)&amp;YEAR($C$9),0)</f>
        <v>0</v>
      </c>
      <c r="AG181" s="52">
        <v>14</v>
      </c>
    </row>
    <row r="182" spans="2:33" x14ac:dyDescent="0.3">
      <c r="B182" s="44" t="str">
        <f t="shared" si="72"/>
        <v>-</v>
      </c>
      <c r="C182" s="38"/>
      <c r="D182" s="1">
        <v>167</v>
      </c>
      <c r="E182" s="1">
        <f t="shared" si="79"/>
        <v>11</v>
      </c>
      <c r="F182" s="39">
        <f>IFERROR(IF(B182&lt;$C$9,IF('[29]Proforma-Input'!$C$108="Yes",K181,K181),0),)</f>
        <v>0</v>
      </c>
      <c r="G182" s="39">
        <f t="shared" si="73"/>
        <v>0</v>
      </c>
      <c r="H182" s="40">
        <f>IFERROR(IF(B182&lt;$C$9,IF('[29]Proforma-Input'!$C$108="Yes",H181,),0),)</f>
        <v>0</v>
      </c>
      <c r="I182" s="41">
        <f t="shared" si="58"/>
        <v>0</v>
      </c>
      <c r="J182" s="41">
        <f t="shared" si="59"/>
        <v>0</v>
      </c>
      <c r="K182" s="42">
        <f t="shared" si="60"/>
        <v>0</v>
      </c>
      <c r="L182" s="41" t="str">
        <f t="shared" si="61"/>
        <v>-</v>
      </c>
      <c r="M182" s="43" t="str">
        <f t="shared" si="62"/>
        <v>-</v>
      </c>
      <c r="O182" s="44">
        <f t="shared" ca="1" si="74"/>
        <v>50985</v>
      </c>
      <c r="P182" s="38"/>
      <c r="Q182" s="1">
        <f t="shared" si="53"/>
        <v>167</v>
      </c>
      <c r="R182" s="1">
        <f t="shared" si="80"/>
        <v>11</v>
      </c>
      <c r="S182" s="39">
        <f>IF('[29]Proforma-Input'!$C$108="No",X181,IF(AF182=TRUE,$P$3,X181))</f>
        <v>7577357.7261473453</v>
      </c>
      <c r="T182" s="39">
        <f t="shared" si="56"/>
        <v>63206.802349296377</v>
      </c>
      <c r="U182" s="40">
        <f t="shared" si="57"/>
        <v>6.5000000000000002E-2</v>
      </c>
      <c r="V182" s="41">
        <f t="shared" si="63"/>
        <v>41044.021016631457</v>
      </c>
      <c r="W182" s="41">
        <f t="shared" si="64"/>
        <v>22162.781332664919</v>
      </c>
      <c r="X182" s="53">
        <f t="shared" si="65"/>
        <v>7555194.9448146801</v>
      </c>
      <c r="Y182" s="68">
        <f t="shared" si="66"/>
        <v>8110730.9371471778</v>
      </c>
      <c r="Z182" s="68">
        <f t="shared" si="67"/>
        <v>2444805.0551853157</v>
      </c>
      <c r="AA182" s="39">
        <f t="shared" si="68"/>
        <v>631.44647717894543</v>
      </c>
      <c r="AB182" s="53">
        <f t="shared" si="69"/>
        <v>157.86161929473636</v>
      </c>
      <c r="AC182" s="41" t="str">
        <f t="shared" si="70"/>
        <v>-</v>
      </c>
      <c r="AD182" s="43" t="str">
        <f t="shared" si="71"/>
        <v>-</v>
      </c>
      <c r="AF182" s="38">
        <f>IF('[29]Proforma-Input'!$C$108="Yes",MONTH(O182)&amp;YEAR(O182)=MONTH($C$9)&amp;YEAR($C$9),0)</f>
        <v>0</v>
      </c>
      <c r="AG182" s="52">
        <v>14</v>
      </c>
    </row>
    <row r="183" spans="2:33" x14ac:dyDescent="0.3">
      <c r="B183" s="44" t="str">
        <f t="shared" si="72"/>
        <v>-</v>
      </c>
      <c r="C183" s="38"/>
      <c r="D183" s="1">
        <v>168</v>
      </c>
      <c r="E183" s="1">
        <f t="shared" si="79"/>
        <v>12</v>
      </c>
      <c r="F183" s="39">
        <f>IFERROR(IF(B183&lt;$C$9,IF('[29]Proforma-Input'!$C$108="Yes",K182,K182),0),)</f>
        <v>0</v>
      </c>
      <c r="G183" s="39">
        <f t="shared" si="73"/>
        <v>0</v>
      </c>
      <c r="H183" s="40">
        <f>IFERROR(IF(B183&lt;$C$9,IF('[29]Proforma-Input'!$C$108="Yes",H182,),0),)</f>
        <v>0</v>
      </c>
      <c r="I183" s="41">
        <f t="shared" si="58"/>
        <v>0</v>
      </c>
      <c r="J183" s="41">
        <f t="shared" si="59"/>
        <v>0</v>
      </c>
      <c r="K183" s="42">
        <f t="shared" si="60"/>
        <v>0</v>
      </c>
      <c r="L183" s="41" t="str">
        <f t="shared" si="61"/>
        <v>-</v>
      </c>
      <c r="M183" s="43" t="str">
        <f t="shared" si="62"/>
        <v>-</v>
      </c>
      <c r="O183" s="44">
        <f t="shared" ca="1" si="74"/>
        <v>51016</v>
      </c>
      <c r="P183" s="38"/>
      <c r="Q183" s="1">
        <f t="shared" si="53"/>
        <v>168</v>
      </c>
      <c r="R183" s="1">
        <f t="shared" si="80"/>
        <v>12</v>
      </c>
      <c r="S183" s="39">
        <f>IF('[29]Proforma-Input'!$C$108="No",X182,IF(AF183=TRUE,$P$3,X182))</f>
        <v>7555194.9448146801</v>
      </c>
      <c r="T183" s="39">
        <f t="shared" si="56"/>
        <v>63206.802349296377</v>
      </c>
      <c r="U183" s="40">
        <f t="shared" si="57"/>
        <v>6.5000000000000002E-2</v>
      </c>
      <c r="V183" s="41">
        <f t="shared" si="63"/>
        <v>40923.972617746185</v>
      </c>
      <c r="W183" s="41">
        <f t="shared" si="64"/>
        <v>22282.829731550191</v>
      </c>
      <c r="X183" s="53">
        <f t="shared" si="65"/>
        <v>7532912.1150831301</v>
      </c>
      <c r="Y183" s="68">
        <f t="shared" si="66"/>
        <v>8151654.9097649241</v>
      </c>
      <c r="Z183" s="68">
        <f t="shared" si="67"/>
        <v>2467087.8849168657</v>
      </c>
      <c r="AA183" s="39">
        <f t="shared" si="68"/>
        <v>629.59957873455676</v>
      </c>
      <c r="AB183" s="53">
        <f t="shared" si="69"/>
        <v>157.39989468363919</v>
      </c>
      <c r="AC183" s="41" t="str">
        <f t="shared" si="70"/>
        <v>-</v>
      </c>
      <c r="AD183" s="43" t="str">
        <f t="shared" si="71"/>
        <v>-</v>
      </c>
      <c r="AF183" s="38">
        <f>IF('[29]Proforma-Input'!$C$108="Yes",MONTH(O183)&amp;YEAR(O183)=MONTH($C$9)&amp;YEAR($C$9),0)</f>
        <v>0</v>
      </c>
      <c r="AG183" s="52">
        <v>14</v>
      </c>
    </row>
    <row r="184" spans="2:33" x14ac:dyDescent="0.3">
      <c r="B184" s="44" t="str">
        <f t="shared" si="72"/>
        <v>-</v>
      </c>
      <c r="C184" s="38">
        <v>15</v>
      </c>
      <c r="D184" s="1">
        <v>169</v>
      </c>
      <c r="E184" s="1">
        <v>1</v>
      </c>
      <c r="F184" s="39">
        <f>IFERROR(IF(B184&lt;$C$9,IF('[29]Proforma-Input'!$C$108="Yes",K183,K183),0),)</f>
        <v>0</v>
      </c>
      <c r="G184" s="39">
        <f t="shared" si="73"/>
        <v>0</v>
      </c>
      <c r="H184" s="40">
        <f>IFERROR(IF(B184&lt;$C$9,IF('[29]Proforma-Input'!$C$108="Yes",H183,),0),)</f>
        <v>0</v>
      </c>
      <c r="I184" s="41">
        <f t="shared" si="58"/>
        <v>0</v>
      </c>
      <c r="J184" s="41">
        <f t="shared" si="59"/>
        <v>0</v>
      </c>
      <c r="K184" s="42">
        <f t="shared" si="60"/>
        <v>0</v>
      </c>
      <c r="L184" s="41">
        <f t="shared" si="61"/>
        <v>0</v>
      </c>
      <c r="M184" s="43">
        <f t="shared" si="62"/>
        <v>0</v>
      </c>
      <c r="O184" s="44">
        <f t="shared" ca="1" si="74"/>
        <v>51046</v>
      </c>
      <c r="P184" s="38">
        <v>15</v>
      </c>
      <c r="Q184" s="1">
        <f t="shared" si="53"/>
        <v>169</v>
      </c>
      <c r="R184" s="1">
        <v>1</v>
      </c>
      <c r="S184" s="39">
        <f>IF('[29]Proforma-Input'!$C$108="No",X183,IF(AF184=TRUE,$P$3,X183))</f>
        <v>7532912.1150831301</v>
      </c>
      <c r="T184" s="39">
        <f t="shared" si="56"/>
        <v>63206.802349296377</v>
      </c>
      <c r="U184" s="40">
        <f t="shared" si="57"/>
        <v>6.5000000000000002E-2</v>
      </c>
      <c r="V184" s="41">
        <f t="shared" si="63"/>
        <v>40803.273956700286</v>
      </c>
      <c r="W184" s="41">
        <f t="shared" si="64"/>
        <v>22403.52839259609</v>
      </c>
      <c r="X184" s="53">
        <f t="shared" si="65"/>
        <v>7510508.5866905339</v>
      </c>
      <c r="Y184" s="68">
        <f t="shared" si="66"/>
        <v>8192458.1837216243</v>
      </c>
      <c r="Z184" s="68">
        <f t="shared" si="67"/>
        <v>2489491.4133094619</v>
      </c>
      <c r="AA184" s="39">
        <f t="shared" si="68"/>
        <v>627.74267625692755</v>
      </c>
      <c r="AB184" s="53">
        <f t="shared" si="69"/>
        <v>156.93566906423189</v>
      </c>
      <c r="AC184" s="41">
        <f t="shared" si="70"/>
        <v>481483.63658963644</v>
      </c>
      <c r="AD184" s="43">
        <f t="shared" si="71"/>
        <v>276997.99160192016</v>
      </c>
      <c r="AF184" s="38">
        <f>IF('[29]Proforma-Input'!$C$108="Yes",MONTH(O184)&amp;YEAR(O184)=MONTH($C$9)&amp;YEAR($C$9),0)</f>
        <v>0</v>
      </c>
      <c r="AG184" s="52">
        <v>15</v>
      </c>
    </row>
    <row r="185" spans="2:33" x14ac:dyDescent="0.3">
      <c r="B185" s="44" t="str">
        <f t="shared" si="72"/>
        <v>-</v>
      </c>
      <c r="C185" s="38"/>
      <c r="D185" s="1">
        <v>170</v>
      </c>
      <c r="E185" s="1">
        <f t="shared" ref="E185:E195" si="81">1+E184</f>
        <v>2</v>
      </c>
      <c r="F185" s="39">
        <f>IFERROR(IF(B185&lt;$C$9,IF('[29]Proforma-Input'!$C$108="Yes",K184,K184),0),)</f>
        <v>0</v>
      </c>
      <c r="G185" s="39">
        <f t="shared" si="73"/>
        <v>0</v>
      </c>
      <c r="H185" s="40">
        <f>IFERROR(IF(B185&lt;$C$9,IF('[29]Proforma-Input'!$C$108="Yes",H184,),0),)</f>
        <v>0</v>
      </c>
      <c r="I185" s="41">
        <f t="shared" si="58"/>
        <v>0</v>
      </c>
      <c r="J185" s="41">
        <f t="shared" si="59"/>
        <v>0</v>
      </c>
      <c r="K185" s="42">
        <f t="shared" si="60"/>
        <v>0</v>
      </c>
      <c r="L185" s="41" t="str">
        <f t="shared" si="61"/>
        <v>-</v>
      </c>
      <c r="M185" s="43" t="str">
        <f t="shared" si="62"/>
        <v>-</v>
      </c>
      <c r="O185" s="44">
        <f t="shared" ca="1" si="74"/>
        <v>51077</v>
      </c>
      <c r="P185" s="38"/>
      <c r="Q185" s="1">
        <f t="shared" si="53"/>
        <v>170</v>
      </c>
      <c r="R185" s="1">
        <f t="shared" ref="R185:R195" si="82">1+R184</f>
        <v>2</v>
      </c>
      <c r="S185" s="39">
        <f>IF('[29]Proforma-Input'!$C$108="No",X184,IF(AF185=TRUE,$P$3,X184))</f>
        <v>7510508.5866905339</v>
      </c>
      <c r="T185" s="39">
        <f t="shared" si="56"/>
        <v>63206.802349296377</v>
      </c>
      <c r="U185" s="40">
        <f t="shared" si="57"/>
        <v>6.5000000000000002E-2</v>
      </c>
      <c r="V185" s="41">
        <f t="shared" si="63"/>
        <v>40681.921511240391</v>
      </c>
      <c r="W185" s="41">
        <f t="shared" si="64"/>
        <v>22524.880838055986</v>
      </c>
      <c r="X185" s="53">
        <f t="shared" si="65"/>
        <v>7487983.7058524778</v>
      </c>
      <c r="Y185" s="68">
        <f t="shared" si="66"/>
        <v>8233140.1052328646</v>
      </c>
      <c r="Z185" s="68">
        <f t="shared" si="67"/>
        <v>2512016.294147518</v>
      </c>
      <c r="AA185" s="39">
        <f t="shared" si="68"/>
        <v>625.87571555754448</v>
      </c>
      <c r="AB185" s="53">
        <f t="shared" si="69"/>
        <v>156.46892888938612</v>
      </c>
      <c r="AC185" s="41" t="str">
        <f t="shared" si="70"/>
        <v>-</v>
      </c>
      <c r="AD185" s="43" t="str">
        <f t="shared" si="71"/>
        <v>-</v>
      </c>
      <c r="AF185" s="38">
        <f>IF('[29]Proforma-Input'!$C$108="Yes",MONTH(O185)&amp;YEAR(O185)=MONTH($C$9)&amp;YEAR($C$9),0)</f>
        <v>0</v>
      </c>
      <c r="AG185" s="52">
        <v>15</v>
      </c>
    </row>
    <row r="186" spans="2:33" x14ac:dyDescent="0.3">
      <c r="B186" s="44" t="str">
        <f t="shared" si="72"/>
        <v>-</v>
      </c>
      <c r="C186" s="38"/>
      <c r="D186" s="1">
        <v>171</v>
      </c>
      <c r="E186" s="1">
        <f t="shared" si="81"/>
        <v>3</v>
      </c>
      <c r="F186" s="39">
        <f>IFERROR(IF(B186&lt;$C$9,IF('[29]Proforma-Input'!$C$108="Yes",K185,K185),0),)</f>
        <v>0</v>
      </c>
      <c r="G186" s="39">
        <f t="shared" si="73"/>
        <v>0</v>
      </c>
      <c r="H186" s="40">
        <f>IFERROR(IF(B186&lt;$C$9,IF('[29]Proforma-Input'!$C$108="Yes",H185,),0),)</f>
        <v>0</v>
      </c>
      <c r="I186" s="41">
        <f t="shared" si="58"/>
        <v>0</v>
      </c>
      <c r="J186" s="41">
        <f t="shared" si="59"/>
        <v>0</v>
      </c>
      <c r="K186" s="42">
        <f t="shared" si="60"/>
        <v>0</v>
      </c>
      <c r="L186" s="41" t="str">
        <f t="shared" si="61"/>
        <v>-</v>
      </c>
      <c r="M186" s="43" t="str">
        <f t="shared" si="62"/>
        <v>-</v>
      </c>
      <c r="O186" s="44">
        <f t="shared" ca="1" si="74"/>
        <v>51107</v>
      </c>
      <c r="P186" s="38"/>
      <c r="Q186" s="1">
        <f t="shared" si="53"/>
        <v>171</v>
      </c>
      <c r="R186" s="1">
        <f t="shared" si="82"/>
        <v>3</v>
      </c>
      <c r="S186" s="39">
        <f>IF('[29]Proforma-Input'!$C$108="No",X185,IF(AF186=TRUE,$P$3,X185))</f>
        <v>7487983.7058524778</v>
      </c>
      <c r="T186" s="39">
        <f t="shared" si="56"/>
        <v>63206.802349296377</v>
      </c>
      <c r="U186" s="40">
        <f t="shared" si="57"/>
        <v>6.5000000000000002E-2</v>
      </c>
      <c r="V186" s="41">
        <f t="shared" si="63"/>
        <v>40559.911740034258</v>
      </c>
      <c r="W186" s="41">
        <f t="shared" si="64"/>
        <v>22646.890609262118</v>
      </c>
      <c r="X186" s="53">
        <f t="shared" si="65"/>
        <v>7465336.8152432153</v>
      </c>
      <c r="Y186" s="68">
        <f t="shared" si="66"/>
        <v>8273700.0169728985</v>
      </c>
      <c r="Z186" s="68">
        <f t="shared" si="67"/>
        <v>2534663.18475678</v>
      </c>
      <c r="AA186" s="39">
        <f t="shared" si="68"/>
        <v>623.99864215437321</v>
      </c>
      <c r="AB186" s="53">
        <f t="shared" si="69"/>
        <v>155.9996605385933</v>
      </c>
      <c r="AC186" s="41" t="str">
        <f t="shared" si="70"/>
        <v>-</v>
      </c>
      <c r="AD186" s="43" t="str">
        <f t="shared" si="71"/>
        <v>-</v>
      </c>
      <c r="AF186" s="38">
        <f>IF('[29]Proforma-Input'!$C$108="Yes",MONTH(O186)&amp;YEAR(O186)=MONTH($C$9)&amp;YEAR($C$9),0)</f>
        <v>0</v>
      </c>
      <c r="AG186" s="52">
        <v>15</v>
      </c>
    </row>
    <row r="187" spans="2:33" x14ac:dyDescent="0.3">
      <c r="B187" s="44" t="str">
        <f t="shared" si="72"/>
        <v>-</v>
      </c>
      <c r="C187" s="38"/>
      <c r="D187" s="1">
        <v>172</v>
      </c>
      <c r="E187" s="1">
        <f t="shared" si="81"/>
        <v>4</v>
      </c>
      <c r="F187" s="39">
        <f>IFERROR(IF(B187&lt;$C$9,IF('[29]Proforma-Input'!$C$108="Yes",K186,K186),0),)</f>
        <v>0</v>
      </c>
      <c r="G187" s="39">
        <f t="shared" si="73"/>
        <v>0</v>
      </c>
      <c r="H187" s="40">
        <f>IFERROR(IF(B187&lt;$C$9,IF('[29]Proforma-Input'!$C$108="Yes",H186,),0),)</f>
        <v>0</v>
      </c>
      <c r="I187" s="41">
        <f t="shared" si="58"/>
        <v>0</v>
      </c>
      <c r="J187" s="41">
        <f t="shared" si="59"/>
        <v>0</v>
      </c>
      <c r="K187" s="42">
        <f t="shared" si="60"/>
        <v>0</v>
      </c>
      <c r="L187" s="41" t="str">
        <f t="shared" si="61"/>
        <v>-</v>
      </c>
      <c r="M187" s="43" t="str">
        <f t="shared" si="62"/>
        <v>-</v>
      </c>
      <c r="O187" s="44">
        <f t="shared" ca="1" si="74"/>
        <v>51138</v>
      </c>
      <c r="P187" s="38"/>
      <c r="Q187" s="1">
        <f t="shared" si="53"/>
        <v>172</v>
      </c>
      <c r="R187" s="1">
        <f t="shared" si="82"/>
        <v>4</v>
      </c>
      <c r="S187" s="39">
        <f>IF('[29]Proforma-Input'!$C$108="No",X186,IF(AF187=TRUE,$P$3,X186))</f>
        <v>7465336.8152432153</v>
      </c>
      <c r="T187" s="39">
        <f t="shared" si="56"/>
        <v>63206.802349296377</v>
      </c>
      <c r="U187" s="40">
        <f t="shared" si="57"/>
        <v>6.5000000000000002E-2</v>
      </c>
      <c r="V187" s="41">
        <f t="shared" si="63"/>
        <v>40437.241082567416</v>
      </c>
      <c r="W187" s="41">
        <f t="shared" si="64"/>
        <v>22769.561266728961</v>
      </c>
      <c r="X187" s="53">
        <f t="shared" si="65"/>
        <v>7442567.2539764866</v>
      </c>
      <c r="Y187" s="68">
        <f t="shared" si="66"/>
        <v>8314137.2580554662</v>
      </c>
      <c r="Z187" s="68">
        <f t="shared" si="67"/>
        <v>2557432.7460235092</v>
      </c>
      <c r="AA187" s="39">
        <f t="shared" si="68"/>
        <v>622.11140127026795</v>
      </c>
      <c r="AB187" s="53">
        <f t="shared" si="69"/>
        <v>155.52785031756699</v>
      </c>
      <c r="AC187" s="41" t="str">
        <f t="shared" si="70"/>
        <v>-</v>
      </c>
      <c r="AD187" s="43" t="str">
        <f t="shared" si="71"/>
        <v>-</v>
      </c>
      <c r="AF187" s="38">
        <f>IF('[29]Proforma-Input'!$C$108="Yes",MONTH(O187)&amp;YEAR(O187)=MONTH($C$9)&amp;YEAR($C$9),0)</f>
        <v>0</v>
      </c>
      <c r="AG187" s="52">
        <v>15</v>
      </c>
    </row>
    <row r="188" spans="2:33" x14ac:dyDescent="0.3">
      <c r="B188" s="44" t="str">
        <f t="shared" si="72"/>
        <v>-</v>
      </c>
      <c r="C188" s="38"/>
      <c r="D188" s="1">
        <v>173</v>
      </c>
      <c r="E188" s="1">
        <f t="shared" si="81"/>
        <v>5</v>
      </c>
      <c r="F188" s="39">
        <f>IFERROR(IF(B188&lt;$C$9,IF('[29]Proforma-Input'!$C$108="Yes",K187,K187),0),)</f>
        <v>0</v>
      </c>
      <c r="G188" s="39">
        <f t="shared" si="73"/>
        <v>0</v>
      </c>
      <c r="H188" s="40">
        <f>IFERROR(IF(B188&lt;$C$9,IF('[29]Proforma-Input'!$C$108="Yes",H187,),0),)</f>
        <v>0</v>
      </c>
      <c r="I188" s="41">
        <f t="shared" si="58"/>
        <v>0</v>
      </c>
      <c r="J188" s="41">
        <f t="shared" si="59"/>
        <v>0</v>
      </c>
      <c r="K188" s="42">
        <f t="shared" si="60"/>
        <v>0</v>
      </c>
      <c r="L188" s="41" t="str">
        <f t="shared" si="61"/>
        <v>-</v>
      </c>
      <c r="M188" s="43" t="str">
        <f t="shared" si="62"/>
        <v>-</v>
      </c>
      <c r="O188" s="44">
        <f t="shared" ca="1" si="74"/>
        <v>51169</v>
      </c>
      <c r="P188" s="38"/>
      <c r="Q188" s="1">
        <f t="shared" si="53"/>
        <v>173</v>
      </c>
      <c r="R188" s="1">
        <f t="shared" si="82"/>
        <v>5</v>
      </c>
      <c r="S188" s="39">
        <f>IF('[29]Proforma-Input'!$C$108="No",X187,IF(AF188=TRUE,$P$3,X187))</f>
        <v>7442567.2539764866</v>
      </c>
      <c r="T188" s="39">
        <f t="shared" si="56"/>
        <v>63206.802349296377</v>
      </c>
      <c r="U188" s="40">
        <f t="shared" si="57"/>
        <v>6.5000000000000002E-2</v>
      </c>
      <c r="V188" s="41">
        <f t="shared" si="63"/>
        <v>40313.905959039301</v>
      </c>
      <c r="W188" s="41">
        <f t="shared" si="64"/>
        <v>22892.896390257076</v>
      </c>
      <c r="X188" s="53">
        <f t="shared" si="65"/>
        <v>7419674.3575862292</v>
      </c>
      <c r="Y188" s="68">
        <f t="shared" si="66"/>
        <v>8354451.1640145052</v>
      </c>
      <c r="Z188" s="68">
        <f t="shared" si="67"/>
        <v>2580325.6424137661</v>
      </c>
      <c r="AA188" s="39">
        <f t="shared" si="68"/>
        <v>620.21393783137387</v>
      </c>
      <c r="AB188" s="53">
        <f t="shared" si="69"/>
        <v>155.05348445784347</v>
      </c>
      <c r="AC188" s="41" t="str">
        <f t="shared" si="70"/>
        <v>-</v>
      </c>
      <c r="AD188" s="43" t="str">
        <f t="shared" si="71"/>
        <v>-</v>
      </c>
      <c r="AF188" s="38">
        <f>IF('[29]Proforma-Input'!$C$108="Yes",MONTH(O188)&amp;YEAR(O188)=MONTH($C$9)&amp;YEAR($C$9),0)</f>
        <v>0</v>
      </c>
      <c r="AG188" s="52">
        <v>15</v>
      </c>
    </row>
    <row r="189" spans="2:33" x14ac:dyDescent="0.3">
      <c r="B189" s="44" t="str">
        <f t="shared" si="72"/>
        <v>-</v>
      </c>
      <c r="C189" s="38"/>
      <c r="D189" s="1">
        <v>174</v>
      </c>
      <c r="E189" s="1">
        <f t="shared" si="81"/>
        <v>6</v>
      </c>
      <c r="F189" s="39">
        <f>IFERROR(IF(B189&lt;$C$9,IF('[29]Proforma-Input'!$C$108="Yes",K188,K188),0),)</f>
        <v>0</v>
      </c>
      <c r="G189" s="39">
        <f t="shared" si="73"/>
        <v>0</v>
      </c>
      <c r="H189" s="40">
        <f>IFERROR(IF(B189&lt;$C$9,IF('[29]Proforma-Input'!$C$108="Yes",H188,),0),)</f>
        <v>0</v>
      </c>
      <c r="I189" s="41">
        <f t="shared" si="58"/>
        <v>0</v>
      </c>
      <c r="J189" s="41">
        <f t="shared" si="59"/>
        <v>0</v>
      </c>
      <c r="K189" s="42">
        <f t="shared" si="60"/>
        <v>0</v>
      </c>
      <c r="L189" s="41" t="str">
        <f t="shared" si="61"/>
        <v>-</v>
      </c>
      <c r="M189" s="43" t="str">
        <f t="shared" si="62"/>
        <v>-</v>
      </c>
      <c r="O189" s="44">
        <f t="shared" ca="1" si="74"/>
        <v>51198</v>
      </c>
      <c r="P189" s="38"/>
      <c r="Q189" s="1">
        <f t="shared" si="53"/>
        <v>174</v>
      </c>
      <c r="R189" s="1">
        <f t="shared" si="82"/>
        <v>6</v>
      </c>
      <c r="S189" s="39">
        <f>IF('[29]Proforma-Input'!$C$108="No",X188,IF(AF189=TRUE,$P$3,X188))</f>
        <v>7419674.3575862292</v>
      </c>
      <c r="T189" s="39">
        <f t="shared" si="56"/>
        <v>63206.802349296377</v>
      </c>
      <c r="U189" s="40">
        <f t="shared" si="57"/>
        <v>6.5000000000000002E-2</v>
      </c>
      <c r="V189" s="41">
        <f t="shared" si="63"/>
        <v>40189.902770258741</v>
      </c>
      <c r="W189" s="41">
        <f t="shared" si="64"/>
        <v>23016.899579037636</v>
      </c>
      <c r="X189" s="53">
        <f t="shared" si="65"/>
        <v>7396657.4580071913</v>
      </c>
      <c r="Y189" s="68">
        <f t="shared" si="66"/>
        <v>8394641.0667847637</v>
      </c>
      <c r="Z189" s="68">
        <f t="shared" si="67"/>
        <v>2603342.5419928036</v>
      </c>
      <c r="AA189" s="39">
        <f t="shared" si="68"/>
        <v>618.30619646551906</v>
      </c>
      <c r="AB189" s="53">
        <f t="shared" si="69"/>
        <v>154.57654911637977</v>
      </c>
      <c r="AC189" s="41" t="str">
        <f t="shared" si="70"/>
        <v>-</v>
      </c>
      <c r="AD189" s="43" t="str">
        <f t="shared" si="71"/>
        <v>-</v>
      </c>
      <c r="AF189" s="38">
        <f>IF('[29]Proforma-Input'!$C$108="Yes",MONTH(O189)&amp;YEAR(O189)=MONTH($C$9)&amp;YEAR($C$9),0)</f>
        <v>0</v>
      </c>
      <c r="AG189" s="52">
        <v>15</v>
      </c>
    </row>
    <row r="190" spans="2:33" x14ac:dyDescent="0.3">
      <c r="B190" s="44" t="str">
        <f t="shared" si="72"/>
        <v>-</v>
      </c>
      <c r="C190" s="38"/>
      <c r="D190" s="1">
        <v>175</v>
      </c>
      <c r="E190" s="1">
        <f t="shared" si="81"/>
        <v>7</v>
      </c>
      <c r="F190" s="39">
        <f>IFERROR(IF(B190&lt;$C$9,IF('[29]Proforma-Input'!$C$108="Yes",K189,K189),0),)</f>
        <v>0</v>
      </c>
      <c r="G190" s="39">
        <f t="shared" si="73"/>
        <v>0</v>
      </c>
      <c r="H190" s="40">
        <f>IFERROR(IF(B190&lt;$C$9,IF('[29]Proforma-Input'!$C$108="Yes",H189,),0),)</f>
        <v>0</v>
      </c>
      <c r="I190" s="41">
        <f t="shared" si="58"/>
        <v>0</v>
      </c>
      <c r="J190" s="41">
        <f t="shared" si="59"/>
        <v>0</v>
      </c>
      <c r="K190" s="42">
        <f t="shared" si="60"/>
        <v>0</v>
      </c>
      <c r="L190" s="41" t="str">
        <f t="shared" si="61"/>
        <v>-</v>
      </c>
      <c r="M190" s="43" t="str">
        <f t="shared" si="62"/>
        <v>-</v>
      </c>
      <c r="O190" s="44">
        <f t="shared" ca="1" si="74"/>
        <v>51229</v>
      </c>
      <c r="P190" s="38"/>
      <c r="Q190" s="1">
        <f t="shared" si="53"/>
        <v>175</v>
      </c>
      <c r="R190" s="1">
        <f t="shared" si="82"/>
        <v>7</v>
      </c>
      <c r="S190" s="39">
        <f>IF('[29]Proforma-Input'!$C$108="No",X189,IF(AF190=TRUE,$P$3,X189))</f>
        <v>7396657.4580071913</v>
      </c>
      <c r="T190" s="39">
        <f t="shared" si="56"/>
        <v>63206.802349296377</v>
      </c>
      <c r="U190" s="40">
        <f t="shared" si="57"/>
        <v>6.5000000000000002E-2</v>
      </c>
      <c r="V190" s="41">
        <f t="shared" si="63"/>
        <v>40065.227897538956</v>
      </c>
      <c r="W190" s="41">
        <f t="shared" si="64"/>
        <v>23141.57445175742</v>
      </c>
      <c r="X190" s="53">
        <f t="shared" si="65"/>
        <v>7373515.8835554337</v>
      </c>
      <c r="Y190" s="68">
        <f t="shared" si="66"/>
        <v>8434706.2946823034</v>
      </c>
      <c r="Z190" s="68">
        <f t="shared" si="67"/>
        <v>2626484.1164445612</v>
      </c>
      <c r="AA190" s="39">
        <f t="shared" si="68"/>
        <v>616.38812150059925</v>
      </c>
      <c r="AB190" s="53">
        <f t="shared" si="69"/>
        <v>154.09703037514981</v>
      </c>
      <c r="AC190" s="41" t="str">
        <f t="shared" si="70"/>
        <v>-</v>
      </c>
      <c r="AD190" s="43" t="str">
        <f t="shared" si="71"/>
        <v>-</v>
      </c>
      <c r="AF190" s="38">
        <f>IF('[29]Proforma-Input'!$C$108="Yes",MONTH(O190)&amp;YEAR(O190)=MONTH($C$9)&amp;YEAR($C$9),0)</f>
        <v>0</v>
      </c>
      <c r="AG190" s="52">
        <v>15</v>
      </c>
    </row>
    <row r="191" spans="2:33" x14ac:dyDescent="0.3">
      <c r="B191" s="44" t="str">
        <f t="shared" si="72"/>
        <v>-</v>
      </c>
      <c r="C191" s="38"/>
      <c r="D191" s="1">
        <v>176</v>
      </c>
      <c r="E191" s="1">
        <f t="shared" si="81"/>
        <v>8</v>
      </c>
      <c r="F191" s="39">
        <f>IFERROR(IF(B191&lt;$C$9,IF('[29]Proforma-Input'!$C$108="Yes",K190,K190),0),)</f>
        <v>0</v>
      </c>
      <c r="G191" s="39">
        <f t="shared" si="73"/>
        <v>0</v>
      </c>
      <c r="H191" s="40">
        <f>IFERROR(IF(B191&lt;$C$9,IF('[29]Proforma-Input'!$C$108="Yes",H190,),0),)</f>
        <v>0</v>
      </c>
      <c r="I191" s="41">
        <f t="shared" si="58"/>
        <v>0</v>
      </c>
      <c r="J191" s="41">
        <f t="shared" si="59"/>
        <v>0</v>
      </c>
      <c r="K191" s="42">
        <f t="shared" si="60"/>
        <v>0</v>
      </c>
      <c r="L191" s="41" t="str">
        <f t="shared" si="61"/>
        <v>-</v>
      </c>
      <c r="M191" s="43" t="str">
        <f t="shared" si="62"/>
        <v>-</v>
      </c>
      <c r="O191" s="44">
        <f t="shared" ca="1" si="74"/>
        <v>51259</v>
      </c>
      <c r="P191" s="38"/>
      <c r="Q191" s="1">
        <f t="shared" si="53"/>
        <v>176</v>
      </c>
      <c r="R191" s="1">
        <f t="shared" si="82"/>
        <v>8</v>
      </c>
      <c r="S191" s="39">
        <f>IF('[29]Proforma-Input'!$C$108="No",X190,IF(AF191=TRUE,$P$3,X190))</f>
        <v>7373515.8835554337</v>
      </c>
      <c r="T191" s="39">
        <f t="shared" si="56"/>
        <v>63206.802349296377</v>
      </c>
      <c r="U191" s="40">
        <f t="shared" si="57"/>
        <v>6.5000000000000002E-2</v>
      </c>
      <c r="V191" s="41">
        <f t="shared" si="63"/>
        <v>39939.877702591933</v>
      </c>
      <c r="W191" s="41">
        <f t="shared" si="64"/>
        <v>23266.924646704443</v>
      </c>
      <c r="X191" s="53">
        <f t="shared" si="65"/>
        <v>7350248.9589087293</v>
      </c>
      <c r="Y191" s="68">
        <f t="shared" si="66"/>
        <v>8474646.1723848954</v>
      </c>
      <c r="Z191" s="68">
        <f t="shared" si="67"/>
        <v>2649751.0410912656</v>
      </c>
      <c r="AA191" s="39">
        <f t="shared" si="68"/>
        <v>614.45965696295286</v>
      </c>
      <c r="AB191" s="53">
        <f t="shared" si="69"/>
        <v>153.61491424073822</v>
      </c>
      <c r="AC191" s="41" t="str">
        <f t="shared" si="70"/>
        <v>-</v>
      </c>
      <c r="AD191" s="43" t="str">
        <f t="shared" si="71"/>
        <v>-</v>
      </c>
      <c r="AF191" s="38">
        <f>IF('[29]Proforma-Input'!$C$108="Yes",MONTH(O191)&amp;YEAR(O191)=MONTH($C$9)&amp;YEAR($C$9),0)</f>
        <v>0</v>
      </c>
      <c r="AG191" s="52">
        <v>15</v>
      </c>
    </row>
    <row r="192" spans="2:33" x14ac:dyDescent="0.3">
      <c r="B192" s="44" t="str">
        <f t="shared" si="72"/>
        <v>-</v>
      </c>
      <c r="C192" s="38"/>
      <c r="D192" s="1">
        <v>177</v>
      </c>
      <c r="E192" s="1">
        <f t="shared" si="81"/>
        <v>9</v>
      </c>
      <c r="F192" s="39">
        <f>IFERROR(IF(B192&lt;$C$9,IF('[29]Proforma-Input'!$C$108="Yes",K191,K191),0),)</f>
        <v>0</v>
      </c>
      <c r="G192" s="39">
        <f t="shared" si="73"/>
        <v>0</v>
      </c>
      <c r="H192" s="40">
        <f>IFERROR(IF(B192&lt;$C$9,IF('[29]Proforma-Input'!$C$108="Yes",H191,),0),)</f>
        <v>0</v>
      </c>
      <c r="I192" s="41">
        <f t="shared" si="58"/>
        <v>0</v>
      </c>
      <c r="J192" s="41">
        <f t="shared" si="59"/>
        <v>0</v>
      </c>
      <c r="K192" s="42">
        <f t="shared" si="60"/>
        <v>0</v>
      </c>
      <c r="L192" s="41" t="str">
        <f t="shared" si="61"/>
        <v>-</v>
      </c>
      <c r="M192" s="43" t="str">
        <f t="shared" si="62"/>
        <v>-</v>
      </c>
      <c r="O192" s="44">
        <f t="shared" ca="1" si="74"/>
        <v>51290</v>
      </c>
      <c r="P192" s="38"/>
      <c r="Q192" s="1">
        <f t="shared" si="53"/>
        <v>177</v>
      </c>
      <c r="R192" s="1">
        <f t="shared" si="82"/>
        <v>9</v>
      </c>
      <c r="S192" s="39">
        <f>IF('[29]Proforma-Input'!$C$108="No",X191,IF(AF192=TRUE,$P$3,X191))</f>
        <v>7350248.9589087293</v>
      </c>
      <c r="T192" s="39">
        <f t="shared" si="56"/>
        <v>63206.802349296377</v>
      </c>
      <c r="U192" s="40">
        <f t="shared" si="57"/>
        <v>6.5000000000000002E-2</v>
      </c>
      <c r="V192" s="41">
        <f t="shared" si="63"/>
        <v>39813.848527422284</v>
      </c>
      <c r="W192" s="41">
        <f t="shared" si="64"/>
        <v>23392.953821874093</v>
      </c>
      <c r="X192" s="53">
        <f t="shared" si="65"/>
        <v>7326856.005086855</v>
      </c>
      <c r="Y192" s="68">
        <f t="shared" si="66"/>
        <v>8514460.0209123176</v>
      </c>
      <c r="Z192" s="68">
        <f t="shared" si="67"/>
        <v>2673143.9949131398</v>
      </c>
      <c r="AA192" s="39">
        <f t="shared" si="68"/>
        <v>612.52074657572746</v>
      </c>
      <c r="AB192" s="53">
        <f t="shared" si="69"/>
        <v>153.13018664393186</v>
      </c>
      <c r="AC192" s="41" t="str">
        <f t="shared" si="70"/>
        <v>-</v>
      </c>
      <c r="AD192" s="43" t="str">
        <f t="shared" si="71"/>
        <v>-</v>
      </c>
      <c r="AF192" s="38">
        <f>IF('[29]Proforma-Input'!$C$108="Yes",MONTH(O192)&amp;YEAR(O192)=MONTH($C$9)&amp;YEAR($C$9),0)</f>
        <v>0</v>
      </c>
      <c r="AG192" s="52">
        <v>15</v>
      </c>
    </row>
    <row r="193" spans="2:33" x14ac:dyDescent="0.3">
      <c r="B193" s="44" t="str">
        <f t="shared" si="72"/>
        <v>-</v>
      </c>
      <c r="C193" s="38"/>
      <c r="D193" s="1">
        <v>178</v>
      </c>
      <c r="E193" s="1">
        <f t="shared" si="81"/>
        <v>10</v>
      </c>
      <c r="F193" s="39">
        <f>IFERROR(IF(B193&lt;$C$9,IF('[29]Proforma-Input'!$C$108="Yes",K192,K192),0),)</f>
        <v>0</v>
      </c>
      <c r="G193" s="39">
        <f t="shared" si="73"/>
        <v>0</v>
      </c>
      <c r="H193" s="40">
        <f>IFERROR(IF(B193&lt;$C$9,IF('[29]Proforma-Input'!$C$108="Yes",H192,),0),)</f>
        <v>0</v>
      </c>
      <c r="I193" s="41">
        <f t="shared" si="58"/>
        <v>0</v>
      </c>
      <c r="J193" s="41">
        <f t="shared" si="59"/>
        <v>0</v>
      </c>
      <c r="K193" s="42">
        <f t="shared" si="60"/>
        <v>0</v>
      </c>
      <c r="L193" s="41" t="str">
        <f t="shared" si="61"/>
        <v>-</v>
      </c>
      <c r="M193" s="43" t="str">
        <f t="shared" si="62"/>
        <v>-</v>
      </c>
      <c r="O193" s="44">
        <f t="shared" ca="1" si="74"/>
        <v>51320</v>
      </c>
      <c r="P193" s="38"/>
      <c r="Q193" s="1">
        <f t="shared" si="53"/>
        <v>178</v>
      </c>
      <c r="R193" s="1">
        <f t="shared" si="82"/>
        <v>10</v>
      </c>
      <c r="S193" s="39">
        <f>IF('[29]Proforma-Input'!$C$108="No",X192,IF(AF193=TRUE,$P$3,X192))</f>
        <v>7326856.005086855</v>
      </c>
      <c r="T193" s="39">
        <f t="shared" si="56"/>
        <v>63206.802349296377</v>
      </c>
      <c r="U193" s="40">
        <f t="shared" si="57"/>
        <v>6.5000000000000002E-2</v>
      </c>
      <c r="V193" s="41">
        <f t="shared" si="63"/>
        <v>39687.13669422047</v>
      </c>
      <c r="W193" s="41">
        <f t="shared" si="64"/>
        <v>23519.665655075907</v>
      </c>
      <c r="X193" s="53">
        <f t="shared" si="65"/>
        <v>7303336.3394317795</v>
      </c>
      <c r="Y193" s="68">
        <f t="shared" si="66"/>
        <v>8554147.1576065384</v>
      </c>
      <c r="Z193" s="68">
        <f t="shared" si="67"/>
        <v>2696663.6605682159</v>
      </c>
      <c r="AA193" s="39">
        <f t="shared" si="68"/>
        <v>610.57133375723799</v>
      </c>
      <c r="AB193" s="53">
        <f t="shared" si="69"/>
        <v>152.6428334393095</v>
      </c>
      <c r="AC193" s="41" t="str">
        <f t="shared" si="70"/>
        <v>-</v>
      </c>
      <c r="AD193" s="43" t="str">
        <f t="shared" si="71"/>
        <v>-</v>
      </c>
      <c r="AF193" s="38">
        <f>IF('[29]Proforma-Input'!$C$108="Yes",MONTH(O193)&amp;YEAR(O193)=MONTH($C$9)&amp;YEAR($C$9),0)</f>
        <v>0</v>
      </c>
      <c r="AG193" s="52">
        <v>15</v>
      </c>
    </row>
    <row r="194" spans="2:33" x14ac:dyDescent="0.3">
      <c r="B194" s="44" t="str">
        <f t="shared" si="72"/>
        <v>-</v>
      </c>
      <c r="C194" s="38"/>
      <c r="D194" s="1">
        <v>179</v>
      </c>
      <c r="E194" s="1">
        <f t="shared" si="81"/>
        <v>11</v>
      </c>
      <c r="F194" s="39">
        <f>IFERROR(IF(B194&lt;$C$9,IF('[29]Proforma-Input'!$C$108="Yes",K193,K193),0),)</f>
        <v>0</v>
      </c>
      <c r="G194" s="39">
        <f t="shared" si="73"/>
        <v>0</v>
      </c>
      <c r="H194" s="40">
        <f>IFERROR(IF(B194&lt;$C$9,IF('[29]Proforma-Input'!$C$108="Yes",H193,),0),)</f>
        <v>0</v>
      </c>
      <c r="I194" s="41">
        <f t="shared" si="58"/>
        <v>0</v>
      </c>
      <c r="J194" s="41">
        <f t="shared" si="59"/>
        <v>0</v>
      </c>
      <c r="K194" s="42">
        <f t="shared" si="60"/>
        <v>0</v>
      </c>
      <c r="L194" s="41" t="str">
        <f t="shared" si="61"/>
        <v>-</v>
      </c>
      <c r="M194" s="43" t="str">
        <f t="shared" si="62"/>
        <v>-</v>
      </c>
      <c r="O194" s="44">
        <f t="shared" ca="1" si="74"/>
        <v>51351</v>
      </c>
      <c r="P194" s="38"/>
      <c r="Q194" s="1">
        <f t="shared" si="53"/>
        <v>179</v>
      </c>
      <c r="R194" s="1">
        <f t="shared" si="82"/>
        <v>11</v>
      </c>
      <c r="S194" s="39">
        <f>IF('[29]Proforma-Input'!$C$108="No",X193,IF(AF194=TRUE,$P$3,X193))</f>
        <v>7303336.3394317795</v>
      </c>
      <c r="T194" s="39">
        <f t="shared" si="56"/>
        <v>63206.802349296377</v>
      </c>
      <c r="U194" s="40">
        <f t="shared" si="57"/>
        <v>6.5000000000000002E-2</v>
      </c>
      <c r="V194" s="41">
        <f t="shared" si="63"/>
        <v>39559.738505255475</v>
      </c>
      <c r="W194" s="41">
        <f t="shared" si="64"/>
        <v>23647.063844040902</v>
      </c>
      <c r="X194" s="53">
        <f t="shared" si="65"/>
        <v>7279689.2755877385</v>
      </c>
      <c r="Y194" s="68">
        <f t="shared" si="66"/>
        <v>8593706.8961117938</v>
      </c>
      <c r="Z194" s="68">
        <f t="shared" si="67"/>
        <v>2720310.7244122569</v>
      </c>
      <c r="AA194" s="39">
        <f t="shared" si="68"/>
        <v>608.61136161931495</v>
      </c>
      <c r="AB194" s="53">
        <f t="shared" si="69"/>
        <v>152.15284040482874</v>
      </c>
      <c r="AC194" s="41" t="str">
        <f t="shared" si="70"/>
        <v>-</v>
      </c>
      <c r="AD194" s="43" t="str">
        <f t="shared" si="71"/>
        <v>-</v>
      </c>
      <c r="AF194" s="38">
        <f>IF('[29]Proforma-Input'!$C$108="Yes",MONTH(O194)&amp;YEAR(O194)=MONTH($C$9)&amp;YEAR($C$9),0)</f>
        <v>0</v>
      </c>
      <c r="AG194" s="52">
        <v>15</v>
      </c>
    </row>
    <row r="195" spans="2:33" x14ac:dyDescent="0.3">
      <c r="B195" s="44" t="str">
        <f t="shared" si="72"/>
        <v>-</v>
      </c>
      <c r="C195" s="38"/>
      <c r="D195" s="1">
        <v>180</v>
      </c>
      <c r="E195" s="1">
        <f t="shared" si="81"/>
        <v>12</v>
      </c>
      <c r="F195" s="39">
        <f>IFERROR(IF(B195&lt;$C$9,IF('[29]Proforma-Input'!$C$108="Yes",K194,K194),0),)</f>
        <v>0</v>
      </c>
      <c r="G195" s="39">
        <f t="shared" si="73"/>
        <v>0</v>
      </c>
      <c r="H195" s="40">
        <f>IFERROR(IF(B195&lt;$C$9,IF('[29]Proforma-Input'!$C$108="Yes",H194,),0),)</f>
        <v>0</v>
      </c>
      <c r="I195" s="41">
        <f t="shared" si="58"/>
        <v>0</v>
      </c>
      <c r="J195" s="41">
        <f t="shared" si="59"/>
        <v>0</v>
      </c>
      <c r="K195" s="42">
        <f t="shared" si="60"/>
        <v>0</v>
      </c>
      <c r="L195" s="41" t="str">
        <f t="shared" si="61"/>
        <v>-</v>
      </c>
      <c r="M195" s="43" t="str">
        <f t="shared" si="62"/>
        <v>-</v>
      </c>
      <c r="O195" s="44">
        <f t="shared" ca="1" si="74"/>
        <v>51382</v>
      </c>
      <c r="P195" s="38"/>
      <c r="Q195" s="1">
        <f t="shared" si="53"/>
        <v>180</v>
      </c>
      <c r="R195" s="1">
        <f t="shared" si="82"/>
        <v>12</v>
      </c>
      <c r="S195" s="39">
        <f>IF('[29]Proforma-Input'!$C$108="No",X194,IF(AF195=TRUE,$P$3,X194))</f>
        <v>7279689.2755877385</v>
      </c>
      <c r="T195" s="39">
        <f t="shared" si="56"/>
        <v>63206.802349296377</v>
      </c>
      <c r="U195" s="40">
        <f t="shared" si="57"/>
        <v>6.5000000000000002E-2</v>
      </c>
      <c r="V195" s="41">
        <f t="shared" si="63"/>
        <v>39431.650242766918</v>
      </c>
      <c r="W195" s="41">
        <f t="shared" si="64"/>
        <v>23775.152106529458</v>
      </c>
      <c r="X195" s="53">
        <f t="shared" si="65"/>
        <v>7255914.1234812094</v>
      </c>
      <c r="Y195" s="68">
        <f t="shared" si="66"/>
        <v>8633138.5463545602</v>
      </c>
      <c r="Z195" s="68">
        <f t="shared" si="67"/>
        <v>2744085.8765187864</v>
      </c>
      <c r="AA195" s="39">
        <f t="shared" si="68"/>
        <v>606.64077296564494</v>
      </c>
      <c r="AB195" s="53">
        <f t="shared" si="69"/>
        <v>151.66019324141124</v>
      </c>
      <c r="AC195" s="41" t="str">
        <f t="shared" si="70"/>
        <v>-</v>
      </c>
      <c r="AD195" s="43" t="str">
        <f t="shared" si="71"/>
        <v>-</v>
      </c>
      <c r="AF195" s="38">
        <f>IF('[29]Proforma-Input'!$C$108="Yes",MONTH(O195)&amp;YEAR(O195)=MONTH($C$9)&amp;YEAR($C$9),0)</f>
        <v>0</v>
      </c>
      <c r="AG195" s="52">
        <v>15</v>
      </c>
    </row>
    <row r="196" spans="2:33" x14ac:dyDescent="0.3">
      <c r="B196" s="44" t="str">
        <f t="shared" si="72"/>
        <v>-</v>
      </c>
      <c r="C196" s="38">
        <v>16</v>
      </c>
      <c r="D196" s="1">
        <v>181</v>
      </c>
      <c r="E196" s="1">
        <v>1</v>
      </c>
      <c r="F196" s="39">
        <f>IFERROR(IF(B196&lt;$C$9,IF('[29]Proforma-Input'!$C$108="Yes",K195,K195),0),)</f>
        <v>0</v>
      </c>
      <c r="G196" s="39">
        <f t="shared" si="73"/>
        <v>0</v>
      </c>
      <c r="H196" s="40">
        <f>IFERROR(IF(B196&lt;$C$9,IF('[29]Proforma-Input'!$C$108="Yes",H195,),0),)</f>
        <v>0</v>
      </c>
      <c r="I196" s="41">
        <f t="shared" si="58"/>
        <v>0</v>
      </c>
      <c r="J196" s="41">
        <f t="shared" si="59"/>
        <v>0</v>
      </c>
      <c r="K196" s="42">
        <f t="shared" si="60"/>
        <v>0</v>
      </c>
      <c r="L196" s="41">
        <f t="shared" si="61"/>
        <v>0</v>
      </c>
      <c r="M196" s="43">
        <f t="shared" si="62"/>
        <v>0</v>
      </c>
      <c r="O196" s="44">
        <f t="shared" ca="1" si="74"/>
        <v>51412</v>
      </c>
      <c r="P196" s="38">
        <v>16</v>
      </c>
      <c r="Q196" s="1">
        <f t="shared" si="53"/>
        <v>181</v>
      </c>
      <c r="R196" s="1">
        <v>1</v>
      </c>
      <c r="S196" s="39">
        <f>IF('[29]Proforma-Input'!$C$108="No",X195,IF(AF196=TRUE,$P$3,X195))</f>
        <v>7255914.1234812094</v>
      </c>
      <c r="T196" s="39">
        <f t="shared" si="56"/>
        <v>63206.802349296377</v>
      </c>
      <c r="U196" s="40">
        <f t="shared" si="57"/>
        <v>6.5000000000000002E-2</v>
      </c>
      <c r="V196" s="41">
        <f t="shared" si="63"/>
        <v>39302.868168856556</v>
      </c>
      <c r="W196" s="41">
        <f t="shared" si="64"/>
        <v>23903.934180439821</v>
      </c>
      <c r="X196" s="53">
        <f t="shared" si="65"/>
        <v>7232010.1893007699</v>
      </c>
      <c r="Y196" s="68">
        <f t="shared" si="66"/>
        <v>8672441.4145234171</v>
      </c>
      <c r="Z196" s="68">
        <f t="shared" si="67"/>
        <v>2767989.8106992263</v>
      </c>
      <c r="AA196" s="39">
        <f t="shared" si="68"/>
        <v>604.6595102901008</v>
      </c>
      <c r="AB196" s="53">
        <f t="shared" si="69"/>
        <v>151.1648775725252</v>
      </c>
      <c r="AC196" s="41">
        <f t="shared" si="70"/>
        <v>462932.56809107075</v>
      </c>
      <c r="AD196" s="43">
        <f t="shared" si="71"/>
        <v>295549.06010048575</v>
      </c>
      <c r="AF196" s="38">
        <f>IF('[29]Proforma-Input'!$C$108="Yes",MONTH(O196)&amp;YEAR(O196)=MONTH($C$9)&amp;YEAR($C$9),0)</f>
        <v>0</v>
      </c>
      <c r="AG196" s="52">
        <v>16</v>
      </c>
    </row>
    <row r="197" spans="2:33" x14ac:dyDescent="0.3">
      <c r="B197" s="44" t="str">
        <f t="shared" si="72"/>
        <v>-</v>
      </c>
      <c r="C197" s="38"/>
      <c r="D197" s="1">
        <v>182</v>
      </c>
      <c r="E197" s="1">
        <f t="shared" ref="E197:E207" si="83">1+E196</f>
        <v>2</v>
      </c>
      <c r="F197" s="39">
        <f>IFERROR(IF(B197&lt;$C$9,IF('[29]Proforma-Input'!$C$108="Yes",K196,K196),0),)</f>
        <v>0</v>
      </c>
      <c r="G197" s="39">
        <f t="shared" si="73"/>
        <v>0</v>
      </c>
      <c r="H197" s="40">
        <f>IFERROR(IF(B197&lt;$C$9,IF('[29]Proforma-Input'!$C$108="Yes",H196,),0),)</f>
        <v>0</v>
      </c>
      <c r="I197" s="41">
        <f t="shared" si="58"/>
        <v>0</v>
      </c>
      <c r="J197" s="41">
        <f t="shared" si="59"/>
        <v>0</v>
      </c>
      <c r="K197" s="42">
        <f t="shared" si="60"/>
        <v>0</v>
      </c>
      <c r="L197" s="41" t="str">
        <f t="shared" si="61"/>
        <v>-</v>
      </c>
      <c r="M197" s="43" t="str">
        <f t="shared" si="62"/>
        <v>-</v>
      </c>
      <c r="O197" s="44">
        <f t="shared" ca="1" si="74"/>
        <v>51443</v>
      </c>
      <c r="P197" s="38"/>
      <c r="Q197" s="1">
        <f t="shared" si="53"/>
        <v>182</v>
      </c>
      <c r="R197" s="1">
        <f t="shared" ref="R197:R207" si="84">1+R196</f>
        <v>2</v>
      </c>
      <c r="S197" s="39">
        <f>IF('[29]Proforma-Input'!$C$108="No",X196,IF(AF197=TRUE,$P$3,X196))</f>
        <v>7232010.1893007699</v>
      </c>
      <c r="T197" s="39">
        <f t="shared" si="56"/>
        <v>63206.802349296377</v>
      </c>
      <c r="U197" s="40">
        <f t="shared" si="57"/>
        <v>6.5000000000000002E-2</v>
      </c>
      <c r="V197" s="41">
        <f t="shared" si="63"/>
        <v>39173.388525379174</v>
      </c>
      <c r="W197" s="41">
        <f t="shared" si="64"/>
        <v>24033.413823917203</v>
      </c>
      <c r="X197" s="53">
        <f t="shared" si="65"/>
        <v>7207976.7754768524</v>
      </c>
      <c r="Y197" s="68">
        <f t="shared" si="66"/>
        <v>8711614.803048797</v>
      </c>
      <c r="Z197" s="68">
        <f t="shared" si="67"/>
        <v>2792023.2245231434</v>
      </c>
      <c r="AA197" s="39">
        <f t="shared" si="68"/>
        <v>602.6675157750642</v>
      </c>
      <c r="AB197" s="53">
        <f t="shared" si="69"/>
        <v>150.66687894376605</v>
      </c>
      <c r="AC197" s="41" t="str">
        <f t="shared" si="70"/>
        <v>-</v>
      </c>
      <c r="AD197" s="43" t="str">
        <f t="shared" si="71"/>
        <v>-</v>
      </c>
      <c r="AF197" s="38">
        <f>IF('[29]Proforma-Input'!$C$108="Yes",MONTH(O197)&amp;YEAR(O197)=MONTH($C$9)&amp;YEAR($C$9),0)</f>
        <v>0</v>
      </c>
      <c r="AG197" s="52">
        <v>16</v>
      </c>
    </row>
    <row r="198" spans="2:33" x14ac:dyDescent="0.3">
      <c r="B198" s="44" t="str">
        <f t="shared" si="72"/>
        <v>-</v>
      </c>
      <c r="C198" s="38"/>
      <c r="D198" s="1">
        <v>183</v>
      </c>
      <c r="E198" s="1">
        <f t="shared" si="83"/>
        <v>3</v>
      </c>
      <c r="F198" s="39">
        <f>IFERROR(IF(B198&lt;$C$9,IF('[29]Proforma-Input'!$C$108="Yes",K197,K197),0),)</f>
        <v>0</v>
      </c>
      <c r="G198" s="39">
        <f t="shared" si="73"/>
        <v>0</v>
      </c>
      <c r="H198" s="40">
        <f>IFERROR(IF(B198&lt;$C$9,IF('[29]Proforma-Input'!$C$108="Yes",H197,),0),)</f>
        <v>0</v>
      </c>
      <c r="I198" s="41">
        <f t="shared" si="58"/>
        <v>0</v>
      </c>
      <c r="J198" s="41">
        <f t="shared" si="59"/>
        <v>0</v>
      </c>
      <c r="K198" s="42">
        <f t="shared" si="60"/>
        <v>0</v>
      </c>
      <c r="L198" s="41" t="str">
        <f t="shared" si="61"/>
        <v>-</v>
      </c>
      <c r="M198" s="43" t="str">
        <f t="shared" si="62"/>
        <v>-</v>
      </c>
      <c r="O198" s="44">
        <f t="shared" ca="1" si="74"/>
        <v>51473</v>
      </c>
      <c r="P198" s="38"/>
      <c r="Q198" s="1">
        <f t="shared" si="53"/>
        <v>183</v>
      </c>
      <c r="R198" s="1">
        <f t="shared" si="84"/>
        <v>3</v>
      </c>
      <c r="S198" s="39">
        <f>IF('[29]Proforma-Input'!$C$108="No",X197,IF(AF198=TRUE,$P$3,X197))</f>
        <v>7207976.7754768524</v>
      </c>
      <c r="T198" s="39">
        <f t="shared" si="56"/>
        <v>63206.802349296377</v>
      </c>
      <c r="U198" s="40">
        <f t="shared" si="57"/>
        <v>6.5000000000000002E-2</v>
      </c>
      <c r="V198" s="41">
        <f t="shared" si="63"/>
        <v>39043.207533832952</v>
      </c>
      <c r="W198" s="41">
        <f t="shared" si="64"/>
        <v>24163.594815463424</v>
      </c>
      <c r="X198" s="53">
        <f t="shared" si="65"/>
        <v>7183813.1806613887</v>
      </c>
      <c r="Y198" s="68">
        <f t="shared" si="66"/>
        <v>8750658.0105826296</v>
      </c>
      <c r="Z198" s="68">
        <f t="shared" si="67"/>
        <v>2816186.8193386067</v>
      </c>
      <c r="AA198" s="39">
        <f t="shared" si="68"/>
        <v>600.66473128973769</v>
      </c>
      <c r="AB198" s="53">
        <f t="shared" si="69"/>
        <v>150.16618282243442</v>
      </c>
      <c r="AC198" s="41" t="str">
        <f t="shared" si="70"/>
        <v>-</v>
      </c>
      <c r="AD198" s="43" t="str">
        <f t="shared" si="71"/>
        <v>-</v>
      </c>
      <c r="AF198" s="38">
        <f>IF('[29]Proforma-Input'!$C$108="Yes",MONTH(O198)&amp;YEAR(O198)=MONTH($C$9)&amp;YEAR($C$9),0)</f>
        <v>0</v>
      </c>
      <c r="AG198" s="52">
        <v>16</v>
      </c>
    </row>
    <row r="199" spans="2:33" x14ac:dyDescent="0.3">
      <c r="B199" s="44" t="str">
        <f t="shared" si="72"/>
        <v>-</v>
      </c>
      <c r="C199" s="38"/>
      <c r="D199" s="1">
        <v>184</v>
      </c>
      <c r="E199" s="1">
        <f t="shared" si="83"/>
        <v>4</v>
      </c>
      <c r="F199" s="39">
        <f>IFERROR(IF(B199&lt;$C$9,IF('[29]Proforma-Input'!$C$108="Yes",K198,K198),0),)</f>
        <v>0</v>
      </c>
      <c r="G199" s="39">
        <f t="shared" si="73"/>
        <v>0</v>
      </c>
      <c r="H199" s="40">
        <f>IFERROR(IF(B199&lt;$C$9,IF('[29]Proforma-Input'!$C$108="Yes",H198,),0),)</f>
        <v>0</v>
      </c>
      <c r="I199" s="41">
        <f t="shared" si="58"/>
        <v>0</v>
      </c>
      <c r="J199" s="41">
        <f t="shared" si="59"/>
        <v>0</v>
      </c>
      <c r="K199" s="42">
        <f t="shared" si="60"/>
        <v>0</v>
      </c>
      <c r="L199" s="41" t="str">
        <f t="shared" si="61"/>
        <v>-</v>
      </c>
      <c r="M199" s="43" t="str">
        <f t="shared" si="62"/>
        <v>-</v>
      </c>
      <c r="O199" s="44">
        <f t="shared" ca="1" si="74"/>
        <v>51504</v>
      </c>
      <c r="P199" s="38"/>
      <c r="Q199" s="1">
        <f t="shared" ref="Q199:Q262" si="85">IF(S199&gt;0,1+Q198,)</f>
        <v>184</v>
      </c>
      <c r="R199" s="1">
        <f t="shared" si="84"/>
        <v>4</v>
      </c>
      <c r="S199" s="39">
        <f>IF('[29]Proforma-Input'!$C$108="No",X198,IF(AF199=TRUE,$P$3,X198))</f>
        <v>7183813.1806613887</v>
      </c>
      <c r="T199" s="39">
        <f t="shared" si="56"/>
        <v>63206.802349296377</v>
      </c>
      <c r="U199" s="40">
        <f t="shared" si="57"/>
        <v>6.5000000000000002E-2</v>
      </c>
      <c r="V199" s="41">
        <f t="shared" si="63"/>
        <v>38912.321395249193</v>
      </c>
      <c r="W199" s="41">
        <f t="shared" si="64"/>
        <v>24294.480954047183</v>
      </c>
      <c r="X199" s="53">
        <f t="shared" si="65"/>
        <v>7159518.6997073414</v>
      </c>
      <c r="Y199" s="68">
        <f t="shared" si="66"/>
        <v>8789570.3319778796</v>
      </c>
      <c r="Z199" s="68">
        <f t="shared" si="67"/>
        <v>2840481.300292654</v>
      </c>
      <c r="AA199" s="39">
        <f t="shared" si="68"/>
        <v>598.6510983884491</v>
      </c>
      <c r="AB199" s="53">
        <f t="shared" si="69"/>
        <v>149.66277459711227</v>
      </c>
      <c r="AC199" s="41" t="str">
        <f t="shared" si="70"/>
        <v>-</v>
      </c>
      <c r="AD199" s="43" t="str">
        <f t="shared" si="71"/>
        <v>-</v>
      </c>
      <c r="AF199" s="38">
        <f>IF('[29]Proforma-Input'!$C$108="Yes",MONTH(O199)&amp;YEAR(O199)=MONTH($C$9)&amp;YEAR($C$9),0)</f>
        <v>0</v>
      </c>
      <c r="AG199" s="52">
        <v>16</v>
      </c>
    </row>
    <row r="200" spans="2:33" x14ac:dyDescent="0.3">
      <c r="B200" s="44" t="str">
        <f t="shared" si="72"/>
        <v>-</v>
      </c>
      <c r="C200" s="38"/>
      <c r="D200" s="1">
        <v>185</v>
      </c>
      <c r="E200" s="1">
        <f t="shared" si="83"/>
        <v>5</v>
      </c>
      <c r="F200" s="39">
        <f>IFERROR(IF(B200&lt;$C$9,IF('[29]Proforma-Input'!$C$108="Yes",K199,K199),0),)</f>
        <v>0</v>
      </c>
      <c r="G200" s="39">
        <f t="shared" si="73"/>
        <v>0</v>
      </c>
      <c r="H200" s="40">
        <f>IFERROR(IF(B200&lt;$C$9,IF('[29]Proforma-Input'!$C$108="Yes",H199,),0),)</f>
        <v>0</v>
      </c>
      <c r="I200" s="41">
        <f t="shared" si="58"/>
        <v>0</v>
      </c>
      <c r="J200" s="41">
        <f t="shared" si="59"/>
        <v>0</v>
      </c>
      <c r="K200" s="42">
        <f t="shared" si="60"/>
        <v>0</v>
      </c>
      <c r="L200" s="41" t="str">
        <f t="shared" si="61"/>
        <v>-</v>
      </c>
      <c r="M200" s="43" t="str">
        <f t="shared" si="62"/>
        <v>-</v>
      </c>
      <c r="O200" s="44">
        <f t="shared" ca="1" si="74"/>
        <v>51535</v>
      </c>
      <c r="P200" s="38"/>
      <c r="Q200" s="1">
        <f t="shared" si="85"/>
        <v>185</v>
      </c>
      <c r="R200" s="1">
        <f t="shared" si="84"/>
        <v>5</v>
      </c>
      <c r="S200" s="39">
        <f>IF('[29]Proforma-Input'!$C$108="No",X199,IF(AF200=TRUE,$P$3,X199))</f>
        <v>7159518.6997073414</v>
      </c>
      <c r="T200" s="39">
        <f t="shared" si="56"/>
        <v>63206.802349296377</v>
      </c>
      <c r="U200" s="40">
        <f t="shared" si="57"/>
        <v>6.5000000000000002E-2</v>
      </c>
      <c r="V200" s="41">
        <f t="shared" si="63"/>
        <v>38780.726290081431</v>
      </c>
      <c r="W200" s="41">
        <f t="shared" si="64"/>
        <v>24426.076059214945</v>
      </c>
      <c r="X200" s="53">
        <f t="shared" si="65"/>
        <v>7135092.6236481266</v>
      </c>
      <c r="Y200" s="68">
        <f t="shared" si="66"/>
        <v>8828351.0582679603</v>
      </c>
      <c r="Z200" s="68">
        <f t="shared" si="67"/>
        <v>2864907.3763518687</v>
      </c>
      <c r="AA200" s="39">
        <f t="shared" si="68"/>
        <v>596.62655830894516</v>
      </c>
      <c r="AB200" s="53">
        <f t="shared" si="69"/>
        <v>149.15663957723629</v>
      </c>
      <c r="AC200" s="41" t="str">
        <f t="shared" si="70"/>
        <v>-</v>
      </c>
      <c r="AD200" s="43" t="str">
        <f t="shared" si="71"/>
        <v>-</v>
      </c>
      <c r="AF200" s="38">
        <f>IF('[29]Proforma-Input'!$C$108="Yes",MONTH(O200)&amp;YEAR(O200)=MONTH($C$9)&amp;YEAR($C$9),0)</f>
        <v>0</v>
      </c>
      <c r="AG200" s="52">
        <v>16</v>
      </c>
    </row>
    <row r="201" spans="2:33" x14ac:dyDescent="0.3">
      <c r="B201" s="44" t="str">
        <f t="shared" si="72"/>
        <v>-</v>
      </c>
      <c r="C201" s="38"/>
      <c r="D201" s="1">
        <v>186</v>
      </c>
      <c r="E201" s="1">
        <f t="shared" si="83"/>
        <v>6</v>
      </c>
      <c r="F201" s="39">
        <f>IFERROR(IF(B201&lt;$C$9,IF('[29]Proforma-Input'!$C$108="Yes",K200,K200),0),)</f>
        <v>0</v>
      </c>
      <c r="G201" s="39">
        <f t="shared" si="73"/>
        <v>0</v>
      </c>
      <c r="H201" s="40">
        <f>IFERROR(IF(B201&lt;$C$9,IF('[29]Proforma-Input'!$C$108="Yes",H200,),0),)</f>
        <v>0</v>
      </c>
      <c r="I201" s="41">
        <f t="shared" si="58"/>
        <v>0</v>
      </c>
      <c r="J201" s="41">
        <f t="shared" si="59"/>
        <v>0</v>
      </c>
      <c r="K201" s="42">
        <f t="shared" si="60"/>
        <v>0</v>
      </c>
      <c r="L201" s="41" t="str">
        <f t="shared" si="61"/>
        <v>-</v>
      </c>
      <c r="M201" s="43" t="str">
        <f t="shared" si="62"/>
        <v>-</v>
      </c>
      <c r="O201" s="44">
        <f t="shared" ca="1" si="74"/>
        <v>51563</v>
      </c>
      <c r="P201" s="38"/>
      <c r="Q201" s="1">
        <f t="shared" si="85"/>
        <v>186</v>
      </c>
      <c r="R201" s="1">
        <f t="shared" si="84"/>
        <v>6</v>
      </c>
      <c r="S201" s="39">
        <f>IF('[29]Proforma-Input'!$C$108="No",X200,IF(AF201=TRUE,$P$3,X200))</f>
        <v>7135092.6236481266</v>
      </c>
      <c r="T201" s="39">
        <f t="shared" si="56"/>
        <v>63206.802349296377</v>
      </c>
      <c r="U201" s="40">
        <f t="shared" si="57"/>
        <v>6.5000000000000002E-2</v>
      </c>
      <c r="V201" s="41">
        <f t="shared" si="63"/>
        <v>38648.418378094022</v>
      </c>
      <c r="W201" s="41">
        <f t="shared" si="64"/>
        <v>24558.383971202355</v>
      </c>
      <c r="X201" s="53">
        <f t="shared" si="65"/>
        <v>7110534.2396769244</v>
      </c>
      <c r="Y201" s="68">
        <f t="shared" si="66"/>
        <v>8866999.4766460545</v>
      </c>
      <c r="Z201" s="68">
        <f t="shared" si="67"/>
        <v>2889465.7603230709</v>
      </c>
      <c r="AA201" s="39">
        <f t="shared" si="68"/>
        <v>594.5910519706772</v>
      </c>
      <c r="AB201" s="53">
        <f t="shared" si="69"/>
        <v>148.6477629926693</v>
      </c>
      <c r="AC201" s="41" t="str">
        <f t="shared" si="70"/>
        <v>-</v>
      </c>
      <c r="AD201" s="43" t="str">
        <f t="shared" si="71"/>
        <v>-</v>
      </c>
      <c r="AF201" s="38">
        <f>IF('[29]Proforma-Input'!$C$108="Yes",MONTH(O201)&amp;YEAR(O201)=MONTH($C$9)&amp;YEAR($C$9),0)</f>
        <v>0</v>
      </c>
      <c r="AG201" s="52">
        <v>16</v>
      </c>
    </row>
    <row r="202" spans="2:33" x14ac:dyDescent="0.3">
      <c r="B202" s="44" t="str">
        <f t="shared" si="72"/>
        <v>-</v>
      </c>
      <c r="C202" s="38"/>
      <c r="D202" s="1">
        <v>187</v>
      </c>
      <c r="E202" s="1">
        <f t="shared" si="83"/>
        <v>7</v>
      </c>
      <c r="F202" s="39">
        <f>IFERROR(IF(B202&lt;$C$9,IF('[29]Proforma-Input'!$C$108="Yes",K201,K201),0),)</f>
        <v>0</v>
      </c>
      <c r="G202" s="39">
        <f t="shared" si="73"/>
        <v>0</v>
      </c>
      <c r="H202" s="40">
        <f>IFERROR(IF(B202&lt;$C$9,IF('[29]Proforma-Input'!$C$108="Yes",H201,),0),)</f>
        <v>0</v>
      </c>
      <c r="I202" s="41">
        <f t="shared" si="58"/>
        <v>0</v>
      </c>
      <c r="J202" s="41">
        <f t="shared" si="59"/>
        <v>0</v>
      </c>
      <c r="K202" s="42">
        <f t="shared" si="60"/>
        <v>0</v>
      </c>
      <c r="L202" s="41" t="str">
        <f t="shared" si="61"/>
        <v>-</v>
      </c>
      <c r="M202" s="43" t="str">
        <f t="shared" si="62"/>
        <v>-</v>
      </c>
      <c r="O202" s="44">
        <f t="shared" ca="1" si="74"/>
        <v>51594</v>
      </c>
      <c r="P202" s="38"/>
      <c r="Q202" s="1">
        <f t="shared" si="85"/>
        <v>187</v>
      </c>
      <c r="R202" s="1">
        <f t="shared" si="84"/>
        <v>7</v>
      </c>
      <c r="S202" s="39">
        <f>IF('[29]Proforma-Input'!$C$108="No",X201,IF(AF202=TRUE,$P$3,X201))</f>
        <v>7110534.2396769244</v>
      </c>
      <c r="T202" s="39">
        <f t="shared" si="56"/>
        <v>63206.802349296377</v>
      </c>
      <c r="U202" s="40">
        <f t="shared" si="57"/>
        <v>6.5000000000000002E-2</v>
      </c>
      <c r="V202" s="41">
        <f t="shared" si="63"/>
        <v>38515.393798250007</v>
      </c>
      <c r="W202" s="41">
        <f t="shared" si="64"/>
        <v>24691.40855104637</v>
      </c>
      <c r="X202" s="53">
        <f t="shared" si="65"/>
        <v>7085842.8311258778</v>
      </c>
      <c r="Y202" s="68">
        <f t="shared" si="66"/>
        <v>8905514.8704443052</v>
      </c>
      <c r="Z202" s="68">
        <f t="shared" si="67"/>
        <v>2914157.1688741171</v>
      </c>
      <c r="AA202" s="39">
        <f t="shared" si="68"/>
        <v>592.54451997307706</v>
      </c>
      <c r="AB202" s="53">
        <f t="shared" si="69"/>
        <v>148.13612999326926</v>
      </c>
      <c r="AC202" s="41" t="str">
        <f t="shared" si="70"/>
        <v>-</v>
      </c>
      <c r="AD202" s="43" t="str">
        <f t="shared" si="71"/>
        <v>-</v>
      </c>
      <c r="AF202" s="38">
        <f>IF('[29]Proforma-Input'!$C$108="Yes",MONTH(O202)&amp;YEAR(O202)=MONTH($C$9)&amp;YEAR($C$9),0)</f>
        <v>0</v>
      </c>
      <c r="AG202" s="52">
        <v>16</v>
      </c>
    </row>
    <row r="203" spans="2:33" x14ac:dyDescent="0.3">
      <c r="B203" s="44" t="str">
        <f t="shared" si="72"/>
        <v>-</v>
      </c>
      <c r="C203" s="38"/>
      <c r="D203" s="1">
        <v>188</v>
      </c>
      <c r="E203" s="1">
        <f t="shared" si="83"/>
        <v>8</v>
      </c>
      <c r="F203" s="39">
        <f>IFERROR(IF(B203&lt;$C$9,IF('[29]Proforma-Input'!$C$108="Yes",K202,K202),0),)</f>
        <v>0</v>
      </c>
      <c r="G203" s="39">
        <f t="shared" si="73"/>
        <v>0</v>
      </c>
      <c r="H203" s="40">
        <f>IFERROR(IF(B203&lt;$C$9,IF('[29]Proforma-Input'!$C$108="Yes",H202,),0),)</f>
        <v>0</v>
      </c>
      <c r="I203" s="41">
        <f t="shared" si="58"/>
        <v>0</v>
      </c>
      <c r="J203" s="41">
        <f t="shared" si="59"/>
        <v>0</v>
      </c>
      <c r="K203" s="42">
        <f t="shared" si="60"/>
        <v>0</v>
      </c>
      <c r="L203" s="41" t="str">
        <f t="shared" si="61"/>
        <v>-</v>
      </c>
      <c r="M203" s="43" t="str">
        <f t="shared" si="62"/>
        <v>-</v>
      </c>
      <c r="O203" s="44">
        <f t="shared" ca="1" si="74"/>
        <v>51624</v>
      </c>
      <c r="P203" s="38"/>
      <c r="Q203" s="1">
        <f t="shared" si="85"/>
        <v>188</v>
      </c>
      <c r="R203" s="1">
        <f t="shared" si="84"/>
        <v>8</v>
      </c>
      <c r="S203" s="39">
        <f>IF('[29]Proforma-Input'!$C$108="No",X202,IF(AF203=TRUE,$P$3,X202))</f>
        <v>7085842.8311258778</v>
      </c>
      <c r="T203" s="39">
        <f t="shared" si="56"/>
        <v>63206.802349296377</v>
      </c>
      <c r="U203" s="40">
        <f t="shared" si="57"/>
        <v>6.5000000000000002E-2</v>
      </c>
      <c r="V203" s="41">
        <f t="shared" si="63"/>
        <v>38381.648668598507</v>
      </c>
      <c r="W203" s="41">
        <f t="shared" si="64"/>
        <v>24825.153680697869</v>
      </c>
      <c r="X203" s="53">
        <f t="shared" si="65"/>
        <v>7061017.6774451798</v>
      </c>
      <c r="Y203" s="68">
        <f t="shared" si="66"/>
        <v>8943896.5191129036</v>
      </c>
      <c r="Z203" s="68">
        <f t="shared" si="67"/>
        <v>2938982.3225548151</v>
      </c>
      <c r="AA203" s="39">
        <f t="shared" si="68"/>
        <v>590.48690259382317</v>
      </c>
      <c r="AB203" s="53">
        <f t="shared" si="69"/>
        <v>147.62172564845579</v>
      </c>
      <c r="AC203" s="41" t="str">
        <f t="shared" si="70"/>
        <v>-</v>
      </c>
      <c r="AD203" s="43" t="str">
        <f t="shared" si="71"/>
        <v>-</v>
      </c>
      <c r="AF203" s="38">
        <f>IF('[29]Proforma-Input'!$C$108="Yes",MONTH(O203)&amp;YEAR(O203)=MONTH($C$9)&amp;YEAR($C$9),0)</f>
        <v>0</v>
      </c>
      <c r="AG203" s="52">
        <v>16</v>
      </c>
    </row>
    <row r="204" spans="2:33" x14ac:dyDescent="0.3">
      <c r="B204" s="44" t="str">
        <f t="shared" si="72"/>
        <v>-</v>
      </c>
      <c r="C204" s="38"/>
      <c r="D204" s="1">
        <v>189</v>
      </c>
      <c r="E204" s="1">
        <f t="shared" si="83"/>
        <v>9</v>
      </c>
      <c r="F204" s="39">
        <f>IFERROR(IF(B204&lt;$C$9,IF('[29]Proforma-Input'!$C$108="Yes",K203,K203),0),)</f>
        <v>0</v>
      </c>
      <c r="G204" s="39">
        <f t="shared" si="73"/>
        <v>0</v>
      </c>
      <c r="H204" s="40">
        <f>IFERROR(IF(B204&lt;$C$9,IF('[29]Proforma-Input'!$C$108="Yes",H203,),0),)</f>
        <v>0</v>
      </c>
      <c r="I204" s="41">
        <f t="shared" si="58"/>
        <v>0</v>
      </c>
      <c r="J204" s="41">
        <f t="shared" si="59"/>
        <v>0</v>
      </c>
      <c r="K204" s="42">
        <f t="shared" si="60"/>
        <v>0</v>
      </c>
      <c r="L204" s="41" t="str">
        <f t="shared" si="61"/>
        <v>-</v>
      </c>
      <c r="M204" s="43" t="str">
        <f t="shared" si="62"/>
        <v>-</v>
      </c>
      <c r="O204" s="44">
        <f t="shared" ca="1" si="74"/>
        <v>51655</v>
      </c>
      <c r="P204" s="38"/>
      <c r="Q204" s="1">
        <f t="shared" si="85"/>
        <v>189</v>
      </c>
      <c r="R204" s="1">
        <f t="shared" si="84"/>
        <v>9</v>
      </c>
      <c r="S204" s="39">
        <f>IF('[29]Proforma-Input'!$C$108="No",X203,IF(AF204=TRUE,$P$3,X203))</f>
        <v>7061017.6774451798</v>
      </c>
      <c r="T204" s="39">
        <f t="shared" si="56"/>
        <v>63206.802349296377</v>
      </c>
      <c r="U204" s="40">
        <f t="shared" si="57"/>
        <v>6.5000000000000002E-2</v>
      </c>
      <c r="V204" s="41">
        <f t="shared" si="63"/>
        <v>38247.179086161392</v>
      </c>
      <c r="W204" s="41">
        <f t="shared" si="64"/>
        <v>24959.623263134985</v>
      </c>
      <c r="X204" s="53">
        <f t="shared" si="65"/>
        <v>7036058.0541820452</v>
      </c>
      <c r="Y204" s="68">
        <f t="shared" si="66"/>
        <v>8982143.6981990654</v>
      </c>
      <c r="Z204" s="68">
        <f t="shared" si="67"/>
        <v>2963941.9458179502</v>
      </c>
      <c r="AA204" s="39">
        <f t="shared" si="68"/>
        <v>588.41813978709831</v>
      </c>
      <c r="AB204" s="53">
        <f t="shared" si="69"/>
        <v>147.10453494677458</v>
      </c>
      <c r="AC204" s="41" t="str">
        <f t="shared" si="70"/>
        <v>-</v>
      </c>
      <c r="AD204" s="43" t="str">
        <f t="shared" si="71"/>
        <v>-</v>
      </c>
      <c r="AF204" s="38">
        <f>IF('[29]Proforma-Input'!$C$108="Yes",MONTH(O204)&amp;YEAR(O204)=MONTH($C$9)&amp;YEAR($C$9),0)</f>
        <v>0</v>
      </c>
      <c r="AG204" s="52">
        <v>16</v>
      </c>
    </row>
    <row r="205" spans="2:33" x14ac:dyDescent="0.3">
      <c r="B205" s="44" t="str">
        <f t="shared" si="72"/>
        <v>-</v>
      </c>
      <c r="C205" s="38"/>
      <c r="D205" s="1">
        <v>190</v>
      </c>
      <c r="E205" s="1">
        <f t="shared" si="83"/>
        <v>10</v>
      </c>
      <c r="F205" s="39">
        <f>IFERROR(IF(B205&lt;$C$9,IF('[29]Proforma-Input'!$C$108="Yes",K204,K204),0),)</f>
        <v>0</v>
      </c>
      <c r="G205" s="39">
        <f t="shared" si="73"/>
        <v>0</v>
      </c>
      <c r="H205" s="40">
        <f>IFERROR(IF(B205&lt;$C$9,IF('[29]Proforma-Input'!$C$108="Yes",H204,),0),)</f>
        <v>0</v>
      </c>
      <c r="I205" s="41">
        <f t="shared" si="58"/>
        <v>0</v>
      </c>
      <c r="J205" s="41">
        <f t="shared" si="59"/>
        <v>0</v>
      </c>
      <c r="K205" s="42">
        <f t="shared" si="60"/>
        <v>0</v>
      </c>
      <c r="L205" s="41" t="str">
        <f t="shared" si="61"/>
        <v>-</v>
      </c>
      <c r="M205" s="43" t="str">
        <f t="shared" si="62"/>
        <v>-</v>
      </c>
      <c r="O205" s="44">
        <f t="shared" ca="1" si="74"/>
        <v>51685</v>
      </c>
      <c r="P205" s="38"/>
      <c r="Q205" s="1">
        <f t="shared" si="85"/>
        <v>190</v>
      </c>
      <c r="R205" s="1">
        <f t="shared" si="84"/>
        <v>10</v>
      </c>
      <c r="S205" s="39">
        <f>IF('[29]Proforma-Input'!$C$108="No",X204,IF(AF205=TRUE,$P$3,X204))</f>
        <v>7036058.0541820452</v>
      </c>
      <c r="T205" s="39">
        <f t="shared" si="56"/>
        <v>63206.802349296377</v>
      </c>
      <c r="U205" s="40">
        <f t="shared" si="57"/>
        <v>6.5000000000000002E-2</v>
      </c>
      <c r="V205" s="41">
        <f t="shared" si="63"/>
        <v>38111.98112681941</v>
      </c>
      <c r="W205" s="41">
        <f t="shared" si="64"/>
        <v>25094.821222476967</v>
      </c>
      <c r="X205" s="53">
        <f t="shared" si="65"/>
        <v>7010963.2329595685</v>
      </c>
      <c r="Y205" s="68">
        <f t="shared" si="66"/>
        <v>9020255.6793258842</v>
      </c>
      <c r="Z205" s="68">
        <f t="shared" si="67"/>
        <v>2989036.7670404273</v>
      </c>
      <c r="AA205" s="39">
        <f t="shared" si="68"/>
        <v>586.33817118183708</v>
      </c>
      <c r="AB205" s="53">
        <f t="shared" si="69"/>
        <v>146.58454279545927</v>
      </c>
      <c r="AC205" s="41" t="str">
        <f t="shared" si="70"/>
        <v>-</v>
      </c>
      <c r="AD205" s="43" t="str">
        <f t="shared" si="71"/>
        <v>-</v>
      </c>
      <c r="AF205" s="38">
        <f>IF('[29]Proforma-Input'!$C$108="Yes",MONTH(O205)&amp;YEAR(O205)=MONTH($C$9)&amp;YEAR($C$9),0)</f>
        <v>0</v>
      </c>
      <c r="AG205" s="52">
        <v>16</v>
      </c>
    </row>
    <row r="206" spans="2:33" x14ac:dyDescent="0.3">
      <c r="B206" s="44" t="str">
        <f t="shared" si="72"/>
        <v>-</v>
      </c>
      <c r="C206" s="38"/>
      <c r="D206" s="1">
        <v>191</v>
      </c>
      <c r="E206" s="1">
        <f t="shared" si="83"/>
        <v>11</v>
      </c>
      <c r="F206" s="39">
        <f>IFERROR(IF(B206&lt;$C$9,IF('[29]Proforma-Input'!$C$108="Yes",K205,K205),0),)</f>
        <v>0</v>
      </c>
      <c r="G206" s="39">
        <f t="shared" si="73"/>
        <v>0</v>
      </c>
      <c r="H206" s="40">
        <f>IFERROR(IF(B206&lt;$C$9,IF('[29]Proforma-Input'!$C$108="Yes",H205,),0),)</f>
        <v>0</v>
      </c>
      <c r="I206" s="41">
        <f t="shared" si="58"/>
        <v>0</v>
      </c>
      <c r="J206" s="41">
        <f t="shared" si="59"/>
        <v>0</v>
      </c>
      <c r="K206" s="42">
        <f t="shared" si="60"/>
        <v>0</v>
      </c>
      <c r="L206" s="41" t="str">
        <f t="shared" si="61"/>
        <v>-</v>
      </c>
      <c r="M206" s="43" t="str">
        <f t="shared" si="62"/>
        <v>-</v>
      </c>
      <c r="O206" s="44">
        <f t="shared" ca="1" si="74"/>
        <v>51716</v>
      </c>
      <c r="P206" s="38"/>
      <c r="Q206" s="1">
        <f t="shared" si="85"/>
        <v>191</v>
      </c>
      <c r="R206" s="1">
        <f t="shared" si="84"/>
        <v>11</v>
      </c>
      <c r="S206" s="39">
        <f>IF('[29]Proforma-Input'!$C$108="No",X205,IF(AF206=TRUE,$P$3,X205))</f>
        <v>7010963.2329595685</v>
      </c>
      <c r="T206" s="39">
        <f t="shared" si="56"/>
        <v>63206.802349296377</v>
      </c>
      <c r="U206" s="40">
        <f t="shared" si="57"/>
        <v>6.5000000000000002E-2</v>
      </c>
      <c r="V206" s="41">
        <f t="shared" si="63"/>
        <v>37976.050845197664</v>
      </c>
      <c r="W206" s="41">
        <f t="shared" si="64"/>
        <v>25230.751504098713</v>
      </c>
      <c r="X206" s="53">
        <f t="shared" si="65"/>
        <v>6985732.4814554695</v>
      </c>
      <c r="Y206" s="68">
        <f t="shared" si="66"/>
        <v>9058231.7301710825</v>
      </c>
      <c r="Z206" s="68">
        <f t="shared" si="67"/>
        <v>3014267.5185445258</v>
      </c>
      <c r="AA206" s="39">
        <f t="shared" si="68"/>
        <v>584.24693607996403</v>
      </c>
      <c r="AB206" s="53">
        <f t="shared" si="69"/>
        <v>146.06173401999101</v>
      </c>
      <c r="AC206" s="41" t="str">
        <f t="shared" si="70"/>
        <v>-</v>
      </c>
      <c r="AD206" s="43" t="str">
        <f t="shared" si="71"/>
        <v>-</v>
      </c>
      <c r="AF206" s="38">
        <f>IF('[29]Proforma-Input'!$C$108="Yes",MONTH(O206)&amp;YEAR(O206)=MONTH($C$9)&amp;YEAR($C$9),0)</f>
        <v>0</v>
      </c>
      <c r="AG206" s="52">
        <v>16</v>
      </c>
    </row>
    <row r="207" spans="2:33" x14ac:dyDescent="0.3">
      <c r="B207" s="44" t="str">
        <f t="shared" si="72"/>
        <v>-</v>
      </c>
      <c r="C207" s="38"/>
      <c r="D207" s="1">
        <v>192</v>
      </c>
      <c r="E207" s="1">
        <f t="shared" si="83"/>
        <v>12</v>
      </c>
      <c r="F207" s="39">
        <f>IFERROR(IF(B207&lt;$C$9,IF('[29]Proforma-Input'!$C$108="Yes",K206,K206),0),)</f>
        <v>0</v>
      </c>
      <c r="G207" s="39">
        <f t="shared" si="73"/>
        <v>0</v>
      </c>
      <c r="H207" s="40">
        <f>IFERROR(IF(B207&lt;$C$9,IF('[29]Proforma-Input'!$C$108="Yes",H206,),0),)</f>
        <v>0</v>
      </c>
      <c r="I207" s="41">
        <f t="shared" si="58"/>
        <v>0</v>
      </c>
      <c r="J207" s="41">
        <f t="shared" si="59"/>
        <v>0</v>
      </c>
      <c r="K207" s="42">
        <f t="shared" si="60"/>
        <v>0</v>
      </c>
      <c r="L207" s="41" t="str">
        <f t="shared" si="61"/>
        <v>-</v>
      </c>
      <c r="M207" s="43" t="str">
        <f t="shared" si="62"/>
        <v>-</v>
      </c>
      <c r="O207" s="44">
        <f t="shared" ca="1" si="74"/>
        <v>51747</v>
      </c>
      <c r="P207" s="38"/>
      <c r="Q207" s="1">
        <f t="shared" si="85"/>
        <v>192</v>
      </c>
      <c r="R207" s="1">
        <f t="shared" si="84"/>
        <v>12</v>
      </c>
      <c r="S207" s="39">
        <f>IF('[29]Proforma-Input'!$C$108="No",X206,IF(AF207=TRUE,$P$3,X206))</f>
        <v>6985732.4814554695</v>
      </c>
      <c r="T207" s="39">
        <f t="shared" si="56"/>
        <v>63206.802349296377</v>
      </c>
      <c r="U207" s="40">
        <f t="shared" si="57"/>
        <v>6.5000000000000002E-2</v>
      </c>
      <c r="V207" s="41">
        <f t="shared" si="63"/>
        <v>37839.384274550459</v>
      </c>
      <c r="W207" s="41">
        <f t="shared" si="64"/>
        <v>25367.418074745918</v>
      </c>
      <c r="X207" s="53">
        <f t="shared" si="65"/>
        <v>6960365.0633807238</v>
      </c>
      <c r="Y207" s="68">
        <f t="shared" si="66"/>
        <v>9096071.1144456323</v>
      </c>
      <c r="Z207" s="68">
        <f t="shared" si="67"/>
        <v>3039634.9366192715</v>
      </c>
      <c r="AA207" s="39">
        <f t="shared" si="68"/>
        <v>582.1443734546225</v>
      </c>
      <c r="AB207" s="53">
        <f t="shared" si="69"/>
        <v>145.53609336365562</v>
      </c>
      <c r="AC207" s="41" t="str">
        <f t="shared" si="70"/>
        <v>-</v>
      </c>
      <c r="AD207" s="43" t="str">
        <f t="shared" si="71"/>
        <v>-</v>
      </c>
      <c r="AF207" s="38">
        <f>IF('[29]Proforma-Input'!$C$108="Yes",MONTH(O207)&amp;YEAR(O207)=MONTH($C$9)&amp;YEAR($C$9),0)</f>
        <v>0</v>
      </c>
      <c r="AG207" s="52">
        <v>16</v>
      </c>
    </row>
    <row r="208" spans="2:33" x14ac:dyDescent="0.3">
      <c r="B208" s="44" t="str">
        <f t="shared" si="72"/>
        <v>-</v>
      </c>
      <c r="C208" s="38">
        <v>17</v>
      </c>
      <c r="D208" s="1">
        <v>193</v>
      </c>
      <c r="E208" s="1">
        <v>1</v>
      </c>
      <c r="F208" s="39">
        <f>IFERROR(IF(B208&lt;$C$9,IF('[29]Proforma-Input'!$C$108="Yes",K207,K207),0),)</f>
        <v>0</v>
      </c>
      <c r="G208" s="39">
        <f t="shared" si="73"/>
        <v>0</v>
      </c>
      <c r="H208" s="40">
        <f>IFERROR(IF(B208&lt;$C$9,IF('[29]Proforma-Input'!$C$108="Yes",H207,),0),)</f>
        <v>0</v>
      </c>
      <c r="I208" s="41">
        <f t="shared" si="58"/>
        <v>0</v>
      </c>
      <c r="J208" s="41">
        <f t="shared" si="59"/>
        <v>0</v>
      </c>
      <c r="K208" s="42">
        <f t="shared" si="60"/>
        <v>0</v>
      </c>
      <c r="L208" s="41">
        <f t="shared" si="61"/>
        <v>0</v>
      </c>
      <c r="M208" s="43">
        <f t="shared" si="62"/>
        <v>0</v>
      </c>
      <c r="O208" s="44">
        <f t="shared" ca="1" si="74"/>
        <v>51777</v>
      </c>
      <c r="P208" s="38">
        <v>17</v>
      </c>
      <c r="Q208" s="1">
        <f t="shared" si="85"/>
        <v>193</v>
      </c>
      <c r="R208" s="1">
        <v>1</v>
      </c>
      <c r="S208" s="39">
        <f>IF('[29]Proforma-Input'!$C$108="No",X207,IF(AF208=TRUE,$P$3,X207))</f>
        <v>6960365.0633807238</v>
      </c>
      <c r="T208" s="39">
        <f t="shared" ref="T208:T271" si="86">IF(AND($N$8="Yes",Q208&lt;=$P$8),V208,IF(S208&gt;0,$P$7,))</f>
        <v>63206.802349296377</v>
      </c>
      <c r="U208" s="40">
        <f t="shared" ref="U208:U271" si="87">$P$4</f>
        <v>6.5000000000000002E-2</v>
      </c>
      <c r="V208" s="41">
        <f t="shared" si="63"/>
        <v>37701.977426645586</v>
      </c>
      <c r="W208" s="41">
        <f t="shared" si="64"/>
        <v>25504.824922650791</v>
      </c>
      <c r="X208" s="53">
        <f t="shared" si="65"/>
        <v>6934860.2384580728</v>
      </c>
      <c r="Y208" s="68">
        <f t="shared" si="66"/>
        <v>9133773.0918722786</v>
      </c>
      <c r="Z208" s="68">
        <f t="shared" si="67"/>
        <v>3065139.7615419221</v>
      </c>
      <c r="AA208" s="39">
        <f t="shared" si="68"/>
        <v>580.03042194839361</v>
      </c>
      <c r="AB208" s="53">
        <f t="shared" si="69"/>
        <v>145.0076054870984</v>
      </c>
      <c r="AC208" s="41">
        <f t="shared" si="70"/>
        <v>443139.10017853009</v>
      </c>
      <c r="AD208" s="43">
        <f t="shared" si="71"/>
        <v>315342.52801302646</v>
      </c>
      <c r="AF208" s="38">
        <f>IF('[29]Proforma-Input'!$C$108="Yes",MONTH(O208)&amp;YEAR(O208)=MONTH($C$9)&amp;YEAR($C$9),0)</f>
        <v>0</v>
      </c>
      <c r="AG208" s="52">
        <v>17</v>
      </c>
    </row>
    <row r="209" spans="2:33" x14ac:dyDescent="0.3">
      <c r="B209" s="44" t="str">
        <f t="shared" si="72"/>
        <v>-</v>
      </c>
      <c r="C209" s="38"/>
      <c r="D209" s="1">
        <v>194</v>
      </c>
      <c r="E209" s="1">
        <f t="shared" ref="E209:E219" si="88">1+E208</f>
        <v>2</v>
      </c>
      <c r="F209" s="39">
        <f>IFERROR(IF(B209&lt;$C$9,IF('[29]Proforma-Input'!$C$108="Yes",K208,K208),0),)</f>
        <v>0</v>
      </c>
      <c r="G209" s="39">
        <f t="shared" si="73"/>
        <v>0</v>
      </c>
      <c r="H209" s="40">
        <f>IFERROR(IF(B209&lt;$C$9,IF('[29]Proforma-Input'!$C$108="Yes",H208,),0),)</f>
        <v>0</v>
      </c>
      <c r="I209" s="41">
        <f t="shared" ref="I209:I272" si="89">(H209/12)*F209</f>
        <v>0</v>
      </c>
      <c r="J209" s="41">
        <f t="shared" ref="J209:J272" si="90">IF(D209=$C$7,0,G209-I209)</f>
        <v>0</v>
      </c>
      <c r="K209" s="42">
        <f t="shared" ref="K209:K272" si="91">IFERROR(F209-J209,)</f>
        <v>0</v>
      </c>
      <c r="L209" s="41" t="str">
        <f t="shared" ref="L209:L272" si="92">IF(C209&gt;0,SUM(I209:I220),"-")</f>
        <v>-</v>
      </c>
      <c r="M209" s="43" t="str">
        <f t="shared" ref="M209:M272" si="93">IF(C209&gt;0,SUM(J209:J220),"-")</f>
        <v>-</v>
      </c>
      <c r="O209" s="44">
        <f t="shared" ca="1" si="74"/>
        <v>51808</v>
      </c>
      <c r="P209" s="38"/>
      <c r="Q209" s="1">
        <f t="shared" si="85"/>
        <v>194</v>
      </c>
      <c r="R209" s="1">
        <f t="shared" ref="R209:R219" si="94">1+R208</f>
        <v>2</v>
      </c>
      <c r="S209" s="39">
        <f>IF('[29]Proforma-Input'!$C$108="No",X208,IF(AF209=TRUE,$P$3,X208))</f>
        <v>6934860.2384580728</v>
      </c>
      <c r="T209" s="39">
        <f t="shared" si="86"/>
        <v>63206.802349296377</v>
      </c>
      <c r="U209" s="40">
        <f t="shared" si="87"/>
        <v>6.5000000000000002E-2</v>
      </c>
      <c r="V209" s="41">
        <f t="shared" ref="V209:V272" si="95">IF(S209&gt;0,U209/12*S209,0)</f>
        <v>37563.826291647893</v>
      </c>
      <c r="W209" s="41">
        <f t="shared" ref="W209:W272" si="96">T209-V209</f>
        <v>25642.976057648484</v>
      </c>
      <c r="X209" s="53">
        <f t="shared" ref="X209:X272" si="97">S209-W209</f>
        <v>6909217.2624004241</v>
      </c>
      <c r="Y209" s="68">
        <f t="shared" ref="Y209:Y272" si="98">IF(Q209=1,V209,Y208+V209)</f>
        <v>9171336.9181639273</v>
      </c>
      <c r="Z209" s="68">
        <f t="shared" ref="Z209:Z272" si="99">IF(Q209=1,W209,Z208+W209)</f>
        <v>3090782.7375995708</v>
      </c>
      <c r="AA209" s="39">
        <f t="shared" ref="AA209:AA272" si="100">$P$9*S209/12</f>
        <v>577.90501987150606</v>
      </c>
      <c r="AB209" s="53">
        <f t="shared" ref="AB209:AB272" si="101">$P$10*AA209</f>
        <v>144.47625496787651</v>
      </c>
      <c r="AC209" s="41" t="str">
        <f t="shared" ref="AC209:AC272" si="102">IF(P209&gt;0,SUM(V209:V220),"-")</f>
        <v>-</v>
      </c>
      <c r="AD209" s="43" t="str">
        <f t="shared" ref="AD209:AD272" si="103">IF(P209&gt;0,SUM(W209:W220),"-")</f>
        <v>-</v>
      </c>
      <c r="AF209" s="38">
        <f>IF('[29]Proforma-Input'!$C$108="Yes",MONTH(O209)&amp;YEAR(O209)=MONTH($C$9)&amp;YEAR($C$9),0)</f>
        <v>0</v>
      </c>
      <c r="AG209" s="52">
        <v>17</v>
      </c>
    </row>
    <row r="210" spans="2:33" x14ac:dyDescent="0.3">
      <c r="B210" s="44" t="str">
        <f t="shared" ref="B210:B273" si="104">IFERROR(DATE(YEAR(B209),MONTH(B209)+1,DAY(B209)),"-")</f>
        <v>-</v>
      </c>
      <c r="C210" s="38"/>
      <c r="D210" s="1">
        <v>195</v>
      </c>
      <c r="E210" s="1">
        <f t="shared" si="88"/>
        <v>3</v>
      </c>
      <c r="F210" s="39">
        <f>IFERROR(IF(B210&lt;$C$9,IF('[29]Proforma-Input'!$C$108="Yes",K209,K209),0),)</f>
        <v>0</v>
      </c>
      <c r="G210" s="39">
        <f t="shared" ref="G210:G273" si="105">IFERROR(IF(D210=$C$7,K209,IF(AND($D$10="Yes",D210&lt;=$C$10),I210,IF(F210&gt;0,$C$8,))),)</f>
        <v>0</v>
      </c>
      <c r="H210" s="40">
        <f>IFERROR(IF(B210&lt;$C$9,IF('[29]Proforma-Input'!$C$108="Yes",H209,),0),)</f>
        <v>0</v>
      </c>
      <c r="I210" s="41">
        <f t="shared" si="89"/>
        <v>0</v>
      </c>
      <c r="J210" s="41">
        <f t="shared" si="90"/>
        <v>0</v>
      </c>
      <c r="K210" s="42">
        <f t="shared" si="91"/>
        <v>0</v>
      </c>
      <c r="L210" s="41" t="str">
        <f t="shared" si="92"/>
        <v>-</v>
      </c>
      <c r="M210" s="43" t="str">
        <f t="shared" si="93"/>
        <v>-</v>
      </c>
      <c r="O210" s="44">
        <f t="shared" ref="O210:O273" ca="1" si="106">IFERROR(DATE(YEAR(O209),MONTH(O209)+1,DAY(O209)),"-")</f>
        <v>51838</v>
      </c>
      <c r="P210" s="38"/>
      <c r="Q210" s="1">
        <f t="shared" si="85"/>
        <v>195</v>
      </c>
      <c r="R210" s="1">
        <f t="shared" si="94"/>
        <v>3</v>
      </c>
      <c r="S210" s="39">
        <f>IF('[29]Proforma-Input'!$C$108="No",X209,IF(AF210=TRUE,$P$3,X209))</f>
        <v>6909217.2624004241</v>
      </c>
      <c r="T210" s="39">
        <f t="shared" si="86"/>
        <v>63206.802349296377</v>
      </c>
      <c r="U210" s="40">
        <f t="shared" si="87"/>
        <v>6.5000000000000002E-2</v>
      </c>
      <c r="V210" s="41">
        <f t="shared" si="95"/>
        <v>37424.926838002299</v>
      </c>
      <c r="W210" s="41">
        <f t="shared" si="96"/>
        <v>25781.875511294078</v>
      </c>
      <c r="X210" s="53">
        <f t="shared" si="97"/>
        <v>6883435.3868891299</v>
      </c>
      <c r="Y210" s="68">
        <f t="shared" si="98"/>
        <v>9208761.8450019304</v>
      </c>
      <c r="Z210" s="68">
        <f t="shared" si="99"/>
        <v>3116564.613110865</v>
      </c>
      <c r="AA210" s="39">
        <f t="shared" si="100"/>
        <v>575.76810520003539</v>
      </c>
      <c r="AB210" s="53">
        <f t="shared" si="101"/>
        <v>143.94202630000885</v>
      </c>
      <c r="AC210" s="41" t="str">
        <f t="shared" si="102"/>
        <v>-</v>
      </c>
      <c r="AD210" s="43" t="str">
        <f t="shared" si="103"/>
        <v>-</v>
      </c>
      <c r="AF210" s="38">
        <f>IF('[29]Proforma-Input'!$C$108="Yes",MONTH(O210)&amp;YEAR(O210)=MONTH($C$9)&amp;YEAR($C$9),0)</f>
        <v>0</v>
      </c>
      <c r="AG210" s="52">
        <v>17</v>
      </c>
    </row>
    <row r="211" spans="2:33" x14ac:dyDescent="0.3">
      <c r="B211" s="44" t="str">
        <f t="shared" si="104"/>
        <v>-</v>
      </c>
      <c r="C211" s="38"/>
      <c r="D211" s="1">
        <v>196</v>
      </c>
      <c r="E211" s="1">
        <f t="shared" si="88"/>
        <v>4</v>
      </c>
      <c r="F211" s="39">
        <f>IFERROR(IF(B211&lt;$C$9,IF('[29]Proforma-Input'!$C$108="Yes",K210,K210),0),)</f>
        <v>0</v>
      </c>
      <c r="G211" s="39">
        <f t="shared" si="105"/>
        <v>0</v>
      </c>
      <c r="H211" s="40">
        <f>IFERROR(IF(B211&lt;$C$9,IF('[29]Proforma-Input'!$C$108="Yes",H210,),0),)</f>
        <v>0</v>
      </c>
      <c r="I211" s="41">
        <f t="shared" si="89"/>
        <v>0</v>
      </c>
      <c r="J211" s="41">
        <f t="shared" si="90"/>
        <v>0</v>
      </c>
      <c r="K211" s="42">
        <f t="shared" si="91"/>
        <v>0</v>
      </c>
      <c r="L211" s="41" t="str">
        <f t="shared" si="92"/>
        <v>-</v>
      </c>
      <c r="M211" s="43" t="str">
        <f t="shared" si="93"/>
        <v>-</v>
      </c>
      <c r="O211" s="44">
        <f t="shared" ca="1" si="106"/>
        <v>51869</v>
      </c>
      <c r="P211" s="38"/>
      <c r="Q211" s="1">
        <f t="shared" si="85"/>
        <v>196</v>
      </c>
      <c r="R211" s="1">
        <f t="shared" si="94"/>
        <v>4</v>
      </c>
      <c r="S211" s="39">
        <f>IF('[29]Proforma-Input'!$C$108="No",X210,IF(AF211=TRUE,$P$3,X210))</f>
        <v>6883435.3868891299</v>
      </c>
      <c r="T211" s="39">
        <f t="shared" si="86"/>
        <v>63206.802349296377</v>
      </c>
      <c r="U211" s="40">
        <f t="shared" si="87"/>
        <v>6.5000000000000002E-2</v>
      </c>
      <c r="V211" s="41">
        <f t="shared" si="95"/>
        <v>37285.275012316124</v>
      </c>
      <c r="W211" s="41">
        <f t="shared" si="96"/>
        <v>25921.527336980253</v>
      </c>
      <c r="X211" s="53">
        <f t="shared" si="97"/>
        <v>6857513.8595521497</v>
      </c>
      <c r="Y211" s="68">
        <f t="shared" si="98"/>
        <v>9246047.1200142466</v>
      </c>
      <c r="Z211" s="68">
        <f t="shared" si="99"/>
        <v>3142486.1404478452</v>
      </c>
      <c r="AA211" s="39">
        <f t="shared" si="100"/>
        <v>573.61961557409415</v>
      </c>
      <c r="AB211" s="53">
        <f t="shared" si="101"/>
        <v>143.40490389352354</v>
      </c>
      <c r="AC211" s="41" t="str">
        <f t="shared" si="102"/>
        <v>-</v>
      </c>
      <c r="AD211" s="43" t="str">
        <f t="shared" si="103"/>
        <v>-</v>
      </c>
      <c r="AF211" s="38">
        <f>IF('[29]Proforma-Input'!$C$108="Yes",MONTH(O211)&amp;YEAR(O211)=MONTH($C$9)&amp;YEAR($C$9),0)</f>
        <v>0</v>
      </c>
      <c r="AG211" s="52">
        <v>17</v>
      </c>
    </row>
    <row r="212" spans="2:33" x14ac:dyDescent="0.3">
      <c r="B212" s="44" t="str">
        <f t="shared" si="104"/>
        <v>-</v>
      </c>
      <c r="C212" s="38"/>
      <c r="D212" s="1">
        <v>197</v>
      </c>
      <c r="E212" s="1">
        <f t="shared" si="88"/>
        <v>5</v>
      </c>
      <c r="F212" s="39">
        <f>IFERROR(IF(B212&lt;$C$9,IF('[29]Proforma-Input'!$C$108="Yes",K211,K211),0),)</f>
        <v>0</v>
      </c>
      <c r="G212" s="39">
        <f t="shared" si="105"/>
        <v>0</v>
      </c>
      <c r="H212" s="40">
        <f>IFERROR(IF(B212&lt;$C$9,IF('[29]Proforma-Input'!$C$108="Yes",H211,),0),)</f>
        <v>0</v>
      </c>
      <c r="I212" s="41">
        <f t="shared" si="89"/>
        <v>0</v>
      </c>
      <c r="J212" s="41">
        <f t="shared" si="90"/>
        <v>0</v>
      </c>
      <c r="K212" s="42">
        <f t="shared" si="91"/>
        <v>0</v>
      </c>
      <c r="L212" s="41" t="str">
        <f t="shared" si="92"/>
        <v>-</v>
      </c>
      <c r="M212" s="43" t="str">
        <f t="shared" si="93"/>
        <v>-</v>
      </c>
      <c r="O212" s="44">
        <f t="shared" ca="1" si="106"/>
        <v>51900</v>
      </c>
      <c r="P212" s="38"/>
      <c r="Q212" s="1">
        <f t="shared" si="85"/>
        <v>197</v>
      </c>
      <c r="R212" s="1">
        <f t="shared" si="94"/>
        <v>5</v>
      </c>
      <c r="S212" s="39">
        <f>IF('[29]Proforma-Input'!$C$108="No",X211,IF(AF212=TRUE,$P$3,X211))</f>
        <v>6857513.8595521497</v>
      </c>
      <c r="T212" s="39">
        <f t="shared" si="86"/>
        <v>63206.802349296377</v>
      </c>
      <c r="U212" s="40">
        <f t="shared" si="87"/>
        <v>6.5000000000000002E-2</v>
      </c>
      <c r="V212" s="41">
        <f t="shared" si="95"/>
        <v>37144.86673924081</v>
      </c>
      <c r="W212" s="41">
        <f t="shared" si="96"/>
        <v>26061.935610055567</v>
      </c>
      <c r="X212" s="53">
        <f t="shared" si="97"/>
        <v>6831451.9239420937</v>
      </c>
      <c r="Y212" s="68">
        <f t="shared" si="98"/>
        <v>9283191.986753488</v>
      </c>
      <c r="Z212" s="68">
        <f t="shared" si="99"/>
        <v>3168548.0760579007</v>
      </c>
      <c r="AA212" s="39">
        <f t="shared" si="100"/>
        <v>571.45948829601241</v>
      </c>
      <c r="AB212" s="53">
        <f t="shared" si="101"/>
        <v>142.8648720740031</v>
      </c>
      <c r="AC212" s="41" t="str">
        <f t="shared" si="102"/>
        <v>-</v>
      </c>
      <c r="AD212" s="43" t="str">
        <f t="shared" si="103"/>
        <v>-</v>
      </c>
      <c r="AF212" s="38">
        <f>IF('[29]Proforma-Input'!$C$108="Yes",MONTH(O212)&amp;YEAR(O212)=MONTH($C$9)&amp;YEAR($C$9),0)</f>
        <v>0</v>
      </c>
      <c r="AG212" s="52">
        <v>17</v>
      </c>
    </row>
    <row r="213" spans="2:33" x14ac:dyDescent="0.3">
      <c r="B213" s="44" t="str">
        <f t="shared" si="104"/>
        <v>-</v>
      </c>
      <c r="C213" s="38"/>
      <c r="D213" s="1">
        <v>198</v>
      </c>
      <c r="E213" s="1">
        <f t="shared" si="88"/>
        <v>6</v>
      </c>
      <c r="F213" s="39">
        <f>IFERROR(IF(B213&lt;$C$9,IF('[29]Proforma-Input'!$C$108="Yes",K212,K212),0),)</f>
        <v>0</v>
      </c>
      <c r="G213" s="39">
        <f t="shared" si="105"/>
        <v>0</v>
      </c>
      <c r="H213" s="40">
        <f>IFERROR(IF(B213&lt;$C$9,IF('[29]Proforma-Input'!$C$108="Yes",H212,),0),)</f>
        <v>0</v>
      </c>
      <c r="I213" s="41">
        <f t="shared" si="89"/>
        <v>0</v>
      </c>
      <c r="J213" s="41">
        <f t="shared" si="90"/>
        <v>0</v>
      </c>
      <c r="K213" s="42">
        <f t="shared" si="91"/>
        <v>0</v>
      </c>
      <c r="L213" s="41" t="str">
        <f t="shared" si="92"/>
        <v>-</v>
      </c>
      <c r="M213" s="43" t="str">
        <f t="shared" si="93"/>
        <v>-</v>
      </c>
      <c r="O213" s="44">
        <f t="shared" ca="1" si="106"/>
        <v>51928</v>
      </c>
      <c r="P213" s="38"/>
      <c r="Q213" s="1">
        <f t="shared" si="85"/>
        <v>198</v>
      </c>
      <c r="R213" s="1">
        <f t="shared" si="94"/>
        <v>6</v>
      </c>
      <c r="S213" s="39">
        <f>IF('[29]Proforma-Input'!$C$108="No",X212,IF(AF213=TRUE,$P$3,X212))</f>
        <v>6831451.9239420937</v>
      </c>
      <c r="T213" s="39">
        <f t="shared" si="86"/>
        <v>63206.802349296377</v>
      </c>
      <c r="U213" s="40">
        <f t="shared" si="87"/>
        <v>6.5000000000000002E-2</v>
      </c>
      <c r="V213" s="41">
        <f t="shared" si="95"/>
        <v>37003.697921353007</v>
      </c>
      <c r="W213" s="41">
        <f t="shared" si="96"/>
        <v>26203.10442794337</v>
      </c>
      <c r="X213" s="53">
        <f t="shared" si="97"/>
        <v>6805248.8195141507</v>
      </c>
      <c r="Y213" s="68">
        <f t="shared" si="98"/>
        <v>9320195.6846748404</v>
      </c>
      <c r="Z213" s="68">
        <f t="shared" si="99"/>
        <v>3194751.1804858441</v>
      </c>
      <c r="AA213" s="39">
        <f t="shared" si="100"/>
        <v>569.28766032850785</v>
      </c>
      <c r="AB213" s="53">
        <f t="shared" si="101"/>
        <v>142.32191508212696</v>
      </c>
      <c r="AC213" s="41" t="str">
        <f t="shared" si="102"/>
        <v>-</v>
      </c>
      <c r="AD213" s="43" t="str">
        <f t="shared" si="103"/>
        <v>-</v>
      </c>
      <c r="AF213" s="38">
        <f>IF('[29]Proforma-Input'!$C$108="Yes",MONTH(O213)&amp;YEAR(O213)=MONTH($C$9)&amp;YEAR($C$9),0)</f>
        <v>0</v>
      </c>
      <c r="AG213" s="52">
        <v>17</v>
      </c>
    </row>
    <row r="214" spans="2:33" x14ac:dyDescent="0.3">
      <c r="B214" s="44" t="str">
        <f t="shared" si="104"/>
        <v>-</v>
      </c>
      <c r="C214" s="38"/>
      <c r="D214" s="1">
        <v>199</v>
      </c>
      <c r="E214" s="1">
        <f t="shared" si="88"/>
        <v>7</v>
      </c>
      <c r="F214" s="39">
        <f>IFERROR(IF(B214&lt;$C$9,IF('[29]Proforma-Input'!$C$108="Yes",K213,K213),0),)</f>
        <v>0</v>
      </c>
      <c r="G214" s="39">
        <f t="shared" si="105"/>
        <v>0</v>
      </c>
      <c r="H214" s="40">
        <f>IFERROR(IF(B214&lt;$C$9,IF('[29]Proforma-Input'!$C$108="Yes",H213,),0),)</f>
        <v>0</v>
      </c>
      <c r="I214" s="41">
        <f t="shared" si="89"/>
        <v>0</v>
      </c>
      <c r="J214" s="41">
        <f t="shared" si="90"/>
        <v>0</v>
      </c>
      <c r="K214" s="42">
        <f t="shared" si="91"/>
        <v>0</v>
      </c>
      <c r="L214" s="41" t="str">
        <f t="shared" si="92"/>
        <v>-</v>
      </c>
      <c r="M214" s="43" t="str">
        <f t="shared" si="93"/>
        <v>-</v>
      </c>
      <c r="O214" s="44">
        <f t="shared" ca="1" si="106"/>
        <v>51959</v>
      </c>
      <c r="P214" s="38"/>
      <c r="Q214" s="1">
        <f t="shared" si="85"/>
        <v>199</v>
      </c>
      <c r="R214" s="1">
        <f t="shared" si="94"/>
        <v>7</v>
      </c>
      <c r="S214" s="39">
        <f>IF('[29]Proforma-Input'!$C$108="No",X213,IF(AF214=TRUE,$P$3,X213))</f>
        <v>6805248.8195141507</v>
      </c>
      <c r="T214" s="39">
        <f t="shared" si="86"/>
        <v>63206.802349296377</v>
      </c>
      <c r="U214" s="40">
        <f t="shared" si="87"/>
        <v>6.5000000000000002E-2</v>
      </c>
      <c r="V214" s="41">
        <f t="shared" si="95"/>
        <v>36861.764439034981</v>
      </c>
      <c r="W214" s="41">
        <f t="shared" si="96"/>
        <v>26345.037910261395</v>
      </c>
      <c r="X214" s="53">
        <f t="shared" si="97"/>
        <v>6778903.7816038895</v>
      </c>
      <c r="Y214" s="68">
        <f t="shared" si="98"/>
        <v>9357057.4491138756</v>
      </c>
      <c r="Z214" s="68">
        <f t="shared" si="99"/>
        <v>3221096.2183961053</v>
      </c>
      <c r="AA214" s="39">
        <f t="shared" si="100"/>
        <v>567.10406829284591</v>
      </c>
      <c r="AB214" s="53">
        <f t="shared" si="101"/>
        <v>141.77601707321148</v>
      </c>
      <c r="AC214" s="41" t="str">
        <f t="shared" si="102"/>
        <v>-</v>
      </c>
      <c r="AD214" s="43" t="str">
        <f t="shared" si="103"/>
        <v>-</v>
      </c>
      <c r="AF214" s="38">
        <f>IF('[29]Proforma-Input'!$C$108="Yes",MONTH(O214)&amp;YEAR(O214)=MONTH($C$9)&amp;YEAR($C$9),0)</f>
        <v>0</v>
      </c>
      <c r="AG214" s="52">
        <v>17</v>
      </c>
    </row>
    <row r="215" spans="2:33" x14ac:dyDescent="0.3">
      <c r="B215" s="44" t="str">
        <f t="shared" si="104"/>
        <v>-</v>
      </c>
      <c r="C215" s="38"/>
      <c r="D215" s="1">
        <v>200</v>
      </c>
      <c r="E215" s="1">
        <f t="shared" si="88"/>
        <v>8</v>
      </c>
      <c r="F215" s="39">
        <f>IFERROR(IF(B215&lt;$C$9,IF('[29]Proforma-Input'!$C$108="Yes",K214,K214),0),)</f>
        <v>0</v>
      </c>
      <c r="G215" s="39">
        <f t="shared" si="105"/>
        <v>0</v>
      </c>
      <c r="H215" s="40">
        <f>IFERROR(IF(B215&lt;$C$9,IF('[29]Proforma-Input'!$C$108="Yes",H214,),0),)</f>
        <v>0</v>
      </c>
      <c r="I215" s="41">
        <f t="shared" si="89"/>
        <v>0</v>
      </c>
      <c r="J215" s="41">
        <f t="shared" si="90"/>
        <v>0</v>
      </c>
      <c r="K215" s="42">
        <f t="shared" si="91"/>
        <v>0</v>
      </c>
      <c r="L215" s="41" t="str">
        <f t="shared" si="92"/>
        <v>-</v>
      </c>
      <c r="M215" s="43" t="str">
        <f t="shared" si="93"/>
        <v>-</v>
      </c>
      <c r="O215" s="44">
        <f t="shared" ca="1" si="106"/>
        <v>51989</v>
      </c>
      <c r="P215" s="38"/>
      <c r="Q215" s="1">
        <f t="shared" si="85"/>
        <v>200</v>
      </c>
      <c r="R215" s="1">
        <f t="shared" si="94"/>
        <v>8</v>
      </c>
      <c r="S215" s="39">
        <f>IF('[29]Proforma-Input'!$C$108="No",X214,IF(AF215=TRUE,$P$3,X214))</f>
        <v>6778903.7816038895</v>
      </c>
      <c r="T215" s="39">
        <f t="shared" si="86"/>
        <v>63206.802349296377</v>
      </c>
      <c r="U215" s="40">
        <f t="shared" si="87"/>
        <v>6.5000000000000002E-2</v>
      </c>
      <c r="V215" s="41">
        <f t="shared" si="95"/>
        <v>36719.062150354403</v>
      </c>
      <c r="W215" s="41">
        <f t="shared" si="96"/>
        <v>26487.740198941974</v>
      </c>
      <c r="X215" s="53">
        <f t="shared" si="97"/>
        <v>6752416.0414049476</v>
      </c>
      <c r="Y215" s="68">
        <f t="shared" si="98"/>
        <v>9393776.5112642292</v>
      </c>
      <c r="Z215" s="68">
        <f t="shared" si="99"/>
        <v>3247583.9585950472</v>
      </c>
      <c r="AA215" s="39">
        <f t="shared" si="100"/>
        <v>564.90864846699083</v>
      </c>
      <c r="AB215" s="53">
        <f t="shared" si="101"/>
        <v>141.22716211674771</v>
      </c>
      <c r="AC215" s="41" t="str">
        <f t="shared" si="102"/>
        <v>-</v>
      </c>
      <c r="AD215" s="43" t="str">
        <f t="shared" si="103"/>
        <v>-</v>
      </c>
      <c r="AF215" s="38">
        <f>IF('[29]Proforma-Input'!$C$108="Yes",MONTH(O215)&amp;YEAR(O215)=MONTH($C$9)&amp;YEAR($C$9),0)</f>
        <v>0</v>
      </c>
      <c r="AG215" s="52">
        <v>17</v>
      </c>
    </row>
    <row r="216" spans="2:33" x14ac:dyDescent="0.3">
      <c r="B216" s="44" t="str">
        <f t="shared" si="104"/>
        <v>-</v>
      </c>
      <c r="C216" s="38"/>
      <c r="D216" s="1">
        <v>201</v>
      </c>
      <c r="E216" s="1">
        <f t="shared" si="88"/>
        <v>9</v>
      </c>
      <c r="F216" s="39">
        <f>IFERROR(IF(B216&lt;$C$9,IF('[29]Proforma-Input'!$C$108="Yes",K215,K215),0),)</f>
        <v>0</v>
      </c>
      <c r="G216" s="39">
        <f t="shared" si="105"/>
        <v>0</v>
      </c>
      <c r="H216" s="40">
        <f>IFERROR(IF(B216&lt;$C$9,IF('[29]Proforma-Input'!$C$108="Yes",H215,),0),)</f>
        <v>0</v>
      </c>
      <c r="I216" s="41">
        <f t="shared" si="89"/>
        <v>0</v>
      </c>
      <c r="J216" s="41">
        <f t="shared" si="90"/>
        <v>0</v>
      </c>
      <c r="K216" s="42">
        <f t="shared" si="91"/>
        <v>0</v>
      </c>
      <c r="L216" s="41" t="str">
        <f t="shared" si="92"/>
        <v>-</v>
      </c>
      <c r="M216" s="43" t="str">
        <f t="shared" si="93"/>
        <v>-</v>
      </c>
      <c r="O216" s="44">
        <f t="shared" ca="1" si="106"/>
        <v>52020</v>
      </c>
      <c r="P216" s="38"/>
      <c r="Q216" s="1">
        <f t="shared" si="85"/>
        <v>201</v>
      </c>
      <c r="R216" s="1">
        <f t="shared" si="94"/>
        <v>9</v>
      </c>
      <c r="S216" s="39">
        <f>IF('[29]Proforma-Input'!$C$108="No",X215,IF(AF216=TRUE,$P$3,X215))</f>
        <v>6752416.0414049476</v>
      </c>
      <c r="T216" s="39">
        <f t="shared" si="86"/>
        <v>63206.802349296377</v>
      </c>
      <c r="U216" s="40">
        <f t="shared" si="87"/>
        <v>6.5000000000000002E-2</v>
      </c>
      <c r="V216" s="41">
        <f t="shared" si="95"/>
        <v>36575.586890943465</v>
      </c>
      <c r="W216" s="41">
        <f t="shared" si="96"/>
        <v>26631.215458352912</v>
      </c>
      <c r="X216" s="53">
        <f t="shared" si="97"/>
        <v>6725784.8259465946</v>
      </c>
      <c r="Y216" s="68">
        <f t="shared" si="98"/>
        <v>9430352.0981551725</v>
      </c>
      <c r="Z216" s="68">
        <f t="shared" si="99"/>
        <v>3274215.1740534003</v>
      </c>
      <c r="AA216" s="39">
        <f t="shared" si="100"/>
        <v>562.70133678374566</v>
      </c>
      <c r="AB216" s="53">
        <f t="shared" si="101"/>
        <v>140.67533419593641</v>
      </c>
      <c r="AC216" s="41" t="str">
        <f t="shared" si="102"/>
        <v>-</v>
      </c>
      <c r="AD216" s="43" t="str">
        <f t="shared" si="103"/>
        <v>-</v>
      </c>
      <c r="AF216" s="38">
        <f>IF('[29]Proforma-Input'!$C$108="Yes",MONTH(O216)&amp;YEAR(O216)=MONTH($C$9)&amp;YEAR($C$9),0)</f>
        <v>0</v>
      </c>
      <c r="AG216" s="52">
        <v>17</v>
      </c>
    </row>
    <row r="217" spans="2:33" x14ac:dyDescent="0.3">
      <c r="B217" s="44" t="str">
        <f t="shared" si="104"/>
        <v>-</v>
      </c>
      <c r="C217" s="38"/>
      <c r="D217" s="1">
        <v>202</v>
      </c>
      <c r="E217" s="1">
        <f t="shared" si="88"/>
        <v>10</v>
      </c>
      <c r="F217" s="39">
        <f>IFERROR(IF(B217&lt;$C$9,IF('[29]Proforma-Input'!$C$108="Yes",K216,K216),0),)</f>
        <v>0</v>
      </c>
      <c r="G217" s="39">
        <f t="shared" si="105"/>
        <v>0</v>
      </c>
      <c r="H217" s="40">
        <f>IFERROR(IF(B217&lt;$C$9,IF('[29]Proforma-Input'!$C$108="Yes",H216,),0),)</f>
        <v>0</v>
      </c>
      <c r="I217" s="41">
        <f t="shared" si="89"/>
        <v>0</v>
      </c>
      <c r="J217" s="41">
        <f t="shared" si="90"/>
        <v>0</v>
      </c>
      <c r="K217" s="42">
        <f t="shared" si="91"/>
        <v>0</v>
      </c>
      <c r="L217" s="41" t="str">
        <f t="shared" si="92"/>
        <v>-</v>
      </c>
      <c r="M217" s="43" t="str">
        <f t="shared" si="93"/>
        <v>-</v>
      </c>
      <c r="O217" s="44">
        <f t="shared" ca="1" si="106"/>
        <v>52050</v>
      </c>
      <c r="P217" s="38"/>
      <c r="Q217" s="1">
        <f t="shared" si="85"/>
        <v>202</v>
      </c>
      <c r="R217" s="1">
        <f t="shared" si="94"/>
        <v>10</v>
      </c>
      <c r="S217" s="39">
        <f>IF('[29]Proforma-Input'!$C$108="No",X216,IF(AF217=TRUE,$P$3,X216))</f>
        <v>6725784.8259465946</v>
      </c>
      <c r="T217" s="39">
        <f t="shared" si="86"/>
        <v>63206.802349296377</v>
      </c>
      <c r="U217" s="40">
        <f t="shared" si="87"/>
        <v>6.5000000000000002E-2</v>
      </c>
      <c r="V217" s="41">
        <f t="shared" si="95"/>
        <v>36431.334473877389</v>
      </c>
      <c r="W217" s="41">
        <f t="shared" si="96"/>
        <v>26775.467875418988</v>
      </c>
      <c r="X217" s="53">
        <f t="shared" si="97"/>
        <v>6699009.3580711754</v>
      </c>
      <c r="Y217" s="68">
        <f t="shared" si="98"/>
        <v>9466783.4326290507</v>
      </c>
      <c r="Z217" s="68">
        <f t="shared" si="99"/>
        <v>3300990.6419288195</v>
      </c>
      <c r="AA217" s="39">
        <f t="shared" si="100"/>
        <v>560.48206882888292</v>
      </c>
      <c r="AB217" s="53">
        <f t="shared" si="101"/>
        <v>140.12051720722073</v>
      </c>
      <c r="AC217" s="41" t="str">
        <f t="shared" si="102"/>
        <v>-</v>
      </c>
      <c r="AD217" s="43" t="str">
        <f t="shared" si="103"/>
        <v>-</v>
      </c>
      <c r="AF217" s="38">
        <f>IF('[29]Proforma-Input'!$C$108="Yes",MONTH(O217)&amp;YEAR(O217)=MONTH($C$9)&amp;YEAR($C$9),0)</f>
        <v>0</v>
      </c>
      <c r="AG217" s="52">
        <v>17</v>
      </c>
    </row>
    <row r="218" spans="2:33" x14ac:dyDescent="0.3">
      <c r="B218" s="44" t="str">
        <f t="shared" si="104"/>
        <v>-</v>
      </c>
      <c r="C218" s="38"/>
      <c r="D218" s="1">
        <v>203</v>
      </c>
      <c r="E218" s="1">
        <f t="shared" si="88"/>
        <v>11</v>
      </c>
      <c r="F218" s="39">
        <f>IFERROR(IF(B218&lt;$C$9,IF('[29]Proforma-Input'!$C$108="Yes",K217,K217),0),)</f>
        <v>0</v>
      </c>
      <c r="G218" s="39">
        <f t="shared" si="105"/>
        <v>0</v>
      </c>
      <c r="H218" s="40">
        <f>IFERROR(IF(B218&lt;$C$9,IF('[29]Proforma-Input'!$C$108="Yes",H217,),0),)</f>
        <v>0</v>
      </c>
      <c r="I218" s="41">
        <f t="shared" si="89"/>
        <v>0</v>
      </c>
      <c r="J218" s="41">
        <f t="shared" si="90"/>
        <v>0</v>
      </c>
      <c r="K218" s="42">
        <f t="shared" si="91"/>
        <v>0</v>
      </c>
      <c r="L218" s="41" t="str">
        <f t="shared" si="92"/>
        <v>-</v>
      </c>
      <c r="M218" s="43" t="str">
        <f t="shared" si="93"/>
        <v>-</v>
      </c>
      <c r="O218" s="44">
        <f t="shared" ca="1" si="106"/>
        <v>52081</v>
      </c>
      <c r="P218" s="38"/>
      <c r="Q218" s="1">
        <f t="shared" si="85"/>
        <v>203</v>
      </c>
      <c r="R218" s="1">
        <f t="shared" si="94"/>
        <v>11</v>
      </c>
      <c r="S218" s="39">
        <f>IF('[29]Proforma-Input'!$C$108="No",X217,IF(AF218=TRUE,$P$3,X217))</f>
        <v>6699009.3580711754</v>
      </c>
      <c r="T218" s="39">
        <f t="shared" si="86"/>
        <v>63206.802349296377</v>
      </c>
      <c r="U218" s="40">
        <f t="shared" si="87"/>
        <v>6.5000000000000002E-2</v>
      </c>
      <c r="V218" s="41">
        <f t="shared" si="95"/>
        <v>36286.300689552205</v>
      </c>
      <c r="W218" s="41">
        <f t="shared" si="96"/>
        <v>26920.501659744172</v>
      </c>
      <c r="X218" s="53">
        <f t="shared" si="97"/>
        <v>6672088.856411431</v>
      </c>
      <c r="Y218" s="68">
        <f t="shared" si="98"/>
        <v>9503069.7333186027</v>
      </c>
      <c r="Z218" s="68">
        <f t="shared" si="99"/>
        <v>3327911.1435885634</v>
      </c>
      <c r="AA218" s="39">
        <f t="shared" si="100"/>
        <v>558.25077983926462</v>
      </c>
      <c r="AB218" s="53">
        <f t="shared" si="101"/>
        <v>139.56269495981616</v>
      </c>
      <c r="AC218" s="41" t="str">
        <f t="shared" si="102"/>
        <v>-</v>
      </c>
      <c r="AD218" s="43" t="str">
        <f t="shared" si="103"/>
        <v>-</v>
      </c>
      <c r="AF218" s="38">
        <f>IF('[29]Proforma-Input'!$C$108="Yes",MONTH(O218)&amp;YEAR(O218)=MONTH($C$9)&amp;YEAR($C$9),0)</f>
        <v>0</v>
      </c>
      <c r="AG218" s="52">
        <v>17</v>
      </c>
    </row>
    <row r="219" spans="2:33" x14ac:dyDescent="0.3">
      <c r="B219" s="44" t="str">
        <f t="shared" si="104"/>
        <v>-</v>
      </c>
      <c r="C219" s="38"/>
      <c r="D219" s="1">
        <v>204</v>
      </c>
      <c r="E219" s="1">
        <f t="shared" si="88"/>
        <v>12</v>
      </c>
      <c r="F219" s="39">
        <f>IFERROR(IF(B219&lt;$C$9,IF('[29]Proforma-Input'!$C$108="Yes",K218,K218),0),)</f>
        <v>0</v>
      </c>
      <c r="G219" s="39">
        <f t="shared" si="105"/>
        <v>0</v>
      </c>
      <c r="H219" s="40">
        <f>IFERROR(IF(B219&lt;$C$9,IF('[29]Proforma-Input'!$C$108="Yes",H218,),0),)</f>
        <v>0</v>
      </c>
      <c r="I219" s="41">
        <f t="shared" si="89"/>
        <v>0</v>
      </c>
      <c r="J219" s="41">
        <f t="shared" si="90"/>
        <v>0</v>
      </c>
      <c r="K219" s="42">
        <f t="shared" si="91"/>
        <v>0</v>
      </c>
      <c r="L219" s="41" t="str">
        <f t="shared" si="92"/>
        <v>-</v>
      </c>
      <c r="M219" s="43" t="str">
        <f t="shared" si="93"/>
        <v>-</v>
      </c>
      <c r="O219" s="44">
        <f t="shared" ca="1" si="106"/>
        <v>52112</v>
      </c>
      <c r="P219" s="38"/>
      <c r="Q219" s="1">
        <f t="shared" si="85"/>
        <v>204</v>
      </c>
      <c r="R219" s="1">
        <f t="shared" si="94"/>
        <v>12</v>
      </c>
      <c r="S219" s="39">
        <f>IF('[29]Proforma-Input'!$C$108="No",X218,IF(AF219=TRUE,$P$3,X218))</f>
        <v>6672088.856411431</v>
      </c>
      <c r="T219" s="39">
        <f t="shared" si="86"/>
        <v>63206.802349296377</v>
      </c>
      <c r="U219" s="40">
        <f t="shared" si="87"/>
        <v>6.5000000000000002E-2</v>
      </c>
      <c r="V219" s="41">
        <f t="shared" si="95"/>
        <v>36140.481305561916</v>
      </c>
      <c r="W219" s="41">
        <f t="shared" si="96"/>
        <v>27066.321043734461</v>
      </c>
      <c r="X219" s="53">
        <f t="shared" si="97"/>
        <v>6645022.5353676965</v>
      </c>
      <c r="Y219" s="68">
        <f t="shared" si="98"/>
        <v>9539210.2146241646</v>
      </c>
      <c r="Z219" s="68">
        <f t="shared" si="99"/>
        <v>3354977.4646322979</v>
      </c>
      <c r="AA219" s="39">
        <f t="shared" si="100"/>
        <v>556.00740470095263</v>
      </c>
      <c r="AB219" s="53">
        <f t="shared" si="101"/>
        <v>139.00185117523816</v>
      </c>
      <c r="AC219" s="41" t="str">
        <f t="shared" si="102"/>
        <v>-</v>
      </c>
      <c r="AD219" s="43" t="str">
        <f t="shared" si="103"/>
        <v>-</v>
      </c>
      <c r="AF219" s="38">
        <f>IF('[29]Proforma-Input'!$C$108="Yes",MONTH(O219)&amp;YEAR(O219)=MONTH($C$9)&amp;YEAR($C$9),0)</f>
        <v>0</v>
      </c>
      <c r="AG219" s="52">
        <v>17</v>
      </c>
    </row>
    <row r="220" spans="2:33" x14ac:dyDescent="0.3">
      <c r="B220" s="44" t="str">
        <f t="shared" si="104"/>
        <v>-</v>
      </c>
      <c r="C220" s="38">
        <v>18</v>
      </c>
      <c r="D220" s="1">
        <v>205</v>
      </c>
      <c r="E220" s="1">
        <v>1</v>
      </c>
      <c r="F220" s="39">
        <f>IFERROR(IF(B220&lt;$C$9,IF('[29]Proforma-Input'!$C$108="Yes",K219,K219),0),)</f>
        <v>0</v>
      </c>
      <c r="G220" s="39">
        <f t="shared" si="105"/>
        <v>0</v>
      </c>
      <c r="H220" s="40">
        <f>IFERROR(IF(B220&lt;$C$9,IF('[29]Proforma-Input'!$C$108="Yes",H219,),0),)</f>
        <v>0</v>
      </c>
      <c r="I220" s="41">
        <f t="shared" si="89"/>
        <v>0</v>
      </c>
      <c r="J220" s="41">
        <f t="shared" si="90"/>
        <v>0</v>
      </c>
      <c r="K220" s="42">
        <f t="shared" si="91"/>
        <v>0</v>
      </c>
      <c r="L220" s="41">
        <f t="shared" si="92"/>
        <v>0</v>
      </c>
      <c r="M220" s="43">
        <f t="shared" si="93"/>
        <v>0</v>
      </c>
      <c r="O220" s="44">
        <f t="shared" ca="1" si="106"/>
        <v>52142</v>
      </c>
      <c r="P220" s="38">
        <v>18</v>
      </c>
      <c r="Q220" s="1">
        <f t="shared" si="85"/>
        <v>205</v>
      </c>
      <c r="R220" s="1">
        <v>1</v>
      </c>
      <c r="S220" s="39">
        <f>IF('[29]Proforma-Input'!$C$108="No",X219,IF(AF220=TRUE,$P$3,X219))</f>
        <v>6645022.5353676965</v>
      </c>
      <c r="T220" s="39">
        <f t="shared" si="86"/>
        <v>63206.802349296377</v>
      </c>
      <c r="U220" s="40">
        <f t="shared" si="87"/>
        <v>6.5000000000000002E-2</v>
      </c>
      <c r="V220" s="41">
        <f t="shared" si="95"/>
        <v>35993.872066575022</v>
      </c>
      <c r="W220" s="41">
        <f t="shared" si="96"/>
        <v>27212.930282721354</v>
      </c>
      <c r="X220" s="53">
        <f t="shared" si="97"/>
        <v>6617809.6050849753</v>
      </c>
      <c r="Y220" s="68">
        <f t="shared" si="98"/>
        <v>9575204.0866907388</v>
      </c>
      <c r="Z220" s="68">
        <f t="shared" si="99"/>
        <v>3382190.3949150192</v>
      </c>
      <c r="AA220" s="39">
        <f t="shared" si="100"/>
        <v>553.75187794730812</v>
      </c>
      <c r="AB220" s="53">
        <f t="shared" si="101"/>
        <v>138.43796948682703</v>
      </c>
      <c r="AC220" s="41">
        <f t="shared" si="102"/>
        <v>422020.0270623336</v>
      </c>
      <c r="AD220" s="43">
        <f t="shared" si="103"/>
        <v>336461.60112922289</v>
      </c>
      <c r="AF220" s="38">
        <f>IF('[29]Proforma-Input'!$C$108="Yes",MONTH(O220)&amp;YEAR(O220)=MONTH($C$9)&amp;YEAR($C$9),0)</f>
        <v>0</v>
      </c>
      <c r="AG220" s="52">
        <v>18</v>
      </c>
    </row>
    <row r="221" spans="2:33" x14ac:dyDescent="0.3">
      <c r="B221" s="44" t="str">
        <f t="shared" si="104"/>
        <v>-</v>
      </c>
      <c r="C221" s="38"/>
      <c r="D221" s="1">
        <v>206</v>
      </c>
      <c r="E221" s="1">
        <f t="shared" ref="E221:E231" si="107">1+E220</f>
        <v>2</v>
      </c>
      <c r="F221" s="39">
        <f>IFERROR(IF(B221&lt;$C$9,IF('[29]Proforma-Input'!$C$108="Yes",K220,K220),0),)</f>
        <v>0</v>
      </c>
      <c r="G221" s="39">
        <f t="shared" si="105"/>
        <v>0</v>
      </c>
      <c r="H221" s="40">
        <f>IFERROR(IF(B221&lt;$C$9,IF('[29]Proforma-Input'!$C$108="Yes",H220,),0),)</f>
        <v>0</v>
      </c>
      <c r="I221" s="41">
        <f t="shared" si="89"/>
        <v>0</v>
      </c>
      <c r="J221" s="41">
        <f t="shared" si="90"/>
        <v>0</v>
      </c>
      <c r="K221" s="42">
        <f t="shared" si="91"/>
        <v>0</v>
      </c>
      <c r="L221" s="41" t="str">
        <f t="shared" si="92"/>
        <v>-</v>
      </c>
      <c r="M221" s="43" t="str">
        <f t="shared" si="93"/>
        <v>-</v>
      </c>
      <c r="O221" s="44">
        <f t="shared" ca="1" si="106"/>
        <v>52173</v>
      </c>
      <c r="P221" s="38"/>
      <c r="Q221" s="1">
        <f t="shared" si="85"/>
        <v>206</v>
      </c>
      <c r="R221" s="1">
        <f t="shared" ref="R221:R231" si="108">1+R220</f>
        <v>2</v>
      </c>
      <c r="S221" s="39">
        <f>IF('[29]Proforma-Input'!$C$108="No",X220,IF(AF221=TRUE,$P$3,X220))</f>
        <v>6617809.6050849753</v>
      </c>
      <c r="T221" s="39">
        <f t="shared" si="86"/>
        <v>63206.802349296377</v>
      </c>
      <c r="U221" s="40">
        <f t="shared" si="87"/>
        <v>6.5000000000000002E-2</v>
      </c>
      <c r="V221" s="41">
        <f t="shared" si="95"/>
        <v>35846.468694210285</v>
      </c>
      <c r="W221" s="41">
        <f t="shared" si="96"/>
        <v>27360.333655086091</v>
      </c>
      <c r="X221" s="53">
        <f t="shared" si="97"/>
        <v>6590449.2714298889</v>
      </c>
      <c r="Y221" s="68">
        <f t="shared" si="98"/>
        <v>9611050.5553849488</v>
      </c>
      <c r="Z221" s="68">
        <f t="shared" si="99"/>
        <v>3409550.728570105</v>
      </c>
      <c r="AA221" s="39">
        <f t="shared" si="100"/>
        <v>551.48413375708128</v>
      </c>
      <c r="AB221" s="53">
        <f t="shared" si="101"/>
        <v>137.87103343927032</v>
      </c>
      <c r="AC221" s="41" t="str">
        <f t="shared" si="102"/>
        <v>-</v>
      </c>
      <c r="AD221" s="43" t="str">
        <f t="shared" si="103"/>
        <v>-</v>
      </c>
      <c r="AF221" s="38">
        <f>IF('[29]Proforma-Input'!$C$108="Yes",MONTH(O221)&amp;YEAR(O221)=MONTH($C$9)&amp;YEAR($C$9),0)</f>
        <v>0</v>
      </c>
      <c r="AG221" s="52">
        <v>18</v>
      </c>
    </row>
    <row r="222" spans="2:33" x14ac:dyDescent="0.3">
      <c r="B222" s="44" t="str">
        <f t="shared" si="104"/>
        <v>-</v>
      </c>
      <c r="C222" s="38"/>
      <c r="D222" s="1">
        <v>207</v>
      </c>
      <c r="E222" s="1">
        <f t="shared" si="107"/>
        <v>3</v>
      </c>
      <c r="F222" s="39">
        <f>IFERROR(IF(B222&lt;$C$9,IF('[29]Proforma-Input'!$C$108="Yes",K221,K221),0),)</f>
        <v>0</v>
      </c>
      <c r="G222" s="39">
        <f t="shared" si="105"/>
        <v>0</v>
      </c>
      <c r="H222" s="40">
        <f>IFERROR(IF(B222&lt;$C$9,IF('[29]Proforma-Input'!$C$108="Yes",H221,),0),)</f>
        <v>0</v>
      </c>
      <c r="I222" s="41">
        <f t="shared" si="89"/>
        <v>0</v>
      </c>
      <c r="J222" s="41">
        <f t="shared" si="90"/>
        <v>0</v>
      </c>
      <c r="K222" s="42">
        <f t="shared" si="91"/>
        <v>0</v>
      </c>
      <c r="L222" s="41" t="str">
        <f t="shared" si="92"/>
        <v>-</v>
      </c>
      <c r="M222" s="43" t="str">
        <f t="shared" si="93"/>
        <v>-</v>
      </c>
      <c r="O222" s="44">
        <f t="shared" ca="1" si="106"/>
        <v>52203</v>
      </c>
      <c r="P222" s="38"/>
      <c r="Q222" s="1">
        <f t="shared" si="85"/>
        <v>207</v>
      </c>
      <c r="R222" s="1">
        <f t="shared" si="108"/>
        <v>3</v>
      </c>
      <c r="S222" s="39">
        <f>IF('[29]Proforma-Input'!$C$108="No",X221,IF(AF222=TRUE,$P$3,X221))</f>
        <v>6590449.2714298889</v>
      </c>
      <c r="T222" s="39">
        <f t="shared" si="86"/>
        <v>63206.802349296377</v>
      </c>
      <c r="U222" s="40">
        <f t="shared" si="87"/>
        <v>6.5000000000000002E-2</v>
      </c>
      <c r="V222" s="41">
        <f t="shared" si="95"/>
        <v>35698.266886911901</v>
      </c>
      <c r="W222" s="41">
        <f t="shared" si="96"/>
        <v>27508.535462384476</v>
      </c>
      <c r="X222" s="53">
        <f t="shared" si="97"/>
        <v>6562940.7359675048</v>
      </c>
      <c r="Y222" s="68">
        <f t="shared" si="98"/>
        <v>9646748.8222718611</v>
      </c>
      <c r="Z222" s="68">
        <f t="shared" si="99"/>
        <v>3437059.2640324896</v>
      </c>
      <c r="AA222" s="39">
        <f t="shared" si="100"/>
        <v>549.20410595249075</v>
      </c>
      <c r="AB222" s="53">
        <f t="shared" si="101"/>
        <v>137.30102648812269</v>
      </c>
      <c r="AC222" s="41" t="str">
        <f t="shared" si="102"/>
        <v>-</v>
      </c>
      <c r="AD222" s="43" t="str">
        <f t="shared" si="103"/>
        <v>-</v>
      </c>
      <c r="AF222" s="38">
        <f>IF('[29]Proforma-Input'!$C$108="Yes",MONTH(O222)&amp;YEAR(O222)=MONTH($C$9)&amp;YEAR($C$9),0)</f>
        <v>0</v>
      </c>
      <c r="AG222" s="52">
        <v>18</v>
      </c>
    </row>
    <row r="223" spans="2:33" x14ac:dyDescent="0.3">
      <c r="B223" s="44" t="str">
        <f t="shared" si="104"/>
        <v>-</v>
      </c>
      <c r="C223" s="38"/>
      <c r="D223" s="1">
        <v>208</v>
      </c>
      <c r="E223" s="1">
        <f t="shared" si="107"/>
        <v>4</v>
      </c>
      <c r="F223" s="39">
        <f>IFERROR(IF(B223&lt;$C$9,IF('[29]Proforma-Input'!$C$108="Yes",K222,K222),0),)</f>
        <v>0</v>
      </c>
      <c r="G223" s="39">
        <f t="shared" si="105"/>
        <v>0</v>
      </c>
      <c r="H223" s="40">
        <f>IFERROR(IF(B223&lt;$C$9,IF('[29]Proforma-Input'!$C$108="Yes",H222,),0),)</f>
        <v>0</v>
      </c>
      <c r="I223" s="41">
        <f t="shared" si="89"/>
        <v>0</v>
      </c>
      <c r="J223" s="41">
        <f t="shared" si="90"/>
        <v>0</v>
      </c>
      <c r="K223" s="42">
        <f t="shared" si="91"/>
        <v>0</v>
      </c>
      <c r="L223" s="41" t="str">
        <f t="shared" si="92"/>
        <v>-</v>
      </c>
      <c r="M223" s="43" t="str">
        <f t="shared" si="93"/>
        <v>-</v>
      </c>
      <c r="O223" s="44">
        <f t="shared" ca="1" si="106"/>
        <v>52234</v>
      </c>
      <c r="P223" s="38"/>
      <c r="Q223" s="1">
        <f t="shared" si="85"/>
        <v>208</v>
      </c>
      <c r="R223" s="1">
        <f t="shared" si="108"/>
        <v>4</v>
      </c>
      <c r="S223" s="39">
        <f>IF('[29]Proforma-Input'!$C$108="No",X222,IF(AF223=TRUE,$P$3,X222))</f>
        <v>6562940.7359675048</v>
      </c>
      <c r="T223" s="39">
        <f t="shared" si="86"/>
        <v>63206.802349296377</v>
      </c>
      <c r="U223" s="40">
        <f t="shared" si="87"/>
        <v>6.5000000000000002E-2</v>
      </c>
      <c r="V223" s="41">
        <f t="shared" si="95"/>
        <v>35549.262319823989</v>
      </c>
      <c r="W223" s="41">
        <f t="shared" si="96"/>
        <v>27657.540029472388</v>
      </c>
      <c r="X223" s="53">
        <f t="shared" si="97"/>
        <v>6535283.1959380321</v>
      </c>
      <c r="Y223" s="68">
        <f t="shared" si="98"/>
        <v>9682298.0845916849</v>
      </c>
      <c r="Z223" s="68">
        <f t="shared" si="99"/>
        <v>3464716.8040619618</v>
      </c>
      <c r="AA223" s="39">
        <f t="shared" si="100"/>
        <v>546.91172799729213</v>
      </c>
      <c r="AB223" s="53">
        <f t="shared" si="101"/>
        <v>136.72793199932303</v>
      </c>
      <c r="AC223" s="41" t="str">
        <f t="shared" si="102"/>
        <v>-</v>
      </c>
      <c r="AD223" s="43" t="str">
        <f t="shared" si="103"/>
        <v>-</v>
      </c>
      <c r="AF223" s="38">
        <f>IF('[29]Proforma-Input'!$C$108="Yes",MONTH(O223)&amp;YEAR(O223)=MONTH($C$9)&amp;YEAR($C$9),0)</f>
        <v>0</v>
      </c>
      <c r="AG223" s="52">
        <v>18</v>
      </c>
    </row>
    <row r="224" spans="2:33" x14ac:dyDescent="0.3">
      <c r="B224" s="44" t="str">
        <f t="shared" si="104"/>
        <v>-</v>
      </c>
      <c r="C224" s="38"/>
      <c r="D224" s="1">
        <v>209</v>
      </c>
      <c r="E224" s="1">
        <f t="shared" si="107"/>
        <v>5</v>
      </c>
      <c r="F224" s="39">
        <f>IFERROR(IF(B224&lt;$C$9,IF('[29]Proforma-Input'!$C$108="Yes",K223,K223),0),)</f>
        <v>0</v>
      </c>
      <c r="G224" s="39">
        <f t="shared" si="105"/>
        <v>0</v>
      </c>
      <c r="H224" s="40">
        <f>IFERROR(IF(B224&lt;$C$9,IF('[29]Proforma-Input'!$C$108="Yes",H223,),0),)</f>
        <v>0</v>
      </c>
      <c r="I224" s="41">
        <f t="shared" si="89"/>
        <v>0</v>
      </c>
      <c r="J224" s="41">
        <f t="shared" si="90"/>
        <v>0</v>
      </c>
      <c r="K224" s="42">
        <f t="shared" si="91"/>
        <v>0</v>
      </c>
      <c r="L224" s="41" t="str">
        <f t="shared" si="92"/>
        <v>-</v>
      </c>
      <c r="M224" s="43" t="str">
        <f t="shared" si="93"/>
        <v>-</v>
      </c>
      <c r="O224" s="44">
        <f t="shared" ca="1" si="106"/>
        <v>52265</v>
      </c>
      <c r="P224" s="38"/>
      <c r="Q224" s="1">
        <f t="shared" si="85"/>
        <v>209</v>
      </c>
      <c r="R224" s="1">
        <f t="shared" si="108"/>
        <v>5</v>
      </c>
      <c r="S224" s="39">
        <f>IF('[29]Proforma-Input'!$C$108="No",X223,IF(AF224=TRUE,$P$3,X223))</f>
        <v>6535283.1959380321</v>
      </c>
      <c r="T224" s="39">
        <f t="shared" si="86"/>
        <v>63206.802349296377</v>
      </c>
      <c r="U224" s="40">
        <f t="shared" si="87"/>
        <v>6.5000000000000002E-2</v>
      </c>
      <c r="V224" s="41">
        <f t="shared" si="95"/>
        <v>35399.450644664343</v>
      </c>
      <c r="W224" s="41">
        <f t="shared" si="96"/>
        <v>27807.351704632034</v>
      </c>
      <c r="X224" s="53">
        <f t="shared" si="97"/>
        <v>6507475.8442334002</v>
      </c>
      <c r="Y224" s="68">
        <f t="shared" si="98"/>
        <v>9717697.5352363493</v>
      </c>
      <c r="Z224" s="68">
        <f t="shared" si="99"/>
        <v>3492524.1557665938</v>
      </c>
      <c r="AA224" s="39">
        <f t="shared" si="100"/>
        <v>544.60693299483603</v>
      </c>
      <c r="AB224" s="53">
        <f t="shared" si="101"/>
        <v>136.15173324870901</v>
      </c>
      <c r="AC224" s="41" t="str">
        <f t="shared" si="102"/>
        <v>-</v>
      </c>
      <c r="AD224" s="43" t="str">
        <f t="shared" si="103"/>
        <v>-</v>
      </c>
      <c r="AF224" s="38">
        <f>IF('[29]Proforma-Input'!$C$108="Yes",MONTH(O224)&amp;YEAR(O224)=MONTH($C$9)&amp;YEAR($C$9),0)</f>
        <v>0</v>
      </c>
      <c r="AG224" s="52">
        <v>18</v>
      </c>
    </row>
    <row r="225" spans="2:33" x14ac:dyDescent="0.3">
      <c r="B225" s="44" t="str">
        <f t="shared" si="104"/>
        <v>-</v>
      </c>
      <c r="C225" s="38"/>
      <c r="D225" s="1">
        <v>210</v>
      </c>
      <c r="E225" s="1">
        <f t="shared" si="107"/>
        <v>6</v>
      </c>
      <c r="F225" s="39">
        <f>IFERROR(IF(B225&lt;$C$9,IF('[29]Proforma-Input'!$C$108="Yes",K224,K224),0),)</f>
        <v>0</v>
      </c>
      <c r="G225" s="39">
        <f t="shared" si="105"/>
        <v>0</v>
      </c>
      <c r="H225" s="40">
        <f>IFERROR(IF(B225&lt;$C$9,IF('[29]Proforma-Input'!$C$108="Yes",H224,),0),)</f>
        <v>0</v>
      </c>
      <c r="I225" s="41">
        <f t="shared" si="89"/>
        <v>0</v>
      </c>
      <c r="J225" s="41">
        <f t="shared" si="90"/>
        <v>0</v>
      </c>
      <c r="K225" s="42">
        <f t="shared" si="91"/>
        <v>0</v>
      </c>
      <c r="L225" s="41" t="str">
        <f t="shared" si="92"/>
        <v>-</v>
      </c>
      <c r="M225" s="43" t="str">
        <f t="shared" si="93"/>
        <v>-</v>
      </c>
      <c r="O225" s="44">
        <f t="shared" ca="1" si="106"/>
        <v>52293</v>
      </c>
      <c r="P225" s="38"/>
      <c r="Q225" s="1">
        <f t="shared" si="85"/>
        <v>210</v>
      </c>
      <c r="R225" s="1">
        <f t="shared" si="108"/>
        <v>6</v>
      </c>
      <c r="S225" s="39">
        <f>IF('[29]Proforma-Input'!$C$108="No",X224,IF(AF225=TRUE,$P$3,X224))</f>
        <v>6507475.8442334002</v>
      </c>
      <c r="T225" s="39">
        <f t="shared" si="86"/>
        <v>63206.802349296377</v>
      </c>
      <c r="U225" s="40">
        <f t="shared" si="87"/>
        <v>6.5000000000000002E-2</v>
      </c>
      <c r="V225" s="41">
        <f t="shared" si="95"/>
        <v>35248.827489597585</v>
      </c>
      <c r="W225" s="41">
        <f t="shared" si="96"/>
        <v>27957.974859698792</v>
      </c>
      <c r="X225" s="53">
        <f t="shared" si="97"/>
        <v>6479517.8693737015</v>
      </c>
      <c r="Y225" s="68">
        <f t="shared" si="98"/>
        <v>9752946.3627259471</v>
      </c>
      <c r="Z225" s="68">
        <f t="shared" si="99"/>
        <v>3520482.1306262924</v>
      </c>
      <c r="AA225" s="39">
        <f t="shared" si="100"/>
        <v>542.28965368611671</v>
      </c>
      <c r="AB225" s="53">
        <f t="shared" si="101"/>
        <v>135.57241342152918</v>
      </c>
      <c r="AC225" s="41" t="str">
        <f t="shared" si="102"/>
        <v>-</v>
      </c>
      <c r="AD225" s="43" t="str">
        <f t="shared" si="103"/>
        <v>-</v>
      </c>
      <c r="AF225" s="38">
        <f>IF('[29]Proforma-Input'!$C$108="Yes",MONTH(O225)&amp;YEAR(O225)=MONTH($C$9)&amp;YEAR($C$9),0)</f>
        <v>0</v>
      </c>
      <c r="AG225" s="52">
        <v>18</v>
      </c>
    </row>
    <row r="226" spans="2:33" x14ac:dyDescent="0.3">
      <c r="B226" s="44" t="str">
        <f t="shared" si="104"/>
        <v>-</v>
      </c>
      <c r="C226" s="38"/>
      <c r="D226" s="1">
        <v>211</v>
      </c>
      <c r="E226" s="1">
        <f t="shared" si="107"/>
        <v>7</v>
      </c>
      <c r="F226" s="39">
        <f>IFERROR(IF(B226&lt;$C$9,IF('[29]Proforma-Input'!$C$108="Yes",K225,K225),0),)</f>
        <v>0</v>
      </c>
      <c r="G226" s="39">
        <f t="shared" si="105"/>
        <v>0</v>
      </c>
      <c r="H226" s="40">
        <f>IFERROR(IF(B226&lt;$C$9,IF('[29]Proforma-Input'!$C$108="Yes",H225,),0),)</f>
        <v>0</v>
      </c>
      <c r="I226" s="41">
        <f t="shared" si="89"/>
        <v>0</v>
      </c>
      <c r="J226" s="41">
        <f t="shared" si="90"/>
        <v>0</v>
      </c>
      <c r="K226" s="42">
        <f t="shared" si="91"/>
        <v>0</v>
      </c>
      <c r="L226" s="41" t="str">
        <f t="shared" si="92"/>
        <v>-</v>
      </c>
      <c r="M226" s="43" t="str">
        <f t="shared" si="93"/>
        <v>-</v>
      </c>
      <c r="O226" s="44">
        <f t="shared" ca="1" si="106"/>
        <v>52324</v>
      </c>
      <c r="P226" s="38"/>
      <c r="Q226" s="1">
        <f t="shared" si="85"/>
        <v>211</v>
      </c>
      <c r="R226" s="1">
        <f t="shared" si="108"/>
        <v>7</v>
      </c>
      <c r="S226" s="39">
        <f>IF('[29]Proforma-Input'!$C$108="No",X225,IF(AF226=TRUE,$P$3,X225))</f>
        <v>6479517.8693737015</v>
      </c>
      <c r="T226" s="39">
        <f t="shared" si="86"/>
        <v>63206.802349296377</v>
      </c>
      <c r="U226" s="40">
        <f t="shared" si="87"/>
        <v>6.5000000000000002E-2</v>
      </c>
      <c r="V226" s="41">
        <f t="shared" si="95"/>
        <v>35097.388459107548</v>
      </c>
      <c r="W226" s="41">
        <f t="shared" si="96"/>
        <v>28109.413890188829</v>
      </c>
      <c r="X226" s="53">
        <f t="shared" si="97"/>
        <v>6451408.455483513</v>
      </c>
      <c r="Y226" s="68">
        <f t="shared" si="98"/>
        <v>9788043.751185054</v>
      </c>
      <c r="Z226" s="68">
        <f t="shared" si="99"/>
        <v>3548591.5445164815</v>
      </c>
      <c r="AA226" s="39">
        <f t="shared" si="100"/>
        <v>539.95982244780851</v>
      </c>
      <c r="AB226" s="53">
        <f t="shared" si="101"/>
        <v>134.98995561195213</v>
      </c>
      <c r="AC226" s="41" t="str">
        <f t="shared" si="102"/>
        <v>-</v>
      </c>
      <c r="AD226" s="43" t="str">
        <f t="shared" si="103"/>
        <v>-</v>
      </c>
      <c r="AF226" s="38">
        <f>IF('[29]Proforma-Input'!$C$108="Yes",MONTH(O226)&amp;YEAR(O226)=MONTH($C$9)&amp;YEAR($C$9),0)</f>
        <v>0</v>
      </c>
      <c r="AG226" s="52">
        <v>18</v>
      </c>
    </row>
    <row r="227" spans="2:33" x14ac:dyDescent="0.3">
      <c r="B227" s="44" t="str">
        <f t="shared" si="104"/>
        <v>-</v>
      </c>
      <c r="C227" s="38"/>
      <c r="D227" s="1">
        <v>212</v>
      </c>
      <c r="E227" s="1">
        <f t="shared" si="107"/>
        <v>8</v>
      </c>
      <c r="F227" s="39">
        <f>IFERROR(IF(B227&lt;$C$9,IF('[29]Proforma-Input'!$C$108="Yes",K226,K226),0),)</f>
        <v>0</v>
      </c>
      <c r="G227" s="39">
        <f t="shared" si="105"/>
        <v>0</v>
      </c>
      <c r="H227" s="40">
        <f>IFERROR(IF(B227&lt;$C$9,IF('[29]Proforma-Input'!$C$108="Yes",H226,),0),)</f>
        <v>0</v>
      </c>
      <c r="I227" s="41">
        <f t="shared" si="89"/>
        <v>0</v>
      </c>
      <c r="J227" s="41">
        <f t="shared" si="90"/>
        <v>0</v>
      </c>
      <c r="K227" s="42">
        <f t="shared" si="91"/>
        <v>0</v>
      </c>
      <c r="L227" s="41" t="str">
        <f t="shared" si="92"/>
        <v>-</v>
      </c>
      <c r="M227" s="43" t="str">
        <f t="shared" si="93"/>
        <v>-</v>
      </c>
      <c r="O227" s="44">
        <f t="shared" ca="1" si="106"/>
        <v>52354</v>
      </c>
      <c r="P227" s="38"/>
      <c r="Q227" s="1">
        <f t="shared" si="85"/>
        <v>212</v>
      </c>
      <c r="R227" s="1">
        <f t="shared" si="108"/>
        <v>8</v>
      </c>
      <c r="S227" s="39">
        <f>IF('[29]Proforma-Input'!$C$108="No",X226,IF(AF227=TRUE,$P$3,X226))</f>
        <v>6451408.455483513</v>
      </c>
      <c r="T227" s="39">
        <f t="shared" si="86"/>
        <v>63206.802349296377</v>
      </c>
      <c r="U227" s="40">
        <f t="shared" si="87"/>
        <v>6.5000000000000002E-2</v>
      </c>
      <c r="V227" s="41">
        <f t="shared" si="95"/>
        <v>34945.129133869028</v>
      </c>
      <c r="W227" s="41">
        <f t="shared" si="96"/>
        <v>28261.673215427349</v>
      </c>
      <c r="X227" s="53">
        <f t="shared" si="97"/>
        <v>6423146.7822680855</v>
      </c>
      <c r="Y227" s="68">
        <f t="shared" si="98"/>
        <v>9822988.8803189229</v>
      </c>
      <c r="Z227" s="68">
        <f t="shared" si="99"/>
        <v>3576853.2177319089</v>
      </c>
      <c r="AA227" s="39">
        <f t="shared" si="100"/>
        <v>537.61737129029279</v>
      </c>
      <c r="AB227" s="53">
        <f t="shared" si="101"/>
        <v>134.4043428225732</v>
      </c>
      <c r="AC227" s="41" t="str">
        <f t="shared" si="102"/>
        <v>-</v>
      </c>
      <c r="AD227" s="43" t="str">
        <f t="shared" si="103"/>
        <v>-</v>
      </c>
      <c r="AF227" s="38">
        <f>IF('[29]Proforma-Input'!$C$108="Yes",MONTH(O227)&amp;YEAR(O227)=MONTH($C$9)&amp;YEAR($C$9),0)</f>
        <v>0</v>
      </c>
      <c r="AG227" s="52">
        <v>18</v>
      </c>
    </row>
    <row r="228" spans="2:33" x14ac:dyDescent="0.3">
      <c r="B228" s="44" t="str">
        <f t="shared" si="104"/>
        <v>-</v>
      </c>
      <c r="C228" s="38"/>
      <c r="D228" s="1">
        <v>213</v>
      </c>
      <c r="E228" s="1">
        <f t="shared" si="107"/>
        <v>9</v>
      </c>
      <c r="F228" s="39">
        <f>IFERROR(IF(B228&lt;$C$9,IF('[29]Proforma-Input'!$C$108="Yes",K227,K227),0),)</f>
        <v>0</v>
      </c>
      <c r="G228" s="39">
        <f t="shared" si="105"/>
        <v>0</v>
      </c>
      <c r="H228" s="40">
        <f>IFERROR(IF(B228&lt;$C$9,IF('[29]Proforma-Input'!$C$108="Yes",H227,),0),)</f>
        <v>0</v>
      </c>
      <c r="I228" s="41">
        <f t="shared" si="89"/>
        <v>0</v>
      </c>
      <c r="J228" s="41">
        <f t="shared" si="90"/>
        <v>0</v>
      </c>
      <c r="K228" s="42">
        <f t="shared" si="91"/>
        <v>0</v>
      </c>
      <c r="L228" s="41" t="str">
        <f t="shared" si="92"/>
        <v>-</v>
      </c>
      <c r="M228" s="43" t="str">
        <f t="shared" si="93"/>
        <v>-</v>
      </c>
      <c r="O228" s="44">
        <f t="shared" ca="1" si="106"/>
        <v>52385</v>
      </c>
      <c r="P228" s="38"/>
      <c r="Q228" s="1">
        <f t="shared" si="85"/>
        <v>213</v>
      </c>
      <c r="R228" s="1">
        <f t="shared" si="108"/>
        <v>9</v>
      </c>
      <c r="S228" s="39">
        <f>IF('[29]Proforma-Input'!$C$108="No",X227,IF(AF228=TRUE,$P$3,X227))</f>
        <v>6423146.7822680855</v>
      </c>
      <c r="T228" s="39">
        <f t="shared" si="86"/>
        <v>63206.802349296377</v>
      </c>
      <c r="U228" s="40">
        <f t="shared" si="87"/>
        <v>6.5000000000000002E-2</v>
      </c>
      <c r="V228" s="41">
        <f t="shared" si="95"/>
        <v>34792.045070618798</v>
      </c>
      <c r="W228" s="41">
        <f t="shared" si="96"/>
        <v>28414.757278677578</v>
      </c>
      <c r="X228" s="53">
        <f t="shared" si="97"/>
        <v>6394732.0249894075</v>
      </c>
      <c r="Y228" s="68">
        <f t="shared" si="98"/>
        <v>9857780.9253895413</v>
      </c>
      <c r="Z228" s="68">
        <f t="shared" si="99"/>
        <v>3605267.9750105864</v>
      </c>
      <c r="AA228" s="39">
        <f t="shared" si="100"/>
        <v>535.2622318556738</v>
      </c>
      <c r="AB228" s="53">
        <f t="shared" si="101"/>
        <v>133.81555796391845</v>
      </c>
      <c r="AC228" s="41" t="str">
        <f t="shared" si="102"/>
        <v>-</v>
      </c>
      <c r="AD228" s="43" t="str">
        <f t="shared" si="103"/>
        <v>-</v>
      </c>
      <c r="AF228" s="38">
        <f>IF('[29]Proforma-Input'!$C$108="Yes",MONTH(O228)&amp;YEAR(O228)=MONTH($C$9)&amp;YEAR($C$9),0)</f>
        <v>0</v>
      </c>
      <c r="AG228" s="52">
        <v>18</v>
      </c>
    </row>
    <row r="229" spans="2:33" x14ac:dyDescent="0.3">
      <c r="B229" s="44" t="str">
        <f t="shared" si="104"/>
        <v>-</v>
      </c>
      <c r="C229" s="38"/>
      <c r="D229" s="1">
        <v>214</v>
      </c>
      <c r="E229" s="1">
        <f t="shared" si="107"/>
        <v>10</v>
      </c>
      <c r="F229" s="39">
        <f>IFERROR(IF(B229&lt;$C$9,IF('[29]Proforma-Input'!$C$108="Yes",K228,K228),0),)</f>
        <v>0</v>
      </c>
      <c r="G229" s="39">
        <f t="shared" si="105"/>
        <v>0</v>
      </c>
      <c r="H229" s="40">
        <f>IFERROR(IF(B229&lt;$C$9,IF('[29]Proforma-Input'!$C$108="Yes",H228,),0),)</f>
        <v>0</v>
      </c>
      <c r="I229" s="41">
        <f t="shared" si="89"/>
        <v>0</v>
      </c>
      <c r="J229" s="41">
        <f t="shared" si="90"/>
        <v>0</v>
      </c>
      <c r="K229" s="42">
        <f t="shared" si="91"/>
        <v>0</v>
      </c>
      <c r="L229" s="41" t="str">
        <f t="shared" si="92"/>
        <v>-</v>
      </c>
      <c r="M229" s="43" t="str">
        <f t="shared" si="93"/>
        <v>-</v>
      </c>
      <c r="O229" s="44">
        <f t="shared" ca="1" si="106"/>
        <v>52415</v>
      </c>
      <c r="P229" s="38"/>
      <c r="Q229" s="1">
        <f t="shared" si="85"/>
        <v>214</v>
      </c>
      <c r="R229" s="1">
        <f t="shared" si="108"/>
        <v>10</v>
      </c>
      <c r="S229" s="39">
        <f>IF('[29]Proforma-Input'!$C$108="No",X228,IF(AF229=TRUE,$P$3,X228))</f>
        <v>6394732.0249894075</v>
      </c>
      <c r="T229" s="39">
        <f t="shared" si="86"/>
        <v>63206.802349296377</v>
      </c>
      <c r="U229" s="40">
        <f t="shared" si="87"/>
        <v>6.5000000000000002E-2</v>
      </c>
      <c r="V229" s="41">
        <f t="shared" si="95"/>
        <v>34638.131802025957</v>
      </c>
      <c r="W229" s="41">
        <f t="shared" si="96"/>
        <v>28568.67054727042</v>
      </c>
      <c r="X229" s="53">
        <f t="shared" si="97"/>
        <v>6366163.3544421373</v>
      </c>
      <c r="Y229" s="68">
        <f t="shared" si="98"/>
        <v>9892419.0571915675</v>
      </c>
      <c r="Z229" s="68">
        <f t="shared" si="99"/>
        <v>3633836.6455578567</v>
      </c>
      <c r="AA229" s="39">
        <f t="shared" si="100"/>
        <v>532.89433541578398</v>
      </c>
      <c r="AB229" s="53">
        <f t="shared" si="101"/>
        <v>133.223583853946</v>
      </c>
      <c r="AC229" s="41" t="str">
        <f t="shared" si="102"/>
        <v>-</v>
      </c>
      <c r="AD229" s="43" t="str">
        <f t="shared" si="103"/>
        <v>-</v>
      </c>
      <c r="AF229" s="38">
        <f>IF('[29]Proforma-Input'!$C$108="Yes",MONTH(O229)&amp;YEAR(O229)=MONTH($C$9)&amp;YEAR($C$9),0)</f>
        <v>0</v>
      </c>
      <c r="AG229" s="52">
        <v>18</v>
      </c>
    </row>
    <row r="230" spans="2:33" x14ac:dyDescent="0.3">
      <c r="B230" s="44" t="str">
        <f t="shared" si="104"/>
        <v>-</v>
      </c>
      <c r="C230" s="38"/>
      <c r="D230" s="1">
        <v>215</v>
      </c>
      <c r="E230" s="1">
        <f t="shared" si="107"/>
        <v>11</v>
      </c>
      <c r="F230" s="39">
        <f>IFERROR(IF(B230&lt;$C$9,IF('[29]Proforma-Input'!$C$108="Yes",K229,K229),0),)</f>
        <v>0</v>
      </c>
      <c r="G230" s="39">
        <f t="shared" si="105"/>
        <v>0</v>
      </c>
      <c r="H230" s="40">
        <f>IFERROR(IF(B230&lt;$C$9,IF('[29]Proforma-Input'!$C$108="Yes",H229,),0),)</f>
        <v>0</v>
      </c>
      <c r="I230" s="41">
        <f t="shared" si="89"/>
        <v>0</v>
      </c>
      <c r="J230" s="41">
        <f t="shared" si="90"/>
        <v>0</v>
      </c>
      <c r="K230" s="42">
        <f t="shared" si="91"/>
        <v>0</v>
      </c>
      <c r="L230" s="41" t="str">
        <f t="shared" si="92"/>
        <v>-</v>
      </c>
      <c r="M230" s="43" t="str">
        <f t="shared" si="93"/>
        <v>-</v>
      </c>
      <c r="O230" s="44">
        <f t="shared" ca="1" si="106"/>
        <v>52446</v>
      </c>
      <c r="P230" s="38"/>
      <c r="Q230" s="1">
        <f t="shared" si="85"/>
        <v>215</v>
      </c>
      <c r="R230" s="1">
        <f t="shared" si="108"/>
        <v>11</v>
      </c>
      <c r="S230" s="39">
        <f>IF('[29]Proforma-Input'!$C$108="No",X229,IF(AF230=TRUE,$P$3,X229))</f>
        <v>6366163.3544421373</v>
      </c>
      <c r="T230" s="39">
        <f t="shared" si="86"/>
        <v>63206.802349296377</v>
      </c>
      <c r="U230" s="40">
        <f t="shared" si="87"/>
        <v>6.5000000000000002E-2</v>
      </c>
      <c r="V230" s="41">
        <f t="shared" si="95"/>
        <v>34483.384836561578</v>
      </c>
      <c r="W230" s="41">
        <f t="shared" si="96"/>
        <v>28723.417512734799</v>
      </c>
      <c r="X230" s="53">
        <f t="shared" si="97"/>
        <v>6337439.9369294029</v>
      </c>
      <c r="Y230" s="68">
        <f t="shared" si="98"/>
        <v>9926902.4420281295</v>
      </c>
      <c r="Z230" s="68">
        <f t="shared" si="99"/>
        <v>3662560.0630705915</v>
      </c>
      <c r="AA230" s="39">
        <f t="shared" si="100"/>
        <v>530.51361287017812</v>
      </c>
      <c r="AB230" s="53">
        <f t="shared" si="101"/>
        <v>132.62840321754453</v>
      </c>
      <c r="AC230" s="41" t="str">
        <f t="shared" si="102"/>
        <v>-</v>
      </c>
      <c r="AD230" s="43" t="str">
        <f t="shared" si="103"/>
        <v>-</v>
      </c>
      <c r="AF230" s="38">
        <f>IF('[29]Proforma-Input'!$C$108="Yes",MONTH(O230)&amp;YEAR(O230)=MONTH($C$9)&amp;YEAR($C$9),0)</f>
        <v>0</v>
      </c>
      <c r="AG230" s="52">
        <v>18</v>
      </c>
    </row>
    <row r="231" spans="2:33" x14ac:dyDescent="0.3">
      <c r="B231" s="44" t="str">
        <f t="shared" si="104"/>
        <v>-</v>
      </c>
      <c r="C231" s="38"/>
      <c r="D231" s="1">
        <v>216</v>
      </c>
      <c r="E231" s="1">
        <f t="shared" si="107"/>
        <v>12</v>
      </c>
      <c r="F231" s="39">
        <f>IFERROR(IF(B231&lt;$C$9,IF('[29]Proforma-Input'!$C$108="Yes",K230,K230),0),)</f>
        <v>0</v>
      </c>
      <c r="G231" s="39">
        <f t="shared" si="105"/>
        <v>0</v>
      </c>
      <c r="H231" s="40">
        <f>IFERROR(IF(B231&lt;$C$9,IF('[29]Proforma-Input'!$C$108="Yes",H230,),0),)</f>
        <v>0</v>
      </c>
      <c r="I231" s="41">
        <f t="shared" si="89"/>
        <v>0</v>
      </c>
      <c r="J231" s="41">
        <f t="shared" si="90"/>
        <v>0</v>
      </c>
      <c r="K231" s="42">
        <f t="shared" si="91"/>
        <v>0</v>
      </c>
      <c r="L231" s="41" t="str">
        <f t="shared" si="92"/>
        <v>-</v>
      </c>
      <c r="M231" s="43" t="str">
        <f t="shared" si="93"/>
        <v>-</v>
      </c>
      <c r="O231" s="44">
        <f t="shared" ca="1" si="106"/>
        <v>52477</v>
      </c>
      <c r="P231" s="38"/>
      <c r="Q231" s="1">
        <f t="shared" si="85"/>
        <v>216</v>
      </c>
      <c r="R231" s="1">
        <f t="shared" si="108"/>
        <v>12</v>
      </c>
      <c r="S231" s="39">
        <f>IF('[29]Proforma-Input'!$C$108="No",X230,IF(AF231=TRUE,$P$3,X230))</f>
        <v>6337439.9369294029</v>
      </c>
      <c r="T231" s="39">
        <f t="shared" si="86"/>
        <v>63206.802349296377</v>
      </c>
      <c r="U231" s="40">
        <f t="shared" si="87"/>
        <v>6.5000000000000002E-2</v>
      </c>
      <c r="V231" s="41">
        <f t="shared" si="95"/>
        <v>34327.799658367599</v>
      </c>
      <c r="W231" s="41">
        <f t="shared" si="96"/>
        <v>28879.002690928777</v>
      </c>
      <c r="X231" s="53">
        <f t="shared" si="97"/>
        <v>6308560.9342384739</v>
      </c>
      <c r="Y231" s="68">
        <f t="shared" si="98"/>
        <v>9961230.2416864969</v>
      </c>
      <c r="Z231" s="68">
        <f t="shared" si="99"/>
        <v>3691439.0657615205</v>
      </c>
      <c r="AA231" s="39">
        <f t="shared" si="100"/>
        <v>528.11999474411698</v>
      </c>
      <c r="AB231" s="53">
        <f t="shared" si="101"/>
        <v>132.02999868602924</v>
      </c>
      <c r="AC231" s="41" t="str">
        <f t="shared" si="102"/>
        <v>-</v>
      </c>
      <c r="AD231" s="43" t="str">
        <f t="shared" si="103"/>
        <v>-</v>
      </c>
      <c r="AF231" s="38">
        <f>IF('[29]Proforma-Input'!$C$108="Yes",MONTH(O231)&amp;YEAR(O231)=MONTH($C$9)&amp;YEAR($C$9),0)</f>
        <v>0</v>
      </c>
      <c r="AG231" s="52">
        <v>18</v>
      </c>
    </row>
    <row r="232" spans="2:33" x14ac:dyDescent="0.3">
      <c r="B232" s="44" t="str">
        <f t="shared" si="104"/>
        <v>-</v>
      </c>
      <c r="C232" s="38">
        <v>19</v>
      </c>
      <c r="D232" s="1">
        <v>217</v>
      </c>
      <c r="E232" s="1">
        <v>1</v>
      </c>
      <c r="F232" s="39">
        <f>IFERROR(IF(B232&lt;$C$9,IF('[29]Proforma-Input'!$C$108="Yes",K231,K231),0),)</f>
        <v>0</v>
      </c>
      <c r="G232" s="39">
        <f t="shared" si="105"/>
        <v>0</v>
      </c>
      <c r="H232" s="40">
        <f>IFERROR(IF(B232&lt;$C$9,IF('[29]Proforma-Input'!$C$108="Yes",H231,),0),)</f>
        <v>0</v>
      </c>
      <c r="I232" s="41">
        <f t="shared" si="89"/>
        <v>0</v>
      </c>
      <c r="J232" s="41">
        <f t="shared" si="90"/>
        <v>0</v>
      </c>
      <c r="K232" s="42">
        <f t="shared" si="91"/>
        <v>0</v>
      </c>
      <c r="L232" s="41">
        <f t="shared" si="92"/>
        <v>0</v>
      </c>
      <c r="M232" s="43">
        <f t="shared" si="93"/>
        <v>0</v>
      </c>
      <c r="O232" s="44">
        <f t="shared" ca="1" si="106"/>
        <v>52507</v>
      </c>
      <c r="P232" s="38">
        <v>19</v>
      </c>
      <c r="Q232" s="1">
        <f t="shared" si="85"/>
        <v>217</v>
      </c>
      <c r="R232" s="1">
        <v>1</v>
      </c>
      <c r="S232" s="39">
        <f>IF('[29]Proforma-Input'!$C$108="No",X231,IF(AF232=TRUE,$P$3,X231))</f>
        <v>6308560.9342384739</v>
      </c>
      <c r="T232" s="39">
        <f t="shared" si="86"/>
        <v>63206.802349296377</v>
      </c>
      <c r="U232" s="40">
        <f t="shared" si="87"/>
        <v>6.5000000000000002E-2</v>
      </c>
      <c r="V232" s="41">
        <f t="shared" si="95"/>
        <v>34171.371727125072</v>
      </c>
      <c r="W232" s="41">
        <f t="shared" si="96"/>
        <v>29035.430622171305</v>
      </c>
      <c r="X232" s="53">
        <f t="shared" si="97"/>
        <v>6279525.5036163023</v>
      </c>
      <c r="Y232" s="68">
        <f t="shared" si="98"/>
        <v>9995401.6134136226</v>
      </c>
      <c r="Z232" s="68">
        <f t="shared" si="99"/>
        <v>3720474.4963836917</v>
      </c>
      <c r="AA232" s="39">
        <f t="shared" si="100"/>
        <v>525.71341118653947</v>
      </c>
      <c r="AB232" s="53">
        <f t="shared" si="101"/>
        <v>131.42835279663487</v>
      </c>
      <c r="AC232" s="41">
        <f t="shared" si="102"/>
        <v>399486.57050696842</v>
      </c>
      <c r="AD232" s="43">
        <f t="shared" si="103"/>
        <v>358995.05768458801</v>
      </c>
      <c r="AF232" s="38">
        <f>IF('[29]Proforma-Input'!$C$108="Yes",MONTH(O232)&amp;YEAR(O232)=MONTH($C$9)&amp;YEAR($C$9),0)</f>
        <v>0</v>
      </c>
      <c r="AG232" s="52">
        <v>19</v>
      </c>
    </row>
    <row r="233" spans="2:33" x14ac:dyDescent="0.3">
      <c r="B233" s="44" t="str">
        <f t="shared" si="104"/>
        <v>-</v>
      </c>
      <c r="C233" s="38"/>
      <c r="D233" s="1">
        <v>218</v>
      </c>
      <c r="E233" s="1">
        <f t="shared" ref="E233:E243" si="109">1+E232</f>
        <v>2</v>
      </c>
      <c r="F233" s="39">
        <f>IFERROR(IF(B233&lt;$C$9,IF('[29]Proforma-Input'!$C$108="Yes",K232,K232),0),)</f>
        <v>0</v>
      </c>
      <c r="G233" s="39">
        <f t="shared" si="105"/>
        <v>0</v>
      </c>
      <c r="H233" s="40">
        <f>IFERROR(IF(B233&lt;$C$9,IF('[29]Proforma-Input'!$C$108="Yes",H232,),0),)</f>
        <v>0</v>
      </c>
      <c r="I233" s="41">
        <f t="shared" si="89"/>
        <v>0</v>
      </c>
      <c r="J233" s="41">
        <f t="shared" si="90"/>
        <v>0</v>
      </c>
      <c r="K233" s="42">
        <f t="shared" si="91"/>
        <v>0</v>
      </c>
      <c r="L233" s="41" t="str">
        <f t="shared" si="92"/>
        <v>-</v>
      </c>
      <c r="M233" s="43" t="str">
        <f t="shared" si="93"/>
        <v>-</v>
      </c>
      <c r="O233" s="44">
        <f t="shared" ca="1" si="106"/>
        <v>52538</v>
      </c>
      <c r="P233" s="38"/>
      <c r="Q233" s="1">
        <f t="shared" si="85"/>
        <v>218</v>
      </c>
      <c r="R233" s="1">
        <f t="shared" ref="R233:R243" si="110">1+R232</f>
        <v>2</v>
      </c>
      <c r="S233" s="39">
        <f>IF('[29]Proforma-Input'!$C$108="No",X232,IF(AF233=TRUE,$P$3,X232))</f>
        <v>6279525.5036163023</v>
      </c>
      <c r="T233" s="39">
        <f t="shared" si="86"/>
        <v>63206.802349296377</v>
      </c>
      <c r="U233" s="40">
        <f t="shared" si="87"/>
        <v>6.5000000000000002E-2</v>
      </c>
      <c r="V233" s="41">
        <f t="shared" si="95"/>
        <v>34014.096477921637</v>
      </c>
      <c r="W233" s="41">
        <f t="shared" si="96"/>
        <v>29192.705871374739</v>
      </c>
      <c r="X233" s="53">
        <f t="shared" si="97"/>
        <v>6250332.7977449279</v>
      </c>
      <c r="Y233" s="68">
        <f t="shared" si="98"/>
        <v>10029415.709891545</v>
      </c>
      <c r="Z233" s="68">
        <f t="shared" si="99"/>
        <v>3749667.2022550665</v>
      </c>
      <c r="AA233" s="39">
        <f t="shared" si="100"/>
        <v>523.29379196802518</v>
      </c>
      <c r="AB233" s="53">
        <f t="shared" si="101"/>
        <v>130.82344799200629</v>
      </c>
      <c r="AC233" s="41" t="str">
        <f t="shared" si="102"/>
        <v>-</v>
      </c>
      <c r="AD233" s="43" t="str">
        <f t="shared" si="103"/>
        <v>-</v>
      </c>
      <c r="AF233" s="38">
        <f>IF('[29]Proforma-Input'!$C$108="Yes",MONTH(O233)&amp;YEAR(O233)=MONTH($C$9)&amp;YEAR($C$9),0)</f>
        <v>0</v>
      </c>
      <c r="AG233" s="52">
        <v>19</v>
      </c>
    </row>
    <row r="234" spans="2:33" x14ac:dyDescent="0.3">
      <c r="B234" s="44" t="str">
        <f t="shared" si="104"/>
        <v>-</v>
      </c>
      <c r="C234" s="38"/>
      <c r="D234" s="1">
        <v>219</v>
      </c>
      <c r="E234" s="1">
        <f t="shared" si="109"/>
        <v>3</v>
      </c>
      <c r="F234" s="39">
        <f>IFERROR(IF(B234&lt;$C$9,IF('[29]Proforma-Input'!$C$108="Yes",K233,K233),0),)</f>
        <v>0</v>
      </c>
      <c r="G234" s="39">
        <f t="shared" si="105"/>
        <v>0</v>
      </c>
      <c r="H234" s="40">
        <f>IFERROR(IF(B234&lt;$C$9,IF('[29]Proforma-Input'!$C$108="Yes",H233,),0),)</f>
        <v>0</v>
      </c>
      <c r="I234" s="41">
        <f t="shared" si="89"/>
        <v>0</v>
      </c>
      <c r="J234" s="41">
        <f t="shared" si="90"/>
        <v>0</v>
      </c>
      <c r="K234" s="42">
        <f t="shared" si="91"/>
        <v>0</v>
      </c>
      <c r="L234" s="41" t="str">
        <f t="shared" si="92"/>
        <v>-</v>
      </c>
      <c r="M234" s="43" t="str">
        <f t="shared" si="93"/>
        <v>-</v>
      </c>
      <c r="O234" s="44">
        <f t="shared" ca="1" si="106"/>
        <v>52568</v>
      </c>
      <c r="P234" s="38"/>
      <c r="Q234" s="1">
        <f t="shared" si="85"/>
        <v>219</v>
      </c>
      <c r="R234" s="1">
        <f t="shared" si="110"/>
        <v>3</v>
      </c>
      <c r="S234" s="39">
        <f>IF('[29]Proforma-Input'!$C$108="No",X233,IF(AF234=TRUE,$P$3,X233))</f>
        <v>6250332.7977449279</v>
      </c>
      <c r="T234" s="39">
        <f t="shared" si="86"/>
        <v>63206.802349296377</v>
      </c>
      <c r="U234" s="40">
        <f t="shared" si="87"/>
        <v>6.5000000000000002E-2</v>
      </c>
      <c r="V234" s="41">
        <f t="shared" si="95"/>
        <v>33855.969321118362</v>
      </c>
      <c r="W234" s="41">
        <f t="shared" si="96"/>
        <v>29350.833028178015</v>
      </c>
      <c r="X234" s="53">
        <f t="shared" si="97"/>
        <v>6220981.9647167502</v>
      </c>
      <c r="Y234" s="68">
        <f t="shared" si="98"/>
        <v>10063271.679212663</v>
      </c>
      <c r="Z234" s="68">
        <f t="shared" si="99"/>
        <v>3779018.0352832447</v>
      </c>
      <c r="AA234" s="39">
        <f t="shared" si="100"/>
        <v>520.86106647874396</v>
      </c>
      <c r="AB234" s="53">
        <f t="shared" si="101"/>
        <v>130.21526661968599</v>
      </c>
      <c r="AC234" s="41" t="str">
        <f t="shared" si="102"/>
        <v>-</v>
      </c>
      <c r="AD234" s="43" t="str">
        <f t="shared" si="103"/>
        <v>-</v>
      </c>
      <c r="AF234" s="38">
        <f>IF('[29]Proforma-Input'!$C$108="Yes",MONTH(O234)&amp;YEAR(O234)=MONTH($C$9)&amp;YEAR($C$9),0)</f>
        <v>0</v>
      </c>
      <c r="AG234" s="52">
        <v>19</v>
      </c>
    </row>
    <row r="235" spans="2:33" x14ac:dyDescent="0.3">
      <c r="B235" s="44" t="str">
        <f t="shared" si="104"/>
        <v>-</v>
      </c>
      <c r="C235" s="38"/>
      <c r="D235" s="1">
        <v>220</v>
      </c>
      <c r="E235" s="1">
        <f t="shared" si="109"/>
        <v>4</v>
      </c>
      <c r="F235" s="39">
        <f>IFERROR(IF(B235&lt;$C$9,IF('[29]Proforma-Input'!$C$108="Yes",K234,K234),0),)</f>
        <v>0</v>
      </c>
      <c r="G235" s="39">
        <f t="shared" si="105"/>
        <v>0</v>
      </c>
      <c r="H235" s="40">
        <f>IFERROR(IF(B235&lt;$C$9,IF('[29]Proforma-Input'!$C$108="Yes",H234,),0),)</f>
        <v>0</v>
      </c>
      <c r="I235" s="41">
        <f t="shared" si="89"/>
        <v>0</v>
      </c>
      <c r="J235" s="41">
        <f t="shared" si="90"/>
        <v>0</v>
      </c>
      <c r="K235" s="42">
        <f t="shared" si="91"/>
        <v>0</v>
      </c>
      <c r="L235" s="41" t="str">
        <f t="shared" si="92"/>
        <v>-</v>
      </c>
      <c r="M235" s="43" t="str">
        <f t="shared" si="93"/>
        <v>-</v>
      </c>
      <c r="O235" s="44">
        <f t="shared" ca="1" si="106"/>
        <v>52599</v>
      </c>
      <c r="P235" s="38"/>
      <c r="Q235" s="1">
        <f t="shared" si="85"/>
        <v>220</v>
      </c>
      <c r="R235" s="1">
        <f t="shared" si="110"/>
        <v>4</v>
      </c>
      <c r="S235" s="39">
        <f>IF('[29]Proforma-Input'!$C$108="No",X234,IF(AF235=TRUE,$P$3,X234))</f>
        <v>6220981.9647167502</v>
      </c>
      <c r="T235" s="39">
        <f t="shared" si="86"/>
        <v>63206.802349296377</v>
      </c>
      <c r="U235" s="40">
        <f t="shared" si="87"/>
        <v>6.5000000000000002E-2</v>
      </c>
      <c r="V235" s="41">
        <f t="shared" si="95"/>
        <v>33696.985642215732</v>
      </c>
      <c r="W235" s="41">
        <f t="shared" si="96"/>
        <v>29509.816707080645</v>
      </c>
      <c r="X235" s="53">
        <f t="shared" si="97"/>
        <v>6191472.14800967</v>
      </c>
      <c r="Y235" s="68">
        <f t="shared" si="98"/>
        <v>10096968.664854879</v>
      </c>
      <c r="Z235" s="68">
        <f t="shared" si="99"/>
        <v>3808527.8519903254</v>
      </c>
      <c r="AA235" s="39">
        <f t="shared" si="100"/>
        <v>518.41516372639592</v>
      </c>
      <c r="AB235" s="53">
        <f t="shared" si="101"/>
        <v>129.60379093159898</v>
      </c>
      <c r="AC235" s="41" t="str">
        <f t="shared" si="102"/>
        <v>-</v>
      </c>
      <c r="AD235" s="43" t="str">
        <f t="shared" si="103"/>
        <v>-</v>
      </c>
      <c r="AF235" s="38">
        <f>IF('[29]Proforma-Input'!$C$108="Yes",MONTH(O235)&amp;YEAR(O235)=MONTH($C$9)&amp;YEAR($C$9),0)</f>
        <v>0</v>
      </c>
      <c r="AG235" s="52">
        <v>19</v>
      </c>
    </row>
    <row r="236" spans="2:33" x14ac:dyDescent="0.3">
      <c r="B236" s="44" t="str">
        <f t="shared" si="104"/>
        <v>-</v>
      </c>
      <c r="C236" s="38"/>
      <c r="D236" s="1">
        <v>221</v>
      </c>
      <c r="E236" s="1">
        <f t="shared" si="109"/>
        <v>5</v>
      </c>
      <c r="F236" s="39">
        <f>IFERROR(IF(B236&lt;$C$9,IF('[29]Proforma-Input'!$C$108="Yes",K235,K235),0),)</f>
        <v>0</v>
      </c>
      <c r="G236" s="39">
        <f t="shared" si="105"/>
        <v>0</v>
      </c>
      <c r="H236" s="40">
        <f>IFERROR(IF(B236&lt;$C$9,IF('[29]Proforma-Input'!$C$108="Yes",H235,),0),)</f>
        <v>0</v>
      </c>
      <c r="I236" s="41">
        <f t="shared" si="89"/>
        <v>0</v>
      </c>
      <c r="J236" s="41">
        <f t="shared" si="90"/>
        <v>0</v>
      </c>
      <c r="K236" s="42">
        <f t="shared" si="91"/>
        <v>0</v>
      </c>
      <c r="L236" s="41" t="str">
        <f t="shared" si="92"/>
        <v>-</v>
      </c>
      <c r="M236" s="43" t="str">
        <f t="shared" si="93"/>
        <v>-</v>
      </c>
      <c r="O236" s="44">
        <f t="shared" ca="1" si="106"/>
        <v>52630</v>
      </c>
      <c r="P236" s="38"/>
      <c r="Q236" s="1">
        <f t="shared" si="85"/>
        <v>221</v>
      </c>
      <c r="R236" s="1">
        <f t="shared" si="110"/>
        <v>5</v>
      </c>
      <c r="S236" s="39">
        <f>IF('[29]Proforma-Input'!$C$108="No",X235,IF(AF236=TRUE,$P$3,X235))</f>
        <v>6191472.14800967</v>
      </c>
      <c r="T236" s="39">
        <f t="shared" si="86"/>
        <v>63206.802349296377</v>
      </c>
      <c r="U236" s="40">
        <f t="shared" si="87"/>
        <v>6.5000000000000002E-2</v>
      </c>
      <c r="V236" s="41">
        <f t="shared" si="95"/>
        <v>33537.140801719048</v>
      </c>
      <c r="W236" s="41">
        <f t="shared" si="96"/>
        <v>29669.661547577329</v>
      </c>
      <c r="X236" s="53">
        <f t="shared" si="97"/>
        <v>6161802.486462093</v>
      </c>
      <c r="Y236" s="68">
        <f t="shared" si="98"/>
        <v>10130505.805656597</v>
      </c>
      <c r="Z236" s="68">
        <f t="shared" si="99"/>
        <v>3838197.5135379029</v>
      </c>
      <c r="AA236" s="39">
        <f t="shared" si="100"/>
        <v>515.95601233413925</v>
      </c>
      <c r="AB236" s="53">
        <f t="shared" si="101"/>
        <v>128.98900308353481</v>
      </c>
      <c r="AC236" s="41" t="str">
        <f t="shared" si="102"/>
        <v>-</v>
      </c>
      <c r="AD236" s="43" t="str">
        <f t="shared" si="103"/>
        <v>-</v>
      </c>
      <c r="AF236" s="38">
        <f>IF('[29]Proforma-Input'!$C$108="Yes",MONTH(O236)&amp;YEAR(O236)=MONTH($C$9)&amp;YEAR($C$9),0)</f>
        <v>0</v>
      </c>
      <c r="AG236" s="52">
        <v>19</v>
      </c>
    </row>
    <row r="237" spans="2:33" x14ac:dyDescent="0.3">
      <c r="B237" s="44" t="str">
        <f t="shared" si="104"/>
        <v>-</v>
      </c>
      <c r="C237" s="38"/>
      <c r="D237" s="1">
        <v>222</v>
      </c>
      <c r="E237" s="1">
        <f t="shared" si="109"/>
        <v>6</v>
      </c>
      <c r="F237" s="39">
        <f>IFERROR(IF(B237&lt;$C$9,IF('[29]Proforma-Input'!$C$108="Yes",K236,K236),0),)</f>
        <v>0</v>
      </c>
      <c r="G237" s="39">
        <f t="shared" si="105"/>
        <v>0</v>
      </c>
      <c r="H237" s="40">
        <f>IFERROR(IF(B237&lt;$C$9,IF('[29]Proforma-Input'!$C$108="Yes",H236,),0),)</f>
        <v>0</v>
      </c>
      <c r="I237" s="41">
        <f t="shared" si="89"/>
        <v>0</v>
      </c>
      <c r="J237" s="41">
        <f t="shared" si="90"/>
        <v>0</v>
      </c>
      <c r="K237" s="42">
        <f t="shared" si="91"/>
        <v>0</v>
      </c>
      <c r="L237" s="41" t="str">
        <f t="shared" si="92"/>
        <v>-</v>
      </c>
      <c r="M237" s="43" t="str">
        <f t="shared" si="93"/>
        <v>-</v>
      </c>
      <c r="O237" s="44">
        <f t="shared" ca="1" si="106"/>
        <v>52659</v>
      </c>
      <c r="P237" s="38"/>
      <c r="Q237" s="1">
        <f t="shared" si="85"/>
        <v>222</v>
      </c>
      <c r="R237" s="1">
        <f t="shared" si="110"/>
        <v>6</v>
      </c>
      <c r="S237" s="39">
        <f>IF('[29]Proforma-Input'!$C$108="No",X236,IF(AF237=TRUE,$P$3,X236))</f>
        <v>6161802.486462093</v>
      </c>
      <c r="T237" s="39">
        <f t="shared" si="86"/>
        <v>63206.802349296377</v>
      </c>
      <c r="U237" s="40">
        <f t="shared" si="87"/>
        <v>6.5000000000000002E-2</v>
      </c>
      <c r="V237" s="41">
        <f t="shared" si="95"/>
        <v>33376.430135003007</v>
      </c>
      <c r="W237" s="41">
        <f t="shared" si="96"/>
        <v>29830.372214293369</v>
      </c>
      <c r="X237" s="53">
        <f t="shared" si="97"/>
        <v>6131972.1142477999</v>
      </c>
      <c r="Y237" s="68">
        <f t="shared" si="98"/>
        <v>10163882.235791599</v>
      </c>
      <c r="Z237" s="68">
        <f t="shared" si="99"/>
        <v>3868027.8857521964</v>
      </c>
      <c r="AA237" s="39">
        <f t="shared" si="100"/>
        <v>513.48354053850778</v>
      </c>
      <c r="AB237" s="53">
        <f t="shared" si="101"/>
        <v>128.37088513462695</v>
      </c>
      <c r="AC237" s="41" t="str">
        <f t="shared" si="102"/>
        <v>-</v>
      </c>
      <c r="AD237" s="43" t="str">
        <f t="shared" si="103"/>
        <v>-</v>
      </c>
      <c r="AF237" s="38">
        <f>IF('[29]Proforma-Input'!$C$108="Yes",MONTH(O237)&amp;YEAR(O237)=MONTH($C$9)&amp;YEAR($C$9),0)</f>
        <v>0</v>
      </c>
      <c r="AG237" s="52">
        <v>19</v>
      </c>
    </row>
    <row r="238" spans="2:33" x14ac:dyDescent="0.3">
      <c r="B238" s="44" t="str">
        <f t="shared" si="104"/>
        <v>-</v>
      </c>
      <c r="C238" s="38"/>
      <c r="D238" s="1">
        <v>223</v>
      </c>
      <c r="E238" s="1">
        <f t="shared" si="109"/>
        <v>7</v>
      </c>
      <c r="F238" s="39">
        <f>IFERROR(IF(B238&lt;$C$9,IF('[29]Proforma-Input'!$C$108="Yes",K237,K237),0),)</f>
        <v>0</v>
      </c>
      <c r="G238" s="39">
        <f t="shared" si="105"/>
        <v>0</v>
      </c>
      <c r="H238" s="40">
        <f>IFERROR(IF(B238&lt;$C$9,IF('[29]Proforma-Input'!$C$108="Yes",H237,),0),)</f>
        <v>0</v>
      </c>
      <c r="I238" s="41">
        <f t="shared" si="89"/>
        <v>0</v>
      </c>
      <c r="J238" s="41">
        <f t="shared" si="90"/>
        <v>0</v>
      </c>
      <c r="K238" s="42">
        <f t="shared" si="91"/>
        <v>0</v>
      </c>
      <c r="L238" s="41" t="str">
        <f t="shared" si="92"/>
        <v>-</v>
      </c>
      <c r="M238" s="43" t="str">
        <f t="shared" si="93"/>
        <v>-</v>
      </c>
      <c r="O238" s="44">
        <f t="shared" ca="1" si="106"/>
        <v>52690</v>
      </c>
      <c r="P238" s="38"/>
      <c r="Q238" s="1">
        <f t="shared" si="85"/>
        <v>223</v>
      </c>
      <c r="R238" s="1">
        <f t="shared" si="110"/>
        <v>7</v>
      </c>
      <c r="S238" s="39">
        <f>IF('[29]Proforma-Input'!$C$108="No",X237,IF(AF238=TRUE,$P$3,X237))</f>
        <v>6131972.1142477999</v>
      </c>
      <c r="T238" s="39">
        <f t="shared" si="86"/>
        <v>63206.802349296377</v>
      </c>
      <c r="U238" s="40">
        <f t="shared" si="87"/>
        <v>6.5000000000000002E-2</v>
      </c>
      <c r="V238" s="41">
        <f t="shared" si="95"/>
        <v>33214.848952175584</v>
      </c>
      <c r="W238" s="41">
        <f t="shared" si="96"/>
        <v>29991.953397120793</v>
      </c>
      <c r="X238" s="53">
        <f t="shared" si="97"/>
        <v>6101980.1608506795</v>
      </c>
      <c r="Y238" s="68">
        <f t="shared" si="98"/>
        <v>10197097.084743775</v>
      </c>
      <c r="Z238" s="68">
        <f t="shared" si="99"/>
        <v>3898019.8391493172</v>
      </c>
      <c r="AA238" s="39">
        <f t="shared" si="100"/>
        <v>510.9976761873167</v>
      </c>
      <c r="AB238" s="53">
        <f t="shared" si="101"/>
        <v>127.74941904682917</v>
      </c>
      <c r="AC238" s="41" t="str">
        <f t="shared" si="102"/>
        <v>-</v>
      </c>
      <c r="AD238" s="43" t="str">
        <f t="shared" si="103"/>
        <v>-</v>
      </c>
      <c r="AF238" s="38">
        <f>IF('[29]Proforma-Input'!$C$108="Yes",MONTH(O238)&amp;YEAR(O238)=MONTH($C$9)&amp;YEAR($C$9),0)</f>
        <v>0</v>
      </c>
      <c r="AG238" s="52">
        <v>19</v>
      </c>
    </row>
    <row r="239" spans="2:33" x14ac:dyDescent="0.3">
      <c r="B239" s="44" t="str">
        <f t="shared" si="104"/>
        <v>-</v>
      </c>
      <c r="C239" s="38"/>
      <c r="D239" s="1">
        <v>224</v>
      </c>
      <c r="E239" s="1">
        <f t="shared" si="109"/>
        <v>8</v>
      </c>
      <c r="F239" s="39">
        <f>IFERROR(IF(B239&lt;$C$9,IF('[29]Proforma-Input'!$C$108="Yes",K238,K238),0),)</f>
        <v>0</v>
      </c>
      <c r="G239" s="39">
        <f t="shared" si="105"/>
        <v>0</v>
      </c>
      <c r="H239" s="40">
        <f>IFERROR(IF(B239&lt;$C$9,IF('[29]Proforma-Input'!$C$108="Yes",H238,),0),)</f>
        <v>0</v>
      </c>
      <c r="I239" s="41">
        <f t="shared" si="89"/>
        <v>0</v>
      </c>
      <c r="J239" s="41">
        <f t="shared" si="90"/>
        <v>0</v>
      </c>
      <c r="K239" s="42">
        <f t="shared" si="91"/>
        <v>0</v>
      </c>
      <c r="L239" s="41" t="str">
        <f t="shared" si="92"/>
        <v>-</v>
      </c>
      <c r="M239" s="43" t="str">
        <f t="shared" si="93"/>
        <v>-</v>
      </c>
      <c r="O239" s="44">
        <f t="shared" ca="1" si="106"/>
        <v>52720</v>
      </c>
      <c r="P239" s="38"/>
      <c r="Q239" s="1">
        <f t="shared" si="85"/>
        <v>224</v>
      </c>
      <c r="R239" s="1">
        <f t="shared" si="110"/>
        <v>8</v>
      </c>
      <c r="S239" s="39">
        <f>IF('[29]Proforma-Input'!$C$108="No",X238,IF(AF239=TRUE,$P$3,X238))</f>
        <v>6101980.1608506795</v>
      </c>
      <c r="T239" s="39">
        <f t="shared" si="86"/>
        <v>63206.802349296377</v>
      </c>
      <c r="U239" s="40">
        <f t="shared" si="87"/>
        <v>6.5000000000000002E-2</v>
      </c>
      <c r="V239" s="41">
        <f t="shared" si="95"/>
        <v>33052.392537941181</v>
      </c>
      <c r="W239" s="41">
        <f t="shared" si="96"/>
        <v>30154.409811355195</v>
      </c>
      <c r="X239" s="53">
        <f t="shared" si="97"/>
        <v>6071825.7510393243</v>
      </c>
      <c r="Y239" s="68">
        <f t="shared" si="98"/>
        <v>10230149.477281716</v>
      </c>
      <c r="Z239" s="68">
        <f t="shared" si="99"/>
        <v>3928174.2489606724</v>
      </c>
      <c r="AA239" s="39">
        <f t="shared" si="100"/>
        <v>508.49834673755663</v>
      </c>
      <c r="AB239" s="53">
        <f t="shared" si="101"/>
        <v>127.12458668438916</v>
      </c>
      <c r="AC239" s="41" t="str">
        <f t="shared" si="102"/>
        <v>-</v>
      </c>
      <c r="AD239" s="43" t="str">
        <f t="shared" si="103"/>
        <v>-</v>
      </c>
      <c r="AF239" s="38">
        <f>IF('[29]Proforma-Input'!$C$108="Yes",MONTH(O239)&amp;YEAR(O239)=MONTH($C$9)&amp;YEAR($C$9),0)</f>
        <v>0</v>
      </c>
      <c r="AG239" s="52">
        <v>19</v>
      </c>
    </row>
    <row r="240" spans="2:33" x14ac:dyDescent="0.3">
      <c r="B240" s="44" t="str">
        <f t="shared" si="104"/>
        <v>-</v>
      </c>
      <c r="C240" s="38"/>
      <c r="D240" s="1">
        <v>225</v>
      </c>
      <c r="E240" s="1">
        <f t="shared" si="109"/>
        <v>9</v>
      </c>
      <c r="F240" s="39">
        <f>IFERROR(IF(B240&lt;$C$9,IF('[29]Proforma-Input'!$C$108="Yes",K239,K239),0),)</f>
        <v>0</v>
      </c>
      <c r="G240" s="39">
        <f t="shared" si="105"/>
        <v>0</v>
      </c>
      <c r="H240" s="40">
        <f>IFERROR(IF(B240&lt;$C$9,IF('[29]Proforma-Input'!$C$108="Yes",H239,),0),)</f>
        <v>0</v>
      </c>
      <c r="I240" s="41">
        <f t="shared" si="89"/>
        <v>0</v>
      </c>
      <c r="J240" s="41">
        <f t="shared" si="90"/>
        <v>0</v>
      </c>
      <c r="K240" s="42">
        <f t="shared" si="91"/>
        <v>0</v>
      </c>
      <c r="L240" s="41" t="str">
        <f t="shared" si="92"/>
        <v>-</v>
      </c>
      <c r="M240" s="43" t="str">
        <f t="shared" si="93"/>
        <v>-</v>
      </c>
      <c r="O240" s="44">
        <f t="shared" ca="1" si="106"/>
        <v>52751</v>
      </c>
      <c r="P240" s="38"/>
      <c r="Q240" s="1">
        <f t="shared" si="85"/>
        <v>225</v>
      </c>
      <c r="R240" s="1">
        <f t="shared" si="110"/>
        <v>9</v>
      </c>
      <c r="S240" s="39">
        <f>IF('[29]Proforma-Input'!$C$108="No",X239,IF(AF240=TRUE,$P$3,X239))</f>
        <v>6071825.7510393243</v>
      </c>
      <c r="T240" s="39">
        <f t="shared" si="86"/>
        <v>63206.802349296377</v>
      </c>
      <c r="U240" s="40">
        <f t="shared" si="87"/>
        <v>6.5000000000000002E-2</v>
      </c>
      <c r="V240" s="41">
        <f t="shared" si="95"/>
        <v>32889.05615146301</v>
      </c>
      <c r="W240" s="41">
        <f t="shared" si="96"/>
        <v>30317.746197833367</v>
      </c>
      <c r="X240" s="53">
        <f t="shared" si="97"/>
        <v>6041508.0048414906</v>
      </c>
      <c r="Y240" s="68">
        <f t="shared" si="98"/>
        <v>10263038.533433178</v>
      </c>
      <c r="Z240" s="68">
        <f t="shared" si="99"/>
        <v>3958491.9951585056</v>
      </c>
      <c r="AA240" s="39">
        <f t="shared" si="100"/>
        <v>505.98547925327699</v>
      </c>
      <c r="AB240" s="53">
        <f t="shared" si="101"/>
        <v>126.49636981331925</v>
      </c>
      <c r="AC240" s="41" t="str">
        <f t="shared" si="102"/>
        <v>-</v>
      </c>
      <c r="AD240" s="43" t="str">
        <f t="shared" si="103"/>
        <v>-</v>
      </c>
      <c r="AF240" s="38">
        <f>IF('[29]Proforma-Input'!$C$108="Yes",MONTH(O240)&amp;YEAR(O240)=MONTH($C$9)&amp;YEAR($C$9),0)</f>
        <v>0</v>
      </c>
      <c r="AG240" s="52">
        <v>19</v>
      </c>
    </row>
    <row r="241" spans="2:33" x14ac:dyDescent="0.3">
      <c r="B241" s="44" t="str">
        <f t="shared" si="104"/>
        <v>-</v>
      </c>
      <c r="C241" s="38"/>
      <c r="D241" s="1">
        <v>226</v>
      </c>
      <c r="E241" s="1">
        <f t="shared" si="109"/>
        <v>10</v>
      </c>
      <c r="F241" s="39">
        <f>IFERROR(IF(B241&lt;$C$9,IF('[29]Proforma-Input'!$C$108="Yes",K240,K240),0),)</f>
        <v>0</v>
      </c>
      <c r="G241" s="39">
        <f t="shared" si="105"/>
        <v>0</v>
      </c>
      <c r="H241" s="40">
        <f>IFERROR(IF(B241&lt;$C$9,IF('[29]Proforma-Input'!$C$108="Yes",H240,),0),)</f>
        <v>0</v>
      </c>
      <c r="I241" s="41">
        <f t="shared" si="89"/>
        <v>0</v>
      </c>
      <c r="J241" s="41">
        <f t="shared" si="90"/>
        <v>0</v>
      </c>
      <c r="K241" s="42">
        <f t="shared" si="91"/>
        <v>0</v>
      </c>
      <c r="L241" s="41" t="str">
        <f t="shared" si="92"/>
        <v>-</v>
      </c>
      <c r="M241" s="43" t="str">
        <f t="shared" si="93"/>
        <v>-</v>
      </c>
      <c r="O241" s="44">
        <f t="shared" ca="1" si="106"/>
        <v>52781</v>
      </c>
      <c r="P241" s="38"/>
      <c r="Q241" s="1">
        <f t="shared" si="85"/>
        <v>226</v>
      </c>
      <c r="R241" s="1">
        <f t="shared" si="110"/>
        <v>10</v>
      </c>
      <c r="S241" s="39">
        <f>IF('[29]Proforma-Input'!$C$108="No",X240,IF(AF241=TRUE,$P$3,X240))</f>
        <v>6041508.0048414906</v>
      </c>
      <c r="T241" s="39">
        <f t="shared" si="86"/>
        <v>63206.802349296377</v>
      </c>
      <c r="U241" s="40">
        <f t="shared" si="87"/>
        <v>6.5000000000000002E-2</v>
      </c>
      <c r="V241" s="41">
        <f t="shared" si="95"/>
        <v>32724.83502622474</v>
      </c>
      <c r="W241" s="41">
        <f t="shared" si="96"/>
        <v>30481.967323071636</v>
      </c>
      <c r="X241" s="53">
        <f t="shared" si="97"/>
        <v>6011026.0375184193</v>
      </c>
      <c r="Y241" s="68">
        <f t="shared" si="98"/>
        <v>10295763.368459404</v>
      </c>
      <c r="Z241" s="68">
        <f t="shared" si="99"/>
        <v>3988973.9624815774</v>
      </c>
      <c r="AA241" s="39">
        <f t="shared" si="100"/>
        <v>503.45900040345759</v>
      </c>
      <c r="AB241" s="53">
        <f t="shared" si="101"/>
        <v>125.8647501008644</v>
      </c>
      <c r="AC241" s="41" t="str">
        <f t="shared" si="102"/>
        <v>-</v>
      </c>
      <c r="AD241" s="43" t="str">
        <f t="shared" si="103"/>
        <v>-</v>
      </c>
      <c r="AF241" s="38">
        <f>IF('[29]Proforma-Input'!$C$108="Yes",MONTH(O241)&amp;YEAR(O241)=MONTH($C$9)&amp;YEAR($C$9),0)</f>
        <v>0</v>
      </c>
      <c r="AG241" s="52">
        <v>19</v>
      </c>
    </row>
    <row r="242" spans="2:33" x14ac:dyDescent="0.3">
      <c r="B242" s="44" t="str">
        <f t="shared" si="104"/>
        <v>-</v>
      </c>
      <c r="C242" s="38"/>
      <c r="D242" s="1">
        <v>227</v>
      </c>
      <c r="E242" s="1">
        <f t="shared" si="109"/>
        <v>11</v>
      </c>
      <c r="F242" s="39">
        <f>IFERROR(IF(B242&lt;$C$9,IF('[29]Proforma-Input'!$C$108="Yes",K241,K241),0),)</f>
        <v>0</v>
      </c>
      <c r="G242" s="39">
        <f t="shared" si="105"/>
        <v>0</v>
      </c>
      <c r="H242" s="40">
        <f>IFERROR(IF(B242&lt;$C$9,IF('[29]Proforma-Input'!$C$108="Yes",H241,),0),)</f>
        <v>0</v>
      </c>
      <c r="I242" s="41">
        <f t="shared" si="89"/>
        <v>0</v>
      </c>
      <c r="J242" s="41">
        <f t="shared" si="90"/>
        <v>0</v>
      </c>
      <c r="K242" s="42">
        <f t="shared" si="91"/>
        <v>0</v>
      </c>
      <c r="L242" s="41" t="str">
        <f t="shared" si="92"/>
        <v>-</v>
      </c>
      <c r="M242" s="43" t="str">
        <f t="shared" si="93"/>
        <v>-</v>
      </c>
      <c r="O242" s="44">
        <f t="shared" ca="1" si="106"/>
        <v>52812</v>
      </c>
      <c r="P242" s="38"/>
      <c r="Q242" s="1">
        <f t="shared" si="85"/>
        <v>227</v>
      </c>
      <c r="R242" s="1">
        <f t="shared" si="110"/>
        <v>11</v>
      </c>
      <c r="S242" s="39">
        <f>IF('[29]Proforma-Input'!$C$108="No",X241,IF(AF242=TRUE,$P$3,X241))</f>
        <v>6011026.0375184193</v>
      </c>
      <c r="T242" s="39">
        <f t="shared" si="86"/>
        <v>63206.802349296377</v>
      </c>
      <c r="U242" s="40">
        <f t="shared" si="87"/>
        <v>6.5000000000000002E-2</v>
      </c>
      <c r="V242" s="41">
        <f t="shared" si="95"/>
        <v>32559.724369891439</v>
      </c>
      <c r="W242" s="41">
        <f t="shared" si="96"/>
        <v>30647.077979404938</v>
      </c>
      <c r="X242" s="53">
        <f t="shared" si="97"/>
        <v>5980378.9595390148</v>
      </c>
      <c r="Y242" s="68">
        <f t="shared" si="98"/>
        <v>10328323.092829295</v>
      </c>
      <c r="Z242" s="68">
        <f t="shared" si="99"/>
        <v>4019621.0404609824</v>
      </c>
      <c r="AA242" s="39">
        <f t="shared" si="100"/>
        <v>500.91883645986832</v>
      </c>
      <c r="AB242" s="53">
        <f t="shared" si="101"/>
        <v>125.22970911496708</v>
      </c>
      <c r="AC242" s="41" t="str">
        <f t="shared" si="102"/>
        <v>-</v>
      </c>
      <c r="AD242" s="43" t="str">
        <f t="shared" si="103"/>
        <v>-</v>
      </c>
      <c r="AF242" s="38">
        <f>IF('[29]Proforma-Input'!$C$108="Yes",MONTH(O242)&amp;YEAR(O242)=MONTH($C$9)&amp;YEAR($C$9),0)</f>
        <v>0</v>
      </c>
      <c r="AG242" s="52">
        <v>19</v>
      </c>
    </row>
    <row r="243" spans="2:33" x14ac:dyDescent="0.3">
      <c r="B243" s="44" t="str">
        <f t="shared" si="104"/>
        <v>-</v>
      </c>
      <c r="C243" s="38"/>
      <c r="D243" s="1">
        <v>228</v>
      </c>
      <c r="E243" s="1">
        <f t="shared" si="109"/>
        <v>12</v>
      </c>
      <c r="F243" s="39">
        <f>IFERROR(IF(B243&lt;$C$9,IF('[29]Proforma-Input'!$C$108="Yes",K242,K242),0),)</f>
        <v>0</v>
      </c>
      <c r="G243" s="39">
        <f t="shared" si="105"/>
        <v>0</v>
      </c>
      <c r="H243" s="40">
        <f>IFERROR(IF(B243&lt;$C$9,IF('[29]Proforma-Input'!$C$108="Yes",H242,),0),)</f>
        <v>0</v>
      </c>
      <c r="I243" s="41">
        <f t="shared" si="89"/>
        <v>0</v>
      </c>
      <c r="J243" s="41">
        <f t="shared" si="90"/>
        <v>0</v>
      </c>
      <c r="K243" s="42">
        <f t="shared" si="91"/>
        <v>0</v>
      </c>
      <c r="L243" s="41" t="str">
        <f t="shared" si="92"/>
        <v>-</v>
      </c>
      <c r="M243" s="43" t="str">
        <f t="shared" si="93"/>
        <v>-</v>
      </c>
      <c r="O243" s="44">
        <f t="shared" ca="1" si="106"/>
        <v>52843</v>
      </c>
      <c r="P243" s="38"/>
      <c r="Q243" s="1">
        <f t="shared" si="85"/>
        <v>228</v>
      </c>
      <c r="R243" s="1">
        <f t="shared" si="110"/>
        <v>12</v>
      </c>
      <c r="S243" s="39">
        <f>IF('[29]Proforma-Input'!$C$108="No",X242,IF(AF243=TRUE,$P$3,X242))</f>
        <v>5980378.9595390148</v>
      </c>
      <c r="T243" s="39">
        <f t="shared" si="86"/>
        <v>63206.802349296377</v>
      </c>
      <c r="U243" s="40">
        <f t="shared" si="87"/>
        <v>6.5000000000000002E-2</v>
      </c>
      <c r="V243" s="41">
        <f t="shared" si="95"/>
        <v>32393.719364169665</v>
      </c>
      <c r="W243" s="41">
        <f t="shared" si="96"/>
        <v>30813.082985126712</v>
      </c>
      <c r="X243" s="53">
        <f t="shared" si="97"/>
        <v>5949565.8765538884</v>
      </c>
      <c r="Y243" s="68">
        <f t="shared" si="98"/>
        <v>10360716.812193464</v>
      </c>
      <c r="Z243" s="68">
        <f t="shared" si="99"/>
        <v>4050434.1234461092</v>
      </c>
      <c r="AA243" s="39">
        <f t="shared" si="100"/>
        <v>498.36491329491793</v>
      </c>
      <c r="AB243" s="53">
        <f t="shared" si="101"/>
        <v>124.59122832372948</v>
      </c>
      <c r="AC243" s="41" t="str">
        <f t="shared" si="102"/>
        <v>-</v>
      </c>
      <c r="AD243" s="43" t="str">
        <f t="shared" si="103"/>
        <v>-</v>
      </c>
      <c r="AF243" s="38">
        <f>IF('[29]Proforma-Input'!$C$108="Yes",MONTH(O243)&amp;YEAR(O243)=MONTH($C$9)&amp;YEAR($C$9),0)</f>
        <v>0</v>
      </c>
      <c r="AG243" s="52">
        <v>19</v>
      </c>
    </row>
    <row r="244" spans="2:33" x14ac:dyDescent="0.3">
      <c r="B244" s="44" t="str">
        <f t="shared" si="104"/>
        <v>-</v>
      </c>
      <c r="C244" s="38">
        <v>20</v>
      </c>
      <c r="D244" s="1">
        <v>229</v>
      </c>
      <c r="E244" s="1">
        <v>1</v>
      </c>
      <c r="F244" s="39">
        <f>IFERROR(IF(B244&lt;$C$9,IF('[29]Proforma-Input'!$C$108="Yes",K243,K243),0),)</f>
        <v>0</v>
      </c>
      <c r="G244" s="39">
        <f t="shared" si="105"/>
        <v>0</v>
      </c>
      <c r="H244" s="40">
        <f>IFERROR(IF(B244&lt;$C$9,IF('[29]Proforma-Input'!$C$108="Yes",H243,),0),)</f>
        <v>0</v>
      </c>
      <c r="I244" s="41">
        <f t="shared" si="89"/>
        <v>0</v>
      </c>
      <c r="J244" s="41">
        <f t="shared" si="90"/>
        <v>0</v>
      </c>
      <c r="K244" s="42">
        <f t="shared" si="91"/>
        <v>0</v>
      </c>
      <c r="L244" s="41">
        <f t="shared" si="92"/>
        <v>0</v>
      </c>
      <c r="M244" s="43">
        <f t="shared" si="93"/>
        <v>0</v>
      </c>
      <c r="O244" s="44">
        <f t="shared" ca="1" si="106"/>
        <v>52873</v>
      </c>
      <c r="P244" s="38">
        <v>20</v>
      </c>
      <c r="Q244" s="1">
        <f t="shared" si="85"/>
        <v>229</v>
      </c>
      <c r="R244" s="1">
        <v>1</v>
      </c>
      <c r="S244" s="39">
        <f>IF('[29]Proforma-Input'!$C$108="No",X243,IF(AF244=TRUE,$P$3,X243))</f>
        <v>5949565.8765538884</v>
      </c>
      <c r="T244" s="39">
        <f t="shared" si="86"/>
        <v>63206.802349296377</v>
      </c>
      <c r="U244" s="40">
        <f t="shared" si="87"/>
        <v>6.5000000000000002E-2</v>
      </c>
      <c r="V244" s="41">
        <f t="shared" si="95"/>
        <v>32226.815164666896</v>
      </c>
      <c r="W244" s="41">
        <f t="shared" si="96"/>
        <v>30979.987184629481</v>
      </c>
      <c r="X244" s="53">
        <f t="shared" si="97"/>
        <v>5918585.8893692587</v>
      </c>
      <c r="Y244" s="68">
        <f t="shared" si="98"/>
        <v>10392943.627358131</v>
      </c>
      <c r="Z244" s="68">
        <f t="shared" si="99"/>
        <v>4081414.1106307385</v>
      </c>
      <c r="AA244" s="39">
        <f t="shared" si="100"/>
        <v>495.79715637949067</v>
      </c>
      <c r="AB244" s="53">
        <f t="shared" si="101"/>
        <v>123.94928909487267</v>
      </c>
      <c r="AC244" s="41">
        <f t="shared" si="102"/>
        <v>375444.00663407159</v>
      </c>
      <c r="AD244" s="43">
        <f t="shared" si="103"/>
        <v>383037.6215574849</v>
      </c>
      <c r="AF244" s="38">
        <f>IF('[29]Proforma-Input'!$C$108="Yes",MONTH(O244)&amp;YEAR(O244)=MONTH($C$9)&amp;YEAR($C$9),0)</f>
        <v>0</v>
      </c>
      <c r="AG244" s="52">
        <v>20</v>
      </c>
    </row>
    <row r="245" spans="2:33" x14ac:dyDescent="0.3">
      <c r="B245" s="44" t="str">
        <f t="shared" si="104"/>
        <v>-</v>
      </c>
      <c r="C245" s="38"/>
      <c r="D245" s="1">
        <v>230</v>
      </c>
      <c r="E245" s="1">
        <f t="shared" ref="E245:E255" si="111">1+E244</f>
        <v>2</v>
      </c>
      <c r="F245" s="39">
        <f>IFERROR(IF(B245&lt;$C$9,IF('[29]Proforma-Input'!$C$108="Yes",K244,K244),0),)</f>
        <v>0</v>
      </c>
      <c r="G245" s="39">
        <f t="shared" si="105"/>
        <v>0</v>
      </c>
      <c r="H245" s="40">
        <f>IFERROR(IF(B245&lt;$C$9,IF('[29]Proforma-Input'!$C$108="Yes",H244,),0),)</f>
        <v>0</v>
      </c>
      <c r="I245" s="41">
        <f t="shared" si="89"/>
        <v>0</v>
      </c>
      <c r="J245" s="41">
        <f t="shared" si="90"/>
        <v>0</v>
      </c>
      <c r="K245" s="42">
        <f t="shared" si="91"/>
        <v>0</v>
      </c>
      <c r="L245" s="41" t="str">
        <f t="shared" si="92"/>
        <v>-</v>
      </c>
      <c r="M245" s="43" t="str">
        <f t="shared" si="93"/>
        <v>-</v>
      </c>
      <c r="O245" s="44">
        <f t="shared" ca="1" si="106"/>
        <v>52904</v>
      </c>
      <c r="P245" s="38"/>
      <c r="Q245" s="1">
        <f t="shared" si="85"/>
        <v>230</v>
      </c>
      <c r="R245" s="1">
        <f t="shared" ref="R245:R255" si="112">1+R244</f>
        <v>2</v>
      </c>
      <c r="S245" s="39">
        <f>IF('[29]Proforma-Input'!$C$108="No",X244,IF(AF245=TRUE,$P$3,X244))</f>
        <v>5918585.8893692587</v>
      </c>
      <c r="T245" s="39">
        <f t="shared" si="86"/>
        <v>63206.802349296377</v>
      </c>
      <c r="U245" s="40">
        <f t="shared" si="87"/>
        <v>6.5000000000000002E-2</v>
      </c>
      <c r="V245" s="41">
        <f t="shared" si="95"/>
        <v>32059.006900750152</v>
      </c>
      <c r="W245" s="41">
        <f t="shared" si="96"/>
        <v>31147.795448546225</v>
      </c>
      <c r="X245" s="53">
        <f t="shared" si="97"/>
        <v>5887438.0939207124</v>
      </c>
      <c r="Y245" s="68">
        <f t="shared" si="98"/>
        <v>10425002.634258881</v>
      </c>
      <c r="Z245" s="68">
        <f t="shared" si="99"/>
        <v>4112561.9060792848</v>
      </c>
      <c r="AA245" s="39">
        <f t="shared" si="100"/>
        <v>493.21549078077152</v>
      </c>
      <c r="AB245" s="53">
        <f t="shared" si="101"/>
        <v>123.30387269519288</v>
      </c>
      <c r="AC245" s="41" t="str">
        <f t="shared" si="102"/>
        <v>-</v>
      </c>
      <c r="AD245" s="43" t="str">
        <f t="shared" si="103"/>
        <v>-</v>
      </c>
      <c r="AF245" s="38">
        <f>IF('[29]Proforma-Input'!$C$108="Yes",MONTH(O245)&amp;YEAR(O245)=MONTH($C$9)&amp;YEAR($C$9),0)</f>
        <v>0</v>
      </c>
      <c r="AG245" s="52">
        <v>20</v>
      </c>
    </row>
    <row r="246" spans="2:33" x14ac:dyDescent="0.3">
      <c r="B246" s="44" t="str">
        <f t="shared" si="104"/>
        <v>-</v>
      </c>
      <c r="C246" s="38"/>
      <c r="D246" s="1">
        <v>231</v>
      </c>
      <c r="E246" s="1">
        <f t="shared" si="111"/>
        <v>3</v>
      </c>
      <c r="F246" s="39">
        <f>IFERROR(IF(B246&lt;$C$9,IF('[29]Proforma-Input'!$C$108="Yes",K245,K245),0),)</f>
        <v>0</v>
      </c>
      <c r="G246" s="39">
        <f t="shared" si="105"/>
        <v>0</v>
      </c>
      <c r="H246" s="40">
        <f>IFERROR(IF(B246&lt;$C$9,IF('[29]Proforma-Input'!$C$108="Yes",H245,),0),)</f>
        <v>0</v>
      </c>
      <c r="I246" s="41">
        <f t="shared" si="89"/>
        <v>0</v>
      </c>
      <c r="J246" s="41">
        <f t="shared" si="90"/>
        <v>0</v>
      </c>
      <c r="K246" s="42">
        <f t="shared" si="91"/>
        <v>0</v>
      </c>
      <c r="L246" s="41" t="str">
        <f t="shared" si="92"/>
        <v>-</v>
      </c>
      <c r="M246" s="43" t="str">
        <f t="shared" si="93"/>
        <v>-</v>
      </c>
      <c r="O246" s="44">
        <f t="shared" ca="1" si="106"/>
        <v>52934</v>
      </c>
      <c r="P246" s="38"/>
      <c r="Q246" s="1">
        <f t="shared" si="85"/>
        <v>231</v>
      </c>
      <c r="R246" s="1">
        <f t="shared" si="112"/>
        <v>3</v>
      </c>
      <c r="S246" s="39">
        <f>IF('[29]Proforma-Input'!$C$108="No",X245,IF(AF246=TRUE,$P$3,X245))</f>
        <v>5887438.0939207124</v>
      </c>
      <c r="T246" s="39">
        <f t="shared" si="86"/>
        <v>63206.802349296377</v>
      </c>
      <c r="U246" s="40">
        <f t="shared" si="87"/>
        <v>6.5000000000000002E-2</v>
      </c>
      <c r="V246" s="41">
        <f t="shared" si="95"/>
        <v>31890.289675403859</v>
      </c>
      <c r="W246" s="41">
        <f t="shared" si="96"/>
        <v>31316.512673892517</v>
      </c>
      <c r="X246" s="53">
        <f t="shared" si="97"/>
        <v>5856121.5812468203</v>
      </c>
      <c r="Y246" s="68">
        <f t="shared" si="98"/>
        <v>10456892.923934285</v>
      </c>
      <c r="Z246" s="68">
        <f t="shared" si="99"/>
        <v>4143878.4187531774</v>
      </c>
      <c r="AA246" s="39">
        <f t="shared" si="100"/>
        <v>490.61984116005937</v>
      </c>
      <c r="AB246" s="53">
        <f t="shared" si="101"/>
        <v>122.65496029001484</v>
      </c>
      <c r="AC246" s="41" t="str">
        <f t="shared" si="102"/>
        <v>-</v>
      </c>
      <c r="AD246" s="43" t="str">
        <f t="shared" si="103"/>
        <v>-</v>
      </c>
      <c r="AF246" s="38">
        <f>IF('[29]Proforma-Input'!$C$108="Yes",MONTH(O246)&amp;YEAR(O246)=MONTH($C$9)&amp;YEAR($C$9),0)</f>
        <v>0</v>
      </c>
      <c r="AG246" s="52">
        <v>20</v>
      </c>
    </row>
    <row r="247" spans="2:33" x14ac:dyDescent="0.3">
      <c r="B247" s="44" t="str">
        <f t="shared" si="104"/>
        <v>-</v>
      </c>
      <c r="C247" s="38"/>
      <c r="D247" s="1">
        <v>232</v>
      </c>
      <c r="E247" s="1">
        <f t="shared" si="111"/>
        <v>4</v>
      </c>
      <c r="F247" s="39">
        <f>IFERROR(IF(B247&lt;$C$9,IF('[29]Proforma-Input'!$C$108="Yes",K246,K246),0),)</f>
        <v>0</v>
      </c>
      <c r="G247" s="39">
        <f t="shared" si="105"/>
        <v>0</v>
      </c>
      <c r="H247" s="40">
        <f>IFERROR(IF(B247&lt;$C$9,IF('[29]Proforma-Input'!$C$108="Yes",H246,),0),)</f>
        <v>0</v>
      </c>
      <c r="I247" s="41">
        <f t="shared" si="89"/>
        <v>0</v>
      </c>
      <c r="J247" s="41">
        <f t="shared" si="90"/>
        <v>0</v>
      </c>
      <c r="K247" s="42">
        <f t="shared" si="91"/>
        <v>0</v>
      </c>
      <c r="L247" s="41" t="str">
        <f t="shared" si="92"/>
        <v>-</v>
      </c>
      <c r="M247" s="43" t="str">
        <f t="shared" si="93"/>
        <v>-</v>
      </c>
      <c r="O247" s="44">
        <f t="shared" ca="1" si="106"/>
        <v>52965</v>
      </c>
      <c r="P247" s="38"/>
      <c r="Q247" s="1">
        <f t="shared" si="85"/>
        <v>232</v>
      </c>
      <c r="R247" s="1">
        <f t="shared" si="112"/>
        <v>4</v>
      </c>
      <c r="S247" s="39">
        <f>IF('[29]Proforma-Input'!$C$108="No",X246,IF(AF247=TRUE,$P$3,X246))</f>
        <v>5856121.5812468203</v>
      </c>
      <c r="T247" s="39">
        <f t="shared" si="86"/>
        <v>63206.802349296377</v>
      </c>
      <c r="U247" s="40">
        <f t="shared" si="87"/>
        <v>6.5000000000000002E-2</v>
      </c>
      <c r="V247" s="41">
        <f t="shared" si="95"/>
        <v>31720.658565086946</v>
      </c>
      <c r="W247" s="41">
        <f t="shared" si="96"/>
        <v>31486.143784209431</v>
      </c>
      <c r="X247" s="53">
        <f t="shared" si="97"/>
        <v>5824635.4374626111</v>
      </c>
      <c r="Y247" s="68">
        <f t="shared" si="98"/>
        <v>10488613.582499372</v>
      </c>
      <c r="Z247" s="68">
        <f t="shared" si="99"/>
        <v>4175364.562537387</v>
      </c>
      <c r="AA247" s="39">
        <f t="shared" si="100"/>
        <v>488.01013177056842</v>
      </c>
      <c r="AB247" s="53">
        <f t="shared" si="101"/>
        <v>122.00253294264211</v>
      </c>
      <c r="AC247" s="41" t="str">
        <f t="shared" si="102"/>
        <v>-</v>
      </c>
      <c r="AD247" s="43" t="str">
        <f t="shared" si="103"/>
        <v>-</v>
      </c>
      <c r="AF247" s="38">
        <f>IF('[29]Proforma-Input'!$C$108="Yes",MONTH(O247)&amp;YEAR(O247)=MONTH($C$9)&amp;YEAR($C$9),0)</f>
        <v>0</v>
      </c>
      <c r="AG247" s="52">
        <v>20</v>
      </c>
    </row>
    <row r="248" spans="2:33" x14ac:dyDescent="0.3">
      <c r="B248" s="44" t="str">
        <f t="shared" si="104"/>
        <v>-</v>
      </c>
      <c r="C248" s="38"/>
      <c r="D248" s="1">
        <v>233</v>
      </c>
      <c r="E248" s="1">
        <f t="shared" si="111"/>
        <v>5</v>
      </c>
      <c r="F248" s="39">
        <f>IFERROR(IF(B248&lt;$C$9,IF('[29]Proforma-Input'!$C$108="Yes",K247,K247),0),)</f>
        <v>0</v>
      </c>
      <c r="G248" s="39">
        <f t="shared" si="105"/>
        <v>0</v>
      </c>
      <c r="H248" s="40">
        <f>IFERROR(IF(B248&lt;$C$9,IF('[29]Proforma-Input'!$C$108="Yes",H247,),0),)</f>
        <v>0</v>
      </c>
      <c r="I248" s="41">
        <f t="shared" si="89"/>
        <v>0</v>
      </c>
      <c r="J248" s="41">
        <f t="shared" si="90"/>
        <v>0</v>
      </c>
      <c r="K248" s="42">
        <f t="shared" si="91"/>
        <v>0</v>
      </c>
      <c r="L248" s="41" t="str">
        <f t="shared" si="92"/>
        <v>-</v>
      </c>
      <c r="M248" s="43" t="str">
        <f t="shared" si="93"/>
        <v>-</v>
      </c>
      <c r="O248" s="44">
        <f t="shared" ca="1" si="106"/>
        <v>52996</v>
      </c>
      <c r="P248" s="38"/>
      <c r="Q248" s="1">
        <f t="shared" si="85"/>
        <v>233</v>
      </c>
      <c r="R248" s="1">
        <f t="shared" si="112"/>
        <v>5</v>
      </c>
      <c r="S248" s="39">
        <f>IF('[29]Proforma-Input'!$C$108="No",X247,IF(AF248=TRUE,$P$3,X247))</f>
        <v>5824635.4374626111</v>
      </c>
      <c r="T248" s="39">
        <f t="shared" si="86"/>
        <v>63206.802349296377</v>
      </c>
      <c r="U248" s="40">
        <f t="shared" si="87"/>
        <v>6.5000000000000002E-2</v>
      </c>
      <c r="V248" s="41">
        <f t="shared" si="95"/>
        <v>31550.108619589144</v>
      </c>
      <c r="W248" s="41">
        <f t="shared" si="96"/>
        <v>31656.693729707233</v>
      </c>
      <c r="X248" s="53">
        <f t="shared" si="97"/>
        <v>5792978.7437329041</v>
      </c>
      <c r="Y248" s="68">
        <f t="shared" si="98"/>
        <v>10520163.691118961</v>
      </c>
      <c r="Z248" s="68">
        <f t="shared" si="99"/>
        <v>4207021.2562670941</v>
      </c>
      <c r="AA248" s="39">
        <f t="shared" si="100"/>
        <v>485.38628645521766</v>
      </c>
      <c r="AB248" s="53">
        <f t="shared" si="101"/>
        <v>121.34657161380441</v>
      </c>
      <c r="AC248" s="41" t="str">
        <f t="shared" si="102"/>
        <v>-</v>
      </c>
      <c r="AD248" s="43" t="str">
        <f t="shared" si="103"/>
        <v>-</v>
      </c>
      <c r="AF248" s="38">
        <f>IF('[29]Proforma-Input'!$C$108="Yes",MONTH(O248)&amp;YEAR(O248)=MONTH($C$9)&amp;YEAR($C$9),0)</f>
        <v>0</v>
      </c>
      <c r="AG248" s="52">
        <v>20</v>
      </c>
    </row>
    <row r="249" spans="2:33" x14ac:dyDescent="0.3">
      <c r="B249" s="44" t="str">
        <f t="shared" si="104"/>
        <v>-</v>
      </c>
      <c r="C249" s="38"/>
      <c r="D249" s="1">
        <v>234</v>
      </c>
      <c r="E249" s="1">
        <f t="shared" si="111"/>
        <v>6</v>
      </c>
      <c r="F249" s="39">
        <f>IFERROR(IF(B249&lt;$C$9,IF('[29]Proforma-Input'!$C$108="Yes",K248,K248),0),)</f>
        <v>0</v>
      </c>
      <c r="G249" s="39">
        <f t="shared" si="105"/>
        <v>0</v>
      </c>
      <c r="H249" s="40">
        <f>IFERROR(IF(B249&lt;$C$9,IF('[29]Proforma-Input'!$C$108="Yes",H248,),0),)</f>
        <v>0</v>
      </c>
      <c r="I249" s="41">
        <f t="shared" si="89"/>
        <v>0</v>
      </c>
      <c r="J249" s="41">
        <f t="shared" si="90"/>
        <v>0</v>
      </c>
      <c r="K249" s="42">
        <f t="shared" si="91"/>
        <v>0</v>
      </c>
      <c r="L249" s="41" t="str">
        <f t="shared" si="92"/>
        <v>-</v>
      </c>
      <c r="M249" s="43" t="str">
        <f t="shared" si="93"/>
        <v>-</v>
      </c>
      <c r="O249" s="44">
        <f t="shared" ca="1" si="106"/>
        <v>53024</v>
      </c>
      <c r="P249" s="38"/>
      <c r="Q249" s="1">
        <f t="shared" si="85"/>
        <v>234</v>
      </c>
      <c r="R249" s="1">
        <f t="shared" si="112"/>
        <v>6</v>
      </c>
      <c r="S249" s="39">
        <f>IF('[29]Proforma-Input'!$C$108="No",X248,IF(AF249=TRUE,$P$3,X248))</f>
        <v>5792978.7437329041</v>
      </c>
      <c r="T249" s="39">
        <f t="shared" si="86"/>
        <v>63206.802349296377</v>
      </c>
      <c r="U249" s="40">
        <f t="shared" si="87"/>
        <v>6.5000000000000002E-2</v>
      </c>
      <c r="V249" s="41">
        <f t="shared" si="95"/>
        <v>31378.634861886563</v>
      </c>
      <c r="W249" s="41">
        <f t="shared" si="96"/>
        <v>31828.167487409813</v>
      </c>
      <c r="X249" s="53">
        <f t="shared" si="97"/>
        <v>5761150.5762454942</v>
      </c>
      <c r="Y249" s="68">
        <f t="shared" si="98"/>
        <v>10551542.325980848</v>
      </c>
      <c r="Z249" s="68">
        <f t="shared" si="99"/>
        <v>4238849.423754504</v>
      </c>
      <c r="AA249" s="39">
        <f t="shared" si="100"/>
        <v>482.7482286444087</v>
      </c>
      <c r="AB249" s="53">
        <f t="shared" si="101"/>
        <v>120.68705716110217</v>
      </c>
      <c r="AC249" s="41" t="str">
        <f t="shared" si="102"/>
        <v>-</v>
      </c>
      <c r="AD249" s="43" t="str">
        <f t="shared" si="103"/>
        <v>-</v>
      </c>
      <c r="AF249" s="38">
        <f>IF('[29]Proforma-Input'!$C$108="Yes",MONTH(O249)&amp;YEAR(O249)=MONTH($C$9)&amp;YEAR($C$9),0)</f>
        <v>0</v>
      </c>
      <c r="AG249" s="52">
        <v>20</v>
      </c>
    </row>
    <row r="250" spans="2:33" x14ac:dyDescent="0.3">
      <c r="B250" s="44" t="str">
        <f t="shared" si="104"/>
        <v>-</v>
      </c>
      <c r="C250" s="38"/>
      <c r="D250" s="1">
        <v>235</v>
      </c>
      <c r="E250" s="1">
        <f t="shared" si="111"/>
        <v>7</v>
      </c>
      <c r="F250" s="39">
        <f>IFERROR(IF(B250&lt;$C$9,IF('[29]Proforma-Input'!$C$108="Yes",K249,K249),0),)</f>
        <v>0</v>
      </c>
      <c r="G250" s="39">
        <f t="shared" si="105"/>
        <v>0</v>
      </c>
      <c r="H250" s="40">
        <f>IFERROR(IF(B250&lt;$C$9,IF('[29]Proforma-Input'!$C$108="Yes",H249,),0),)</f>
        <v>0</v>
      </c>
      <c r="I250" s="41">
        <f t="shared" si="89"/>
        <v>0</v>
      </c>
      <c r="J250" s="41">
        <f t="shared" si="90"/>
        <v>0</v>
      </c>
      <c r="K250" s="42">
        <f t="shared" si="91"/>
        <v>0</v>
      </c>
      <c r="L250" s="41" t="str">
        <f t="shared" si="92"/>
        <v>-</v>
      </c>
      <c r="M250" s="43" t="str">
        <f t="shared" si="93"/>
        <v>-</v>
      </c>
      <c r="O250" s="44">
        <f t="shared" ca="1" si="106"/>
        <v>53055</v>
      </c>
      <c r="P250" s="38"/>
      <c r="Q250" s="1">
        <f t="shared" si="85"/>
        <v>235</v>
      </c>
      <c r="R250" s="1">
        <f t="shared" si="112"/>
        <v>7</v>
      </c>
      <c r="S250" s="39">
        <f>IF('[29]Proforma-Input'!$C$108="No",X249,IF(AF250=TRUE,$P$3,X249))</f>
        <v>5761150.5762454942</v>
      </c>
      <c r="T250" s="39">
        <f t="shared" si="86"/>
        <v>63206.802349296377</v>
      </c>
      <c r="U250" s="40">
        <f t="shared" si="87"/>
        <v>6.5000000000000002E-2</v>
      </c>
      <c r="V250" s="41">
        <f t="shared" si="95"/>
        <v>31206.232287996427</v>
      </c>
      <c r="W250" s="41">
        <f t="shared" si="96"/>
        <v>32000.57006129995</v>
      </c>
      <c r="X250" s="53">
        <f t="shared" si="97"/>
        <v>5729150.0061841942</v>
      </c>
      <c r="Y250" s="68">
        <f t="shared" si="98"/>
        <v>10582748.558268843</v>
      </c>
      <c r="Z250" s="68">
        <f t="shared" si="99"/>
        <v>4270849.9938158039</v>
      </c>
      <c r="AA250" s="39">
        <f t="shared" si="100"/>
        <v>480.09588135379119</v>
      </c>
      <c r="AB250" s="53">
        <f t="shared" si="101"/>
        <v>120.0239703384478</v>
      </c>
      <c r="AC250" s="41" t="str">
        <f t="shared" si="102"/>
        <v>-</v>
      </c>
      <c r="AD250" s="43" t="str">
        <f t="shared" si="103"/>
        <v>-</v>
      </c>
      <c r="AF250" s="38">
        <f>IF('[29]Proforma-Input'!$C$108="Yes",MONTH(O250)&amp;YEAR(O250)=MONTH($C$9)&amp;YEAR($C$9),0)</f>
        <v>0</v>
      </c>
      <c r="AG250" s="52">
        <v>20</v>
      </c>
    </row>
    <row r="251" spans="2:33" x14ac:dyDescent="0.3">
      <c r="B251" s="44" t="str">
        <f t="shared" si="104"/>
        <v>-</v>
      </c>
      <c r="C251" s="38"/>
      <c r="D251" s="1">
        <v>236</v>
      </c>
      <c r="E251" s="1">
        <f t="shared" si="111"/>
        <v>8</v>
      </c>
      <c r="F251" s="39">
        <f>IFERROR(IF(B251&lt;$C$9,IF('[29]Proforma-Input'!$C$108="Yes",K250,K250),0),)</f>
        <v>0</v>
      </c>
      <c r="G251" s="39">
        <f t="shared" si="105"/>
        <v>0</v>
      </c>
      <c r="H251" s="40">
        <f>IFERROR(IF(B251&lt;$C$9,IF('[29]Proforma-Input'!$C$108="Yes",H250,),0),)</f>
        <v>0</v>
      </c>
      <c r="I251" s="41">
        <f t="shared" si="89"/>
        <v>0</v>
      </c>
      <c r="J251" s="41">
        <f t="shared" si="90"/>
        <v>0</v>
      </c>
      <c r="K251" s="42">
        <f t="shared" si="91"/>
        <v>0</v>
      </c>
      <c r="L251" s="41" t="str">
        <f t="shared" si="92"/>
        <v>-</v>
      </c>
      <c r="M251" s="43" t="str">
        <f t="shared" si="93"/>
        <v>-</v>
      </c>
      <c r="O251" s="44">
        <f t="shared" ca="1" si="106"/>
        <v>53085</v>
      </c>
      <c r="P251" s="38"/>
      <c r="Q251" s="1">
        <f t="shared" si="85"/>
        <v>236</v>
      </c>
      <c r="R251" s="1">
        <f t="shared" si="112"/>
        <v>8</v>
      </c>
      <c r="S251" s="39">
        <f>IF('[29]Proforma-Input'!$C$108="No",X250,IF(AF251=TRUE,$P$3,X250))</f>
        <v>5729150.0061841942</v>
      </c>
      <c r="T251" s="39">
        <f t="shared" si="86"/>
        <v>63206.802349296377</v>
      </c>
      <c r="U251" s="40">
        <f t="shared" si="87"/>
        <v>6.5000000000000002E-2</v>
      </c>
      <c r="V251" s="41">
        <f t="shared" si="95"/>
        <v>31032.895866831052</v>
      </c>
      <c r="W251" s="41">
        <f t="shared" si="96"/>
        <v>32173.906482465325</v>
      </c>
      <c r="X251" s="53">
        <f t="shared" si="97"/>
        <v>5696976.0997017287</v>
      </c>
      <c r="Y251" s="68">
        <f t="shared" si="98"/>
        <v>10613781.454135675</v>
      </c>
      <c r="Z251" s="68">
        <f t="shared" si="99"/>
        <v>4303023.9002982695</v>
      </c>
      <c r="AA251" s="39">
        <f t="shared" si="100"/>
        <v>477.42916718201622</v>
      </c>
      <c r="AB251" s="53">
        <f t="shared" si="101"/>
        <v>119.35729179550405</v>
      </c>
      <c r="AC251" s="41" t="str">
        <f t="shared" si="102"/>
        <v>-</v>
      </c>
      <c r="AD251" s="43" t="str">
        <f t="shared" si="103"/>
        <v>-</v>
      </c>
      <c r="AF251" s="38">
        <f>IF('[29]Proforma-Input'!$C$108="Yes",MONTH(O251)&amp;YEAR(O251)=MONTH($C$9)&amp;YEAR($C$9),0)</f>
        <v>0</v>
      </c>
      <c r="AG251" s="52">
        <v>20</v>
      </c>
    </row>
    <row r="252" spans="2:33" x14ac:dyDescent="0.3">
      <c r="B252" s="44" t="str">
        <f t="shared" si="104"/>
        <v>-</v>
      </c>
      <c r="C252" s="38"/>
      <c r="D252" s="1">
        <v>237</v>
      </c>
      <c r="E252" s="1">
        <f t="shared" si="111"/>
        <v>9</v>
      </c>
      <c r="F252" s="39">
        <f>IFERROR(IF(B252&lt;$C$9,IF('[29]Proforma-Input'!$C$108="Yes",K251,K251),0),)</f>
        <v>0</v>
      </c>
      <c r="G252" s="39">
        <f t="shared" si="105"/>
        <v>0</v>
      </c>
      <c r="H252" s="40">
        <f>IFERROR(IF(B252&lt;$C$9,IF('[29]Proforma-Input'!$C$108="Yes",H251,),0),)</f>
        <v>0</v>
      </c>
      <c r="I252" s="41">
        <f t="shared" si="89"/>
        <v>0</v>
      </c>
      <c r="J252" s="41">
        <f t="shared" si="90"/>
        <v>0</v>
      </c>
      <c r="K252" s="42">
        <f t="shared" si="91"/>
        <v>0</v>
      </c>
      <c r="L252" s="41" t="str">
        <f t="shared" si="92"/>
        <v>-</v>
      </c>
      <c r="M252" s="43" t="str">
        <f t="shared" si="93"/>
        <v>-</v>
      </c>
      <c r="O252" s="44">
        <f t="shared" ca="1" si="106"/>
        <v>53116</v>
      </c>
      <c r="P252" s="38"/>
      <c r="Q252" s="1">
        <f t="shared" si="85"/>
        <v>237</v>
      </c>
      <c r="R252" s="1">
        <f t="shared" si="112"/>
        <v>9</v>
      </c>
      <c r="S252" s="39">
        <f>IF('[29]Proforma-Input'!$C$108="No",X251,IF(AF252=TRUE,$P$3,X251))</f>
        <v>5696976.0997017287</v>
      </c>
      <c r="T252" s="39">
        <f t="shared" si="86"/>
        <v>63206.802349296377</v>
      </c>
      <c r="U252" s="40">
        <f t="shared" si="87"/>
        <v>6.5000000000000002E-2</v>
      </c>
      <c r="V252" s="41">
        <f t="shared" si="95"/>
        <v>30858.62054005103</v>
      </c>
      <c r="W252" s="41">
        <f t="shared" si="96"/>
        <v>32348.181809245347</v>
      </c>
      <c r="X252" s="53">
        <f t="shared" si="97"/>
        <v>5664627.9178924831</v>
      </c>
      <c r="Y252" s="68">
        <f t="shared" si="98"/>
        <v>10644640.074675726</v>
      </c>
      <c r="Z252" s="68">
        <f t="shared" si="99"/>
        <v>4335372.0821075151</v>
      </c>
      <c r="AA252" s="39">
        <f t="shared" si="100"/>
        <v>474.74800830847738</v>
      </c>
      <c r="AB252" s="53">
        <f t="shared" si="101"/>
        <v>118.68700207711935</v>
      </c>
      <c r="AC252" s="41" t="str">
        <f t="shared" si="102"/>
        <v>-</v>
      </c>
      <c r="AD252" s="43" t="str">
        <f t="shared" si="103"/>
        <v>-</v>
      </c>
      <c r="AF252" s="38">
        <f>IF('[29]Proforma-Input'!$C$108="Yes",MONTH(O252)&amp;YEAR(O252)=MONTH($C$9)&amp;YEAR($C$9),0)</f>
        <v>0</v>
      </c>
      <c r="AG252" s="52">
        <v>20</v>
      </c>
    </row>
    <row r="253" spans="2:33" x14ac:dyDescent="0.3">
      <c r="B253" s="44" t="str">
        <f t="shared" si="104"/>
        <v>-</v>
      </c>
      <c r="C253" s="38"/>
      <c r="D253" s="1">
        <v>238</v>
      </c>
      <c r="E253" s="1">
        <f t="shared" si="111"/>
        <v>10</v>
      </c>
      <c r="F253" s="39">
        <f>IFERROR(IF(B253&lt;$C$9,IF('[29]Proforma-Input'!$C$108="Yes",K252,K252),0),)</f>
        <v>0</v>
      </c>
      <c r="G253" s="39">
        <f t="shared" si="105"/>
        <v>0</v>
      </c>
      <c r="H253" s="40">
        <f>IFERROR(IF(B253&lt;$C$9,IF('[29]Proforma-Input'!$C$108="Yes",H252,),0),)</f>
        <v>0</v>
      </c>
      <c r="I253" s="41">
        <f t="shared" si="89"/>
        <v>0</v>
      </c>
      <c r="J253" s="41">
        <f t="shared" si="90"/>
        <v>0</v>
      </c>
      <c r="K253" s="42">
        <f t="shared" si="91"/>
        <v>0</v>
      </c>
      <c r="L253" s="41" t="str">
        <f t="shared" si="92"/>
        <v>-</v>
      </c>
      <c r="M253" s="43" t="str">
        <f t="shared" si="93"/>
        <v>-</v>
      </c>
      <c r="O253" s="44">
        <f t="shared" ca="1" si="106"/>
        <v>53146</v>
      </c>
      <c r="P253" s="38"/>
      <c r="Q253" s="1">
        <f t="shared" si="85"/>
        <v>238</v>
      </c>
      <c r="R253" s="1">
        <f t="shared" si="112"/>
        <v>10</v>
      </c>
      <c r="S253" s="39">
        <f>IF('[29]Proforma-Input'!$C$108="No",X252,IF(AF253=TRUE,$P$3,X252))</f>
        <v>5664627.9178924831</v>
      </c>
      <c r="T253" s="39">
        <f t="shared" si="86"/>
        <v>63206.802349296377</v>
      </c>
      <c r="U253" s="40">
        <f t="shared" si="87"/>
        <v>6.5000000000000002E-2</v>
      </c>
      <c r="V253" s="41">
        <f t="shared" si="95"/>
        <v>30683.401221917618</v>
      </c>
      <c r="W253" s="41">
        <f t="shared" si="96"/>
        <v>32523.401127378758</v>
      </c>
      <c r="X253" s="53">
        <f t="shared" si="97"/>
        <v>5632104.5167651046</v>
      </c>
      <c r="Y253" s="68">
        <f t="shared" si="98"/>
        <v>10675323.475897644</v>
      </c>
      <c r="Z253" s="68">
        <f t="shared" si="99"/>
        <v>4367895.4832348935</v>
      </c>
      <c r="AA253" s="39">
        <f t="shared" si="100"/>
        <v>472.05232649104028</v>
      </c>
      <c r="AB253" s="53">
        <f t="shared" si="101"/>
        <v>118.01308162276007</v>
      </c>
      <c r="AC253" s="41" t="str">
        <f t="shared" si="102"/>
        <v>-</v>
      </c>
      <c r="AD253" s="43" t="str">
        <f t="shared" si="103"/>
        <v>-</v>
      </c>
      <c r="AF253" s="38">
        <f>IF('[29]Proforma-Input'!$C$108="Yes",MONTH(O253)&amp;YEAR(O253)=MONTH($C$9)&amp;YEAR($C$9),0)</f>
        <v>0</v>
      </c>
      <c r="AG253" s="52">
        <v>20</v>
      </c>
    </row>
    <row r="254" spans="2:33" x14ac:dyDescent="0.3">
      <c r="B254" s="44" t="str">
        <f t="shared" si="104"/>
        <v>-</v>
      </c>
      <c r="C254" s="38"/>
      <c r="D254" s="1">
        <v>239</v>
      </c>
      <c r="E254" s="1">
        <f t="shared" si="111"/>
        <v>11</v>
      </c>
      <c r="F254" s="39">
        <f>IFERROR(IF(B254&lt;$C$9,IF('[29]Proforma-Input'!$C$108="Yes",K253,K253),0),)</f>
        <v>0</v>
      </c>
      <c r="G254" s="39">
        <f t="shared" si="105"/>
        <v>0</v>
      </c>
      <c r="H254" s="40">
        <f>IFERROR(IF(B254&lt;$C$9,IF('[29]Proforma-Input'!$C$108="Yes",H253,),0),)</f>
        <v>0</v>
      </c>
      <c r="I254" s="41">
        <f t="shared" si="89"/>
        <v>0</v>
      </c>
      <c r="J254" s="41">
        <f t="shared" si="90"/>
        <v>0</v>
      </c>
      <c r="K254" s="42">
        <f t="shared" si="91"/>
        <v>0</v>
      </c>
      <c r="L254" s="41" t="str">
        <f t="shared" si="92"/>
        <v>-</v>
      </c>
      <c r="M254" s="43" t="str">
        <f t="shared" si="93"/>
        <v>-</v>
      </c>
      <c r="O254" s="44">
        <f t="shared" ca="1" si="106"/>
        <v>53177</v>
      </c>
      <c r="P254" s="38"/>
      <c r="Q254" s="1">
        <f t="shared" si="85"/>
        <v>239</v>
      </c>
      <c r="R254" s="1">
        <f t="shared" si="112"/>
        <v>11</v>
      </c>
      <c r="S254" s="39">
        <f>IF('[29]Proforma-Input'!$C$108="No",X253,IF(AF254=TRUE,$P$3,X253))</f>
        <v>5632104.5167651046</v>
      </c>
      <c r="T254" s="39">
        <f t="shared" si="86"/>
        <v>63206.802349296377</v>
      </c>
      <c r="U254" s="40">
        <f t="shared" si="87"/>
        <v>6.5000000000000002E-2</v>
      </c>
      <c r="V254" s="41">
        <f t="shared" si="95"/>
        <v>30507.232799144316</v>
      </c>
      <c r="W254" s="41">
        <f t="shared" si="96"/>
        <v>32699.56955015206</v>
      </c>
      <c r="X254" s="53">
        <f t="shared" si="97"/>
        <v>5599404.9472149527</v>
      </c>
      <c r="Y254" s="68">
        <f t="shared" si="98"/>
        <v>10705830.708696788</v>
      </c>
      <c r="Z254" s="68">
        <f t="shared" si="99"/>
        <v>4400595.0527850455</v>
      </c>
      <c r="AA254" s="39">
        <f t="shared" si="100"/>
        <v>469.34204306375869</v>
      </c>
      <c r="AB254" s="53">
        <f t="shared" si="101"/>
        <v>117.33551076593967</v>
      </c>
      <c r="AC254" s="41" t="str">
        <f t="shared" si="102"/>
        <v>-</v>
      </c>
      <c r="AD254" s="43" t="str">
        <f t="shared" si="103"/>
        <v>-</v>
      </c>
      <c r="AF254" s="38">
        <f>IF('[29]Proforma-Input'!$C$108="Yes",MONTH(O254)&amp;YEAR(O254)=MONTH($C$9)&amp;YEAR($C$9),0)</f>
        <v>0</v>
      </c>
      <c r="AG254" s="52">
        <v>20</v>
      </c>
    </row>
    <row r="255" spans="2:33" x14ac:dyDescent="0.3">
      <c r="B255" s="44" t="str">
        <f t="shared" si="104"/>
        <v>-</v>
      </c>
      <c r="C255" s="38"/>
      <c r="D255" s="1">
        <v>240</v>
      </c>
      <c r="E255" s="1">
        <f t="shared" si="111"/>
        <v>12</v>
      </c>
      <c r="F255" s="39">
        <f>IFERROR(IF(B255&lt;$C$9,IF('[29]Proforma-Input'!$C$108="Yes",K254,K254),0),)</f>
        <v>0</v>
      </c>
      <c r="G255" s="39">
        <f t="shared" si="105"/>
        <v>0</v>
      </c>
      <c r="H255" s="40">
        <f>IFERROR(IF(B255&lt;$C$9,IF('[29]Proforma-Input'!$C$108="Yes",H254,),0),)</f>
        <v>0</v>
      </c>
      <c r="I255" s="41">
        <f t="shared" si="89"/>
        <v>0</v>
      </c>
      <c r="J255" s="41">
        <f t="shared" si="90"/>
        <v>0</v>
      </c>
      <c r="K255" s="42">
        <f t="shared" si="91"/>
        <v>0</v>
      </c>
      <c r="L255" s="41" t="str">
        <f t="shared" si="92"/>
        <v>-</v>
      </c>
      <c r="M255" s="43" t="str">
        <f t="shared" si="93"/>
        <v>-</v>
      </c>
      <c r="O255" s="44">
        <f t="shared" ca="1" si="106"/>
        <v>53208</v>
      </c>
      <c r="P255" s="38"/>
      <c r="Q255" s="1">
        <f t="shared" si="85"/>
        <v>240</v>
      </c>
      <c r="R255" s="1">
        <f t="shared" si="112"/>
        <v>12</v>
      </c>
      <c r="S255" s="39">
        <f>IF('[29]Proforma-Input'!$C$108="No",X254,IF(AF255=TRUE,$P$3,X254))</f>
        <v>5599404.9472149527</v>
      </c>
      <c r="T255" s="39">
        <f t="shared" si="86"/>
        <v>63206.802349296377</v>
      </c>
      <c r="U255" s="40">
        <f t="shared" si="87"/>
        <v>6.5000000000000002E-2</v>
      </c>
      <c r="V255" s="41">
        <f t="shared" si="95"/>
        <v>30330.11013074766</v>
      </c>
      <c r="W255" s="41">
        <f t="shared" si="96"/>
        <v>32876.69221854872</v>
      </c>
      <c r="X255" s="53">
        <f t="shared" si="97"/>
        <v>5566528.2549964041</v>
      </c>
      <c r="Y255" s="68">
        <f t="shared" si="98"/>
        <v>10736160.818827536</v>
      </c>
      <c r="Z255" s="68">
        <f t="shared" si="99"/>
        <v>4433471.7450035941</v>
      </c>
      <c r="AA255" s="39">
        <f t="shared" si="100"/>
        <v>466.61707893457941</v>
      </c>
      <c r="AB255" s="53">
        <f t="shared" si="101"/>
        <v>116.65426973364485</v>
      </c>
      <c r="AC255" s="41" t="str">
        <f t="shared" si="102"/>
        <v>-</v>
      </c>
      <c r="AD255" s="43" t="str">
        <f t="shared" si="103"/>
        <v>-</v>
      </c>
      <c r="AF255" s="38">
        <f>IF('[29]Proforma-Input'!$C$108="Yes",MONTH(O255)&amp;YEAR(O255)=MONTH($C$9)&amp;YEAR($C$9),0)</f>
        <v>0</v>
      </c>
      <c r="AG255" s="52">
        <v>20</v>
      </c>
    </row>
    <row r="256" spans="2:33" x14ac:dyDescent="0.3">
      <c r="B256" s="44" t="str">
        <f t="shared" si="104"/>
        <v>-</v>
      </c>
      <c r="C256" s="38">
        <v>21</v>
      </c>
      <c r="D256" s="1">
        <v>241</v>
      </c>
      <c r="E256" s="1">
        <v>1</v>
      </c>
      <c r="F256" s="39">
        <f>IFERROR(IF(B256&lt;$C$9,IF('[29]Proforma-Input'!$C$108="Yes",K255,K255),0),)</f>
        <v>0</v>
      </c>
      <c r="G256" s="39">
        <f t="shared" si="105"/>
        <v>0</v>
      </c>
      <c r="H256" s="40">
        <f>IFERROR(IF(B256&lt;$C$9,IF('[29]Proforma-Input'!$C$108="Yes",H255,),0),)</f>
        <v>0</v>
      </c>
      <c r="I256" s="41">
        <f t="shared" si="89"/>
        <v>0</v>
      </c>
      <c r="J256" s="41">
        <f t="shared" si="90"/>
        <v>0</v>
      </c>
      <c r="K256" s="42">
        <f t="shared" si="91"/>
        <v>0</v>
      </c>
      <c r="L256" s="41">
        <f t="shared" si="92"/>
        <v>0</v>
      </c>
      <c r="M256" s="43">
        <f t="shared" si="93"/>
        <v>0</v>
      </c>
      <c r="O256" s="44">
        <f t="shared" ca="1" si="106"/>
        <v>53238</v>
      </c>
      <c r="P256" s="38">
        <v>21</v>
      </c>
      <c r="Q256" s="1">
        <f t="shared" si="85"/>
        <v>241</v>
      </c>
      <c r="R256" s="1">
        <v>1</v>
      </c>
      <c r="S256" s="39">
        <f>IF('[29]Proforma-Input'!$C$108="No",X255,IF(AF256=TRUE,$P$3,X255))</f>
        <v>5566528.2549964041</v>
      </c>
      <c r="T256" s="39">
        <f t="shared" si="86"/>
        <v>63206.802349296377</v>
      </c>
      <c r="U256" s="40">
        <f t="shared" si="87"/>
        <v>6.5000000000000002E-2</v>
      </c>
      <c r="V256" s="41">
        <f t="shared" si="95"/>
        <v>30152.028047897191</v>
      </c>
      <c r="W256" s="41">
        <f t="shared" si="96"/>
        <v>33054.774301399186</v>
      </c>
      <c r="X256" s="53">
        <f t="shared" si="97"/>
        <v>5533473.4806950046</v>
      </c>
      <c r="Y256" s="68">
        <f t="shared" si="98"/>
        <v>10766312.846875433</v>
      </c>
      <c r="Z256" s="68">
        <f t="shared" si="99"/>
        <v>4466526.5193049936</v>
      </c>
      <c r="AA256" s="39">
        <f t="shared" si="100"/>
        <v>463.87735458303365</v>
      </c>
      <c r="AB256" s="53">
        <f t="shared" si="101"/>
        <v>115.96933864575841</v>
      </c>
      <c r="AC256" s="41">
        <f t="shared" si="102"/>
        <v>349791.26773171744</v>
      </c>
      <c r="AD256" s="43">
        <f t="shared" si="103"/>
        <v>408690.36045983911</v>
      </c>
      <c r="AF256" s="38">
        <f>IF('[29]Proforma-Input'!$C$108="Yes",MONTH(O256)&amp;YEAR(O256)=MONTH($C$9)&amp;YEAR($C$9),0)</f>
        <v>0</v>
      </c>
      <c r="AG256" s="52">
        <v>21</v>
      </c>
    </row>
    <row r="257" spans="2:33" x14ac:dyDescent="0.3">
      <c r="B257" s="44" t="str">
        <f t="shared" si="104"/>
        <v>-</v>
      </c>
      <c r="C257" s="38"/>
      <c r="D257" s="1">
        <v>242</v>
      </c>
      <c r="E257" s="1">
        <f t="shared" ref="E257:E267" si="113">1+E256</f>
        <v>2</v>
      </c>
      <c r="F257" s="39">
        <f>IFERROR(IF(B257&lt;$C$9,IF('[29]Proforma-Input'!$C$108="Yes",K256,K256),0),)</f>
        <v>0</v>
      </c>
      <c r="G257" s="39">
        <f t="shared" si="105"/>
        <v>0</v>
      </c>
      <c r="H257" s="40">
        <f>IFERROR(IF(B257&lt;$C$9,IF('[29]Proforma-Input'!$C$108="Yes",H256,),0),)</f>
        <v>0</v>
      </c>
      <c r="I257" s="41">
        <f t="shared" si="89"/>
        <v>0</v>
      </c>
      <c r="J257" s="41">
        <f t="shared" si="90"/>
        <v>0</v>
      </c>
      <c r="K257" s="42">
        <f t="shared" si="91"/>
        <v>0</v>
      </c>
      <c r="L257" s="41" t="str">
        <f t="shared" si="92"/>
        <v>-</v>
      </c>
      <c r="M257" s="43" t="str">
        <f t="shared" si="93"/>
        <v>-</v>
      </c>
      <c r="O257" s="44">
        <f t="shared" ca="1" si="106"/>
        <v>53269</v>
      </c>
      <c r="P257" s="38"/>
      <c r="Q257" s="1">
        <f t="shared" si="85"/>
        <v>242</v>
      </c>
      <c r="R257" s="1">
        <f t="shared" ref="R257:R267" si="114">1+R256</f>
        <v>2</v>
      </c>
      <c r="S257" s="39">
        <f>IF('[29]Proforma-Input'!$C$108="No",X256,IF(AF257=TRUE,$P$3,X256))</f>
        <v>5533473.4806950046</v>
      </c>
      <c r="T257" s="39">
        <f t="shared" si="86"/>
        <v>63206.802349296377</v>
      </c>
      <c r="U257" s="40">
        <f t="shared" si="87"/>
        <v>6.5000000000000002E-2</v>
      </c>
      <c r="V257" s="41">
        <f t="shared" si="95"/>
        <v>29972.981353764608</v>
      </c>
      <c r="W257" s="41">
        <f t="shared" si="96"/>
        <v>33233.820995531772</v>
      </c>
      <c r="X257" s="53">
        <f t="shared" si="97"/>
        <v>5500239.6596994726</v>
      </c>
      <c r="Y257" s="68">
        <f t="shared" si="98"/>
        <v>10796285.828229198</v>
      </c>
      <c r="Z257" s="68">
        <f t="shared" si="99"/>
        <v>4499760.3403005255</v>
      </c>
      <c r="AA257" s="39">
        <f t="shared" si="100"/>
        <v>461.12279005791703</v>
      </c>
      <c r="AB257" s="53">
        <f t="shared" si="101"/>
        <v>115.28069751447926</v>
      </c>
      <c r="AC257" s="41" t="str">
        <f t="shared" si="102"/>
        <v>-</v>
      </c>
      <c r="AD257" s="43" t="str">
        <f t="shared" si="103"/>
        <v>-</v>
      </c>
      <c r="AF257" s="38">
        <f>IF('[29]Proforma-Input'!$C$108="Yes",MONTH(O257)&amp;YEAR(O257)=MONTH($C$9)&amp;YEAR($C$9),0)</f>
        <v>0</v>
      </c>
      <c r="AG257" s="52">
        <v>21</v>
      </c>
    </row>
    <row r="258" spans="2:33" x14ac:dyDescent="0.3">
      <c r="B258" s="44" t="str">
        <f t="shared" si="104"/>
        <v>-</v>
      </c>
      <c r="C258" s="38"/>
      <c r="D258" s="1">
        <v>243</v>
      </c>
      <c r="E258" s="1">
        <f t="shared" si="113"/>
        <v>3</v>
      </c>
      <c r="F258" s="39">
        <f>IFERROR(IF(B258&lt;$C$9,IF('[29]Proforma-Input'!$C$108="Yes",K257,K257),0),)</f>
        <v>0</v>
      </c>
      <c r="G258" s="39">
        <f t="shared" si="105"/>
        <v>0</v>
      </c>
      <c r="H258" s="40">
        <f>IFERROR(IF(B258&lt;$C$9,IF('[29]Proforma-Input'!$C$108="Yes",H257,),0),)</f>
        <v>0</v>
      </c>
      <c r="I258" s="41">
        <f t="shared" si="89"/>
        <v>0</v>
      </c>
      <c r="J258" s="41">
        <f t="shared" si="90"/>
        <v>0</v>
      </c>
      <c r="K258" s="42">
        <f t="shared" si="91"/>
        <v>0</v>
      </c>
      <c r="L258" s="41" t="str">
        <f t="shared" si="92"/>
        <v>-</v>
      </c>
      <c r="M258" s="43" t="str">
        <f t="shared" si="93"/>
        <v>-</v>
      </c>
      <c r="O258" s="44">
        <f t="shared" ca="1" si="106"/>
        <v>53299</v>
      </c>
      <c r="P258" s="38"/>
      <c r="Q258" s="1">
        <f t="shared" si="85"/>
        <v>243</v>
      </c>
      <c r="R258" s="1">
        <f t="shared" si="114"/>
        <v>3</v>
      </c>
      <c r="S258" s="39">
        <f>IF('[29]Proforma-Input'!$C$108="No",X257,IF(AF258=TRUE,$P$3,X257))</f>
        <v>5500239.6596994726</v>
      </c>
      <c r="T258" s="39">
        <f t="shared" si="86"/>
        <v>63206.802349296377</v>
      </c>
      <c r="U258" s="40">
        <f t="shared" si="87"/>
        <v>6.5000000000000002E-2</v>
      </c>
      <c r="V258" s="41">
        <f t="shared" si="95"/>
        <v>29792.964823372145</v>
      </c>
      <c r="W258" s="41">
        <f t="shared" si="96"/>
        <v>33413.837525924231</v>
      </c>
      <c r="X258" s="53">
        <f t="shared" si="97"/>
        <v>5466825.8221735479</v>
      </c>
      <c r="Y258" s="68">
        <f t="shared" si="98"/>
        <v>10826078.793052571</v>
      </c>
      <c r="Z258" s="68">
        <f t="shared" si="99"/>
        <v>4533174.1778264502</v>
      </c>
      <c r="AA258" s="39">
        <f t="shared" si="100"/>
        <v>458.35330497495607</v>
      </c>
      <c r="AB258" s="53">
        <f t="shared" si="101"/>
        <v>114.58832624373902</v>
      </c>
      <c r="AC258" s="41" t="str">
        <f t="shared" si="102"/>
        <v>-</v>
      </c>
      <c r="AD258" s="43" t="str">
        <f t="shared" si="103"/>
        <v>-</v>
      </c>
      <c r="AF258" s="38">
        <f>IF('[29]Proforma-Input'!$C$108="Yes",MONTH(O258)&amp;YEAR(O258)=MONTH($C$9)&amp;YEAR($C$9),0)</f>
        <v>0</v>
      </c>
      <c r="AG258" s="52">
        <v>21</v>
      </c>
    </row>
    <row r="259" spans="2:33" x14ac:dyDescent="0.3">
      <c r="B259" s="44" t="str">
        <f t="shared" si="104"/>
        <v>-</v>
      </c>
      <c r="C259" s="38"/>
      <c r="D259" s="1">
        <v>244</v>
      </c>
      <c r="E259" s="1">
        <f t="shared" si="113"/>
        <v>4</v>
      </c>
      <c r="F259" s="39">
        <f>IFERROR(IF(B259&lt;$C$9,IF('[29]Proforma-Input'!$C$108="Yes",K258,K258),0),)</f>
        <v>0</v>
      </c>
      <c r="G259" s="39">
        <f t="shared" si="105"/>
        <v>0</v>
      </c>
      <c r="H259" s="40">
        <f>IFERROR(IF(B259&lt;$C$9,IF('[29]Proforma-Input'!$C$108="Yes",H258,),0),)</f>
        <v>0</v>
      </c>
      <c r="I259" s="41">
        <f t="shared" si="89"/>
        <v>0</v>
      </c>
      <c r="J259" s="41">
        <f t="shared" si="90"/>
        <v>0</v>
      </c>
      <c r="K259" s="42">
        <f t="shared" si="91"/>
        <v>0</v>
      </c>
      <c r="L259" s="41" t="str">
        <f t="shared" si="92"/>
        <v>-</v>
      </c>
      <c r="M259" s="43" t="str">
        <f t="shared" si="93"/>
        <v>-</v>
      </c>
      <c r="O259" s="44">
        <f t="shared" ca="1" si="106"/>
        <v>53330</v>
      </c>
      <c r="P259" s="38"/>
      <c r="Q259" s="1">
        <f t="shared" si="85"/>
        <v>244</v>
      </c>
      <c r="R259" s="1">
        <f t="shared" si="114"/>
        <v>4</v>
      </c>
      <c r="S259" s="39">
        <f>IF('[29]Proforma-Input'!$C$108="No",X258,IF(AF259=TRUE,$P$3,X258))</f>
        <v>5466825.8221735479</v>
      </c>
      <c r="T259" s="39">
        <f t="shared" si="86"/>
        <v>63206.802349296377</v>
      </c>
      <c r="U259" s="40">
        <f t="shared" si="87"/>
        <v>6.5000000000000002E-2</v>
      </c>
      <c r="V259" s="41">
        <f t="shared" si="95"/>
        <v>29611.973203440051</v>
      </c>
      <c r="W259" s="41">
        <f t="shared" si="96"/>
        <v>33594.829145856325</v>
      </c>
      <c r="X259" s="53">
        <f t="shared" si="97"/>
        <v>5433230.9930276917</v>
      </c>
      <c r="Y259" s="68">
        <f t="shared" si="98"/>
        <v>10855690.76625601</v>
      </c>
      <c r="Z259" s="68">
        <f t="shared" si="99"/>
        <v>4566769.0069723064</v>
      </c>
      <c r="AA259" s="39">
        <f t="shared" si="100"/>
        <v>455.56881851446229</v>
      </c>
      <c r="AB259" s="53">
        <f t="shared" si="101"/>
        <v>113.89220462861557</v>
      </c>
      <c r="AC259" s="41" t="str">
        <f t="shared" si="102"/>
        <v>-</v>
      </c>
      <c r="AD259" s="43" t="str">
        <f t="shared" si="103"/>
        <v>-</v>
      </c>
      <c r="AF259" s="38">
        <f>IF('[29]Proforma-Input'!$C$108="Yes",MONTH(O259)&amp;YEAR(O259)=MONTH($C$9)&amp;YEAR($C$9),0)</f>
        <v>0</v>
      </c>
      <c r="AG259" s="52">
        <v>21</v>
      </c>
    </row>
    <row r="260" spans="2:33" x14ac:dyDescent="0.3">
      <c r="B260" s="44" t="str">
        <f t="shared" si="104"/>
        <v>-</v>
      </c>
      <c r="C260" s="38"/>
      <c r="D260" s="1">
        <v>245</v>
      </c>
      <c r="E260" s="1">
        <f t="shared" si="113"/>
        <v>5</v>
      </c>
      <c r="F260" s="39">
        <f>IFERROR(IF(B260&lt;$C$9,IF('[29]Proforma-Input'!$C$108="Yes",K259,K259),0),)</f>
        <v>0</v>
      </c>
      <c r="G260" s="39">
        <f t="shared" si="105"/>
        <v>0</v>
      </c>
      <c r="H260" s="40">
        <f>IFERROR(IF(B260&lt;$C$9,IF('[29]Proforma-Input'!$C$108="Yes",H259,),0),)</f>
        <v>0</v>
      </c>
      <c r="I260" s="41">
        <f t="shared" si="89"/>
        <v>0</v>
      </c>
      <c r="J260" s="41">
        <f t="shared" si="90"/>
        <v>0</v>
      </c>
      <c r="K260" s="42">
        <f t="shared" si="91"/>
        <v>0</v>
      </c>
      <c r="L260" s="41" t="str">
        <f t="shared" si="92"/>
        <v>-</v>
      </c>
      <c r="M260" s="43" t="str">
        <f t="shared" si="93"/>
        <v>-</v>
      </c>
      <c r="O260" s="44">
        <f t="shared" ca="1" si="106"/>
        <v>53361</v>
      </c>
      <c r="P260" s="38"/>
      <c r="Q260" s="1">
        <f t="shared" si="85"/>
        <v>245</v>
      </c>
      <c r="R260" s="1">
        <f t="shared" si="114"/>
        <v>5</v>
      </c>
      <c r="S260" s="39">
        <f>IF('[29]Proforma-Input'!$C$108="No",X259,IF(AF260=TRUE,$P$3,X259))</f>
        <v>5433230.9930276917</v>
      </c>
      <c r="T260" s="39">
        <f t="shared" si="86"/>
        <v>63206.802349296377</v>
      </c>
      <c r="U260" s="40">
        <f t="shared" si="87"/>
        <v>6.5000000000000002E-2</v>
      </c>
      <c r="V260" s="41">
        <f t="shared" si="95"/>
        <v>29430.001212233332</v>
      </c>
      <c r="W260" s="41">
        <f t="shared" si="96"/>
        <v>33776.801137063041</v>
      </c>
      <c r="X260" s="53">
        <f t="shared" si="97"/>
        <v>5399454.191890629</v>
      </c>
      <c r="Y260" s="68">
        <f t="shared" si="98"/>
        <v>10885120.767468244</v>
      </c>
      <c r="Z260" s="68">
        <f t="shared" si="99"/>
        <v>4600545.8081093691</v>
      </c>
      <c r="AA260" s="39">
        <f t="shared" si="100"/>
        <v>452.76924941897431</v>
      </c>
      <c r="AB260" s="53">
        <f t="shared" si="101"/>
        <v>113.19231235474358</v>
      </c>
      <c r="AC260" s="41" t="str">
        <f t="shared" si="102"/>
        <v>-</v>
      </c>
      <c r="AD260" s="43" t="str">
        <f t="shared" si="103"/>
        <v>-</v>
      </c>
      <c r="AF260" s="38">
        <f>IF('[29]Proforma-Input'!$C$108="Yes",MONTH(O260)&amp;YEAR(O260)=MONTH($C$9)&amp;YEAR($C$9),0)</f>
        <v>0</v>
      </c>
      <c r="AG260" s="52">
        <v>21</v>
      </c>
    </row>
    <row r="261" spans="2:33" x14ac:dyDescent="0.3">
      <c r="B261" s="44" t="str">
        <f t="shared" si="104"/>
        <v>-</v>
      </c>
      <c r="C261" s="38"/>
      <c r="D261" s="1">
        <v>246</v>
      </c>
      <c r="E261" s="1">
        <f t="shared" si="113"/>
        <v>6</v>
      </c>
      <c r="F261" s="39">
        <f>IFERROR(IF(B261&lt;$C$9,IF('[29]Proforma-Input'!$C$108="Yes",K260,K260),0),)</f>
        <v>0</v>
      </c>
      <c r="G261" s="39">
        <f t="shared" si="105"/>
        <v>0</v>
      </c>
      <c r="H261" s="40">
        <f>IFERROR(IF(B261&lt;$C$9,IF('[29]Proforma-Input'!$C$108="Yes",H260,),0),)</f>
        <v>0</v>
      </c>
      <c r="I261" s="41">
        <f t="shared" si="89"/>
        <v>0</v>
      </c>
      <c r="J261" s="41">
        <f t="shared" si="90"/>
        <v>0</v>
      </c>
      <c r="K261" s="42">
        <f t="shared" si="91"/>
        <v>0</v>
      </c>
      <c r="L261" s="41" t="str">
        <f t="shared" si="92"/>
        <v>-</v>
      </c>
      <c r="M261" s="43" t="str">
        <f t="shared" si="93"/>
        <v>-</v>
      </c>
      <c r="O261" s="44">
        <f t="shared" ca="1" si="106"/>
        <v>53389</v>
      </c>
      <c r="P261" s="38"/>
      <c r="Q261" s="1">
        <f t="shared" si="85"/>
        <v>246</v>
      </c>
      <c r="R261" s="1">
        <f t="shared" si="114"/>
        <v>6</v>
      </c>
      <c r="S261" s="39">
        <f>IF('[29]Proforma-Input'!$C$108="No",X260,IF(AF261=TRUE,$P$3,X260))</f>
        <v>5399454.191890629</v>
      </c>
      <c r="T261" s="39">
        <f t="shared" si="86"/>
        <v>63206.802349296377</v>
      </c>
      <c r="U261" s="40">
        <f t="shared" si="87"/>
        <v>6.5000000000000002E-2</v>
      </c>
      <c r="V261" s="41">
        <f t="shared" si="95"/>
        <v>29247.043539407576</v>
      </c>
      <c r="W261" s="41">
        <f t="shared" si="96"/>
        <v>33959.758809888801</v>
      </c>
      <c r="X261" s="53">
        <f t="shared" si="97"/>
        <v>5365494.4330807403</v>
      </c>
      <c r="Y261" s="68">
        <f t="shared" si="98"/>
        <v>10914367.811007651</v>
      </c>
      <c r="Z261" s="68">
        <f t="shared" si="99"/>
        <v>4634505.5669192579</v>
      </c>
      <c r="AA261" s="39">
        <f t="shared" si="100"/>
        <v>449.95451599088574</v>
      </c>
      <c r="AB261" s="53">
        <f t="shared" si="101"/>
        <v>112.48862899772143</v>
      </c>
      <c r="AC261" s="41" t="str">
        <f t="shared" si="102"/>
        <v>-</v>
      </c>
      <c r="AD261" s="43" t="str">
        <f t="shared" si="103"/>
        <v>-</v>
      </c>
      <c r="AF261" s="38">
        <f>IF('[29]Proforma-Input'!$C$108="Yes",MONTH(O261)&amp;YEAR(O261)=MONTH($C$9)&amp;YEAR($C$9),0)</f>
        <v>0</v>
      </c>
      <c r="AG261" s="52">
        <v>21</v>
      </c>
    </row>
    <row r="262" spans="2:33" x14ac:dyDescent="0.3">
      <c r="B262" s="44" t="str">
        <f t="shared" si="104"/>
        <v>-</v>
      </c>
      <c r="C262" s="38"/>
      <c r="D262" s="1">
        <v>247</v>
      </c>
      <c r="E262" s="1">
        <f t="shared" si="113"/>
        <v>7</v>
      </c>
      <c r="F262" s="39">
        <f>IFERROR(IF(B262&lt;$C$9,IF('[29]Proforma-Input'!$C$108="Yes",K261,K261),0),)</f>
        <v>0</v>
      </c>
      <c r="G262" s="39">
        <f t="shared" si="105"/>
        <v>0</v>
      </c>
      <c r="H262" s="40">
        <f>IFERROR(IF(B262&lt;$C$9,IF('[29]Proforma-Input'!$C$108="Yes",H261,),0),)</f>
        <v>0</v>
      </c>
      <c r="I262" s="41">
        <f t="shared" si="89"/>
        <v>0</v>
      </c>
      <c r="J262" s="41">
        <f t="shared" si="90"/>
        <v>0</v>
      </c>
      <c r="K262" s="42">
        <f t="shared" si="91"/>
        <v>0</v>
      </c>
      <c r="L262" s="41" t="str">
        <f t="shared" si="92"/>
        <v>-</v>
      </c>
      <c r="M262" s="43" t="str">
        <f t="shared" si="93"/>
        <v>-</v>
      </c>
      <c r="O262" s="44">
        <f t="shared" ca="1" si="106"/>
        <v>53420</v>
      </c>
      <c r="P262" s="38"/>
      <c r="Q262" s="1">
        <f t="shared" si="85"/>
        <v>247</v>
      </c>
      <c r="R262" s="1">
        <f t="shared" si="114"/>
        <v>7</v>
      </c>
      <c r="S262" s="39">
        <f>IF('[29]Proforma-Input'!$C$108="No",X261,IF(AF262=TRUE,$P$3,X261))</f>
        <v>5365494.4330807403</v>
      </c>
      <c r="T262" s="39">
        <f t="shared" si="86"/>
        <v>63206.802349296377</v>
      </c>
      <c r="U262" s="40">
        <f t="shared" si="87"/>
        <v>6.5000000000000002E-2</v>
      </c>
      <c r="V262" s="41">
        <f t="shared" si="95"/>
        <v>29063.094845854012</v>
      </c>
      <c r="W262" s="41">
        <f t="shared" si="96"/>
        <v>34143.707503442361</v>
      </c>
      <c r="X262" s="53">
        <f t="shared" si="97"/>
        <v>5331350.7255772976</v>
      </c>
      <c r="Y262" s="68">
        <f t="shared" si="98"/>
        <v>10943430.905853504</v>
      </c>
      <c r="Z262" s="68">
        <f t="shared" si="99"/>
        <v>4668649.2744227005</v>
      </c>
      <c r="AA262" s="39">
        <f t="shared" si="100"/>
        <v>447.12453609006167</v>
      </c>
      <c r="AB262" s="53">
        <f t="shared" si="101"/>
        <v>111.78113402251542</v>
      </c>
      <c r="AC262" s="41" t="str">
        <f t="shared" si="102"/>
        <v>-</v>
      </c>
      <c r="AD262" s="43" t="str">
        <f t="shared" si="103"/>
        <v>-</v>
      </c>
      <c r="AF262" s="38">
        <f>IF('[29]Proforma-Input'!$C$108="Yes",MONTH(O262)&amp;YEAR(O262)=MONTH($C$9)&amp;YEAR($C$9),0)</f>
        <v>0</v>
      </c>
      <c r="AG262" s="52">
        <v>21</v>
      </c>
    </row>
    <row r="263" spans="2:33" x14ac:dyDescent="0.3">
      <c r="B263" s="44" t="str">
        <f t="shared" si="104"/>
        <v>-</v>
      </c>
      <c r="C263" s="38"/>
      <c r="D263" s="1">
        <v>248</v>
      </c>
      <c r="E263" s="1">
        <f t="shared" si="113"/>
        <v>8</v>
      </c>
      <c r="F263" s="39">
        <f>IFERROR(IF(B263&lt;$C$9,IF('[29]Proforma-Input'!$C$108="Yes",K262,K262),0),)</f>
        <v>0</v>
      </c>
      <c r="G263" s="39">
        <f t="shared" si="105"/>
        <v>0</v>
      </c>
      <c r="H263" s="40">
        <f>IFERROR(IF(B263&lt;$C$9,IF('[29]Proforma-Input'!$C$108="Yes",H262,),0),)</f>
        <v>0</v>
      </c>
      <c r="I263" s="41">
        <f t="shared" si="89"/>
        <v>0</v>
      </c>
      <c r="J263" s="41">
        <f t="shared" si="90"/>
        <v>0</v>
      </c>
      <c r="K263" s="42">
        <f t="shared" si="91"/>
        <v>0</v>
      </c>
      <c r="L263" s="41" t="str">
        <f t="shared" si="92"/>
        <v>-</v>
      </c>
      <c r="M263" s="43" t="str">
        <f t="shared" si="93"/>
        <v>-</v>
      </c>
      <c r="O263" s="44">
        <f t="shared" ca="1" si="106"/>
        <v>53450</v>
      </c>
      <c r="P263" s="38"/>
      <c r="Q263" s="1">
        <f t="shared" ref="Q263:Q326" si="115">IF(S263&gt;0,1+Q262,)</f>
        <v>248</v>
      </c>
      <c r="R263" s="1">
        <f t="shared" si="114"/>
        <v>8</v>
      </c>
      <c r="S263" s="39">
        <f>IF('[29]Proforma-Input'!$C$108="No",X262,IF(AF263=TRUE,$P$3,X262))</f>
        <v>5331350.7255772976</v>
      </c>
      <c r="T263" s="39">
        <f t="shared" si="86"/>
        <v>63206.802349296377</v>
      </c>
      <c r="U263" s="40">
        <f t="shared" si="87"/>
        <v>6.5000000000000002E-2</v>
      </c>
      <c r="V263" s="41">
        <f t="shared" si="95"/>
        <v>28878.149763543697</v>
      </c>
      <c r="W263" s="41">
        <f t="shared" si="96"/>
        <v>34328.652585752679</v>
      </c>
      <c r="X263" s="53">
        <f t="shared" si="97"/>
        <v>5297022.0729915453</v>
      </c>
      <c r="Y263" s="68">
        <f t="shared" si="98"/>
        <v>10972309.055617047</v>
      </c>
      <c r="Z263" s="68">
        <f t="shared" si="99"/>
        <v>4702977.9270084528</v>
      </c>
      <c r="AA263" s="39">
        <f t="shared" si="100"/>
        <v>444.27922713144147</v>
      </c>
      <c r="AB263" s="53">
        <f t="shared" si="101"/>
        <v>111.06980678286037</v>
      </c>
      <c r="AC263" s="41" t="str">
        <f t="shared" si="102"/>
        <v>-</v>
      </c>
      <c r="AD263" s="43" t="str">
        <f t="shared" si="103"/>
        <v>-</v>
      </c>
      <c r="AF263" s="38">
        <f>IF('[29]Proforma-Input'!$C$108="Yes",MONTH(O263)&amp;YEAR(O263)=MONTH($C$9)&amp;YEAR($C$9),0)</f>
        <v>0</v>
      </c>
      <c r="AG263" s="52">
        <v>21</v>
      </c>
    </row>
    <row r="264" spans="2:33" x14ac:dyDescent="0.3">
      <c r="B264" s="44" t="str">
        <f t="shared" si="104"/>
        <v>-</v>
      </c>
      <c r="C264" s="38"/>
      <c r="D264" s="1">
        <v>249</v>
      </c>
      <c r="E264" s="1">
        <f t="shared" si="113"/>
        <v>9</v>
      </c>
      <c r="F264" s="39">
        <f>IFERROR(IF(B264&lt;$C$9,IF('[29]Proforma-Input'!$C$108="Yes",K263,K263),0),)</f>
        <v>0</v>
      </c>
      <c r="G264" s="39">
        <f t="shared" si="105"/>
        <v>0</v>
      </c>
      <c r="H264" s="40">
        <f>IFERROR(IF(B264&lt;$C$9,IF('[29]Proforma-Input'!$C$108="Yes",H263,),0),)</f>
        <v>0</v>
      </c>
      <c r="I264" s="41">
        <f t="shared" si="89"/>
        <v>0</v>
      </c>
      <c r="J264" s="41">
        <f t="shared" si="90"/>
        <v>0</v>
      </c>
      <c r="K264" s="42">
        <f t="shared" si="91"/>
        <v>0</v>
      </c>
      <c r="L264" s="41" t="str">
        <f t="shared" si="92"/>
        <v>-</v>
      </c>
      <c r="M264" s="43" t="str">
        <f t="shared" si="93"/>
        <v>-</v>
      </c>
      <c r="O264" s="44">
        <f t="shared" ca="1" si="106"/>
        <v>53481</v>
      </c>
      <c r="P264" s="38"/>
      <c r="Q264" s="1">
        <f t="shared" si="115"/>
        <v>249</v>
      </c>
      <c r="R264" s="1">
        <f t="shared" si="114"/>
        <v>9</v>
      </c>
      <c r="S264" s="39">
        <f>IF('[29]Proforma-Input'!$C$108="No",X263,IF(AF264=TRUE,$P$3,X263))</f>
        <v>5297022.0729915453</v>
      </c>
      <c r="T264" s="39">
        <f t="shared" si="86"/>
        <v>63206.802349296377</v>
      </c>
      <c r="U264" s="40">
        <f t="shared" si="87"/>
        <v>6.5000000000000002E-2</v>
      </c>
      <c r="V264" s="41">
        <f t="shared" si="95"/>
        <v>28692.202895370872</v>
      </c>
      <c r="W264" s="41">
        <f t="shared" si="96"/>
        <v>34514.599453925504</v>
      </c>
      <c r="X264" s="53">
        <f t="shared" si="97"/>
        <v>5262507.4735376202</v>
      </c>
      <c r="Y264" s="68">
        <f t="shared" si="98"/>
        <v>11001001.258512419</v>
      </c>
      <c r="Z264" s="68">
        <f t="shared" si="99"/>
        <v>4737492.526462378</v>
      </c>
      <c r="AA264" s="39">
        <f t="shared" si="100"/>
        <v>441.41850608262877</v>
      </c>
      <c r="AB264" s="53">
        <f t="shared" si="101"/>
        <v>110.35462652065719</v>
      </c>
      <c r="AC264" s="41" t="str">
        <f t="shared" si="102"/>
        <v>-</v>
      </c>
      <c r="AD264" s="43" t="str">
        <f t="shared" si="103"/>
        <v>-</v>
      </c>
      <c r="AF264" s="38">
        <f>IF('[29]Proforma-Input'!$C$108="Yes",MONTH(O264)&amp;YEAR(O264)=MONTH($C$9)&amp;YEAR($C$9),0)</f>
        <v>0</v>
      </c>
      <c r="AG264" s="52">
        <v>21</v>
      </c>
    </row>
    <row r="265" spans="2:33" x14ac:dyDescent="0.3">
      <c r="B265" s="44" t="str">
        <f t="shared" si="104"/>
        <v>-</v>
      </c>
      <c r="C265" s="38"/>
      <c r="D265" s="1">
        <v>250</v>
      </c>
      <c r="E265" s="1">
        <f t="shared" si="113"/>
        <v>10</v>
      </c>
      <c r="F265" s="39">
        <f>IFERROR(IF(B265&lt;$C$9,IF('[29]Proforma-Input'!$C$108="Yes",K264,K264),0),)</f>
        <v>0</v>
      </c>
      <c r="G265" s="39">
        <f t="shared" si="105"/>
        <v>0</v>
      </c>
      <c r="H265" s="40">
        <f>IFERROR(IF(B265&lt;$C$9,IF('[29]Proforma-Input'!$C$108="Yes",H264,),0),)</f>
        <v>0</v>
      </c>
      <c r="I265" s="41">
        <f t="shared" si="89"/>
        <v>0</v>
      </c>
      <c r="J265" s="41">
        <f t="shared" si="90"/>
        <v>0</v>
      </c>
      <c r="K265" s="42">
        <f t="shared" si="91"/>
        <v>0</v>
      </c>
      <c r="L265" s="41" t="str">
        <f t="shared" si="92"/>
        <v>-</v>
      </c>
      <c r="M265" s="43" t="str">
        <f t="shared" si="93"/>
        <v>-</v>
      </c>
      <c r="O265" s="44">
        <f t="shared" ca="1" si="106"/>
        <v>53511</v>
      </c>
      <c r="P265" s="38"/>
      <c r="Q265" s="1">
        <f t="shared" si="115"/>
        <v>250</v>
      </c>
      <c r="R265" s="1">
        <f t="shared" si="114"/>
        <v>10</v>
      </c>
      <c r="S265" s="39">
        <f>IF('[29]Proforma-Input'!$C$108="No",X264,IF(AF265=TRUE,$P$3,X264))</f>
        <v>5262507.4735376202</v>
      </c>
      <c r="T265" s="39">
        <f t="shared" si="86"/>
        <v>63206.802349296377</v>
      </c>
      <c r="U265" s="40">
        <f t="shared" si="87"/>
        <v>6.5000000000000002E-2</v>
      </c>
      <c r="V265" s="41">
        <f t="shared" si="95"/>
        <v>28505.248814995444</v>
      </c>
      <c r="W265" s="41">
        <f t="shared" si="96"/>
        <v>34701.553534300932</v>
      </c>
      <c r="X265" s="53">
        <f t="shared" si="97"/>
        <v>5227805.9200033192</v>
      </c>
      <c r="Y265" s="68">
        <f t="shared" si="98"/>
        <v>11029506.507327415</v>
      </c>
      <c r="Z265" s="68">
        <f t="shared" si="99"/>
        <v>4772194.079996679</v>
      </c>
      <c r="AA265" s="39">
        <f t="shared" si="100"/>
        <v>438.54228946146833</v>
      </c>
      <c r="AB265" s="53">
        <f t="shared" si="101"/>
        <v>109.63557236536708</v>
      </c>
      <c r="AC265" s="41" t="str">
        <f t="shared" si="102"/>
        <v>-</v>
      </c>
      <c r="AD265" s="43" t="str">
        <f t="shared" si="103"/>
        <v>-</v>
      </c>
      <c r="AF265" s="38">
        <f>IF('[29]Proforma-Input'!$C$108="Yes",MONTH(O265)&amp;YEAR(O265)=MONTH($C$9)&amp;YEAR($C$9),0)</f>
        <v>0</v>
      </c>
      <c r="AG265" s="52">
        <v>21</v>
      </c>
    </row>
    <row r="266" spans="2:33" x14ac:dyDescent="0.3">
      <c r="B266" s="44" t="str">
        <f t="shared" si="104"/>
        <v>-</v>
      </c>
      <c r="C266" s="38"/>
      <c r="D266" s="1">
        <v>251</v>
      </c>
      <c r="E266" s="1">
        <f t="shared" si="113"/>
        <v>11</v>
      </c>
      <c r="F266" s="39">
        <f>IFERROR(IF(B266&lt;$C$9,IF('[29]Proforma-Input'!$C$108="Yes",K265,K265),0),)</f>
        <v>0</v>
      </c>
      <c r="G266" s="39">
        <f t="shared" si="105"/>
        <v>0</v>
      </c>
      <c r="H266" s="40">
        <f>IFERROR(IF(B266&lt;$C$9,IF('[29]Proforma-Input'!$C$108="Yes",H265,),0),)</f>
        <v>0</v>
      </c>
      <c r="I266" s="41">
        <f t="shared" si="89"/>
        <v>0</v>
      </c>
      <c r="J266" s="41">
        <f t="shared" si="90"/>
        <v>0</v>
      </c>
      <c r="K266" s="42">
        <f t="shared" si="91"/>
        <v>0</v>
      </c>
      <c r="L266" s="41" t="str">
        <f t="shared" si="92"/>
        <v>-</v>
      </c>
      <c r="M266" s="43" t="str">
        <f t="shared" si="93"/>
        <v>-</v>
      </c>
      <c r="O266" s="44">
        <f t="shared" ca="1" si="106"/>
        <v>53542</v>
      </c>
      <c r="P266" s="38"/>
      <c r="Q266" s="1">
        <f t="shared" si="115"/>
        <v>251</v>
      </c>
      <c r="R266" s="1">
        <f t="shared" si="114"/>
        <v>11</v>
      </c>
      <c r="S266" s="39">
        <f>IF('[29]Proforma-Input'!$C$108="No",X265,IF(AF266=TRUE,$P$3,X265))</f>
        <v>5227805.9200033192</v>
      </c>
      <c r="T266" s="39">
        <f t="shared" si="86"/>
        <v>63206.802349296377</v>
      </c>
      <c r="U266" s="40">
        <f t="shared" si="87"/>
        <v>6.5000000000000002E-2</v>
      </c>
      <c r="V266" s="41">
        <f t="shared" si="95"/>
        <v>28317.282066684646</v>
      </c>
      <c r="W266" s="41">
        <f t="shared" si="96"/>
        <v>34889.520282611731</v>
      </c>
      <c r="X266" s="53">
        <f t="shared" si="97"/>
        <v>5192916.399720707</v>
      </c>
      <c r="Y266" s="68">
        <f t="shared" si="98"/>
        <v>11057823.789394099</v>
      </c>
      <c r="Z266" s="68">
        <f t="shared" si="99"/>
        <v>4807083.6002792912</v>
      </c>
      <c r="AA266" s="39">
        <f t="shared" si="100"/>
        <v>435.65049333360997</v>
      </c>
      <c r="AB266" s="53">
        <f t="shared" si="101"/>
        <v>108.91262333340249</v>
      </c>
      <c r="AC266" s="41" t="str">
        <f t="shared" si="102"/>
        <v>-</v>
      </c>
      <c r="AD266" s="43" t="str">
        <f t="shared" si="103"/>
        <v>-</v>
      </c>
      <c r="AF266" s="38">
        <f>IF('[29]Proforma-Input'!$C$108="Yes",MONTH(O266)&amp;YEAR(O266)=MONTH($C$9)&amp;YEAR($C$9),0)</f>
        <v>0</v>
      </c>
      <c r="AG266" s="52">
        <v>21</v>
      </c>
    </row>
    <row r="267" spans="2:33" x14ac:dyDescent="0.3">
      <c r="B267" s="44" t="str">
        <f t="shared" si="104"/>
        <v>-</v>
      </c>
      <c r="C267" s="38"/>
      <c r="D267" s="1">
        <v>252</v>
      </c>
      <c r="E267" s="1">
        <f t="shared" si="113"/>
        <v>12</v>
      </c>
      <c r="F267" s="39">
        <f>IFERROR(IF(B267&lt;$C$9,IF('[29]Proforma-Input'!$C$108="Yes",K266,K266),0),)</f>
        <v>0</v>
      </c>
      <c r="G267" s="39">
        <f t="shared" si="105"/>
        <v>0</v>
      </c>
      <c r="H267" s="40">
        <f>IFERROR(IF(B267&lt;$C$9,IF('[29]Proforma-Input'!$C$108="Yes",H266,),0),)</f>
        <v>0</v>
      </c>
      <c r="I267" s="41">
        <f t="shared" si="89"/>
        <v>0</v>
      </c>
      <c r="J267" s="41">
        <f t="shared" si="90"/>
        <v>0</v>
      </c>
      <c r="K267" s="42">
        <f t="shared" si="91"/>
        <v>0</v>
      </c>
      <c r="L267" s="41" t="str">
        <f t="shared" si="92"/>
        <v>-</v>
      </c>
      <c r="M267" s="43" t="str">
        <f t="shared" si="93"/>
        <v>-</v>
      </c>
      <c r="O267" s="44">
        <f t="shared" ca="1" si="106"/>
        <v>53573</v>
      </c>
      <c r="P267" s="38"/>
      <c r="Q267" s="1">
        <f t="shared" si="115"/>
        <v>252</v>
      </c>
      <c r="R267" s="1">
        <f t="shared" si="114"/>
        <v>12</v>
      </c>
      <c r="S267" s="39">
        <f>IF('[29]Proforma-Input'!$C$108="No",X266,IF(AF267=TRUE,$P$3,X266))</f>
        <v>5192916.399720707</v>
      </c>
      <c r="T267" s="39">
        <f t="shared" si="86"/>
        <v>63206.802349296377</v>
      </c>
      <c r="U267" s="40">
        <f t="shared" si="87"/>
        <v>6.5000000000000002E-2</v>
      </c>
      <c r="V267" s="41">
        <f t="shared" si="95"/>
        <v>28128.297165153832</v>
      </c>
      <c r="W267" s="41">
        <f t="shared" si="96"/>
        <v>35078.505184142545</v>
      </c>
      <c r="X267" s="53">
        <f t="shared" si="97"/>
        <v>5157837.8945365641</v>
      </c>
      <c r="Y267" s="68">
        <f t="shared" si="98"/>
        <v>11085952.086559253</v>
      </c>
      <c r="Z267" s="68">
        <f t="shared" si="99"/>
        <v>4842162.105463434</v>
      </c>
      <c r="AA267" s="39">
        <f t="shared" si="100"/>
        <v>432.74303331005893</v>
      </c>
      <c r="AB267" s="53">
        <f t="shared" si="101"/>
        <v>108.18575832751473</v>
      </c>
      <c r="AC267" s="41" t="str">
        <f t="shared" si="102"/>
        <v>-</v>
      </c>
      <c r="AD267" s="43" t="str">
        <f t="shared" si="103"/>
        <v>-</v>
      </c>
      <c r="AF267" s="38">
        <f>IF('[29]Proforma-Input'!$C$108="Yes",MONTH(O267)&amp;YEAR(O267)=MONTH($C$9)&amp;YEAR($C$9),0)</f>
        <v>0</v>
      </c>
      <c r="AG267" s="52">
        <v>21</v>
      </c>
    </row>
    <row r="268" spans="2:33" x14ac:dyDescent="0.3">
      <c r="B268" s="44" t="str">
        <f t="shared" si="104"/>
        <v>-</v>
      </c>
      <c r="C268" s="38">
        <v>22</v>
      </c>
      <c r="D268" s="1">
        <v>253</v>
      </c>
      <c r="E268" s="1">
        <v>1</v>
      </c>
      <c r="F268" s="39">
        <f>IFERROR(IF(B268&lt;$C$9,IF('[29]Proforma-Input'!$C$108="Yes",K267,K267),0),)</f>
        <v>0</v>
      </c>
      <c r="G268" s="39">
        <f t="shared" si="105"/>
        <v>0</v>
      </c>
      <c r="H268" s="40">
        <f>IFERROR(IF(B268&lt;$C$9,IF('[29]Proforma-Input'!$C$108="Yes",H267,),0),)</f>
        <v>0</v>
      </c>
      <c r="I268" s="41">
        <f t="shared" si="89"/>
        <v>0</v>
      </c>
      <c r="J268" s="41">
        <f t="shared" si="90"/>
        <v>0</v>
      </c>
      <c r="K268" s="42">
        <f t="shared" si="91"/>
        <v>0</v>
      </c>
      <c r="L268" s="41">
        <f t="shared" si="92"/>
        <v>0</v>
      </c>
      <c r="M268" s="43">
        <f t="shared" si="93"/>
        <v>0</v>
      </c>
      <c r="O268" s="44">
        <f t="shared" ca="1" si="106"/>
        <v>53603</v>
      </c>
      <c r="P268" s="38">
        <v>22</v>
      </c>
      <c r="Q268" s="1">
        <f t="shared" si="115"/>
        <v>253</v>
      </c>
      <c r="R268" s="1">
        <v>1</v>
      </c>
      <c r="S268" s="39">
        <f>IF('[29]Proforma-Input'!$C$108="No",X267,IF(AF268=TRUE,$P$3,X267))</f>
        <v>5157837.8945365641</v>
      </c>
      <c r="T268" s="39">
        <f t="shared" si="86"/>
        <v>63206.802349296377</v>
      </c>
      <c r="U268" s="40">
        <f t="shared" si="87"/>
        <v>6.5000000000000002E-2</v>
      </c>
      <c r="V268" s="41">
        <f t="shared" si="95"/>
        <v>27938.28859540639</v>
      </c>
      <c r="W268" s="41">
        <f t="shared" si="96"/>
        <v>35268.513753889987</v>
      </c>
      <c r="X268" s="53">
        <f t="shared" si="97"/>
        <v>5122569.3807826741</v>
      </c>
      <c r="Y268" s="68">
        <f t="shared" si="98"/>
        <v>11113890.375154659</v>
      </c>
      <c r="Z268" s="68">
        <f t="shared" si="99"/>
        <v>4877430.6192173241</v>
      </c>
      <c r="AA268" s="39">
        <f t="shared" si="100"/>
        <v>429.81982454471364</v>
      </c>
      <c r="AB268" s="53">
        <f t="shared" si="101"/>
        <v>107.45495613617841</v>
      </c>
      <c r="AC268" s="41">
        <f t="shared" si="102"/>
        <v>322420.51739613473</v>
      </c>
      <c r="AD268" s="43">
        <f t="shared" si="103"/>
        <v>436061.1107954217</v>
      </c>
      <c r="AF268" s="38">
        <f>IF('[29]Proforma-Input'!$C$108="Yes",MONTH(O268)&amp;YEAR(O268)=MONTH($C$9)&amp;YEAR($C$9),0)</f>
        <v>0</v>
      </c>
      <c r="AG268" s="52">
        <v>22</v>
      </c>
    </row>
    <row r="269" spans="2:33" x14ac:dyDescent="0.3">
      <c r="B269" s="44" t="str">
        <f t="shared" si="104"/>
        <v>-</v>
      </c>
      <c r="C269" s="38"/>
      <c r="D269" s="1">
        <v>254</v>
      </c>
      <c r="E269" s="1">
        <f t="shared" ref="E269:E279" si="116">1+E268</f>
        <v>2</v>
      </c>
      <c r="F269" s="39">
        <f>IFERROR(IF(B269&lt;$C$9,IF('[29]Proforma-Input'!$C$108="Yes",K268,K268),0),)</f>
        <v>0</v>
      </c>
      <c r="G269" s="39">
        <f t="shared" si="105"/>
        <v>0</v>
      </c>
      <c r="H269" s="40">
        <f>IFERROR(IF(B269&lt;$C$9,IF('[29]Proforma-Input'!$C$108="Yes",H268,),0),)</f>
        <v>0</v>
      </c>
      <c r="I269" s="41">
        <f t="shared" si="89"/>
        <v>0</v>
      </c>
      <c r="J269" s="41">
        <f t="shared" si="90"/>
        <v>0</v>
      </c>
      <c r="K269" s="42">
        <f t="shared" si="91"/>
        <v>0</v>
      </c>
      <c r="L269" s="41" t="str">
        <f t="shared" si="92"/>
        <v>-</v>
      </c>
      <c r="M269" s="43" t="str">
        <f t="shared" si="93"/>
        <v>-</v>
      </c>
      <c r="O269" s="44">
        <f t="shared" ca="1" si="106"/>
        <v>53634</v>
      </c>
      <c r="P269" s="38"/>
      <c r="Q269" s="1">
        <f t="shared" si="115"/>
        <v>254</v>
      </c>
      <c r="R269" s="1">
        <f t="shared" ref="R269:R279" si="117">1+R268</f>
        <v>2</v>
      </c>
      <c r="S269" s="39">
        <f>IF('[29]Proforma-Input'!$C$108="No",X268,IF(AF269=TRUE,$P$3,X268))</f>
        <v>5122569.3807826741</v>
      </c>
      <c r="T269" s="39">
        <f t="shared" si="86"/>
        <v>63206.802349296377</v>
      </c>
      <c r="U269" s="40">
        <f t="shared" si="87"/>
        <v>6.5000000000000002E-2</v>
      </c>
      <c r="V269" s="41">
        <f t="shared" si="95"/>
        <v>27747.25081257282</v>
      </c>
      <c r="W269" s="41">
        <f t="shared" si="96"/>
        <v>35459.551536723557</v>
      </c>
      <c r="X269" s="53">
        <f t="shared" si="97"/>
        <v>5087109.8292459501</v>
      </c>
      <c r="Y269" s="68">
        <f t="shared" si="98"/>
        <v>11141637.625967233</v>
      </c>
      <c r="Z269" s="68">
        <f t="shared" si="99"/>
        <v>4912890.170754048</v>
      </c>
      <c r="AA269" s="39">
        <f t="shared" si="100"/>
        <v>426.8807817318895</v>
      </c>
      <c r="AB269" s="53">
        <f t="shared" si="101"/>
        <v>106.72019543297237</v>
      </c>
      <c r="AC269" s="41" t="str">
        <f t="shared" si="102"/>
        <v>-</v>
      </c>
      <c r="AD269" s="43" t="str">
        <f t="shared" si="103"/>
        <v>-</v>
      </c>
      <c r="AF269" s="38">
        <f>IF('[29]Proforma-Input'!$C$108="Yes",MONTH(O269)&amp;YEAR(O269)=MONTH($C$9)&amp;YEAR($C$9),0)</f>
        <v>0</v>
      </c>
      <c r="AG269" s="52">
        <v>22</v>
      </c>
    </row>
    <row r="270" spans="2:33" x14ac:dyDescent="0.3">
      <c r="B270" s="44" t="str">
        <f t="shared" si="104"/>
        <v>-</v>
      </c>
      <c r="C270" s="38"/>
      <c r="D270" s="1">
        <v>255</v>
      </c>
      <c r="E270" s="1">
        <f t="shared" si="116"/>
        <v>3</v>
      </c>
      <c r="F270" s="39">
        <f>IFERROR(IF(B270&lt;$C$9,IF('[29]Proforma-Input'!$C$108="Yes",K269,K269),0),)</f>
        <v>0</v>
      </c>
      <c r="G270" s="39">
        <f t="shared" si="105"/>
        <v>0</v>
      </c>
      <c r="H270" s="40">
        <f>IFERROR(IF(B270&lt;$C$9,IF('[29]Proforma-Input'!$C$108="Yes",H269,),0),)</f>
        <v>0</v>
      </c>
      <c r="I270" s="41">
        <f t="shared" si="89"/>
        <v>0</v>
      </c>
      <c r="J270" s="41">
        <f t="shared" si="90"/>
        <v>0</v>
      </c>
      <c r="K270" s="42">
        <f t="shared" si="91"/>
        <v>0</v>
      </c>
      <c r="L270" s="41" t="str">
        <f t="shared" si="92"/>
        <v>-</v>
      </c>
      <c r="M270" s="43" t="str">
        <f t="shared" si="93"/>
        <v>-</v>
      </c>
      <c r="O270" s="44">
        <f t="shared" ca="1" si="106"/>
        <v>53664</v>
      </c>
      <c r="P270" s="38"/>
      <c r="Q270" s="1">
        <f t="shared" si="115"/>
        <v>255</v>
      </c>
      <c r="R270" s="1">
        <f t="shared" si="117"/>
        <v>3</v>
      </c>
      <c r="S270" s="39">
        <f>IF('[29]Proforma-Input'!$C$108="No",X269,IF(AF270=TRUE,$P$3,X269))</f>
        <v>5087109.8292459501</v>
      </c>
      <c r="T270" s="39">
        <f t="shared" si="86"/>
        <v>63206.802349296377</v>
      </c>
      <c r="U270" s="40">
        <f t="shared" si="87"/>
        <v>6.5000000000000002E-2</v>
      </c>
      <c r="V270" s="41">
        <f t="shared" si="95"/>
        <v>27555.178241748898</v>
      </c>
      <c r="W270" s="41">
        <f t="shared" si="96"/>
        <v>35651.624107547483</v>
      </c>
      <c r="X270" s="53">
        <f t="shared" si="97"/>
        <v>5051458.205138403</v>
      </c>
      <c r="Y270" s="68">
        <f t="shared" si="98"/>
        <v>11169192.804208981</v>
      </c>
      <c r="Z270" s="68">
        <f t="shared" si="99"/>
        <v>4948541.7948615951</v>
      </c>
      <c r="AA270" s="39">
        <f t="shared" si="100"/>
        <v>423.92581910382916</v>
      </c>
      <c r="AB270" s="53">
        <f t="shared" si="101"/>
        <v>105.98145477595729</v>
      </c>
      <c r="AC270" s="41" t="str">
        <f t="shared" si="102"/>
        <v>-</v>
      </c>
      <c r="AD270" s="43" t="str">
        <f t="shared" si="103"/>
        <v>-</v>
      </c>
      <c r="AF270" s="38">
        <f>IF('[29]Proforma-Input'!$C$108="Yes",MONTH(O270)&amp;YEAR(O270)=MONTH($C$9)&amp;YEAR($C$9),0)</f>
        <v>0</v>
      </c>
      <c r="AG270" s="52">
        <v>22</v>
      </c>
    </row>
    <row r="271" spans="2:33" x14ac:dyDescent="0.3">
      <c r="B271" s="44" t="str">
        <f t="shared" si="104"/>
        <v>-</v>
      </c>
      <c r="C271" s="38"/>
      <c r="D271" s="1">
        <v>256</v>
      </c>
      <c r="E271" s="1">
        <f t="shared" si="116"/>
        <v>4</v>
      </c>
      <c r="F271" s="39">
        <f>IFERROR(IF(B271&lt;$C$9,IF('[29]Proforma-Input'!$C$108="Yes",K270,K270),0),)</f>
        <v>0</v>
      </c>
      <c r="G271" s="39">
        <f t="shared" si="105"/>
        <v>0</v>
      </c>
      <c r="H271" s="40">
        <f>IFERROR(IF(B271&lt;$C$9,IF('[29]Proforma-Input'!$C$108="Yes",H270,),0),)</f>
        <v>0</v>
      </c>
      <c r="I271" s="41">
        <f t="shared" si="89"/>
        <v>0</v>
      </c>
      <c r="J271" s="41">
        <f t="shared" si="90"/>
        <v>0</v>
      </c>
      <c r="K271" s="42">
        <f t="shared" si="91"/>
        <v>0</v>
      </c>
      <c r="L271" s="41" t="str">
        <f t="shared" si="92"/>
        <v>-</v>
      </c>
      <c r="M271" s="43" t="str">
        <f t="shared" si="93"/>
        <v>-</v>
      </c>
      <c r="O271" s="44">
        <f t="shared" ca="1" si="106"/>
        <v>53695</v>
      </c>
      <c r="P271" s="38"/>
      <c r="Q271" s="1">
        <f t="shared" si="115"/>
        <v>256</v>
      </c>
      <c r="R271" s="1">
        <f t="shared" si="117"/>
        <v>4</v>
      </c>
      <c r="S271" s="39">
        <f>IF('[29]Proforma-Input'!$C$108="No",X270,IF(AF271=TRUE,$P$3,X270))</f>
        <v>5051458.205138403</v>
      </c>
      <c r="T271" s="39">
        <f t="shared" si="86"/>
        <v>63206.802349296377</v>
      </c>
      <c r="U271" s="40">
        <f t="shared" si="87"/>
        <v>6.5000000000000002E-2</v>
      </c>
      <c r="V271" s="41">
        <f t="shared" si="95"/>
        <v>27362.065277833019</v>
      </c>
      <c r="W271" s="41">
        <f t="shared" si="96"/>
        <v>35844.737071463358</v>
      </c>
      <c r="X271" s="53">
        <f t="shared" si="97"/>
        <v>5015613.4680669401</v>
      </c>
      <c r="Y271" s="68">
        <f t="shared" si="98"/>
        <v>11196554.869486814</v>
      </c>
      <c r="Z271" s="68">
        <f t="shared" si="99"/>
        <v>4984386.5319330581</v>
      </c>
      <c r="AA271" s="39">
        <f t="shared" si="100"/>
        <v>420.95485042820025</v>
      </c>
      <c r="AB271" s="53">
        <f t="shared" si="101"/>
        <v>105.23871260705006</v>
      </c>
      <c r="AC271" s="41" t="str">
        <f t="shared" si="102"/>
        <v>-</v>
      </c>
      <c r="AD271" s="43" t="str">
        <f t="shared" si="103"/>
        <v>-</v>
      </c>
      <c r="AF271" s="38">
        <f>IF('[29]Proforma-Input'!$C$108="Yes",MONTH(O271)&amp;YEAR(O271)=MONTH($C$9)&amp;YEAR($C$9),0)</f>
        <v>0</v>
      </c>
      <c r="AG271" s="52">
        <v>22</v>
      </c>
    </row>
    <row r="272" spans="2:33" x14ac:dyDescent="0.3">
      <c r="B272" s="44" t="str">
        <f t="shared" si="104"/>
        <v>-</v>
      </c>
      <c r="C272" s="38"/>
      <c r="D272" s="1">
        <v>257</v>
      </c>
      <c r="E272" s="1">
        <f t="shared" si="116"/>
        <v>5</v>
      </c>
      <c r="F272" s="39">
        <f>IFERROR(IF(B272&lt;$C$9,IF('[29]Proforma-Input'!$C$108="Yes",K271,K271),0),)</f>
        <v>0</v>
      </c>
      <c r="G272" s="39">
        <f t="shared" si="105"/>
        <v>0</v>
      </c>
      <c r="H272" s="40">
        <f>IFERROR(IF(B272&lt;$C$9,IF('[29]Proforma-Input'!$C$108="Yes",H271,),0),)</f>
        <v>0</v>
      </c>
      <c r="I272" s="41">
        <f t="shared" si="89"/>
        <v>0</v>
      </c>
      <c r="J272" s="41">
        <f t="shared" si="90"/>
        <v>0</v>
      </c>
      <c r="K272" s="42">
        <f t="shared" si="91"/>
        <v>0</v>
      </c>
      <c r="L272" s="41" t="str">
        <f t="shared" si="92"/>
        <v>-</v>
      </c>
      <c r="M272" s="43" t="str">
        <f t="shared" si="93"/>
        <v>-</v>
      </c>
      <c r="O272" s="44">
        <f t="shared" ca="1" si="106"/>
        <v>53726</v>
      </c>
      <c r="P272" s="38"/>
      <c r="Q272" s="1">
        <f t="shared" si="115"/>
        <v>257</v>
      </c>
      <c r="R272" s="1">
        <f t="shared" si="117"/>
        <v>5</v>
      </c>
      <c r="S272" s="39">
        <f>IF('[29]Proforma-Input'!$C$108="No",X271,IF(AF272=TRUE,$P$3,X271))</f>
        <v>5015613.4680669401</v>
      </c>
      <c r="T272" s="39">
        <f t="shared" ref="T272:T320" si="118">IF(AND($N$8="Yes",Q272&lt;=$P$8),V272,IF(S272&gt;0,$P$7,))</f>
        <v>63206.802349296377</v>
      </c>
      <c r="U272" s="40">
        <f t="shared" ref="U272:U335" si="119">$P$4</f>
        <v>6.5000000000000002E-2</v>
      </c>
      <c r="V272" s="41">
        <f t="shared" si="95"/>
        <v>27167.906285362595</v>
      </c>
      <c r="W272" s="41">
        <f t="shared" si="96"/>
        <v>36038.896063933782</v>
      </c>
      <c r="X272" s="53">
        <f t="shared" si="97"/>
        <v>4979574.572003006</v>
      </c>
      <c r="Y272" s="68">
        <f t="shared" si="98"/>
        <v>11223722.775772177</v>
      </c>
      <c r="Z272" s="68">
        <f t="shared" si="99"/>
        <v>5020425.4279969921</v>
      </c>
      <c r="AA272" s="39">
        <f t="shared" si="100"/>
        <v>417.96778900557837</v>
      </c>
      <c r="AB272" s="53">
        <f t="shared" si="101"/>
        <v>104.49194725139459</v>
      </c>
      <c r="AC272" s="41" t="str">
        <f t="shared" si="102"/>
        <v>-</v>
      </c>
      <c r="AD272" s="43" t="str">
        <f t="shared" si="103"/>
        <v>-</v>
      </c>
      <c r="AF272" s="38">
        <f>IF('[29]Proforma-Input'!$C$108="Yes",MONTH(O272)&amp;YEAR(O272)=MONTH($C$9)&amp;YEAR($C$9),0)</f>
        <v>0</v>
      </c>
      <c r="AG272" s="52">
        <v>22</v>
      </c>
    </row>
    <row r="273" spans="2:33" x14ac:dyDescent="0.3">
      <c r="B273" s="44" t="str">
        <f t="shared" si="104"/>
        <v>-</v>
      </c>
      <c r="C273" s="38"/>
      <c r="D273" s="1">
        <v>258</v>
      </c>
      <c r="E273" s="1">
        <f t="shared" si="116"/>
        <v>6</v>
      </c>
      <c r="F273" s="39">
        <f>IFERROR(IF(B273&lt;$C$9,IF('[29]Proforma-Input'!$C$108="Yes",K272,K272),0),)</f>
        <v>0</v>
      </c>
      <c r="G273" s="39">
        <f t="shared" si="105"/>
        <v>0</v>
      </c>
      <c r="H273" s="40">
        <f>IFERROR(IF(B273&lt;$C$9,IF('[29]Proforma-Input'!$C$108="Yes",H272,),0),)</f>
        <v>0</v>
      </c>
      <c r="I273" s="41">
        <f t="shared" ref="I273:I336" si="120">(H273/12)*F273</f>
        <v>0</v>
      </c>
      <c r="J273" s="41">
        <f t="shared" ref="J273:J336" si="121">IF(D273=$C$7,0,G273-I273)</f>
        <v>0</v>
      </c>
      <c r="K273" s="42">
        <f t="shared" ref="K273:K336" si="122">IFERROR(F273-J273,)</f>
        <v>0</v>
      </c>
      <c r="L273" s="41" t="str">
        <f t="shared" ref="L273:L336" si="123">IF(C273&gt;0,SUM(I273:I284),"-")</f>
        <v>-</v>
      </c>
      <c r="M273" s="43" t="str">
        <f t="shared" ref="M273:M336" si="124">IF(C273&gt;0,SUM(J273:J284),"-")</f>
        <v>-</v>
      </c>
      <c r="O273" s="44">
        <f t="shared" ca="1" si="106"/>
        <v>53754</v>
      </c>
      <c r="P273" s="38"/>
      <c r="Q273" s="1">
        <f t="shared" si="115"/>
        <v>258</v>
      </c>
      <c r="R273" s="1">
        <f t="shared" si="117"/>
        <v>6</v>
      </c>
      <c r="S273" s="39">
        <f>IF('[29]Proforma-Input'!$C$108="No",X272,IF(AF273=TRUE,$P$3,X272))</f>
        <v>4979574.572003006</v>
      </c>
      <c r="T273" s="39">
        <f t="shared" si="118"/>
        <v>63206.802349296377</v>
      </c>
      <c r="U273" s="40">
        <f t="shared" si="119"/>
        <v>6.5000000000000002E-2</v>
      </c>
      <c r="V273" s="41">
        <f t="shared" ref="V273:V336" si="125">IF(S273&gt;0,U273/12*S273,0)</f>
        <v>26972.695598349615</v>
      </c>
      <c r="W273" s="41">
        <f t="shared" ref="W273:W336" si="126">T273-V273</f>
        <v>36234.106750946761</v>
      </c>
      <c r="X273" s="53">
        <f t="shared" ref="X273:X336" si="127">S273-W273</f>
        <v>4943340.4652520595</v>
      </c>
      <c r="Y273" s="68">
        <f t="shared" ref="Y273:Y336" si="128">IF(Q273=1,V273,Y272+V273)</f>
        <v>11250695.471370526</v>
      </c>
      <c r="Z273" s="68">
        <f t="shared" ref="Z273:Z336" si="129">IF(Q273=1,W273,Z272+W273)</f>
        <v>5056659.5347479386</v>
      </c>
      <c r="AA273" s="39">
        <f t="shared" ref="AA273:AA336" si="130">$P$9*S273/12</f>
        <v>414.96454766691721</v>
      </c>
      <c r="AB273" s="53">
        <f t="shared" ref="AB273:AB336" si="131">$P$10*AA273</f>
        <v>103.7411369167293</v>
      </c>
      <c r="AC273" s="41" t="str">
        <f t="shared" ref="AC273:AC336" si="132">IF(P273&gt;0,SUM(V273:V284),"-")</f>
        <v>-</v>
      </c>
      <c r="AD273" s="43" t="str">
        <f t="shared" ref="AD273:AD336" si="133">IF(P273&gt;0,SUM(W273:W284),"-")</f>
        <v>-</v>
      </c>
      <c r="AF273" s="38">
        <f>IF('[29]Proforma-Input'!$C$108="Yes",MONTH(O273)&amp;YEAR(O273)=MONTH($C$9)&amp;YEAR($C$9),0)</f>
        <v>0</v>
      </c>
      <c r="AG273" s="52">
        <v>22</v>
      </c>
    </row>
    <row r="274" spans="2:33" x14ac:dyDescent="0.3">
      <c r="B274" s="44" t="str">
        <f t="shared" ref="B274:B337" si="134">IFERROR(DATE(YEAR(B273),MONTH(B273)+1,DAY(B273)),"-")</f>
        <v>-</v>
      </c>
      <c r="C274" s="38"/>
      <c r="D274" s="1">
        <v>259</v>
      </c>
      <c r="E274" s="1">
        <f t="shared" si="116"/>
        <v>7</v>
      </c>
      <c r="F274" s="39">
        <f>IFERROR(IF(B274&lt;$C$9,IF('[29]Proforma-Input'!$C$108="Yes",K273,K273),0),)</f>
        <v>0</v>
      </c>
      <c r="G274" s="39">
        <f t="shared" ref="G274:G337" si="135">IFERROR(IF(D274=$C$7,K273,IF(AND($D$10="Yes",D274&lt;=$C$10),I274,IF(F274&gt;0,$C$8,))),)</f>
        <v>0</v>
      </c>
      <c r="H274" s="40">
        <f>IFERROR(IF(B274&lt;$C$9,IF('[29]Proforma-Input'!$C$108="Yes",H273,),0),)</f>
        <v>0</v>
      </c>
      <c r="I274" s="41">
        <f t="shared" si="120"/>
        <v>0</v>
      </c>
      <c r="J274" s="41">
        <f t="shared" si="121"/>
        <v>0</v>
      </c>
      <c r="K274" s="42">
        <f t="shared" si="122"/>
        <v>0</v>
      </c>
      <c r="L274" s="41" t="str">
        <f t="shared" si="123"/>
        <v>-</v>
      </c>
      <c r="M274" s="43" t="str">
        <f t="shared" si="124"/>
        <v>-</v>
      </c>
      <c r="O274" s="44">
        <f t="shared" ref="O274:O337" ca="1" si="136">IFERROR(DATE(YEAR(O273),MONTH(O273)+1,DAY(O273)),"-")</f>
        <v>53785</v>
      </c>
      <c r="P274" s="38"/>
      <c r="Q274" s="1">
        <f t="shared" si="115"/>
        <v>259</v>
      </c>
      <c r="R274" s="1">
        <f t="shared" si="117"/>
        <v>7</v>
      </c>
      <c r="S274" s="39">
        <f>IF('[29]Proforma-Input'!$C$108="No",X273,IF(AF274=TRUE,$P$3,X273))</f>
        <v>4943340.4652520595</v>
      </c>
      <c r="T274" s="39">
        <f t="shared" si="118"/>
        <v>63206.802349296377</v>
      </c>
      <c r="U274" s="40">
        <f t="shared" si="119"/>
        <v>6.5000000000000002E-2</v>
      </c>
      <c r="V274" s="41">
        <f t="shared" si="125"/>
        <v>26776.427520115325</v>
      </c>
      <c r="W274" s="41">
        <f t="shared" si="126"/>
        <v>36430.374829181048</v>
      </c>
      <c r="X274" s="53">
        <f t="shared" si="127"/>
        <v>4906910.090422878</v>
      </c>
      <c r="Y274" s="68">
        <f t="shared" si="128"/>
        <v>11277471.898890641</v>
      </c>
      <c r="Z274" s="68">
        <f t="shared" si="129"/>
        <v>5093089.9095771201</v>
      </c>
      <c r="AA274" s="39">
        <f t="shared" si="130"/>
        <v>411.94503877100493</v>
      </c>
      <c r="AB274" s="53">
        <f t="shared" si="131"/>
        <v>102.98625969275123</v>
      </c>
      <c r="AC274" s="41" t="str">
        <f t="shared" si="132"/>
        <v>-</v>
      </c>
      <c r="AD274" s="43" t="str">
        <f t="shared" si="133"/>
        <v>-</v>
      </c>
      <c r="AF274" s="38">
        <f>IF('[29]Proforma-Input'!$C$108="Yes",MONTH(O274)&amp;YEAR(O274)=MONTH($C$9)&amp;YEAR($C$9),0)</f>
        <v>0</v>
      </c>
      <c r="AG274" s="52">
        <v>22</v>
      </c>
    </row>
    <row r="275" spans="2:33" x14ac:dyDescent="0.3">
      <c r="B275" s="44" t="str">
        <f t="shared" si="134"/>
        <v>-</v>
      </c>
      <c r="C275" s="38"/>
      <c r="D275" s="1">
        <v>260</v>
      </c>
      <c r="E275" s="1">
        <f t="shared" si="116"/>
        <v>8</v>
      </c>
      <c r="F275" s="39">
        <f>IFERROR(IF(B275&lt;$C$9,IF('[29]Proforma-Input'!$C$108="Yes",K274,K274),0),)</f>
        <v>0</v>
      </c>
      <c r="G275" s="39">
        <f t="shared" si="135"/>
        <v>0</v>
      </c>
      <c r="H275" s="40">
        <f>IFERROR(IF(B275&lt;$C$9,IF('[29]Proforma-Input'!$C$108="Yes",H274,),0),)</f>
        <v>0</v>
      </c>
      <c r="I275" s="41">
        <f t="shared" si="120"/>
        <v>0</v>
      </c>
      <c r="J275" s="41">
        <f t="shared" si="121"/>
        <v>0</v>
      </c>
      <c r="K275" s="42">
        <f t="shared" si="122"/>
        <v>0</v>
      </c>
      <c r="L275" s="41" t="str">
        <f t="shared" si="123"/>
        <v>-</v>
      </c>
      <c r="M275" s="43" t="str">
        <f t="shared" si="124"/>
        <v>-</v>
      </c>
      <c r="O275" s="44">
        <f t="shared" ca="1" si="136"/>
        <v>53815</v>
      </c>
      <c r="P275" s="38"/>
      <c r="Q275" s="1">
        <f t="shared" si="115"/>
        <v>260</v>
      </c>
      <c r="R275" s="1">
        <f t="shared" si="117"/>
        <v>8</v>
      </c>
      <c r="S275" s="39">
        <f>IF('[29]Proforma-Input'!$C$108="No",X274,IF(AF275=TRUE,$P$3,X274))</f>
        <v>4906910.090422878</v>
      </c>
      <c r="T275" s="39">
        <f t="shared" si="118"/>
        <v>63206.802349296377</v>
      </c>
      <c r="U275" s="40">
        <f t="shared" si="119"/>
        <v>6.5000000000000002E-2</v>
      </c>
      <c r="V275" s="41">
        <f t="shared" si="125"/>
        <v>26579.096323123922</v>
      </c>
      <c r="W275" s="41">
        <f t="shared" si="126"/>
        <v>36627.706026172455</v>
      </c>
      <c r="X275" s="53">
        <f t="shared" si="127"/>
        <v>4870282.3843967058</v>
      </c>
      <c r="Y275" s="68">
        <f t="shared" si="128"/>
        <v>11304050.995213764</v>
      </c>
      <c r="Z275" s="68">
        <f t="shared" si="129"/>
        <v>5129717.6156032924</v>
      </c>
      <c r="AA275" s="39">
        <f t="shared" si="130"/>
        <v>408.90917420190652</v>
      </c>
      <c r="AB275" s="53">
        <f t="shared" si="131"/>
        <v>102.22729355047663</v>
      </c>
      <c r="AC275" s="41" t="str">
        <f t="shared" si="132"/>
        <v>-</v>
      </c>
      <c r="AD275" s="43" t="str">
        <f t="shared" si="133"/>
        <v>-</v>
      </c>
      <c r="AF275" s="38">
        <f>IF('[29]Proforma-Input'!$C$108="Yes",MONTH(O275)&amp;YEAR(O275)=MONTH($C$9)&amp;YEAR($C$9),0)</f>
        <v>0</v>
      </c>
      <c r="AG275" s="52">
        <v>22</v>
      </c>
    </row>
    <row r="276" spans="2:33" x14ac:dyDescent="0.3">
      <c r="B276" s="44" t="str">
        <f t="shared" si="134"/>
        <v>-</v>
      </c>
      <c r="C276" s="38"/>
      <c r="D276" s="1">
        <v>261</v>
      </c>
      <c r="E276" s="1">
        <f t="shared" si="116"/>
        <v>9</v>
      </c>
      <c r="F276" s="39">
        <f>IFERROR(IF(B276&lt;$C$9,IF('[29]Proforma-Input'!$C$108="Yes",K275,K275),0),)</f>
        <v>0</v>
      </c>
      <c r="G276" s="39">
        <f t="shared" si="135"/>
        <v>0</v>
      </c>
      <c r="H276" s="40">
        <f>IFERROR(IF(B276&lt;$C$9,IF('[29]Proforma-Input'!$C$108="Yes",H275,),0),)</f>
        <v>0</v>
      </c>
      <c r="I276" s="41">
        <f t="shared" si="120"/>
        <v>0</v>
      </c>
      <c r="J276" s="41">
        <f t="shared" si="121"/>
        <v>0</v>
      </c>
      <c r="K276" s="42">
        <f t="shared" si="122"/>
        <v>0</v>
      </c>
      <c r="L276" s="41" t="str">
        <f t="shared" si="123"/>
        <v>-</v>
      </c>
      <c r="M276" s="43" t="str">
        <f t="shared" si="124"/>
        <v>-</v>
      </c>
      <c r="O276" s="44">
        <f t="shared" ca="1" si="136"/>
        <v>53846</v>
      </c>
      <c r="P276" s="38"/>
      <c r="Q276" s="1">
        <f t="shared" si="115"/>
        <v>261</v>
      </c>
      <c r="R276" s="1">
        <f t="shared" si="117"/>
        <v>9</v>
      </c>
      <c r="S276" s="39">
        <f>IF('[29]Proforma-Input'!$C$108="No",X275,IF(AF276=TRUE,$P$3,X275))</f>
        <v>4870282.3843967058</v>
      </c>
      <c r="T276" s="39">
        <f t="shared" si="118"/>
        <v>63206.802349296377</v>
      </c>
      <c r="U276" s="40">
        <f t="shared" si="119"/>
        <v>6.5000000000000002E-2</v>
      </c>
      <c r="V276" s="41">
        <f t="shared" si="125"/>
        <v>26380.69624881549</v>
      </c>
      <c r="W276" s="41">
        <f t="shared" si="126"/>
        <v>36826.106100480887</v>
      </c>
      <c r="X276" s="53">
        <f t="shared" si="127"/>
        <v>4833456.2782962248</v>
      </c>
      <c r="Y276" s="68">
        <f t="shared" si="128"/>
        <v>11330431.69146258</v>
      </c>
      <c r="Z276" s="68">
        <f t="shared" si="129"/>
        <v>5166543.7217037734</v>
      </c>
      <c r="AA276" s="39">
        <f t="shared" si="130"/>
        <v>405.85686536639219</v>
      </c>
      <c r="AB276" s="53">
        <f t="shared" si="131"/>
        <v>101.46421634159805</v>
      </c>
      <c r="AC276" s="41" t="str">
        <f t="shared" si="132"/>
        <v>-</v>
      </c>
      <c r="AD276" s="43" t="str">
        <f t="shared" si="133"/>
        <v>-</v>
      </c>
      <c r="AF276" s="38">
        <f>IF('[29]Proforma-Input'!$C$108="Yes",MONTH(O276)&amp;YEAR(O276)=MONTH($C$9)&amp;YEAR($C$9),0)</f>
        <v>0</v>
      </c>
      <c r="AG276" s="52">
        <v>22</v>
      </c>
    </row>
    <row r="277" spans="2:33" x14ac:dyDescent="0.3">
      <c r="B277" s="44" t="str">
        <f t="shared" si="134"/>
        <v>-</v>
      </c>
      <c r="C277" s="38"/>
      <c r="D277" s="1">
        <v>262</v>
      </c>
      <c r="E277" s="1">
        <f t="shared" si="116"/>
        <v>10</v>
      </c>
      <c r="F277" s="39">
        <f>IFERROR(IF(B277&lt;$C$9,IF('[29]Proforma-Input'!$C$108="Yes",K276,K276),0),)</f>
        <v>0</v>
      </c>
      <c r="G277" s="39">
        <f t="shared" si="135"/>
        <v>0</v>
      </c>
      <c r="H277" s="40">
        <f>IFERROR(IF(B277&lt;$C$9,IF('[29]Proforma-Input'!$C$108="Yes",H276,),0),)</f>
        <v>0</v>
      </c>
      <c r="I277" s="41">
        <f t="shared" si="120"/>
        <v>0</v>
      </c>
      <c r="J277" s="41">
        <f t="shared" si="121"/>
        <v>0</v>
      </c>
      <c r="K277" s="42">
        <f t="shared" si="122"/>
        <v>0</v>
      </c>
      <c r="L277" s="41" t="str">
        <f t="shared" si="123"/>
        <v>-</v>
      </c>
      <c r="M277" s="43" t="str">
        <f t="shared" si="124"/>
        <v>-</v>
      </c>
      <c r="O277" s="44">
        <f t="shared" ca="1" si="136"/>
        <v>53876</v>
      </c>
      <c r="P277" s="38"/>
      <c r="Q277" s="1">
        <f t="shared" si="115"/>
        <v>262</v>
      </c>
      <c r="R277" s="1">
        <f t="shared" si="117"/>
        <v>10</v>
      </c>
      <c r="S277" s="39">
        <f>IF('[29]Proforma-Input'!$C$108="No",X276,IF(AF277=TRUE,$P$3,X276))</f>
        <v>4833456.2782962248</v>
      </c>
      <c r="T277" s="39">
        <f t="shared" si="118"/>
        <v>63206.802349296377</v>
      </c>
      <c r="U277" s="40">
        <f t="shared" si="119"/>
        <v>6.5000000000000002E-2</v>
      </c>
      <c r="V277" s="41">
        <f t="shared" si="125"/>
        <v>26181.221507437884</v>
      </c>
      <c r="W277" s="41">
        <f t="shared" si="126"/>
        <v>37025.580841858493</v>
      </c>
      <c r="X277" s="53">
        <f t="shared" si="127"/>
        <v>4796430.6974543659</v>
      </c>
      <c r="Y277" s="68">
        <f t="shared" si="128"/>
        <v>11356612.912970018</v>
      </c>
      <c r="Z277" s="68">
        <f t="shared" si="129"/>
        <v>5203569.3025456322</v>
      </c>
      <c r="AA277" s="39">
        <f t="shared" si="130"/>
        <v>402.78802319135207</v>
      </c>
      <c r="AB277" s="53">
        <f t="shared" si="131"/>
        <v>100.69700579783802</v>
      </c>
      <c r="AC277" s="41" t="str">
        <f t="shared" si="132"/>
        <v>-</v>
      </c>
      <c r="AD277" s="43" t="str">
        <f t="shared" si="133"/>
        <v>-</v>
      </c>
      <c r="AF277" s="38">
        <f>IF('[29]Proforma-Input'!$C$108="Yes",MONTH(O277)&amp;YEAR(O277)=MONTH($C$9)&amp;YEAR($C$9),0)</f>
        <v>0</v>
      </c>
      <c r="AG277" s="52">
        <v>22</v>
      </c>
    </row>
    <row r="278" spans="2:33" x14ac:dyDescent="0.3">
      <c r="B278" s="44" t="str">
        <f t="shared" si="134"/>
        <v>-</v>
      </c>
      <c r="C278" s="38"/>
      <c r="D278" s="1">
        <v>263</v>
      </c>
      <c r="E278" s="1">
        <f t="shared" si="116"/>
        <v>11</v>
      </c>
      <c r="F278" s="39">
        <f>IFERROR(IF(B278&lt;$C$9,IF('[29]Proforma-Input'!$C$108="Yes",K277,K277),0),)</f>
        <v>0</v>
      </c>
      <c r="G278" s="39">
        <f t="shared" si="135"/>
        <v>0</v>
      </c>
      <c r="H278" s="40">
        <f>IFERROR(IF(B278&lt;$C$9,IF('[29]Proforma-Input'!$C$108="Yes",H277,),0),)</f>
        <v>0</v>
      </c>
      <c r="I278" s="41">
        <f t="shared" si="120"/>
        <v>0</v>
      </c>
      <c r="J278" s="41">
        <f t="shared" si="121"/>
        <v>0</v>
      </c>
      <c r="K278" s="42">
        <f t="shared" si="122"/>
        <v>0</v>
      </c>
      <c r="L278" s="41" t="str">
        <f t="shared" si="123"/>
        <v>-</v>
      </c>
      <c r="M278" s="43" t="str">
        <f t="shared" si="124"/>
        <v>-</v>
      </c>
      <c r="O278" s="44">
        <f t="shared" ca="1" si="136"/>
        <v>53907</v>
      </c>
      <c r="P278" s="38"/>
      <c r="Q278" s="1">
        <f t="shared" si="115"/>
        <v>263</v>
      </c>
      <c r="R278" s="1">
        <f t="shared" si="117"/>
        <v>11</v>
      </c>
      <c r="S278" s="39">
        <f>IF('[29]Proforma-Input'!$C$108="No",X277,IF(AF278=TRUE,$P$3,X277))</f>
        <v>4796430.6974543659</v>
      </c>
      <c r="T278" s="39">
        <f t="shared" si="118"/>
        <v>63206.802349296377</v>
      </c>
      <c r="U278" s="40">
        <f t="shared" si="119"/>
        <v>6.5000000000000002E-2</v>
      </c>
      <c r="V278" s="41">
        <f t="shared" si="125"/>
        <v>25980.666277877815</v>
      </c>
      <c r="W278" s="41">
        <f t="shared" si="126"/>
        <v>37226.136071418558</v>
      </c>
      <c r="X278" s="53">
        <f t="shared" si="127"/>
        <v>4759204.5613829475</v>
      </c>
      <c r="Y278" s="68">
        <f t="shared" si="128"/>
        <v>11382593.579247896</v>
      </c>
      <c r="Z278" s="68">
        <f t="shared" si="129"/>
        <v>5240795.4386170506</v>
      </c>
      <c r="AA278" s="39">
        <f t="shared" si="130"/>
        <v>399.70255812119717</v>
      </c>
      <c r="AB278" s="53">
        <f t="shared" si="131"/>
        <v>99.925639530299293</v>
      </c>
      <c r="AC278" s="41" t="str">
        <f t="shared" si="132"/>
        <v>-</v>
      </c>
      <c r="AD278" s="43" t="str">
        <f t="shared" si="133"/>
        <v>-</v>
      </c>
      <c r="AF278" s="38">
        <f>IF('[29]Proforma-Input'!$C$108="Yes",MONTH(O278)&amp;YEAR(O278)=MONTH($C$9)&amp;YEAR($C$9),0)</f>
        <v>0</v>
      </c>
      <c r="AG278" s="52">
        <v>22</v>
      </c>
    </row>
    <row r="279" spans="2:33" x14ac:dyDescent="0.3">
      <c r="B279" s="44" t="str">
        <f t="shared" si="134"/>
        <v>-</v>
      </c>
      <c r="C279" s="38"/>
      <c r="D279" s="1">
        <v>264</v>
      </c>
      <c r="E279" s="1">
        <f t="shared" si="116"/>
        <v>12</v>
      </c>
      <c r="F279" s="39">
        <f>IFERROR(IF(B279&lt;$C$9,IF('[29]Proforma-Input'!$C$108="Yes",K278,K278),0),)</f>
        <v>0</v>
      </c>
      <c r="G279" s="39">
        <f t="shared" si="135"/>
        <v>0</v>
      </c>
      <c r="H279" s="40">
        <f>IFERROR(IF(B279&lt;$C$9,IF('[29]Proforma-Input'!$C$108="Yes",H278,),0),)</f>
        <v>0</v>
      </c>
      <c r="I279" s="41">
        <f t="shared" si="120"/>
        <v>0</v>
      </c>
      <c r="J279" s="41">
        <f t="shared" si="121"/>
        <v>0</v>
      </c>
      <c r="K279" s="42">
        <f t="shared" si="122"/>
        <v>0</v>
      </c>
      <c r="L279" s="41" t="str">
        <f t="shared" si="123"/>
        <v>-</v>
      </c>
      <c r="M279" s="43" t="str">
        <f t="shared" si="124"/>
        <v>-</v>
      </c>
      <c r="O279" s="44">
        <f t="shared" ca="1" si="136"/>
        <v>53938</v>
      </c>
      <c r="P279" s="38"/>
      <c r="Q279" s="1">
        <f t="shared" si="115"/>
        <v>264</v>
      </c>
      <c r="R279" s="1">
        <f t="shared" si="117"/>
        <v>12</v>
      </c>
      <c r="S279" s="39">
        <f>IF('[29]Proforma-Input'!$C$108="No",X278,IF(AF279=TRUE,$P$3,X278))</f>
        <v>4759204.5613829475</v>
      </c>
      <c r="T279" s="39">
        <f t="shared" si="118"/>
        <v>63206.802349296377</v>
      </c>
      <c r="U279" s="40">
        <f t="shared" si="119"/>
        <v>6.5000000000000002E-2</v>
      </c>
      <c r="V279" s="41">
        <f t="shared" si="125"/>
        <v>25779.024707490968</v>
      </c>
      <c r="W279" s="41">
        <f t="shared" si="126"/>
        <v>37427.777641805413</v>
      </c>
      <c r="X279" s="53">
        <f t="shared" si="127"/>
        <v>4721776.7837411417</v>
      </c>
      <c r="Y279" s="68">
        <f t="shared" si="128"/>
        <v>11408372.603955386</v>
      </c>
      <c r="Z279" s="68">
        <f t="shared" si="129"/>
        <v>5278223.2162588565</v>
      </c>
      <c r="AA279" s="39">
        <f t="shared" si="130"/>
        <v>396.60038011524563</v>
      </c>
      <c r="AB279" s="53">
        <f t="shared" si="131"/>
        <v>99.150095028811407</v>
      </c>
      <c r="AC279" s="41" t="str">
        <f t="shared" si="132"/>
        <v>-</v>
      </c>
      <c r="AD279" s="43" t="str">
        <f t="shared" si="133"/>
        <v>-</v>
      </c>
      <c r="AF279" s="38">
        <f>IF('[29]Proforma-Input'!$C$108="Yes",MONTH(O279)&amp;YEAR(O279)=MONTH($C$9)&amp;YEAR($C$9),0)</f>
        <v>0</v>
      </c>
      <c r="AG279" s="52">
        <v>22</v>
      </c>
    </row>
    <row r="280" spans="2:33" x14ac:dyDescent="0.3">
      <c r="B280" s="44" t="str">
        <f t="shared" si="134"/>
        <v>-</v>
      </c>
      <c r="C280" s="38">
        <v>23</v>
      </c>
      <c r="D280" s="1">
        <v>265</v>
      </c>
      <c r="E280" s="1">
        <v>1</v>
      </c>
      <c r="F280" s="39">
        <f>IFERROR(IF(B280&lt;$C$9,IF('[29]Proforma-Input'!$C$108="Yes",K279,K279),0),)</f>
        <v>0</v>
      </c>
      <c r="G280" s="39">
        <f t="shared" si="135"/>
        <v>0</v>
      </c>
      <c r="H280" s="40">
        <f>IFERROR(IF(B280&lt;$C$9,IF('[29]Proforma-Input'!$C$108="Yes",H279,),0),)</f>
        <v>0</v>
      </c>
      <c r="I280" s="41">
        <f t="shared" si="120"/>
        <v>0</v>
      </c>
      <c r="J280" s="41">
        <f t="shared" si="121"/>
        <v>0</v>
      </c>
      <c r="K280" s="42">
        <f t="shared" si="122"/>
        <v>0</v>
      </c>
      <c r="L280" s="41">
        <f t="shared" si="123"/>
        <v>0</v>
      </c>
      <c r="M280" s="43">
        <f t="shared" si="124"/>
        <v>0</v>
      </c>
      <c r="O280" s="44">
        <f t="shared" ca="1" si="136"/>
        <v>53968</v>
      </c>
      <c r="P280" s="38">
        <v>23</v>
      </c>
      <c r="Q280" s="1">
        <f t="shared" si="115"/>
        <v>265</v>
      </c>
      <c r="R280" s="1">
        <v>1</v>
      </c>
      <c r="S280" s="39">
        <f>IF('[29]Proforma-Input'!$C$108="No",X279,IF(AF280=TRUE,$P$3,X279))</f>
        <v>4721776.7837411417</v>
      </c>
      <c r="T280" s="39">
        <f t="shared" si="118"/>
        <v>63206.802349296377</v>
      </c>
      <c r="U280" s="40">
        <f t="shared" si="119"/>
        <v>6.5000000000000002E-2</v>
      </c>
      <c r="V280" s="41">
        <f t="shared" si="125"/>
        <v>25576.290911931184</v>
      </c>
      <c r="W280" s="41">
        <f t="shared" si="126"/>
        <v>37630.511437365189</v>
      </c>
      <c r="X280" s="53">
        <f t="shared" si="127"/>
        <v>4684146.2723037768</v>
      </c>
      <c r="Y280" s="68">
        <f t="shared" si="128"/>
        <v>11433948.894867318</v>
      </c>
      <c r="Z280" s="68">
        <f t="shared" si="129"/>
        <v>5315853.7276962213</v>
      </c>
      <c r="AA280" s="39">
        <f t="shared" si="130"/>
        <v>393.48139864509517</v>
      </c>
      <c r="AB280" s="53">
        <f t="shared" si="131"/>
        <v>98.370349661273792</v>
      </c>
      <c r="AC280" s="41">
        <f t="shared" si="132"/>
        <v>293216.6972198789</v>
      </c>
      <c r="AD280" s="43">
        <f t="shared" si="133"/>
        <v>465264.93097167765</v>
      </c>
      <c r="AF280" s="38">
        <f>IF('[29]Proforma-Input'!$C$108="Yes",MONTH(O280)&amp;YEAR(O280)=MONTH($C$9)&amp;YEAR($C$9),0)</f>
        <v>0</v>
      </c>
      <c r="AG280" s="52">
        <v>23</v>
      </c>
    </row>
    <row r="281" spans="2:33" x14ac:dyDescent="0.3">
      <c r="B281" s="44" t="str">
        <f t="shared" si="134"/>
        <v>-</v>
      </c>
      <c r="C281" s="38"/>
      <c r="D281" s="1">
        <v>266</v>
      </c>
      <c r="E281" s="1">
        <f t="shared" ref="E281:E291" si="137">1+E280</f>
        <v>2</v>
      </c>
      <c r="F281" s="39">
        <f>IFERROR(IF(B281&lt;$C$9,IF('[29]Proforma-Input'!$C$108="Yes",K280,K280),0),)</f>
        <v>0</v>
      </c>
      <c r="G281" s="39">
        <f t="shared" si="135"/>
        <v>0</v>
      </c>
      <c r="H281" s="40">
        <f>IFERROR(IF(B281&lt;$C$9,IF('[29]Proforma-Input'!$C$108="Yes",H280,),0),)</f>
        <v>0</v>
      </c>
      <c r="I281" s="41">
        <f t="shared" si="120"/>
        <v>0</v>
      </c>
      <c r="J281" s="41">
        <f t="shared" si="121"/>
        <v>0</v>
      </c>
      <c r="K281" s="42">
        <f t="shared" si="122"/>
        <v>0</v>
      </c>
      <c r="L281" s="41" t="str">
        <f t="shared" si="123"/>
        <v>-</v>
      </c>
      <c r="M281" s="43" t="str">
        <f t="shared" si="124"/>
        <v>-</v>
      </c>
      <c r="O281" s="44">
        <f t="shared" ca="1" si="136"/>
        <v>53999</v>
      </c>
      <c r="P281" s="38"/>
      <c r="Q281" s="1">
        <f t="shared" si="115"/>
        <v>266</v>
      </c>
      <c r="R281" s="1">
        <f t="shared" ref="R281:R291" si="138">1+R280</f>
        <v>2</v>
      </c>
      <c r="S281" s="39">
        <f>IF('[29]Proforma-Input'!$C$108="No",X280,IF(AF281=TRUE,$P$3,X280))</f>
        <v>4684146.2723037768</v>
      </c>
      <c r="T281" s="39">
        <f t="shared" si="118"/>
        <v>63206.802349296377</v>
      </c>
      <c r="U281" s="40">
        <f t="shared" si="119"/>
        <v>6.5000000000000002E-2</v>
      </c>
      <c r="V281" s="41">
        <f t="shared" si="125"/>
        <v>25372.458974978792</v>
      </c>
      <c r="W281" s="41">
        <f t="shared" si="126"/>
        <v>37834.343374317585</v>
      </c>
      <c r="X281" s="53">
        <f t="shared" si="127"/>
        <v>4646311.9289294593</v>
      </c>
      <c r="Y281" s="68">
        <f t="shared" si="128"/>
        <v>11459321.353842296</v>
      </c>
      <c r="Z281" s="68">
        <f t="shared" si="129"/>
        <v>5353688.0710705388</v>
      </c>
      <c r="AA281" s="39">
        <f t="shared" si="130"/>
        <v>390.34552269198139</v>
      </c>
      <c r="AB281" s="53">
        <f t="shared" si="131"/>
        <v>97.586380672995347</v>
      </c>
      <c r="AC281" s="41" t="str">
        <f t="shared" si="132"/>
        <v>-</v>
      </c>
      <c r="AD281" s="43" t="str">
        <f t="shared" si="133"/>
        <v>-</v>
      </c>
      <c r="AF281" s="38">
        <f>IF('[29]Proforma-Input'!$C$108="Yes",MONTH(O281)&amp;YEAR(O281)=MONTH($C$9)&amp;YEAR($C$9),0)</f>
        <v>0</v>
      </c>
      <c r="AG281" s="52">
        <v>23</v>
      </c>
    </row>
    <row r="282" spans="2:33" x14ac:dyDescent="0.3">
      <c r="B282" s="44" t="str">
        <f t="shared" si="134"/>
        <v>-</v>
      </c>
      <c r="C282" s="38"/>
      <c r="D282" s="1">
        <v>267</v>
      </c>
      <c r="E282" s="1">
        <f t="shared" si="137"/>
        <v>3</v>
      </c>
      <c r="F282" s="39">
        <f>IFERROR(IF(B282&lt;$C$9,IF('[29]Proforma-Input'!$C$108="Yes",K281,K281),0),)</f>
        <v>0</v>
      </c>
      <c r="G282" s="39">
        <f t="shared" si="135"/>
        <v>0</v>
      </c>
      <c r="H282" s="40">
        <f>IFERROR(IF(B282&lt;$C$9,IF('[29]Proforma-Input'!$C$108="Yes",H281,),0),)</f>
        <v>0</v>
      </c>
      <c r="I282" s="41">
        <f t="shared" si="120"/>
        <v>0</v>
      </c>
      <c r="J282" s="41">
        <f t="shared" si="121"/>
        <v>0</v>
      </c>
      <c r="K282" s="42">
        <f t="shared" si="122"/>
        <v>0</v>
      </c>
      <c r="L282" s="41" t="str">
        <f t="shared" si="123"/>
        <v>-</v>
      </c>
      <c r="M282" s="43" t="str">
        <f t="shared" si="124"/>
        <v>-</v>
      </c>
      <c r="O282" s="44">
        <f t="shared" ca="1" si="136"/>
        <v>54029</v>
      </c>
      <c r="P282" s="38"/>
      <c r="Q282" s="1">
        <f t="shared" si="115"/>
        <v>267</v>
      </c>
      <c r="R282" s="1">
        <f t="shared" si="138"/>
        <v>3</v>
      </c>
      <c r="S282" s="39">
        <f>IF('[29]Proforma-Input'!$C$108="No",X281,IF(AF282=TRUE,$P$3,X281))</f>
        <v>4646311.9289294593</v>
      </c>
      <c r="T282" s="39">
        <f t="shared" si="118"/>
        <v>63206.802349296377</v>
      </c>
      <c r="U282" s="40">
        <f t="shared" si="119"/>
        <v>6.5000000000000002E-2</v>
      </c>
      <c r="V282" s="41">
        <f t="shared" si="125"/>
        <v>25167.522948367907</v>
      </c>
      <c r="W282" s="41">
        <f t="shared" si="126"/>
        <v>38039.27940092847</v>
      </c>
      <c r="X282" s="53">
        <f t="shared" si="127"/>
        <v>4608272.6495285304</v>
      </c>
      <c r="Y282" s="68">
        <f t="shared" si="128"/>
        <v>11484488.876790663</v>
      </c>
      <c r="Z282" s="68">
        <f t="shared" si="129"/>
        <v>5391727.3504714677</v>
      </c>
      <c r="AA282" s="39">
        <f t="shared" si="130"/>
        <v>387.19266074412161</v>
      </c>
      <c r="AB282" s="53">
        <f t="shared" si="131"/>
        <v>96.798165186030403</v>
      </c>
      <c r="AC282" s="41" t="str">
        <f t="shared" si="132"/>
        <v>-</v>
      </c>
      <c r="AD282" s="43" t="str">
        <f t="shared" si="133"/>
        <v>-</v>
      </c>
      <c r="AF282" s="38">
        <f>IF('[29]Proforma-Input'!$C$108="Yes",MONTH(O282)&amp;YEAR(O282)=MONTH($C$9)&amp;YEAR($C$9),0)</f>
        <v>0</v>
      </c>
      <c r="AG282" s="52">
        <v>23</v>
      </c>
    </row>
    <row r="283" spans="2:33" x14ac:dyDescent="0.3">
      <c r="B283" s="44" t="str">
        <f t="shared" si="134"/>
        <v>-</v>
      </c>
      <c r="C283" s="38"/>
      <c r="D283" s="1">
        <v>268</v>
      </c>
      <c r="E283" s="1">
        <f t="shared" si="137"/>
        <v>4</v>
      </c>
      <c r="F283" s="39">
        <f>IFERROR(IF(B283&lt;$C$9,IF('[29]Proforma-Input'!$C$108="Yes",K282,K282),0),)</f>
        <v>0</v>
      </c>
      <c r="G283" s="39">
        <f t="shared" si="135"/>
        <v>0</v>
      </c>
      <c r="H283" s="40">
        <f>IFERROR(IF(B283&lt;$C$9,IF('[29]Proforma-Input'!$C$108="Yes",H282,),0),)</f>
        <v>0</v>
      </c>
      <c r="I283" s="41">
        <f t="shared" si="120"/>
        <v>0</v>
      </c>
      <c r="J283" s="41">
        <f t="shared" si="121"/>
        <v>0</v>
      </c>
      <c r="K283" s="42">
        <f t="shared" si="122"/>
        <v>0</v>
      </c>
      <c r="L283" s="41" t="str">
        <f t="shared" si="123"/>
        <v>-</v>
      </c>
      <c r="M283" s="43" t="str">
        <f t="shared" si="124"/>
        <v>-</v>
      </c>
      <c r="O283" s="44">
        <f t="shared" ca="1" si="136"/>
        <v>54060</v>
      </c>
      <c r="P283" s="38"/>
      <c r="Q283" s="1">
        <f t="shared" si="115"/>
        <v>268</v>
      </c>
      <c r="R283" s="1">
        <f t="shared" si="138"/>
        <v>4</v>
      </c>
      <c r="S283" s="39">
        <f>IF('[29]Proforma-Input'!$C$108="No",X282,IF(AF283=TRUE,$P$3,X282))</f>
        <v>4608272.6495285304</v>
      </c>
      <c r="T283" s="39">
        <f t="shared" si="118"/>
        <v>63206.802349296377</v>
      </c>
      <c r="U283" s="40">
        <f t="shared" si="119"/>
        <v>6.5000000000000002E-2</v>
      </c>
      <c r="V283" s="41">
        <f t="shared" si="125"/>
        <v>24961.476851612875</v>
      </c>
      <c r="W283" s="41">
        <f t="shared" si="126"/>
        <v>38245.325497683501</v>
      </c>
      <c r="X283" s="53">
        <f t="shared" si="127"/>
        <v>4570027.3240308473</v>
      </c>
      <c r="Y283" s="68">
        <f t="shared" si="128"/>
        <v>11509450.353642276</v>
      </c>
      <c r="Z283" s="68">
        <f t="shared" si="129"/>
        <v>5429972.6759691508</v>
      </c>
      <c r="AA283" s="39">
        <f t="shared" si="130"/>
        <v>384.02272079404423</v>
      </c>
      <c r="AB283" s="53">
        <f t="shared" si="131"/>
        <v>96.005680198511058</v>
      </c>
      <c r="AC283" s="41" t="str">
        <f t="shared" si="132"/>
        <v>-</v>
      </c>
      <c r="AD283" s="43" t="str">
        <f t="shared" si="133"/>
        <v>-</v>
      </c>
      <c r="AF283" s="38">
        <f>IF('[29]Proforma-Input'!$C$108="Yes",MONTH(O283)&amp;YEAR(O283)=MONTH($C$9)&amp;YEAR($C$9),0)</f>
        <v>0</v>
      </c>
      <c r="AG283" s="52">
        <v>23</v>
      </c>
    </row>
    <row r="284" spans="2:33" x14ac:dyDescent="0.3">
      <c r="B284" s="44" t="str">
        <f t="shared" si="134"/>
        <v>-</v>
      </c>
      <c r="C284" s="38"/>
      <c r="D284" s="1">
        <v>269</v>
      </c>
      <c r="E284" s="1">
        <f t="shared" si="137"/>
        <v>5</v>
      </c>
      <c r="F284" s="39">
        <f>IFERROR(IF(B284&lt;$C$9,IF('[29]Proforma-Input'!$C$108="Yes",K283,K283),0),)</f>
        <v>0</v>
      </c>
      <c r="G284" s="39">
        <f t="shared" si="135"/>
        <v>0</v>
      </c>
      <c r="H284" s="40">
        <f>IFERROR(IF(B284&lt;$C$9,IF('[29]Proforma-Input'!$C$108="Yes",H283,),0),)</f>
        <v>0</v>
      </c>
      <c r="I284" s="41">
        <f t="shared" si="120"/>
        <v>0</v>
      </c>
      <c r="J284" s="41">
        <f t="shared" si="121"/>
        <v>0</v>
      </c>
      <c r="K284" s="42">
        <f t="shared" si="122"/>
        <v>0</v>
      </c>
      <c r="L284" s="41" t="str">
        <f t="shared" si="123"/>
        <v>-</v>
      </c>
      <c r="M284" s="43" t="str">
        <f t="shared" si="124"/>
        <v>-</v>
      </c>
      <c r="O284" s="44">
        <f t="shared" ca="1" si="136"/>
        <v>54091</v>
      </c>
      <c r="P284" s="38"/>
      <c r="Q284" s="1">
        <f t="shared" si="115"/>
        <v>269</v>
      </c>
      <c r="R284" s="1">
        <f t="shared" si="138"/>
        <v>5</v>
      </c>
      <c r="S284" s="39">
        <f>IF('[29]Proforma-Input'!$C$108="No",X283,IF(AF284=TRUE,$P$3,X283))</f>
        <v>4570027.3240308473</v>
      </c>
      <c r="T284" s="39">
        <f t="shared" si="118"/>
        <v>63206.802349296377</v>
      </c>
      <c r="U284" s="40">
        <f t="shared" si="119"/>
        <v>6.5000000000000002E-2</v>
      </c>
      <c r="V284" s="41">
        <f t="shared" si="125"/>
        <v>24754.314671833756</v>
      </c>
      <c r="W284" s="41">
        <f t="shared" si="126"/>
        <v>38452.487677462617</v>
      </c>
      <c r="X284" s="53">
        <f t="shared" si="127"/>
        <v>4531574.8363533849</v>
      </c>
      <c r="Y284" s="68">
        <f t="shared" si="128"/>
        <v>11534204.668314109</v>
      </c>
      <c r="Z284" s="68">
        <f t="shared" si="129"/>
        <v>5468425.1636466132</v>
      </c>
      <c r="AA284" s="39">
        <f t="shared" si="130"/>
        <v>380.83561033590394</v>
      </c>
      <c r="AB284" s="53">
        <f t="shared" si="131"/>
        <v>95.208902583975984</v>
      </c>
      <c r="AC284" s="41" t="str">
        <f t="shared" si="132"/>
        <v>-</v>
      </c>
      <c r="AD284" s="43" t="str">
        <f t="shared" si="133"/>
        <v>-</v>
      </c>
      <c r="AF284" s="38">
        <f>IF('[29]Proforma-Input'!$C$108="Yes",MONTH(O284)&amp;YEAR(O284)=MONTH($C$9)&amp;YEAR($C$9),0)</f>
        <v>0</v>
      </c>
      <c r="AG284" s="52">
        <v>23</v>
      </c>
    </row>
    <row r="285" spans="2:33" x14ac:dyDescent="0.3">
      <c r="B285" s="44" t="str">
        <f t="shared" si="134"/>
        <v>-</v>
      </c>
      <c r="C285" s="38"/>
      <c r="D285" s="1">
        <v>270</v>
      </c>
      <c r="E285" s="1">
        <f t="shared" si="137"/>
        <v>6</v>
      </c>
      <c r="F285" s="39">
        <f>IFERROR(IF(B285&lt;$C$9,IF('[29]Proforma-Input'!$C$108="Yes",K284,K284),0),)</f>
        <v>0</v>
      </c>
      <c r="G285" s="39">
        <f t="shared" si="135"/>
        <v>0</v>
      </c>
      <c r="H285" s="40">
        <f>IFERROR(IF(B285&lt;$C$9,IF('[29]Proforma-Input'!$C$108="Yes",H284,),0),)</f>
        <v>0</v>
      </c>
      <c r="I285" s="41">
        <f t="shared" si="120"/>
        <v>0</v>
      </c>
      <c r="J285" s="41">
        <f t="shared" si="121"/>
        <v>0</v>
      </c>
      <c r="K285" s="42">
        <f t="shared" si="122"/>
        <v>0</v>
      </c>
      <c r="L285" s="41" t="str">
        <f t="shared" si="123"/>
        <v>-</v>
      </c>
      <c r="M285" s="43" t="str">
        <f t="shared" si="124"/>
        <v>-</v>
      </c>
      <c r="O285" s="44">
        <f t="shared" ca="1" si="136"/>
        <v>54120</v>
      </c>
      <c r="P285" s="38"/>
      <c r="Q285" s="1">
        <f t="shared" si="115"/>
        <v>270</v>
      </c>
      <c r="R285" s="1">
        <f t="shared" si="138"/>
        <v>6</v>
      </c>
      <c r="S285" s="39">
        <f>IF('[29]Proforma-Input'!$C$108="No",X284,IF(AF285=TRUE,$P$3,X284))</f>
        <v>4531574.8363533849</v>
      </c>
      <c r="T285" s="39">
        <f t="shared" si="118"/>
        <v>63206.802349296377</v>
      </c>
      <c r="U285" s="40">
        <f t="shared" si="119"/>
        <v>6.5000000000000002E-2</v>
      </c>
      <c r="V285" s="41">
        <f t="shared" si="125"/>
        <v>24546.030363580834</v>
      </c>
      <c r="W285" s="41">
        <f t="shared" si="126"/>
        <v>38660.771985715546</v>
      </c>
      <c r="X285" s="53">
        <f t="shared" si="127"/>
        <v>4492914.0643676696</v>
      </c>
      <c r="Y285" s="68">
        <f t="shared" si="128"/>
        <v>11558750.698677689</v>
      </c>
      <c r="Z285" s="68">
        <f t="shared" si="129"/>
        <v>5507085.9356323285</v>
      </c>
      <c r="AA285" s="39">
        <f t="shared" si="130"/>
        <v>377.63123636278209</v>
      </c>
      <c r="AB285" s="53">
        <f t="shared" si="131"/>
        <v>94.407809090695523</v>
      </c>
      <c r="AC285" s="41" t="str">
        <f t="shared" si="132"/>
        <v>-</v>
      </c>
      <c r="AD285" s="43" t="str">
        <f t="shared" si="133"/>
        <v>-</v>
      </c>
      <c r="AF285" s="38">
        <f>IF('[29]Proforma-Input'!$C$108="Yes",MONTH(O285)&amp;YEAR(O285)=MONTH($C$9)&amp;YEAR($C$9),0)</f>
        <v>0</v>
      </c>
      <c r="AG285" s="52">
        <v>23</v>
      </c>
    </row>
    <row r="286" spans="2:33" x14ac:dyDescent="0.3">
      <c r="B286" s="44" t="str">
        <f t="shared" si="134"/>
        <v>-</v>
      </c>
      <c r="C286" s="38"/>
      <c r="D286" s="1">
        <v>271</v>
      </c>
      <c r="E286" s="1">
        <f t="shared" si="137"/>
        <v>7</v>
      </c>
      <c r="F286" s="39">
        <f>IFERROR(IF(B286&lt;$C$9,IF('[29]Proforma-Input'!$C$108="Yes",K285,K285),0),)</f>
        <v>0</v>
      </c>
      <c r="G286" s="39">
        <f t="shared" si="135"/>
        <v>0</v>
      </c>
      <c r="H286" s="40">
        <f>IFERROR(IF(B286&lt;$C$9,IF('[29]Proforma-Input'!$C$108="Yes",H285,),0),)</f>
        <v>0</v>
      </c>
      <c r="I286" s="41">
        <f t="shared" si="120"/>
        <v>0</v>
      </c>
      <c r="J286" s="41">
        <f t="shared" si="121"/>
        <v>0</v>
      </c>
      <c r="K286" s="42">
        <f t="shared" si="122"/>
        <v>0</v>
      </c>
      <c r="L286" s="41" t="str">
        <f t="shared" si="123"/>
        <v>-</v>
      </c>
      <c r="M286" s="43" t="str">
        <f t="shared" si="124"/>
        <v>-</v>
      </c>
      <c r="O286" s="44">
        <f t="shared" ca="1" si="136"/>
        <v>54151</v>
      </c>
      <c r="P286" s="38"/>
      <c r="Q286" s="1">
        <f t="shared" si="115"/>
        <v>271</v>
      </c>
      <c r="R286" s="1">
        <f t="shared" si="138"/>
        <v>7</v>
      </c>
      <c r="S286" s="39">
        <f>IF('[29]Proforma-Input'!$C$108="No",X285,IF(AF286=TRUE,$P$3,X285))</f>
        <v>4492914.0643676696</v>
      </c>
      <c r="T286" s="39">
        <f t="shared" si="118"/>
        <v>63206.802349296377</v>
      </c>
      <c r="U286" s="40">
        <f t="shared" si="119"/>
        <v>6.5000000000000002E-2</v>
      </c>
      <c r="V286" s="41">
        <f t="shared" si="125"/>
        <v>24336.61784865821</v>
      </c>
      <c r="W286" s="41">
        <f t="shared" si="126"/>
        <v>38870.184500638163</v>
      </c>
      <c r="X286" s="53">
        <f t="shared" si="127"/>
        <v>4454043.8798670312</v>
      </c>
      <c r="Y286" s="68">
        <f t="shared" si="128"/>
        <v>11583087.316526348</v>
      </c>
      <c r="Z286" s="68">
        <f t="shared" si="129"/>
        <v>5545956.1201329669</v>
      </c>
      <c r="AA286" s="39">
        <f t="shared" si="130"/>
        <v>374.40950536397253</v>
      </c>
      <c r="AB286" s="53">
        <f t="shared" si="131"/>
        <v>93.602376340993132</v>
      </c>
      <c r="AC286" s="41" t="str">
        <f t="shared" si="132"/>
        <v>-</v>
      </c>
      <c r="AD286" s="43" t="str">
        <f t="shared" si="133"/>
        <v>-</v>
      </c>
      <c r="AF286" s="38">
        <f>IF('[29]Proforma-Input'!$C$108="Yes",MONTH(O286)&amp;YEAR(O286)=MONTH($C$9)&amp;YEAR($C$9),0)</f>
        <v>0</v>
      </c>
      <c r="AG286" s="52">
        <v>23</v>
      </c>
    </row>
    <row r="287" spans="2:33" x14ac:dyDescent="0.3">
      <c r="B287" s="44" t="str">
        <f t="shared" si="134"/>
        <v>-</v>
      </c>
      <c r="C287" s="38"/>
      <c r="D287" s="1">
        <v>272</v>
      </c>
      <c r="E287" s="1">
        <f t="shared" si="137"/>
        <v>8</v>
      </c>
      <c r="F287" s="39">
        <f>IFERROR(IF(B287&lt;$C$9,IF('[29]Proforma-Input'!$C$108="Yes",K286,K286),0),)</f>
        <v>0</v>
      </c>
      <c r="G287" s="39">
        <f t="shared" si="135"/>
        <v>0</v>
      </c>
      <c r="H287" s="40">
        <f>IFERROR(IF(B287&lt;$C$9,IF('[29]Proforma-Input'!$C$108="Yes",H286,),0),)</f>
        <v>0</v>
      </c>
      <c r="I287" s="41">
        <f t="shared" si="120"/>
        <v>0</v>
      </c>
      <c r="J287" s="41">
        <f t="shared" si="121"/>
        <v>0</v>
      </c>
      <c r="K287" s="42">
        <f t="shared" si="122"/>
        <v>0</v>
      </c>
      <c r="L287" s="41" t="str">
        <f t="shared" si="123"/>
        <v>-</v>
      </c>
      <c r="M287" s="43" t="str">
        <f t="shared" si="124"/>
        <v>-</v>
      </c>
      <c r="O287" s="44">
        <f t="shared" ca="1" si="136"/>
        <v>54181</v>
      </c>
      <c r="P287" s="38"/>
      <c r="Q287" s="1">
        <f>IF(S287&gt;0,1+Q286,)</f>
        <v>272</v>
      </c>
      <c r="R287" s="1">
        <f t="shared" si="138"/>
        <v>8</v>
      </c>
      <c r="S287" s="39">
        <f>IF('[29]Proforma-Input'!$C$108="No",X286,IF(AF287=TRUE,$P$3,X286))</f>
        <v>4454043.8798670312</v>
      </c>
      <c r="T287" s="39">
        <f t="shared" si="118"/>
        <v>63206.802349296377</v>
      </c>
      <c r="U287" s="40">
        <f t="shared" si="119"/>
        <v>6.5000000000000002E-2</v>
      </c>
      <c r="V287" s="41">
        <f t="shared" si="125"/>
        <v>24126.071015946422</v>
      </c>
      <c r="W287" s="41">
        <f t="shared" si="126"/>
        <v>39080.731333349955</v>
      </c>
      <c r="X287" s="53">
        <f t="shared" si="127"/>
        <v>4414963.1485336814</v>
      </c>
      <c r="Y287" s="68">
        <f t="shared" si="128"/>
        <v>11607213.387542294</v>
      </c>
      <c r="Z287" s="68">
        <f t="shared" si="129"/>
        <v>5585036.8514663167</v>
      </c>
      <c r="AA287" s="39">
        <f t="shared" si="130"/>
        <v>371.17032332225261</v>
      </c>
      <c r="AB287" s="53">
        <f t="shared" si="131"/>
        <v>92.792580830563153</v>
      </c>
      <c r="AC287" s="41" t="str">
        <f t="shared" si="132"/>
        <v>-</v>
      </c>
      <c r="AD287" s="43" t="str">
        <f t="shared" si="133"/>
        <v>-</v>
      </c>
      <c r="AF287" s="38">
        <f>IF('[29]Proforma-Input'!$C$108="Yes",MONTH(O287)&amp;YEAR(O287)=MONTH($C$9)&amp;YEAR($C$9),0)</f>
        <v>0</v>
      </c>
      <c r="AG287" s="52">
        <v>23</v>
      </c>
    </row>
    <row r="288" spans="2:33" x14ac:dyDescent="0.3">
      <c r="B288" s="44" t="str">
        <f t="shared" si="134"/>
        <v>-</v>
      </c>
      <c r="C288" s="38"/>
      <c r="D288" s="1">
        <v>273</v>
      </c>
      <c r="E288" s="1">
        <f t="shared" si="137"/>
        <v>9</v>
      </c>
      <c r="F288" s="39">
        <f>IFERROR(IF(B288&lt;$C$9,IF('[29]Proforma-Input'!$C$108="Yes",K287,K287),0),)</f>
        <v>0</v>
      </c>
      <c r="G288" s="39">
        <f t="shared" si="135"/>
        <v>0</v>
      </c>
      <c r="H288" s="40">
        <f>IFERROR(IF(B288&lt;$C$9,IF('[29]Proforma-Input'!$C$108="Yes",H287,),0),)</f>
        <v>0</v>
      </c>
      <c r="I288" s="41">
        <f t="shared" si="120"/>
        <v>0</v>
      </c>
      <c r="J288" s="41">
        <f t="shared" si="121"/>
        <v>0</v>
      </c>
      <c r="K288" s="42">
        <f t="shared" si="122"/>
        <v>0</v>
      </c>
      <c r="L288" s="41" t="str">
        <f t="shared" si="123"/>
        <v>-</v>
      </c>
      <c r="M288" s="43" t="str">
        <f t="shared" si="124"/>
        <v>-</v>
      </c>
      <c r="O288" s="44">
        <f t="shared" ca="1" si="136"/>
        <v>54212</v>
      </c>
      <c r="P288" s="38"/>
      <c r="Q288" s="1">
        <f t="shared" si="115"/>
        <v>273</v>
      </c>
      <c r="R288" s="1">
        <f t="shared" si="138"/>
        <v>9</v>
      </c>
      <c r="S288" s="39">
        <f>IF('[29]Proforma-Input'!$C$108="No",X287,IF(AF288=TRUE,$P$3,X287))</f>
        <v>4414963.1485336814</v>
      </c>
      <c r="T288" s="39">
        <f t="shared" si="118"/>
        <v>63206.802349296377</v>
      </c>
      <c r="U288" s="40">
        <f t="shared" si="119"/>
        <v>6.5000000000000002E-2</v>
      </c>
      <c r="V288" s="41">
        <f t="shared" si="125"/>
        <v>23914.383721224109</v>
      </c>
      <c r="W288" s="41">
        <f t="shared" si="126"/>
        <v>39292.418628072264</v>
      </c>
      <c r="X288" s="53">
        <f t="shared" si="127"/>
        <v>4375670.729905609</v>
      </c>
      <c r="Y288" s="68">
        <f t="shared" si="128"/>
        <v>11631127.771263519</v>
      </c>
      <c r="Z288" s="68">
        <f t="shared" si="129"/>
        <v>5624329.2700943891</v>
      </c>
      <c r="AA288" s="39">
        <f t="shared" si="130"/>
        <v>367.91359571114009</v>
      </c>
      <c r="AB288" s="53">
        <f t="shared" si="131"/>
        <v>91.978398927785022</v>
      </c>
      <c r="AC288" s="41" t="str">
        <f t="shared" si="132"/>
        <v>-</v>
      </c>
      <c r="AD288" s="43" t="str">
        <f t="shared" si="133"/>
        <v>-</v>
      </c>
      <c r="AF288" s="38">
        <f>IF('[29]Proforma-Input'!$C$108="Yes",MONTH(O288)&amp;YEAR(O288)=MONTH($C$9)&amp;YEAR($C$9),0)</f>
        <v>0</v>
      </c>
      <c r="AG288" s="52">
        <v>23</v>
      </c>
    </row>
    <row r="289" spans="2:33" x14ac:dyDescent="0.3">
      <c r="B289" s="44" t="str">
        <f t="shared" si="134"/>
        <v>-</v>
      </c>
      <c r="C289" s="38"/>
      <c r="D289" s="1">
        <v>274</v>
      </c>
      <c r="E289" s="1">
        <f t="shared" si="137"/>
        <v>10</v>
      </c>
      <c r="F289" s="39">
        <f>IFERROR(IF(B289&lt;$C$9,IF('[29]Proforma-Input'!$C$108="Yes",K288,K288),0),)</f>
        <v>0</v>
      </c>
      <c r="G289" s="39">
        <f t="shared" si="135"/>
        <v>0</v>
      </c>
      <c r="H289" s="40">
        <f>IFERROR(IF(B289&lt;$C$9,IF('[29]Proforma-Input'!$C$108="Yes",H288,),0),)</f>
        <v>0</v>
      </c>
      <c r="I289" s="41">
        <f t="shared" si="120"/>
        <v>0</v>
      </c>
      <c r="J289" s="41">
        <f t="shared" si="121"/>
        <v>0</v>
      </c>
      <c r="K289" s="42">
        <f t="shared" si="122"/>
        <v>0</v>
      </c>
      <c r="L289" s="41" t="str">
        <f t="shared" si="123"/>
        <v>-</v>
      </c>
      <c r="M289" s="43" t="str">
        <f t="shared" si="124"/>
        <v>-</v>
      </c>
      <c r="O289" s="44">
        <f t="shared" ca="1" si="136"/>
        <v>54242</v>
      </c>
      <c r="P289" s="38"/>
      <c r="Q289" s="1">
        <f t="shared" si="115"/>
        <v>274</v>
      </c>
      <c r="R289" s="1">
        <f t="shared" si="138"/>
        <v>10</v>
      </c>
      <c r="S289" s="39">
        <f>IF('[29]Proforma-Input'!$C$108="No",X288,IF(AF289=TRUE,$P$3,X288))</f>
        <v>4375670.729905609</v>
      </c>
      <c r="T289" s="39">
        <f t="shared" si="118"/>
        <v>63206.802349296377</v>
      </c>
      <c r="U289" s="40">
        <f t="shared" si="119"/>
        <v>6.5000000000000002E-2</v>
      </c>
      <c r="V289" s="41">
        <f t="shared" si="125"/>
        <v>23701.549786988715</v>
      </c>
      <c r="W289" s="41">
        <f t="shared" si="126"/>
        <v>39505.252562307665</v>
      </c>
      <c r="X289" s="53">
        <f t="shared" si="127"/>
        <v>4336165.4773433013</v>
      </c>
      <c r="Y289" s="68">
        <f t="shared" si="128"/>
        <v>11654829.321050508</v>
      </c>
      <c r="Z289" s="68">
        <f t="shared" si="129"/>
        <v>5663834.5226566968</v>
      </c>
      <c r="AA289" s="39">
        <f t="shared" si="130"/>
        <v>364.63922749213407</v>
      </c>
      <c r="AB289" s="53">
        <f t="shared" si="131"/>
        <v>91.159806873033517</v>
      </c>
      <c r="AC289" s="41" t="str">
        <f t="shared" si="132"/>
        <v>-</v>
      </c>
      <c r="AD289" s="43" t="str">
        <f t="shared" si="133"/>
        <v>-</v>
      </c>
      <c r="AF289" s="38">
        <f>IF('[29]Proforma-Input'!$C$108="Yes",MONTH(O289)&amp;YEAR(O289)=MONTH($C$9)&amp;YEAR($C$9),0)</f>
        <v>0</v>
      </c>
      <c r="AG289" s="52">
        <v>23</v>
      </c>
    </row>
    <row r="290" spans="2:33" x14ac:dyDescent="0.3">
      <c r="B290" s="44" t="str">
        <f t="shared" si="134"/>
        <v>-</v>
      </c>
      <c r="C290" s="38"/>
      <c r="D290" s="1">
        <v>275</v>
      </c>
      <c r="E290" s="1">
        <f t="shared" si="137"/>
        <v>11</v>
      </c>
      <c r="F290" s="39">
        <f>IFERROR(IF(B290&lt;$C$9,IF('[29]Proforma-Input'!$C$108="Yes",K289,K289),0),)</f>
        <v>0</v>
      </c>
      <c r="G290" s="39">
        <f t="shared" si="135"/>
        <v>0</v>
      </c>
      <c r="H290" s="40">
        <f>IFERROR(IF(B290&lt;$C$9,IF('[29]Proforma-Input'!$C$108="Yes",H289,),0),)</f>
        <v>0</v>
      </c>
      <c r="I290" s="41">
        <f t="shared" si="120"/>
        <v>0</v>
      </c>
      <c r="J290" s="41">
        <f t="shared" si="121"/>
        <v>0</v>
      </c>
      <c r="K290" s="42">
        <f t="shared" si="122"/>
        <v>0</v>
      </c>
      <c r="L290" s="41" t="str">
        <f t="shared" si="123"/>
        <v>-</v>
      </c>
      <c r="M290" s="43" t="str">
        <f t="shared" si="124"/>
        <v>-</v>
      </c>
      <c r="O290" s="44">
        <f t="shared" ca="1" si="136"/>
        <v>54273</v>
      </c>
      <c r="P290" s="38"/>
      <c r="Q290" s="1">
        <f t="shared" si="115"/>
        <v>275</v>
      </c>
      <c r="R290" s="1">
        <f t="shared" si="138"/>
        <v>11</v>
      </c>
      <c r="S290" s="39">
        <f>IF('[29]Proforma-Input'!$C$108="No",X289,IF(AF290=TRUE,$P$3,X289))</f>
        <v>4336165.4773433013</v>
      </c>
      <c r="T290" s="39">
        <f t="shared" si="118"/>
        <v>63206.802349296377</v>
      </c>
      <c r="U290" s="40">
        <f t="shared" si="119"/>
        <v>6.5000000000000002E-2</v>
      </c>
      <c r="V290" s="41">
        <f t="shared" si="125"/>
        <v>23487.563002276216</v>
      </c>
      <c r="W290" s="41">
        <f t="shared" si="126"/>
        <v>39719.239347020164</v>
      </c>
      <c r="X290" s="53">
        <f t="shared" si="127"/>
        <v>4296446.2379962811</v>
      </c>
      <c r="Y290" s="68">
        <f t="shared" si="128"/>
        <v>11678316.884052783</v>
      </c>
      <c r="Z290" s="68">
        <f t="shared" si="129"/>
        <v>5703553.762003717</v>
      </c>
      <c r="AA290" s="39">
        <f t="shared" si="130"/>
        <v>361.34712311194176</v>
      </c>
      <c r="AB290" s="53">
        <f t="shared" si="131"/>
        <v>90.336780777985439</v>
      </c>
      <c r="AC290" s="41" t="str">
        <f t="shared" si="132"/>
        <v>-</v>
      </c>
      <c r="AD290" s="43" t="str">
        <f t="shared" si="133"/>
        <v>-</v>
      </c>
      <c r="AF290" s="38">
        <f>IF('[29]Proforma-Input'!$C$108="Yes",MONTH(O290)&amp;YEAR(O290)=MONTH($C$9)&amp;YEAR($C$9),0)</f>
        <v>0</v>
      </c>
      <c r="AG290" s="52">
        <v>23</v>
      </c>
    </row>
    <row r="291" spans="2:33" x14ac:dyDescent="0.3">
      <c r="B291" s="44" t="str">
        <f t="shared" si="134"/>
        <v>-</v>
      </c>
      <c r="C291" s="38"/>
      <c r="D291" s="1">
        <v>276</v>
      </c>
      <c r="E291" s="1">
        <f t="shared" si="137"/>
        <v>12</v>
      </c>
      <c r="F291" s="39">
        <f>IFERROR(IF(B291&lt;$C$9,IF('[29]Proforma-Input'!$C$108="Yes",K290,K290),0),)</f>
        <v>0</v>
      </c>
      <c r="G291" s="39">
        <f t="shared" si="135"/>
        <v>0</v>
      </c>
      <c r="H291" s="40">
        <f>IFERROR(IF(B291&lt;$C$9,IF('[29]Proforma-Input'!$C$108="Yes",H290,),0),)</f>
        <v>0</v>
      </c>
      <c r="I291" s="41">
        <f t="shared" si="120"/>
        <v>0</v>
      </c>
      <c r="J291" s="41">
        <f t="shared" si="121"/>
        <v>0</v>
      </c>
      <c r="K291" s="42">
        <f t="shared" si="122"/>
        <v>0</v>
      </c>
      <c r="L291" s="41" t="str">
        <f t="shared" si="123"/>
        <v>-</v>
      </c>
      <c r="M291" s="43" t="str">
        <f t="shared" si="124"/>
        <v>-</v>
      </c>
      <c r="O291" s="44">
        <f t="shared" ca="1" si="136"/>
        <v>54304</v>
      </c>
      <c r="P291" s="38"/>
      <c r="Q291" s="1">
        <f t="shared" si="115"/>
        <v>276</v>
      </c>
      <c r="R291" s="1">
        <f t="shared" si="138"/>
        <v>12</v>
      </c>
      <c r="S291" s="39">
        <f>IF('[29]Proforma-Input'!$C$108="No",X290,IF(AF291=TRUE,$P$3,X290))</f>
        <v>4296446.2379962811</v>
      </c>
      <c r="T291" s="39">
        <f t="shared" si="118"/>
        <v>63206.802349296377</v>
      </c>
      <c r="U291" s="40">
        <f t="shared" si="119"/>
        <v>6.5000000000000002E-2</v>
      </c>
      <c r="V291" s="41">
        <f t="shared" si="125"/>
        <v>23272.417122479856</v>
      </c>
      <c r="W291" s="41">
        <f t="shared" si="126"/>
        <v>39934.385226816521</v>
      </c>
      <c r="X291" s="53">
        <f t="shared" si="127"/>
        <v>4256511.8527694643</v>
      </c>
      <c r="Y291" s="68">
        <f t="shared" si="128"/>
        <v>11701589.301175263</v>
      </c>
      <c r="Z291" s="68">
        <f t="shared" si="129"/>
        <v>5743488.1472305339</v>
      </c>
      <c r="AA291" s="39">
        <f t="shared" si="130"/>
        <v>358.03718649969011</v>
      </c>
      <c r="AB291" s="53">
        <f t="shared" si="131"/>
        <v>89.509296624922527</v>
      </c>
      <c r="AC291" s="41" t="str">
        <f t="shared" si="132"/>
        <v>-</v>
      </c>
      <c r="AD291" s="43" t="str">
        <f t="shared" si="133"/>
        <v>-</v>
      </c>
      <c r="AF291" s="38">
        <f>IF('[29]Proforma-Input'!$C$108="Yes",MONTH(O291)&amp;YEAR(O291)=MONTH($C$9)&amp;YEAR($C$9),0)</f>
        <v>0</v>
      </c>
      <c r="AG291" s="52">
        <v>23</v>
      </c>
    </row>
    <row r="292" spans="2:33" x14ac:dyDescent="0.3">
      <c r="B292" s="44" t="str">
        <f t="shared" si="134"/>
        <v>-</v>
      </c>
      <c r="C292" s="38">
        <v>24</v>
      </c>
      <c r="D292" s="1">
        <v>277</v>
      </c>
      <c r="E292" s="1">
        <v>1</v>
      </c>
      <c r="F292" s="39">
        <f>IFERROR(IF(B292&lt;$C$9,IF('[29]Proforma-Input'!$C$108="Yes",K291,K291),0),)</f>
        <v>0</v>
      </c>
      <c r="G292" s="39">
        <f t="shared" si="135"/>
        <v>0</v>
      </c>
      <c r="H292" s="40">
        <f>IFERROR(IF(B292&lt;$C$9,IF('[29]Proforma-Input'!$C$108="Yes",H291,),0),)</f>
        <v>0</v>
      </c>
      <c r="I292" s="41">
        <f t="shared" si="120"/>
        <v>0</v>
      </c>
      <c r="J292" s="41">
        <f t="shared" si="121"/>
        <v>0</v>
      </c>
      <c r="K292" s="42">
        <f t="shared" si="122"/>
        <v>0</v>
      </c>
      <c r="L292" s="41">
        <f t="shared" si="123"/>
        <v>0</v>
      </c>
      <c r="M292" s="43">
        <f t="shared" si="124"/>
        <v>0</v>
      </c>
      <c r="O292" s="44">
        <f t="shared" ca="1" si="136"/>
        <v>54334</v>
      </c>
      <c r="P292" s="38">
        <v>24</v>
      </c>
      <c r="Q292" s="1">
        <f t="shared" si="115"/>
        <v>277</v>
      </c>
      <c r="R292" s="1">
        <v>1</v>
      </c>
      <c r="S292" s="39">
        <f>IF('[29]Proforma-Input'!$C$108="No",X291,IF(AF292=TRUE,$P$3,X291))</f>
        <v>4256511.8527694643</v>
      </c>
      <c r="T292" s="39">
        <f t="shared" si="118"/>
        <v>63206.802349296377</v>
      </c>
      <c r="U292" s="40">
        <f t="shared" si="119"/>
        <v>6.5000000000000002E-2</v>
      </c>
      <c r="V292" s="41">
        <f t="shared" si="125"/>
        <v>23056.105869167932</v>
      </c>
      <c r="W292" s="41">
        <f t="shared" si="126"/>
        <v>40150.696480128448</v>
      </c>
      <c r="X292" s="53">
        <f t="shared" si="127"/>
        <v>4216361.1562893353</v>
      </c>
      <c r="Y292" s="68">
        <f t="shared" si="128"/>
        <v>11724645.407044431</v>
      </c>
      <c r="Z292" s="68">
        <f t="shared" si="129"/>
        <v>5783638.8437106628</v>
      </c>
      <c r="AA292" s="39">
        <f t="shared" si="130"/>
        <v>354.70932106412198</v>
      </c>
      <c r="AB292" s="53">
        <f t="shared" si="131"/>
        <v>88.677330266030495</v>
      </c>
      <c r="AC292" s="41">
        <f t="shared" si="132"/>
        <v>262057.04312086987</v>
      </c>
      <c r="AD292" s="43">
        <f t="shared" si="133"/>
        <v>496424.58507068659</v>
      </c>
      <c r="AF292" s="38">
        <f>IF('[29]Proforma-Input'!$C$108="Yes",MONTH(O292)&amp;YEAR(O292)=MONTH($C$9)&amp;YEAR($C$9),0)</f>
        <v>0</v>
      </c>
      <c r="AG292" s="52">
        <v>24</v>
      </c>
    </row>
    <row r="293" spans="2:33" x14ac:dyDescent="0.3">
      <c r="B293" s="44" t="str">
        <f t="shared" si="134"/>
        <v>-</v>
      </c>
      <c r="C293" s="38"/>
      <c r="D293" s="1">
        <v>278</v>
      </c>
      <c r="E293" s="1">
        <f t="shared" ref="E293:E303" si="139">1+E292</f>
        <v>2</v>
      </c>
      <c r="F293" s="39">
        <f>IFERROR(IF(B293&lt;$C$9,IF('[29]Proforma-Input'!$C$108="Yes",K292,K292),0),)</f>
        <v>0</v>
      </c>
      <c r="G293" s="39">
        <f t="shared" si="135"/>
        <v>0</v>
      </c>
      <c r="H293" s="40">
        <f>IFERROR(IF(B293&lt;$C$9,IF('[29]Proforma-Input'!$C$108="Yes",H292,),0),)</f>
        <v>0</v>
      </c>
      <c r="I293" s="41">
        <f t="shared" si="120"/>
        <v>0</v>
      </c>
      <c r="J293" s="41">
        <f t="shared" si="121"/>
        <v>0</v>
      </c>
      <c r="K293" s="42">
        <f t="shared" si="122"/>
        <v>0</v>
      </c>
      <c r="L293" s="41" t="str">
        <f t="shared" si="123"/>
        <v>-</v>
      </c>
      <c r="M293" s="43" t="str">
        <f t="shared" si="124"/>
        <v>-</v>
      </c>
      <c r="O293" s="44">
        <f t="shared" ca="1" si="136"/>
        <v>54365</v>
      </c>
      <c r="P293" s="38"/>
      <c r="Q293" s="1">
        <f t="shared" si="115"/>
        <v>278</v>
      </c>
      <c r="R293" s="1">
        <f t="shared" ref="R293:R303" si="140">1+R292</f>
        <v>2</v>
      </c>
      <c r="S293" s="39">
        <f>IF('[29]Proforma-Input'!$C$108="No",X292,IF(AF293=TRUE,$P$3,X292))</f>
        <v>4216361.1562893353</v>
      </c>
      <c r="T293" s="39">
        <f t="shared" si="118"/>
        <v>63206.802349296377</v>
      </c>
      <c r="U293" s="40">
        <f t="shared" si="119"/>
        <v>6.5000000000000002E-2</v>
      </c>
      <c r="V293" s="41">
        <f t="shared" si="125"/>
        <v>22838.622929900568</v>
      </c>
      <c r="W293" s="41">
        <f t="shared" si="126"/>
        <v>40368.179419395805</v>
      </c>
      <c r="X293" s="53">
        <f t="shared" si="127"/>
        <v>4175992.9768699394</v>
      </c>
      <c r="Y293" s="68">
        <f t="shared" si="128"/>
        <v>11747484.029974332</v>
      </c>
      <c r="Z293" s="68">
        <f t="shared" si="129"/>
        <v>5824007.0231300583</v>
      </c>
      <c r="AA293" s="39">
        <f t="shared" si="130"/>
        <v>351.36342969077799</v>
      </c>
      <c r="AB293" s="53">
        <f t="shared" si="131"/>
        <v>87.840857422694498</v>
      </c>
      <c r="AC293" s="41" t="str">
        <f t="shared" si="132"/>
        <v>-</v>
      </c>
      <c r="AD293" s="43" t="str">
        <f t="shared" si="133"/>
        <v>-</v>
      </c>
      <c r="AF293" s="38">
        <f>IF('[29]Proforma-Input'!$C$108="Yes",MONTH(O293)&amp;YEAR(O293)=MONTH($C$9)&amp;YEAR($C$9),0)</f>
        <v>0</v>
      </c>
      <c r="AG293" s="52">
        <v>24</v>
      </c>
    </row>
    <row r="294" spans="2:33" x14ac:dyDescent="0.3">
      <c r="B294" s="44" t="str">
        <f t="shared" si="134"/>
        <v>-</v>
      </c>
      <c r="C294" s="38"/>
      <c r="D294" s="1">
        <v>279</v>
      </c>
      <c r="E294" s="1">
        <f t="shared" si="139"/>
        <v>3</v>
      </c>
      <c r="F294" s="39">
        <f>IFERROR(IF(B294&lt;$C$9,IF('[29]Proforma-Input'!$C$108="Yes",K293,K293),0),)</f>
        <v>0</v>
      </c>
      <c r="G294" s="39">
        <f t="shared" si="135"/>
        <v>0</v>
      </c>
      <c r="H294" s="40">
        <f>IFERROR(IF(B294&lt;$C$9,IF('[29]Proforma-Input'!$C$108="Yes",H293,),0),)</f>
        <v>0</v>
      </c>
      <c r="I294" s="41">
        <f t="shared" si="120"/>
        <v>0</v>
      </c>
      <c r="J294" s="41">
        <f t="shared" si="121"/>
        <v>0</v>
      </c>
      <c r="K294" s="42">
        <f t="shared" si="122"/>
        <v>0</v>
      </c>
      <c r="L294" s="41" t="str">
        <f t="shared" si="123"/>
        <v>-</v>
      </c>
      <c r="M294" s="43" t="str">
        <f t="shared" si="124"/>
        <v>-</v>
      </c>
      <c r="O294" s="44">
        <f t="shared" ca="1" si="136"/>
        <v>54395</v>
      </c>
      <c r="P294" s="38"/>
      <c r="Q294" s="1">
        <f t="shared" si="115"/>
        <v>279</v>
      </c>
      <c r="R294" s="1">
        <f t="shared" si="140"/>
        <v>3</v>
      </c>
      <c r="S294" s="39">
        <f>IF('[29]Proforma-Input'!$C$108="No",X293,IF(AF294=TRUE,$P$3,X293))</f>
        <v>4175992.9768699394</v>
      </c>
      <c r="T294" s="39">
        <f t="shared" si="118"/>
        <v>63206.802349296377</v>
      </c>
      <c r="U294" s="40">
        <f t="shared" si="119"/>
        <v>6.5000000000000002E-2</v>
      </c>
      <c r="V294" s="41">
        <f t="shared" si="125"/>
        <v>22619.961958045507</v>
      </c>
      <c r="W294" s="41">
        <f t="shared" si="126"/>
        <v>40586.840391250866</v>
      </c>
      <c r="X294" s="53">
        <f t="shared" si="127"/>
        <v>4135406.1364786886</v>
      </c>
      <c r="Y294" s="68">
        <f t="shared" si="128"/>
        <v>11770103.991932377</v>
      </c>
      <c r="Z294" s="68">
        <f t="shared" si="129"/>
        <v>5864593.8635213096</v>
      </c>
      <c r="AA294" s="39">
        <f t="shared" si="130"/>
        <v>347.99941473916164</v>
      </c>
      <c r="AB294" s="53">
        <f t="shared" si="131"/>
        <v>86.999853684790409</v>
      </c>
      <c r="AC294" s="41" t="str">
        <f t="shared" si="132"/>
        <v>-</v>
      </c>
      <c r="AD294" s="43" t="str">
        <f t="shared" si="133"/>
        <v>-</v>
      </c>
      <c r="AF294" s="38">
        <f>IF('[29]Proforma-Input'!$C$108="Yes",MONTH(O294)&amp;YEAR(O294)=MONTH($C$9)&amp;YEAR($C$9),0)</f>
        <v>0</v>
      </c>
      <c r="AG294" s="52">
        <v>24</v>
      </c>
    </row>
    <row r="295" spans="2:33" x14ac:dyDescent="0.3">
      <c r="B295" s="44" t="str">
        <f t="shared" si="134"/>
        <v>-</v>
      </c>
      <c r="C295" s="38"/>
      <c r="D295" s="1">
        <v>280</v>
      </c>
      <c r="E295" s="1">
        <f t="shared" si="139"/>
        <v>4</v>
      </c>
      <c r="F295" s="39">
        <f>IFERROR(IF(B295&lt;$C$9,IF('[29]Proforma-Input'!$C$108="Yes",K294,K294),0),)</f>
        <v>0</v>
      </c>
      <c r="G295" s="39">
        <f t="shared" si="135"/>
        <v>0</v>
      </c>
      <c r="H295" s="40">
        <f>IFERROR(IF(B295&lt;$C$9,IF('[29]Proforma-Input'!$C$108="Yes",H294,),0),)</f>
        <v>0</v>
      </c>
      <c r="I295" s="41">
        <f t="shared" si="120"/>
        <v>0</v>
      </c>
      <c r="J295" s="41">
        <f t="shared" si="121"/>
        <v>0</v>
      </c>
      <c r="K295" s="42">
        <f t="shared" si="122"/>
        <v>0</v>
      </c>
      <c r="L295" s="41" t="str">
        <f t="shared" si="123"/>
        <v>-</v>
      </c>
      <c r="M295" s="43" t="str">
        <f t="shared" si="124"/>
        <v>-</v>
      </c>
      <c r="O295" s="44">
        <f t="shared" ca="1" si="136"/>
        <v>54426</v>
      </c>
      <c r="P295" s="38"/>
      <c r="Q295" s="1">
        <f t="shared" si="115"/>
        <v>280</v>
      </c>
      <c r="R295" s="1">
        <f t="shared" si="140"/>
        <v>4</v>
      </c>
      <c r="S295" s="39">
        <f>IF('[29]Proforma-Input'!$C$108="No",X294,IF(AF295=TRUE,$P$3,X294))</f>
        <v>4135406.1364786886</v>
      </c>
      <c r="T295" s="39">
        <f t="shared" si="118"/>
        <v>63206.802349296377</v>
      </c>
      <c r="U295" s="40">
        <f t="shared" si="119"/>
        <v>6.5000000000000002E-2</v>
      </c>
      <c r="V295" s="41">
        <f t="shared" si="125"/>
        <v>22400.116572592899</v>
      </c>
      <c r="W295" s="41">
        <f t="shared" si="126"/>
        <v>40806.685776703482</v>
      </c>
      <c r="X295" s="53">
        <f>S295-W295</f>
        <v>4094599.450701985</v>
      </c>
      <c r="Y295" s="68">
        <f t="shared" si="128"/>
        <v>11792504.10850497</v>
      </c>
      <c r="Z295" s="68">
        <f t="shared" si="129"/>
        <v>5905400.5492980126</v>
      </c>
      <c r="AA295" s="39">
        <f t="shared" si="130"/>
        <v>344.61717803989069</v>
      </c>
      <c r="AB295" s="53">
        <f t="shared" si="131"/>
        <v>86.154294509972672</v>
      </c>
      <c r="AC295" s="41" t="str">
        <f t="shared" si="132"/>
        <v>-</v>
      </c>
      <c r="AD295" s="43" t="str">
        <f t="shared" si="133"/>
        <v>-</v>
      </c>
      <c r="AF295" s="38">
        <f>IF('[29]Proforma-Input'!$C$108="Yes",MONTH(O295)&amp;YEAR(O295)=MONTH($C$9)&amp;YEAR($C$9),0)</f>
        <v>0</v>
      </c>
      <c r="AG295" s="52">
        <v>24</v>
      </c>
    </row>
    <row r="296" spans="2:33" x14ac:dyDescent="0.3">
      <c r="B296" s="44" t="str">
        <f t="shared" si="134"/>
        <v>-</v>
      </c>
      <c r="C296" s="38"/>
      <c r="D296" s="1">
        <v>281</v>
      </c>
      <c r="E296" s="1">
        <f t="shared" si="139"/>
        <v>5</v>
      </c>
      <c r="F296" s="39">
        <f>IFERROR(IF(B296&lt;$C$9,IF('[29]Proforma-Input'!$C$108="Yes",K295,K295),0),)</f>
        <v>0</v>
      </c>
      <c r="G296" s="39">
        <f t="shared" si="135"/>
        <v>0</v>
      </c>
      <c r="H296" s="40">
        <f>IFERROR(IF(B296&lt;$C$9,IF('[29]Proforma-Input'!$C$108="Yes",H295,),0),)</f>
        <v>0</v>
      </c>
      <c r="I296" s="41">
        <f t="shared" si="120"/>
        <v>0</v>
      </c>
      <c r="J296" s="41">
        <f t="shared" si="121"/>
        <v>0</v>
      </c>
      <c r="K296" s="42">
        <f t="shared" si="122"/>
        <v>0</v>
      </c>
      <c r="L296" s="41" t="str">
        <f t="shared" si="123"/>
        <v>-</v>
      </c>
      <c r="M296" s="43" t="str">
        <f t="shared" si="124"/>
        <v>-</v>
      </c>
      <c r="O296" s="44">
        <f t="shared" ca="1" si="136"/>
        <v>54457</v>
      </c>
      <c r="P296" s="38"/>
      <c r="Q296" s="1">
        <f t="shared" si="115"/>
        <v>281</v>
      </c>
      <c r="R296" s="1">
        <f t="shared" si="140"/>
        <v>5</v>
      </c>
      <c r="S296" s="39">
        <f>IF('[29]Proforma-Input'!$C$108="No",X295,IF(AF296=TRUE,$P$3,X295))</f>
        <v>4094599.450701985</v>
      </c>
      <c r="T296" s="39">
        <f t="shared" si="118"/>
        <v>63206.802349296377</v>
      </c>
      <c r="U296" s="40">
        <f t="shared" si="119"/>
        <v>6.5000000000000002E-2</v>
      </c>
      <c r="V296" s="41">
        <f t="shared" si="125"/>
        <v>22179.080357969087</v>
      </c>
      <c r="W296" s="41">
        <f t="shared" si="126"/>
        <v>41027.721991327286</v>
      </c>
      <c r="X296" s="53">
        <f t="shared" si="127"/>
        <v>4053571.7287106579</v>
      </c>
      <c r="Y296" s="68">
        <f t="shared" si="128"/>
        <v>11814683.188862938</v>
      </c>
      <c r="Z296" s="68">
        <f t="shared" si="129"/>
        <v>5946428.2712893402</v>
      </c>
      <c r="AA296" s="39">
        <f t="shared" si="130"/>
        <v>341.21662089183206</v>
      </c>
      <c r="AB296" s="53">
        <f t="shared" si="131"/>
        <v>85.304155222958016</v>
      </c>
      <c r="AC296" s="41" t="str">
        <f t="shared" si="132"/>
        <v>-</v>
      </c>
      <c r="AD296" s="43" t="str">
        <f t="shared" si="133"/>
        <v>-</v>
      </c>
      <c r="AF296" s="38">
        <f>IF('[29]Proforma-Input'!$C$108="Yes",MONTH(O296)&amp;YEAR(O296)=MONTH($C$9)&amp;YEAR($C$9),0)</f>
        <v>0</v>
      </c>
      <c r="AG296" s="52">
        <v>24</v>
      </c>
    </row>
    <row r="297" spans="2:33" x14ac:dyDescent="0.3">
      <c r="B297" s="44" t="str">
        <f t="shared" si="134"/>
        <v>-</v>
      </c>
      <c r="C297" s="38"/>
      <c r="D297" s="1">
        <v>282</v>
      </c>
      <c r="E297" s="1">
        <f t="shared" si="139"/>
        <v>6</v>
      </c>
      <c r="F297" s="39">
        <f>IFERROR(IF(B297&lt;$C$9,IF('[29]Proforma-Input'!$C$108="Yes",K296,K296),0),)</f>
        <v>0</v>
      </c>
      <c r="G297" s="39">
        <f t="shared" si="135"/>
        <v>0</v>
      </c>
      <c r="H297" s="40">
        <f>IFERROR(IF(B297&lt;$C$9,IF('[29]Proforma-Input'!$C$108="Yes",H296,),0),)</f>
        <v>0</v>
      </c>
      <c r="I297" s="41">
        <f t="shared" si="120"/>
        <v>0</v>
      </c>
      <c r="J297" s="41">
        <f t="shared" si="121"/>
        <v>0</v>
      </c>
      <c r="K297" s="42">
        <f t="shared" si="122"/>
        <v>0</v>
      </c>
      <c r="L297" s="41" t="str">
        <f t="shared" si="123"/>
        <v>-</v>
      </c>
      <c r="M297" s="43" t="str">
        <f t="shared" si="124"/>
        <v>-</v>
      </c>
      <c r="O297" s="44">
        <f t="shared" ca="1" si="136"/>
        <v>54485</v>
      </c>
      <c r="P297" s="38"/>
      <c r="Q297" s="1">
        <f t="shared" si="115"/>
        <v>282</v>
      </c>
      <c r="R297" s="1">
        <f t="shared" si="140"/>
        <v>6</v>
      </c>
      <c r="S297" s="39">
        <f>IF('[29]Proforma-Input'!$C$108="No",X296,IF(AF297=TRUE,$P$3,X296))</f>
        <v>4053571.7287106579</v>
      </c>
      <c r="T297" s="39">
        <f t="shared" si="118"/>
        <v>63206.802349296377</v>
      </c>
      <c r="U297" s="40">
        <f t="shared" si="119"/>
        <v>6.5000000000000002E-2</v>
      </c>
      <c r="V297" s="41">
        <f t="shared" si="125"/>
        <v>21956.846863849398</v>
      </c>
      <c r="W297" s="41">
        <f t="shared" si="126"/>
        <v>41249.955485446975</v>
      </c>
      <c r="X297" s="53">
        <f t="shared" si="127"/>
        <v>4012321.7732252111</v>
      </c>
      <c r="Y297" s="68">
        <f t="shared" si="128"/>
        <v>11836640.035726788</v>
      </c>
      <c r="Z297" s="68">
        <f t="shared" si="129"/>
        <v>5987678.2267747875</v>
      </c>
      <c r="AA297" s="39">
        <f t="shared" si="130"/>
        <v>337.79764405922151</v>
      </c>
      <c r="AB297" s="53">
        <f t="shared" si="131"/>
        <v>84.449411014805378</v>
      </c>
      <c r="AC297" s="41" t="str">
        <f t="shared" si="132"/>
        <v>-</v>
      </c>
      <c r="AD297" s="43" t="str">
        <f t="shared" si="133"/>
        <v>-</v>
      </c>
      <c r="AF297" s="38">
        <f>IF('[29]Proforma-Input'!$C$108="Yes",MONTH(O297)&amp;YEAR(O297)=MONTH($C$9)&amp;YEAR($C$9),0)</f>
        <v>0</v>
      </c>
      <c r="AG297" s="52">
        <v>24</v>
      </c>
    </row>
    <row r="298" spans="2:33" x14ac:dyDescent="0.3">
      <c r="B298" s="44" t="str">
        <f t="shared" si="134"/>
        <v>-</v>
      </c>
      <c r="C298" s="38"/>
      <c r="D298" s="1">
        <v>283</v>
      </c>
      <c r="E298" s="1">
        <f t="shared" si="139"/>
        <v>7</v>
      </c>
      <c r="F298" s="39">
        <f>IFERROR(IF(B298&lt;$C$9,IF('[29]Proforma-Input'!$C$108="Yes",K297,K297),0),)</f>
        <v>0</v>
      </c>
      <c r="G298" s="39">
        <f t="shared" si="135"/>
        <v>0</v>
      </c>
      <c r="H298" s="40">
        <f>IFERROR(IF(B298&lt;$C$9,IF('[29]Proforma-Input'!$C$108="Yes",H297,),0),)</f>
        <v>0</v>
      </c>
      <c r="I298" s="41">
        <f t="shared" si="120"/>
        <v>0</v>
      </c>
      <c r="J298" s="41">
        <f t="shared" si="121"/>
        <v>0</v>
      </c>
      <c r="K298" s="42">
        <f t="shared" si="122"/>
        <v>0</v>
      </c>
      <c r="L298" s="41" t="str">
        <f t="shared" si="123"/>
        <v>-</v>
      </c>
      <c r="M298" s="43" t="str">
        <f t="shared" si="124"/>
        <v>-</v>
      </c>
      <c r="O298" s="44">
        <f t="shared" ca="1" si="136"/>
        <v>54516</v>
      </c>
      <c r="P298" s="38"/>
      <c r="Q298" s="1">
        <f t="shared" si="115"/>
        <v>283</v>
      </c>
      <c r="R298" s="1">
        <f t="shared" si="140"/>
        <v>7</v>
      </c>
      <c r="S298" s="39">
        <f>IF('[29]Proforma-Input'!$C$108="No",X297,IF(AF298=TRUE,$P$3,X297))</f>
        <v>4012321.7732252111</v>
      </c>
      <c r="T298" s="39">
        <f t="shared" si="118"/>
        <v>63206.802349296377</v>
      </c>
      <c r="U298" s="40">
        <f t="shared" si="119"/>
        <v>6.5000000000000002E-2</v>
      </c>
      <c r="V298" s="41">
        <f t="shared" si="125"/>
        <v>21733.409604969893</v>
      </c>
      <c r="W298" s="41">
        <f t="shared" si="126"/>
        <v>41473.392744326484</v>
      </c>
      <c r="X298" s="53">
        <f t="shared" si="127"/>
        <v>3970848.3804808846</v>
      </c>
      <c r="Y298" s="68">
        <f t="shared" si="128"/>
        <v>11858373.445331758</v>
      </c>
      <c r="Z298" s="68">
        <f t="shared" si="129"/>
        <v>6029151.6195191136</v>
      </c>
      <c r="AA298" s="39">
        <f t="shared" si="130"/>
        <v>334.3601477687676</v>
      </c>
      <c r="AB298" s="53">
        <f t="shared" si="131"/>
        <v>83.590036942191901</v>
      </c>
      <c r="AC298" s="41" t="str">
        <f t="shared" si="132"/>
        <v>-</v>
      </c>
      <c r="AD298" s="43" t="str">
        <f t="shared" si="133"/>
        <v>-</v>
      </c>
      <c r="AF298" s="38">
        <f>IF('[29]Proforma-Input'!$C$108="Yes",MONTH(O298)&amp;YEAR(O298)=MONTH($C$9)&amp;YEAR($C$9),0)</f>
        <v>0</v>
      </c>
      <c r="AG298" s="52">
        <v>24</v>
      </c>
    </row>
    <row r="299" spans="2:33" x14ac:dyDescent="0.3">
      <c r="B299" s="44" t="str">
        <f t="shared" si="134"/>
        <v>-</v>
      </c>
      <c r="C299" s="38"/>
      <c r="D299" s="1">
        <v>284</v>
      </c>
      <c r="E299" s="1">
        <f t="shared" si="139"/>
        <v>8</v>
      </c>
      <c r="F299" s="39">
        <f>IFERROR(IF(B299&lt;$C$9,IF('[29]Proforma-Input'!$C$108="Yes",K298,K298),0),)</f>
        <v>0</v>
      </c>
      <c r="G299" s="39">
        <f t="shared" si="135"/>
        <v>0</v>
      </c>
      <c r="H299" s="40">
        <f>IFERROR(IF(B299&lt;$C$9,IF('[29]Proforma-Input'!$C$108="Yes",H298,),0),)</f>
        <v>0</v>
      </c>
      <c r="I299" s="41">
        <f t="shared" si="120"/>
        <v>0</v>
      </c>
      <c r="J299" s="41">
        <f t="shared" si="121"/>
        <v>0</v>
      </c>
      <c r="K299" s="42">
        <f t="shared" si="122"/>
        <v>0</v>
      </c>
      <c r="L299" s="41" t="str">
        <f t="shared" si="123"/>
        <v>-</v>
      </c>
      <c r="M299" s="43" t="str">
        <f t="shared" si="124"/>
        <v>-</v>
      </c>
      <c r="O299" s="44">
        <f t="shared" ca="1" si="136"/>
        <v>54546</v>
      </c>
      <c r="P299" s="38"/>
      <c r="Q299" s="1">
        <f t="shared" si="115"/>
        <v>284</v>
      </c>
      <c r="R299" s="1">
        <f t="shared" si="140"/>
        <v>8</v>
      </c>
      <c r="S299" s="39">
        <f>IF('[29]Proforma-Input'!$C$108="No",X298,IF(AF299=TRUE,$P$3,X298))</f>
        <v>3970848.3804808846</v>
      </c>
      <c r="T299" s="39">
        <f t="shared" si="118"/>
        <v>63206.802349296377</v>
      </c>
      <c r="U299" s="40">
        <f t="shared" si="119"/>
        <v>6.5000000000000002E-2</v>
      </c>
      <c r="V299" s="41">
        <f t="shared" si="125"/>
        <v>21508.762060938127</v>
      </c>
      <c r="W299" s="41">
        <f t="shared" si="126"/>
        <v>41698.04028835825</v>
      </c>
      <c r="X299" s="53">
        <f t="shared" si="127"/>
        <v>3929150.3401925261</v>
      </c>
      <c r="Y299" s="68">
        <f t="shared" si="128"/>
        <v>11879882.207392696</v>
      </c>
      <c r="Z299" s="68">
        <f t="shared" si="129"/>
        <v>6070849.6598074716</v>
      </c>
      <c r="AA299" s="39">
        <f t="shared" si="130"/>
        <v>330.9040317067404</v>
      </c>
      <c r="AB299" s="53">
        <f t="shared" si="131"/>
        <v>82.726007926685099</v>
      </c>
      <c r="AC299" s="41" t="str">
        <f t="shared" si="132"/>
        <v>-</v>
      </c>
      <c r="AD299" s="43" t="str">
        <f t="shared" si="133"/>
        <v>-</v>
      </c>
      <c r="AF299" s="38">
        <f>IF('[29]Proforma-Input'!$C$108="Yes",MONTH(O299)&amp;YEAR(O299)=MONTH($C$9)&amp;YEAR($C$9),0)</f>
        <v>0</v>
      </c>
      <c r="AG299" s="52">
        <v>24</v>
      </c>
    </row>
    <row r="300" spans="2:33" x14ac:dyDescent="0.3">
      <c r="B300" s="44" t="str">
        <f t="shared" si="134"/>
        <v>-</v>
      </c>
      <c r="C300" s="38"/>
      <c r="D300" s="1">
        <v>285</v>
      </c>
      <c r="E300" s="1">
        <f t="shared" si="139"/>
        <v>9</v>
      </c>
      <c r="F300" s="39">
        <f>IFERROR(IF(B300&lt;$C$9,IF('[29]Proforma-Input'!$C$108="Yes",K299,K299),0),)</f>
        <v>0</v>
      </c>
      <c r="G300" s="39">
        <f t="shared" si="135"/>
        <v>0</v>
      </c>
      <c r="H300" s="40">
        <f>IFERROR(IF(B300&lt;$C$9,IF('[29]Proforma-Input'!$C$108="Yes",H299,),0),)</f>
        <v>0</v>
      </c>
      <c r="I300" s="41">
        <f t="shared" si="120"/>
        <v>0</v>
      </c>
      <c r="J300" s="41">
        <f t="shared" si="121"/>
        <v>0</v>
      </c>
      <c r="K300" s="42">
        <f t="shared" si="122"/>
        <v>0</v>
      </c>
      <c r="L300" s="41" t="str">
        <f t="shared" si="123"/>
        <v>-</v>
      </c>
      <c r="M300" s="43" t="str">
        <f t="shared" si="124"/>
        <v>-</v>
      </c>
      <c r="O300" s="44">
        <f t="shared" ca="1" si="136"/>
        <v>54577</v>
      </c>
      <c r="P300" s="38"/>
      <c r="Q300" s="1">
        <f t="shared" si="115"/>
        <v>285</v>
      </c>
      <c r="R300" s="1">
        <f t="shared" si="140"/>
        <v>9</v>
      </c>
      <c r="S300" s="39">
        <f>IF('[29]Proforma-Input'!$C$108="No",X299,IF(AF300=TRUE,$P$3,X299))</f>
        <v>3929150.3401925261</v>
      </c>
      <c r="T300" s="39">
        <f t="shared" si="118"/>
        <v>63206.802349296377</v>
      </c>
      <c r="U300" s="40">
        <f t="shared" si="119"/>
        <v>6.5000000000000002E-2</v>
      </c>
      <c r="V300" s="41">
        <f t="shared" si="125"/>
        <v>21282.897676042852</v>
      </c>
      <c r="W300" s="41">
        <f t="shared" si="126"/>
        <v>41923.904673253521</v>
      </c>
      <c r="X300" s="53">
        <f t="shared" si="127"/>
        <v>3887226.4355192725</v>
      </c>
      <c r="Y300" s="68">
        <f t="shared" si="128"/>
        <v>11901165.10506874</v>
      </c>
      <c r="Z300" s="68">
        <f t="shared" si="129"/>
        <v>6112773.5644807247</v>
      </c>
      <c r="AA300" s="39">
        <f t="shared" si="130"/>
        <v>327.42919501604382</v>
      </c>
      <c r="AB300" s="53">
        <f t="shared" si="131"/>
        <v>81.857298754010955</v>
      </c>
      <c r="AC300" s="41" t="str">
        <f t="shared" si="132"/>
        <v>-</v>
      </c>
      <c r="AD300" s="43" t="str">
        <f t="shared" si="133"/>
        <v>-</v>
      </c>
      <c r="AF300" s="38">
        <f>IF('[29]Proforma-Input'!$C$108="Yes",MONTH(O300)&amp;YEAR(O300)=MONTH($C$9)&amp;YEAR($C$9),0)</f>
        <v>0</v>
      </c>
      <c r="AG300" s="52">
        <v>24</v>
      </c>
    </row>
    <row r="301" spans="2:33" x14ac:dyDescent="0.3">
      <c r="B301" s="44" t="str">
        <f t="shared" si="134"/>
        <v>-</v>
      </c>
      <c r="C301" s="38"/>
      <c r="D301" s="1">
        <v>286</v>
      </c>
      <c r="E301" s="1">
        <f t="shared" si="139"/>
        <v>10</v>
      </c>
      <c r="F301" s="39">
        <f>IFERROR(IF(B301&lt;$C$9,IF('[29]Proforma-Input'!$C$108="Yes",K300,K300),0),)</f>
        <v>0</v>
      </c>
      <c r="G301" s="39">
        <f t="shared" si="135"/>
        <v>0</v>
      </c>
      <c r="H301" s="40">
        <f>IFERROR(IF(B301&lt;$C$9,IF('[29]Proforma-Input'!$C$108="Yes",H300,),0),)</f>
        <v>0</v>
      </c>
      <c r="I301" s="41">
        <f t="shared" si="120"/>
        <v>0</v>
      </c>
      <c r="J301" s="41">
        <f t="shared" si="121"/>
        <v>0</v>
      </c>
      <c r="K301" s="42">
        <f t="shared" si="122"/>
        <v>0</v>
      </c>
      <c r="L301" s="41" t="str">
        <f t="shared" si="123"/>
        <v>-</v>
      </c>
      <c r="M301" s="43" t="str">
        <f t="shared" si="124"/>
        <v>-</v>
      </c>
      <c r="O301" s="44">
        <f t="shared" ca="1" si="136"/>
        <v>54607</v>
      </c>
      <c r="P301" s="38"/>
      <c r="Q301" s="1">
        <f t="shared" si="115"/>
        <v>286</v>
      </c>
      <c r="R301" s="1">
        <f t="shared" si="140"/>
        <v>10</v>
      </c>
      <c r="S301" s="39">
        <f>IF('[29]Proforma-Input'!$C$108="No",X300,IF(AF301=TRUE,$P$3,X300))</f>
        <v>3887226.4355192725</v>
      </c>
      <c r="T301" s="39">
        <f t="shared" si="118"/>
        <v>63206.802349296377</v>
      </c>
      <c r="U301" s="40">
        <f t="shared" si="119"/>
        <v>6.5000000000000002E-2</v>
      </c>
      <c r="V301" s="41">
        <f t="shared" si="125"/>
        <v>21055.809859062727</v>
      </c>
      <c r="W301" s="41">
        <f t="shared" si="126"/>
        <v>42150.99249023365</v>
      </c>
      <c r="X301" s="53">
        <f t="shared" si="127"/>
        <v>3845075.4430290386</v>
      </c>
      <c r="Y301" s="68">
        <f t="shared" si="128"/>
        <v>11922220.914927803</v>
      </c>
      <c r="Z301" s="68">
        <f t="shared" si="129"/>
        <v>6154924.5569709586</v>
      </c>
      <c r="AA301" s="39">
        <f t="shared" si="130"/>
        <v>323.93553629327272</v>
      </c>
      <c r="AB301" s="53">
        <f t="shared" si="131"/>
        <v>80.98388407331818</v>
      </c>
      <c r="AC301" s="41" t="str">
        <f t="shared" si="132"/>
        <v>-</v>
      </c>
      <c r="AD301" s="43" t="str">
        <f t="shared" si="133"/>
        <v>-</v>
      </c>
      <c r="AF301" s="38">
        <f>IF('[29]Proforma-Input'!$C$108="Yes",MONTH(O301)&amp;YEAR(O301)=MONTH($C$9)&amp;YEAR($C$9),0)</f>
        <v>0</v>
      </c>
      <c r="AG301" s="52">
        <v>24</v>
      </c>
    </row>
    <row r="302" spans="2:33" x14ac:dyDescent="0.3">
      <c r="B302" s="44" t="str">
        <f t="shared" si="134"/>
        <v>-</v>
      </c>
      <c r="C302" s="38"/>
      <c r="D302" s="1">
        <v>287</v>
      </c>
      <c r="E302" s="1">
        <f t="shared" si="139"/>
        <v>11</v>
      </c>
      <c r="F302" s="39">
        <f>IFERROR(IF(B302&lt;$C$9,IF('[29]Proforma-Input'!$C$108="Yes",K301,K301),0),)</f>
        <v>0</v>
      </c>
      <c r="G302" s="39">
        <f t="shared" si="135"/>
        <v>0</v>
      </c>
      <c r="H302" s="40">
        <f>IFERROR(IF(B302&lt;$C$9,IF('[29]Proforma-Input'!$C$108="Yes",H301,),0),)</f>
        <v>0</v>
      </c>
      <c r="I302" s="41">
        <f t="shared" si="120"/>
        <v>0</v>
      </c>
      <c r="J302" s="41">
        <f t="shared" si="121"/>
        <v>0</v>
      </c>
      <c r="K302" s="42">
        <f t="shared" si="122"/>
        <v>0</v>
      </c>
      <c r="L302" s="41" t="str">
        <f t="shared" si="123"/>
        <v>-</v>
      </c>
      <c r="M302" s="43" t="str">
        <f t="shared" si="124"/>
        <v>-</v>
      </c>
      <c r="O302" s="44">
        <f t="shared" ca="1" si="136"/>
        <v>54638</v>
      </c>
      <c r="P302" s="38"/>
      <c r="Q302" s="1">
        <f t="shared" si="115"/>
        <v>287</v>
      </c>
      <c r="R302" s="1">
        <f t="shared" si="140"/>
        <v>11</v>
      </c>
      <c r="S302" s="39">
        <f>IF('[29]Proforma-Input'!$C$108="No",X301,IF(AF302=TRUE,$P$3,X301))</f>
        <v>3845075.4430290386</v>
      </c>
      <c r="T302" s="39">
        <f t="shared" si="118"/>
        <v>63206.802349296377</v>
      </c>
      <c r="U302" s="40">
        <f t="shared" si="119"/>
        <v>6.5000000000000002E-2</v>
      </c>
      <c r="V302" s="41">
        <f t="shared" si="125"/>
        <v>20827.49198307396</v>
      </c>
      <c r="W302" s="41">
        <f t="shared" si="126"/>
        <v>42379.310366222417</v>
      </c>
      <c r="X302" s="53">
        <f t="shared" si="127"/>
        <v>3802696.132662816</v>
      </c>
      <c r="Y302" s="68">
        <f t="shared" si="128"/>
        <v>11943048.406910878</v>
      </c>
      <c r="Z302" s="68">
        <f t="shared" si="129"/>
        <v>6197303.8673371812</v>
      </c>
      <c r="AA302" s="39">
        <f t="shared" si="130"/>
        <v>320.42295358575319</v>
      </c>
      <c r="AB302" s="53">
        <f t="shared" si="131"/>
        <v>80.105738396438298</v>
      </c>
      <c r="AC302" s="41" t="str">
        <f t="shared" si="132"/>
        <v>-</v>
      </c>
      <c r="AD302" s="43" t="str">
        <f t="shared" si="133"/>
        <v>-</v>
      </c>
      <c r="AF302" s="38">
        <f>IF('[29]Proforma-Input'!$C$108="Yes",MONTH(O302)&amp;YEAR(O302)=MONTH($C$9)&amp;YEAR($C$9),0)</f>
        <v>0</v>
      </c>
      <c r="AG302" s="52">
        <v>24</v>
      </c>
    </row>
    <row r="303" spans="2:33" x14ac:dyDescent="0.3">
      <c r="B303" s="44" t="str">
        <f t="shared" si="134"/>
        <v>-</v>
      </c>
      <c r="C303" s="38"/>
      <c r="D303" s="1">
        <v>288</v>
      </c>
      <c r="E303" s="1">
        <f t="shared" si="139"/>
        <v>12</v>
      </c>
      <c r="F303" s="39">
        <f>IFERROR(IF(B303&lt;$C$9,IF('[29]Proforma-Input'!$C$108="Yes",K302,K302),0),)</f>
        <v>0</v>
      </c>
      <c r="G303" s="39">
        <f t="shared" si="135"/>
        <v>0</v>
      </c>
      <c r="H303" s="40">
        <f>IFERROR(IF(B303&lt;$C$9,IF('[29]Proforma-Input'!$C$108="Yes",H302,),0),)</f>
        <v>0</v>
      </c>
      <c r="I303" s="41">
        <f t="shared" si="120"/>
        <v>0</v>
      </c>
      <c r="J303" s="41">
        <f t="shared" si="121"/>
        <v>0</v>
      </c>
      <c r="K303" s="42">
        <f t="shared" si="122"/>
        <v>0</v>
      </c>
      <c r="L303" s="41" t="str">
        <f t="shared" si="123"/>
        <v>-</v>
      </c>
      <c r="M303" s="43" t="str">
        <f t="shared" si="124"/>
        <v>-</v>
      </c>
      <c r="O303" s="44">
        <f t="shared" ca="1" si="136"/>
        <v>54669</v>
      </c>
      <c r="P303" s="38"/>
      <c r="Q303" s="1">
        <f t="shared" si="115"/>
        <v>288</v>
      </c>
      <c r="R303" s="1">
        <f t="shared" si="140"/>
        <v>12</v>
      </c>
      <c r="S303" s="39">
        <f>IF('[29]Proforma-Input'!$C$108="No",X302,IF(AF303=TRUE,$P$3,X302))</f>
        <v>3802696.132662816</v>
      </c>
      <c r="T303" s="39">
        <f t="shared" si="118"/>
        <v>63206.802349296377</v>
      </c>
      <c r="U303" s="40">
        <f t="shared" si="119"/>
        <v>6.5000000000000002E-2</v>
      </c>
      <c r="V303" s="41">
        <f t="shared" si="125"/>
        <v>20597.937385256919</v>
      </c>
      <c r="W303" s="41">
        <f t="shared" si="126"/>
        <v>42608.864964039458</v>
      </c>
      <c r="X303" s="53">
        <f t="shared" si="127"/>
        <v>3760087.2676987764</v>
      </c>
      <c r="Y303" s="68">
        <f t="shared" si="128"/>
        <v>11963646.344296135</v>
      </c>
      <c r="Z303" s="68">
        <f t="shared" si="129"/>
        <v>6239912.7323012203</v>
      </c>
      <c r="AA303" s="39">
        <f t="shared" si="130"/>
        <v>316.89134438856803</v>
      </c>
      <c r="AB303" s="53">
        <f t="shared" si="131"/>
        <v>79.222836097142007</v>
      </c>
      <c r="AC303" s="41" t="str">
        <f t="shared" si="132"/>
        <v>-</v>
      </c>
      <c r="AD303" s="43" t="str">
        <f t="shared" si="133"/>
        <v>-</v>
      </c>
      <c r="AF303" s="38">
        <f>IF('[29]Proforma-Input'!$C$108="Yes",MONTH(O303)&amp;YEAR(O303)=MONTH($C$9)&amp;YEAR($C$9),0)</f>
        <v>0</v>
      </c>
      <c r="AG303" s="52">
        <v>24</v>
      </c>
    </row>
    <row r="304" spans="2:33" x14ac:dyDescent="0.3">
      <c r="B304" s="44" t="str">
        <f t="shared" si="134"/>
        <v>-</v>
      </c>
      <c r="C304" s="38">
        <v>25</v>
      </c>
      <c r="D304" s="1">
        <v>289</v>
      </c>
      <c r="E304" s="1">
        <v>1</v>
      </c>
      <c r="F304" s="39">
        <f>IFERROR(IF(B304&lt;$C$9,IF('[29]Proforma-Input'!$C$108="Yes",K303,K303),0),)</f>
        <v>0</v>
      </c>
      <c r="G304" s="39">
        <f t="shared" si="135"/>
        <v>0</v>
      </c>
      <c r="H304" s="40">
        <f>IFERROR(IF(B304&lt;$C$9,IF('[29]Proforma-Input'!$C$108="Yes",H303,),0),)</f>
        <v>0</v>
      </c>
      <c r="I304" s="41">
        <f t="shared" si="120"/>
        <v>0</v>
      </c>
      <c r="J304" s="41">
        <f t="shared" si="121"/>
        <v>0</v>
      </c>
      <c r="K304" s="42">
        <f t="shared" si="122"/>
        <v>0</v>
      </c>
      <c r="L304" s="41">
        <f t="shared" si="123"/>
        <v>0</v>
      </c>
      <c r="M304" s="43">
        <f t="shared" si="124"/>
        <v>0</v>
      </c>
      <c r="O304" s="44">
        <f t="shared" ca="1" si="136"/>
        <v>54699</v>
      </c>
      <c r="P304" s="38">
        <v>25</v>
      </c>
      <c r="Q304" s="1">
        <f t="shared" si="115"/>
        <v>289</v>
      </c>
      <c r="R304" s="1">
        <v>1</v>
      </c>
      <c r="S304" s="39">
        <f>IF('[29]Proforma-Input'!$C$108="No",X303,IF(AF304=TRUE,$P$3,X303))</f>
        <v>3760087.2676987764</v>
      </c>
      <c r="T304" s="39">
        <f t="shared" si="118"/>
        <v>63206.802349296377</v>
      </c>
      <c r="U304" s="40">
        <f t="shared" si="119"/>
        <v>6.5000000000000002E-2</v>
      </c>
      <c r="V304" s="41">
        <f t="shared" si="125"/>
        <v>20367.139366701707</v>
      </c>
      <c r="W304" s="41">
        <f t="shared" si="126"/>
        <v>42839.662982594673</v>
      </c>
      <c r="X304" s="53">
        <f t="shared" si="127"/>
        <v>3717247.6047161818</v>
      </c>
      <c r="Y304" s="68">
        <f t="shared" si="128"/>
        <v>11984013.483662836</v>
      </c>
      <c r="Z304" s="68">
        <f t="shared" si="129"/>
        <v>6282752.3952838145</v>
      </c>
      <c r="AA304" s="39">
        <f t="shared" si="130"/>
        <v>313.34060564156471</v>
      </c>
      <c r="AB304" s="53">
        <f t="shared" si="131"/>
        <v>78.335151410391177</v>
      </c>
      <c r="AC304" s="41">
        <f t="shared" si="132"/>
        <v>228810.56927909155</v>
      </c>
      <c r="AD304" s="43">
        <f t="shared" si="133"/>
        <v>529671.058912465</v>
      </c>
      <c r="AF304" s="38">
        <f>IF('[29]Proforma-Input'!$C$108="Yes",MONTH(O304)&amp;YEAR(O304)=MONTH($C$9)&amp;YEAR($C$9),0)</f>
        <v>0</v>
      </c>
      <c r="AG304" s="52">
        <v>25</v>
      </c>
    </row>
    <row r="305" spans="2:33" x14ac:dyDescent="0.3">
      <c r="B305" s="44" t="str">
        <f t="shared" si="134"/>
        <v>-</v>
      </c>
      <c r="C305" s="38"/>
      <c r="D305" s="1">
        <v>290</v>
      </c>
      <c r="E305" s="1">
        <f t="shared" ref="E305:E315" si="141">1+E304</f>
        <v>2</v>
      </c>
      <c r="F305" s="39">
        <f>IFERROR(IF(B305&lt;$C$9,IF('[29]Proforma-Input'!$C$108="Yes",K304,K304),0),)</f>
        <v>0</v>
      </c>
      <c r="G305" s="39">
        <f t="shared" si="135"/>
        <v>0</v>
      </c>
      <c r="H305" s="40">
        <f>IFERROR(IF(B305&lt;$C$9,IF('[29]Proforma-Input'!$C$108="Yes",H304,),0),)</f>
        <v>0</v>
      </c>
      <c r="I305" s="41">
        <f t="shared" si="120"/>
        <v>0</v>
      </c>
      <c r="J305" s="41">
        <f t="shared" si="121"/>
        <v>0</v>
      </c>
      <c r="K305" s="42">
        <f t="shared" si="122"/>
        <v>0</v>
      </c>
      <c r="L305" s="41" t="str">
        <f t="shared" si="123"/>
        <v>-</v>
      </c>
      <c r="M305" s="43" t="str">
        <f t="shared" si="124"/>
        <v>-</v>
      </c>
      <c r="O305" s="44">
        <f t="shared" ca="1" si="136"/>
        <v>54730</v>
      </c>
      <c r="P305" s="38"/>
      <c r="Q305" s="1">
        <f t="shared" si="115"/>
        <v>290</v>
      </c>
      <c r="R305" s="1">
        <f t="shared" ref="R305:R315" si="142">1+R304</f>
        <v>2</v>
      </c>
      <c r="S305" s="39">
        <f>IF('[29]Proforma-Input'!$C$108="No",X304,IF(AF305=TRUE,$P$3,X304))</f>
        <v>3717247.6047161818</v>
      </c>
      <c r="T305" s="39">
        <f t="shared" si="118"/>
        <v>63206.802349296377</v>
      </c>
      <c r="U305" s="40">
        <f t="shared" si="119"/>
        <v>6.5000000000000002E-2</v>
      </c>
      <c r="V305" s="41">
        <f t="shared" si="125"/>
        <v>20135.091192212651</v>
      </c>
      <c r="W305" s="41">
        <f t="shared" si="126"/>
        <v>43071.71115708373</v>
      </c>
      <c r="X305" s="53">
        <f t="shared" si="127"/>
        <v>3674175.8935590982</v>
      </c>
      <c r="Y305" s="68">
        <f t="shared" si="128"/>
        <v>12004148.574855048</v>
      </c>
      <c r="Z305" s="68">
        <f t="shared" si="129"/>
        <v>6325824.106440898</v>
      </c>
      <c r="AA305" s="39">
        <f t="shared" si="130"/>
        <v>309.77063372634848</v>
      </c>
      <c r="AB305" s="53">
        <f t="shared" si="131"/>
        <v>77.44265843158712</v>
      </c>
      <c r="AC305" s="41" t="str">
        <f t="shared" si="132"/>
        <v>-</v>
      </c>
      <c r="AD305" s="43" t="str">
        <f t="shared" si="133"/>
        <v>-</v>
      </c>
      <c r="AF305" s="38">
        <f>IF('[29]Proforma-Input'!$C$108="Yes",MONTH(O305)&amp;YEAR(O305)=MONTH($C$9)&amp;YEAR($C$9),0)</f>
        <v>0</v>
      </c>
      <c r="AG305" s="52">
        <v>25</v>
      </c>
    </row>
    <row r="306" spans="2:33" x14ac:dyDescent="0.3">
      <c r="B306" s="44" t="str">
        <f t="shared" si="134"/>
        <v>-</v>
      </c>
      <c r="C306" s="38"/>
      <c r="D306" s="1">
        <v>291</v>
      </c>
      <c r="E306" s="1">
        <f t="shared" si="141"/>
        <v>3</v>
      </c>
      <c r="F306" s="39">
        <f>IFERROR(IF(B306&lt;$C$9,IF('[29]Proforma-Input'!$C$108="Yes",K305,K305),0),)</f>
        <v>0</v>
      </c>
      <c r="G306" s="39">
        <f t="shared" si="135"/>
        <v>0</v>
      </c>
      <c r="H306" s="40">
        <f>IFERROR(IF(B306&lt;$C$9,IF('[29]Proforma-Input'!$C$108="Yes",H305,),0),)</f>
        <v>0</v>
      </c>
      <c r="I306" s="41">
        <f t="shared" si="120"/>
        <v>0</v>
      </c>
      <c r="J306" s="41">
        <f t="shared" si="121"/>
        <v>0</v>
      </c>
      <c r="K306" s="42">
        <f t="shared" si="122"/>
        <v>0</v>
      </c>
      <c r="L306" s="41" t="str">
        <f t="shared" si="123"/>
        <v>-</v>
      </c>
      <c r="M306" s="43" t="str">
        <f t="shared" si="124"/>
        <v>-</v>
      </c>
      <c r="O306" s="44">
        <f t="shared" ca="1" si="136"/>
        <v>54760</v>
      </c>
      <c r="P306" s="38"/>
      <c r="Q306" s="1">
        <f t="shared" si="115"/>
        <v>291</v>
      </c>
      <c r="R306" s="1">
        <f t="shared" si="142"/>
        <v>3</v>
      </c>
      <c r="S306" s="39">
        <f>IF('[29]Proforma-Input'!$C$108="No",X305,IF(AF306=TRUE,$P$3,X305))</f>
        <v>3674175.8935590982</v>
      </c>
      <c r="T306" s="39">
        <f t="shared" si="118"/>
        <v>63206.802349296377</v>
      </c>
      <c r="U306" s="40">
        <f t="shared" si="119"/>
        <v>6.5000000000000002E-2</v>
      </c>
      <c r="V306" s="41">
        <f t="shared" si="125"/>
        <v>19901.786090111782</v>
      </c>
      <c r="W306" s="41">
        <f t="shared" si="126"/>
        <v>43305.016259184595</v>
      </c>
      <c r="X306" s="53">
        <f t="shared" si="127"/>
        <v>3630870.8772999137</v>
      </c>
      <c r="Y306" s="68">
        <f t="shared" si="128"/>
        <v>12024050.36094516</v>
      </c>
      <c r="Z306" s="68">
        <f t="shared" si="129"/>
        <v>6369129.1227000831</v>
      </c>
      <c r="AA306" s="39">
        <f t="shared" si="130"/>
        <v>306.18132446325819</v>
      </c>
      <c r="AB306" s="53">
        <f t="shared" si="131"/>
        <v>76.545331115814548</v>
      </c>
      <c r="AC306" s="41" t="str">
        <f t="shared" si="132"/>
        <v>-</v>
      </c>
      <c r="AD306" s="43" t="str">
        <f t="shared" si="133"/>
        <v>-</v>
      </c>
      <c r="AF306" s="38">
        <f>IF('[29]Proforma-Input'!$C$108="Yes",MONTH(O306)&amp;YEAR(O306)=MONTH($C$9)&amp;YEAR($C$9),0)</f>
        <v>0</v>
      </c>
      <c r="AG306" s="52">
        <v>25</v>
      </c>
    </row>
    <row r="307" spans="2:33" x14ac:dyDescent="0.3">
      <c r="B307" s="44" t="str">
        <f t="shared" si="134"/>
        <v>-</v>
      </c>
      <c r="C307" s="38"/>
      <c r="D307" s="1">
        <v>292</v>
      </c>
      <c r="E307" s="1">
        <f t="shared" si="141"/>
        <v>4</v>
      </c>
      <c r="F307" s="39">
        <f>IFERROR(IF(B307&lt;$C$9,IF('[29]Proforma-Input'!$C$108="Yes",K306,K306),0),)</f>
        <v>0</v>
      </c>
      <c r="G307" s="39">
        <f t="shared" si="135"/>
        <v>0</v>
      </c>
      <c r="H307" s="40">
        <f>IFERROR(IF(B307&lt;$C$9,IF('[29]Proforma-Input'!$C$108="Yes",H306,),0),)</f>
        <v>0</v>
      </c>
      <c r="I307" s="41">
        <f t="shared" si="120"/>
        <v>0</v>
      </c>
      <c r="J307" s="41">
        <f t="shared" si="121"/>
        <v>0</v>
      </c>
      <c r="K307" s="42">
        <f t="shared" si="122"/>
        <v>0</v>
      </c>
      <c r="L307" s="41" t="str">
        <f t="shared" si="123"/>
        <v>-</v>
      </c>
      <c r="M307" s="43" t="str">
        <f t="shared" si="124"/>
        <v>-</v>
      </c>
      <c r="O307" s="44">
        <f t="shared" ca="1" si="136"/>
        <v>54791</v>
      </c>
      <c r="P307" s="38"/>
      <c r="Q307" s="1">
        <f t="shared" si="115"/>
        <v>292</v>
      </c>
      <c r="R307" s="1">
        <f t="shared" si="142"/>
        <v>4</v>
      </c>
      <c r="S307" s="39">
        <f>IF('[29]Proforma-Input'!$C$108="No",X306,IF(AF307=TRUE,$P$3,X306))</f>
        <v>3630870.8772999137</v>
      </c>
      <c r="T307" s="39">
        <f t="shared" si="118"/>
        <v>63206.802349296377</v>
      </c>
      <c r="U307" s="40">
        <f t="shared" si="119"/>
        <v>6.5000000000000002E-2</v>
      </c>
      <c r="V307" s="41">
        <f t="shared" si="125"/>
        <v>19667.217252041199</v>
      </c>
      <c r="W307" s="41">
        <f t="shared" si="126"/>
        <v>43539.585097255178</v>
      </c>
      <c r="X307" s="53">
        <f t="shared" si="127"/>
        <v>3587331.2922026585</v>
      </c>
      <c r="Y307" s="68">
        <f t="shared" si="128"/>
        <v>12043717.5781972</v>
      </c>
      <c r="Z307" s="68">
        <f t="shared" si="129"/>
        <v>6412668.7077973383</v>
      </c>
      <c r="AA307" s="39">
        <f t="shared" si="130"/>
        <v>302.57257310832614</v>
      </c>
      <c r="AB307" s="53">
        <f t="shared" si="131"/>
        <v>75.643143277081535</v>
      </c>
      <c r="AC307" s="41" t="str">
        <f t="shared" si="132"/>
        <v>-</v>
      </c>
      <c r="AD307" s="43" t="str">
        <f t="shared" si="133"/>
        <v>-</v>
      </c>
      <c r="AF307" s="38">
        <f>IF('[29]Proforma-Input'!$C$108="Yes",MONTH(O307)&amp;YEAR(O307)=MONTH($C$9)&amp;YEAR($C$9),0)</f>
        <v>0</v>
      </c>
      <c r="AG307" s="52">
        <v>25</v>
      </c>
    </row>
    <row r="308" spans="2:33" x14ac:dyDescent="0.3">
      <c r="B308" s="44" t="str">
        <f t="shared" si="134"/>
        <v>-</v>
      </c>
      <c r="C308" s="38"/>
      <c r="D308" s="1">
        <v>293</v>
      </c>
      <c r="E308" s="1">
        <f t="shared" si="141"/>
        <v>5</v>
      </c>
      <c r="F308" s="39">
        <f>IFERROR(IF(B308&lt;$C$9,IF('[29]Proforma-Input'!$C$108="Yes",K307,K307),0),)</f>
        <v>0</v>
      </c>
      <c r="G308" s="39">
        <f t="shared" si="135"/>
        <v>0</v>
      </c>
      <c r="H308" s="40">
        <f>IFERROR(IF(B308&lt;$C$9,IF('[29]Proforma-Input'!$C$108="Yes",H307,),0),)</f>
        <v>0</v>
      </c>
      <c r="I308" s="41">
        <f t="shared" si="120"/>
        <v>0</v>
      </c>
      <c r="J308" s="41">
        <f t="shared" si="121"/>
        <v>0</v>
      </c>
      <c r="K308" s="42">
        <f t="shared" si="122"/>
        <v>0</v>
      </c>
      <c r="L308" s="41" t="str">
        <f t="shared" si="123"/>
        <v>-</v>
      </c>
      <c r="M308" s="43" t="str">
        <f t="shared" si="124"/>
        <v>-</v>
      </c>
      <c r="O308" s="44">
        <f t="shared" ca="1" si="136"/>
        <v>54822</v>
      </c>
      <c r="P308" s="38"/>
      <c r="Q308" s="1">
        <f t="shared" si="115"/>
        <v>293</v>
      </c>
      <c r="R308" s="1">
        <f t="shared" si="142"/>
        <v>5</v>
      </c>
      <c r="S308" s="39">
        <f>IF('[29]Proforma-Input'!$C$108="No",X307,IF(AF308=TRUE,$P$3,X307))</f>
        <v>3587331.2922026585</v>
      </c>
      <c r="T308" s="39">
        <f t="shared" si="118"/>
        <v>63206.802349296377</v>
      </c>
      <c r="U308" s="40">
        <f t="shared" si="119"/>
        <v>6.5000000000000002E-2</v>
      </c>
      <c r="V308" s="41">
        <f t="shared" si="125"/>
        <v>19431.377832764399</v>
      </c>
      <c r="W308" s="41">
        <f t="shared" si="126"/>
        <v>43775.424516531973</v>
      </c>
      <c r="X308" s="53">
        <f t="shared" si="127"/>
        <v>3543555.8676861264</v>
      </c>
      <c r="Y308" s="68">
        <f t="shared" si="128"/>
        <v>12063148.956029965</v>
      </c>
      <c r="Z308" s="68">
        <f t="shared" si="129"/>
        <v>6456444.1323138699</v>
      </c>
      <c r="AA308" s="39">
        <f t="shared" si="130"/>
        <v>298.94427435022152</v>
      </c>
      <c r="AB308" s="53">
        <f t="shared" si="131"/>
        <v>74.73606858755538</v>
      </c>
      <c r="AC308" s="41" t="str">
        <f t="shared" si="132"/>
        <v>-</v>
      </c>
      <c r="AD308" s="43" t="str">
        <f t="shared" si="133"/>
        <v>-</v>
      </c>
      <c r="AF308" s="38">
        <f>IF('[29]Proforma-Input'!$C$108="Yes",MONTH(O308)&amp;YEAR(O308)=MONTH($C$9)&amp;YEAR($C$9),0)</f>
        <v>0</v>
      </c>
      <c r="AG308" s="52">
        <v>25</v>
      </c>
    </row>
    <row r="309" spans="2:33" x14ac:dyDescent="0.3">
      <c r="B309" s="44" t="str">
        <f t="shared" si="134"/>
        <v>-</v>
      </c>
      <c r="C309" s="38"/>
      <c r="D309" s="1">
        <v>294</v>
      </c>
      <c r="E309" s="1">
        <f t="shared" si="141"/>
        <v>6</v>
      </c>
      <c r="F309" s="39">
        <f>IFERROR(IF(B309&lt;$C$9,IF('[29]Proforma-Input'!$C$108="Yes",K308,K308),0),)</f>
        <v>0</v>
      </c>
      <c r="G309" s="39">
        <f t="shared" si="135"/>
        <v>0</v>
      </c>
      <c r="H309" s="40">
        <f>IFERROR(IF(B309&lt;$C$9,IF('[29]Proforma-Input'!$C$108="Yes",H308,),0),)</f>
        <v>0</v>
      </c>
      <c r="I309" s="41">
        <f t="shared" si="120"/>
        <v>0</v>
      </c>
      <c r="J309" s="41">
        <f t="shared" si="121"/>
        <v>0</v>
      </c>
      <c r="K309" s="42">
        <f t="shared" si="122"/>
        <v>0</v>
      </c>
      <c r="L309" s="41" t="str">
        <f t="shared" si="123"/>
        <v>-</v>
      </c>
      <c r="M309" s="43" t="str">
        <f t="shared" si="124"/>
        <v>-</v>
      </c>
      <c r="O309" s="44">
        <f t="shared" ca="1" si="136"/>
        <v>54850</v>
      </c>
      <c r="P309" s="38"/>
      <c r="Q309" s="1">
        <f t="shared" si="115"/>
        <v>294</v>
      </c>
      <c r="R309" s="1">
        <f t="shared" si="142"/>
        <v>6</v>
      </c>
      <c r="S309" s="39">
        <f>IF('[29]Proforma-Input'!$C$108="No",X308,IF(AF309=TRUE,$P$3,X308))</f>
        <v>3543555.8676861264</v>
      </c>
      <c r="T309" s="39">
        <f t="shared" si="118"/>
        <v>63206.802349296377</v>
      </c>
      <c r="U309" s="40">
        <f t="shared" si="119"/>
        <v>6.5000000000000002E-2</v>
      </c>
      <c r="V309" s="41">
        <f t="shared" si="125"/>
        <v>19194.26094996652</v>
      </c>
      <c r="W309" s="41">
        <f t="shared" si="126"/>
        <v>44012.541399329857</v>
      </c>
      <c r="X309" s="53">
        <f t="shared" si="127"/>
        <v>3499543.3262867965</v>
      </c>
      <c r="Y309" s="68">
        <f t="shared" si="128"/>
        <v>12082343.216979932</v>
      </c>
      <c r="Z309" s="68">
        <f t="shared" si="129"/>
        <v>6500456.6737131998</v>
      </c>
      <c r="AA309" s="39">
        <f t="shared" si="130"/>
        <v>295.29632230717721</v>
      </c>
      <c r="AB309" s="53">
        <f t="shared" si="131"/>
        <v>73.824080576794302</v>
      </c>
      <c r="AC309" s="41" t="str">
        <f t="shared" si="132"/>
        <v>-</v>
      </c>
      <c r="AD309" s="43" t="str">
        <f t="shared" si="133"/>
        <v>-</v>
      </c>
      <c r="AF309" s="38">
        <f>IF('[29]Proforma-Input'!$C$108="Yes",MONTH(O309)&amp;YEAR(O309)=MONTH($C$9)&amp;YEAR($C$9),0)</f>
        <v>0</v>
      </c>
      <c r="AG309" s="52">
        <v>25</v>
      </c>
    </row>
    <row r="310" spans="2:33" x14ac:dyDescent="0.3">
      <c r="B310" s="44" t="str">
        <f t="shared" si="134"/>
        <v>-</v>
      </c>
      <c r="C310" s="38"/>
      <c r="D310" s="1">
        <v>295</v>
      </c>
      <c r="E310" s="1">
        <f t="shared" si="141"/>
        <v>7</v>
      </c>
      <c r="F310" s="39">
        <f>IFERROR(IF(B310&lt;$C$9,IF('[29]Proforma-Input'!$C$108="Yes",K309,K309),0),)</f>
        <v>0</v>
      </c>
      <c r="G310" s="39">
        <f t="shared" si="135"/>
        <v>0</v>
      </c>
      <c r="H310" s="40">
        <f>IFERROR(IF(B310&lt;$C$9,IF('[29]Proforma-Input'!$C$108="Yes",H309,),0),)</f>
        <v>0</v>
      </c>
      <c r="I310" s="41">
        <f t="shared" si="120"/>
        <v>0</v>
      </c>
      <c r="J310" s="41">
        <f t="shared" si="121"/>
        <v>0</v>
      </c>
      <c r="K310" s="42">
        <f t="shared" si="122"/>
        <v>0</v>
      </c>
      <c r="L310" s="41" t="str">
        <f t="shared" si="123"/>
        <v>-</v>
      </c>
      <c r="M310" s="43" t="str">
        <f t="shared" si="124"/>
        <v>-</v>
      </c>
      <c r="O310" s="44">
        <f t="shared" ca="1" si="136"/>
        <v>54881</v>
      </c>
      <c r="P310" s="38"/>
      <c r="Q310" s="1">
        <f t="shared" si="115"/>
        <v>295</v>
      </c>
      <c r="R310" s="1">
        <f t="shared" si="142"/>
        <v>7</v>
      </c>
      <c r="S310" s="39">
        <f>IF('[29]Proforma-Input'!$C$108="No",X309,IF(AF310=TRUE,$P$3,X309))</f>
        <v>3499543.3262867965</v>
      </c>
      <c r="T310" s="39">
        <f t="shared" si="118"/>
        <v>63206.802349296377</v>
      </c>
      <c r="U310" s="40">
        <f t="shared" si="119"/>
        <v>6.5000000000000002E-2</v>
      </c>
      <c r="V310" s="41">
        <f t="shared" si="125"/>
        <v>18955.859684053481</v>
      </c>
      <c r="W310" s="41">
        <f t="shared" si="126"/>
        <v>44250.942665242896</v>
      </c>
      <c r="X310" s="53">
        <f t="shared" si="127"/>
        <v>3455292.3836215534</v>
      </c>
      <c r="Y310" s="68">
        <f t="shared" si="128"/>
        <v>12101299.076663986</v>
      </c>
      <c r="Z310" s="68">
        <f t="shared" si="129"/>
        <v>6544707.6163784424</v>
      </c>
      <c r="AA310" s="39">
        <f t="shared" si="130"/>
        <v>291.62861052389968</v>
      </c>
      <c r="AB310" s="53">
        <f t="shared" si="131"/>
        <v>72.90715263097492</v>
      </c>
      <c r="AC310" s="41" t="str">
        <f t="shared" si="132"/>
        <v>-</v>
      </c>
      <c r="AD310" s="43" t="str">
        <f t="shared" si="133"/>
        <v>-</v>
      </c>
      <c r="AF310" s="38">
        <f>IF('[29]Proforma-Input'!$C$108="Yes",MONTH(O310)&amp;YEAR(O310)=MONTH($C$9)&amp;YEAR($C$9),0)</f>
        <v>0</v>
      </c>
      <c r="AG310" s="52">
        <v>25</v>
      </c>
    </row>
    <row r="311" spans="2:33" x14ac:dyDescent="0.3">
      <c r="B311" s="44" t="str">
        <f t="shared" si="134"/>
        <v>-</v>
      </c>
      <c r="C311" s="38"/>
      <c r="D311" s="1">
        <v>296</v>
      </c>
      <c r="E311" s="1">
        <f t="shared" si="141"/>
        <v>8</v>
      </c>
      <c r="F311" s="39">
        <f>IFERROR(IF(B311&lt;$C$9,IF('[29]Proforma-Input'!$C$108="Yes",K310,K310),0),)</f>
        <v>0</v>
      </c>
      <c r="G311" s="39">
        <f t="shared" si="135"/>
        <v>0</v>
      </c>
      <c r="H311" s="40">
        <f>IFERROR(IF(B311&lt;$C$9,IF('[29]Proforma-Input'!$C$108="Yes",H310,),0),)</f>
        <v>0</v>
      </c>
      <c r="I311" s="41">
        <f t="shared" si="120"/>
        <v>0</v>
      </c>
      <c r="J311" s="41">
        <f t="shared" si="121"/>
        <v>0</v>
      </c>
      <c r="K311" s="42">
        <f t="shared" si="122"/>
        <v>0</v>
      </c>
      <c r="L311" s="41" t="str">
        <f t="shared" si="123"/>
        <v>-</v>
      </c>
      <c r="M311" s="43" t="str">
        <f t="shared" si="124"/>
        <v>-</v>
      </c>
      <c r="O311" s="44">
        <f t="shared" ca="1" si="136"/>
        <v>54911</v>
      </c>
      <c r="P311" s="38"/>
      <c r="Q311" s="1">
        <f t="shared" si="115"/>
        <v>296</v>
      </c>
      <c r="R311" s="1">
        <f t="shared" si="142"/>
        <v>8</v>
      </c>
      <c r="S311" s="39">
        <f>IF('[29]Proforma-Input'!$C$108="No",X310,IF(AF311=TRUE,$P$3,X310))</f>
        <v>3455292.3836215534</v>
      </c>
      <c r="T311" s="39">
        <f t="shared" si="118"/>
        <v>63206.802349296377</v>
      </c>
      <c r="U311" s="40">
        <f t="shared" si="119"/>
        <v>6.5000000000000002E-2</v>
      </c>
      <c r="V311" s="41">
        <f t="shared" si="125"/>
        <v>18716.167077950082</v>
      </c>
      <c r="W311" s="41">
        <f t="shared" si="126"/>
        <v>44490.635271346298</v>
      </c>
      <c r="X311" s="53">
        <f t="shared" si="127"/>
        <v>3410801.7483502072</v>
      </c>
      <c r="Y311" s="68">
        <f t="shared" si="128"/>
        <v>12120015.243741935</v>
      </c>
      <c r="Z311" s="68">
        <f t="shared" si="129"/>
        <v>6589198.2516497886</v>
      </c>
      <c r="AA311" s="39">
        <f t="shared" si="130"/>
        <v>287.94103196846282</v>
      </c>
      <c r="AB311" s="53">
        <f t="shared" si="131"/>
        <v>71.985257992115706</v>
      </c>
      <c r="AC311" s="41" t="str">
        <f t="shared" si="132"/>
        <v>-</v>
      </c>
      <c r="AD311" s="43" t="str">
        <f t="shared" si="133"/>
        <v>-</v>
      </c>
      <c r="AF311" s="38">
        <f>IF('[29]Proforma-Input'!$C$108="Yes",MONTH(O311)&amp;YEAR(O311)=MONTH($C$9)&amp;YEAR($C$9),0)</f>
        <v>0</v>
      </c>
      <c r="AG311" s="52">
        <v>25</v>
      </c>
    </row>
    <row r="312" spans="2:33" x14ac:dyDescent="0.3">
      <c r="B312" s="44" t="str">
        <f t="shared" si="134"/>
        <v>-</v>
      </c>
      <c r="C312" s="38"/>
      <c r="D312" s="1">
        <v>297</v>
      </c>
      <c r="E312" s="1">
        <f t="shared" si="141"/>
        <v>9</v>
      </c>
      <c r="F312" s="39">
        <f>IFERROR(IF(B312&lt;$C$9,IF('[29]Proforma-Input'!$C$108="Yes",K311,K311),0),)</f>
        <v>0</v>
      </c>
      <c r="G312" s="39">
        <f t="shared" si="135"/>
        <v>0</v>
      </c>
      <c r="H312" s="40">
        <f>IFERROR(IF(B312&lt;$C$9,IF('[29]Proforma-Input'!$C$108="Yes",H311,),0),)</f>
        <v>0</v>
      </c>
      <c r="I312" s="41">
        <f t="shared" si="120"/>
        <v>0</v>
      </c>
      <c r="J312" s="41">
        <f t="shared" si="121"/>
        <v>0</v>
      </c>
      <c r="K312" s="42">
        <f t="shared" si="122"/>
        <v>0</v>
      </c>
      <c r="L312" s="41" t="str">
        <f t="shared" si="123"/>
        <v>-</v>
      </c>
      <c r="M312" s="43" t="str">
        <f t="shared" si="124"/>
        <v>-</v>
      </c>
      <c r="O312" s="44">
        <f t="shared" ca="1" si="136"/>
        <v>54942</v>
      </c>
      <c r="P312" s="38"/>
      <c r="Q312" s="1">
        <f t="shared" si="115"/>
        <v>297</v>
      </c>
      <c r="R312" s="1">
        <f t="shared" si="142"/>
        <v>9</v>
      </c>
      <c r="S312" s="39">
        <f>IF('[29]Proforma-Input'!$C$108="No",X311,IF(AF312=TRUE,$P$3,X311))</f>
        <v>3410801.7483502072</v>
      </c>
      <c r="T312" s="39">
        <f t="shared" si="118"/>
        <v>63206.802349296377</v>
      </c>
      <c r="U312" s="40">
        <f t="shared" si="119"/>
        <v>6.5000000000000002E-2</v>
      </c>
      <c r="V312" s="41">
        <f t="shared" si="125"/>
        <v>18475.176136896956</v>
      </c>
      <c r="W312" s="41">
        <f t="shared" si="126"/>
        <v>44731.626212399424</v>
      </c>
      <c r="X312" s="53">
        <f t="shared" si="127"/>
        <v>3366070.1221378078</v>
      </c>
      <c r="Y312" s="68">
        <f t="shared" si="128"/>
        <v>12138490.419878833</v>
      </c>
      <c r="Z312" s="68">
        <f t="shared" si="129"/>
        <v>6633929.877862188</v>
      </c>
      <c r="AA312" s="39">
        <f t="shared" si="130"/>
        <v>284.23347902918391</v>
      </c>
      <c r="AB312" s="53">
        <f t="shared" si="131"/>
        <v>71.058369757295978</v>
      </c>
      <c r="AC312" s="41" t="str">
        <f t="shared" si="132"/>
        <v>-</v>
      </c>
      <c r="AD312" s="43" t="str">
        <f t="shared" si="133"/>
        <v>-</v>
      </c>
      <c r="AF312" s="38">
        <f>IF('[29]Proforma-Input'!$C$108="Yes",MONTH(O312)&amp;YEAR(O312)=MONTH($C$9)&amp;YEAR($C$9),0)</f>
        <v>0</v>
      </c>
      <c r="AG312" s="52">
        <v>25</v>
      </c>
    </row>
    <row r="313" spans="2:33" x14ac:dyDescent="0.3">
      <c r="B313" s="44" t="str">
        <f t="shared" si="134"/>
        <v>-</v>
      </c>
      <c r="C313" s="38"/>
      <c r="D313" s="1">
        <v>298</v>
      </c>
      <c r="E313" s="1">
        <f t="shared" si="141"/>
        <v>10</v>
      </c>
      <c r="F313" s="39">
        <f>IFERROR(IF(B313&lt;$C$9,IF('[29]Proforma-Input'!$C$108="Yes",K312,K312),0),)</f>
        <v>0</v>
      </c>
      <c r="G313" s="39">
        <f t="shared" si="135"/>
        <v>0</v>
      </c>
      <c r="H313" s="40">
        <f>IFERROR(IF(B313&lt;$C$9,IF('[29]Proforma-Input'!$C$108="Yes",H312,),0),)</f>
        <v>0</v>
      </c>
      <c r="I313" s="41">
        <f t="shared" si="120"/>
        <v>0</v>
      </c>
      <c r="J313" s="41">
        <f t="shared" si="121"/>
        <v>0</v>
      </c>
      <c r="K313" s="42">
        <f t="shared" si="122"/>
        <v>0</v>
      </c>
      <c r="L313" s="41" t="str">
        <f t="shared" si="123"/>
        <v>-</v>
      </c>
      <c r="M313" s="43" t="str">
        <f t="shared" si="124"/>
        <v>-</v>
      </c>
      <c r="O313" s="44">
        <f t="shared" ca="1" si="136"/>
        <v>54972</v>
      </c>
      <c r="P313" s="38"/>
      <c r="Q313" s="1">
        <f t="shared" si="115"/>
        <v>298</v>
      </c>
      <c r="R313" s="1">
        <f t="shared" si="142"/>
        <v>10</v>
      </c>
      <c r="S313" s="39">
        <f>IF('[29]Proforma-Input'!$C$108="No",X312,IF(AF313=TRUE,$P$3,X312))</f>
        <v>3366070.1221378078</v>
      </c>
      <c r="T313" s="39">
        <f t="shared" si="118"/>
        <v>63206.802349296377</v>
      </c>
      <c r="U313" s="40">
        <f t="shared" si="119"/>
        <v>6.5000000000000002E-2</v>
      </c>
      <c r="V313" s="41">
        <f t="shared" si="125"/>
        <v>18232.87982824646</v>
      </c>
      <c r="W313" s="41">
        <f t="shared" si="126"/>
        <v>44973.922521049913</v>
      </c>
      <c r="X313" s="53">
        <f t="shared" si="127"/>
        <v>3321096.1996167577</v>
      </c>
      <c r="Y313" s="68">
        <f t="shared" si="128"/>
        <v>12156723.299707079</v>
      </c>
      <c r="Z313" s="68">
        <f t="shared" si="129"/>
        <v>6678903.8003832381</v>
      </c>
      <c r="AA313" s="39">
        <f t="shared" si="130"/>
        <v>280.50584351148399</v>
      </c>
      <c r="AB313" s="53">
        <f t="shared" si="131"/>
        <v>70.126460877870997</v>
      </c>
      <c r="AC313" s="41" t="str">
        <f t="shared" si="132"/>
        <v>-</v>
      </c>
      <c r="AD313" s="43" t="str">
        <f t="shared" si="133"/>
        <v>-</v>
      </c>
      <c r="AF313" s="38">
        <f>IF('[29]Proforma-Input'!$C$108="Yes",MONTH(O313)&amp;YEAR(O313)=MONTH($C$9)&amp;YEAR($C$9),0)</f>
        <v>0</v>
      </c>
      <c r="AG313" s="52">
        <v>25</v>
      </c>
    </row>
    <row r="314" spans="2:33" x14ac:dyDescent="0.3">
      <c r="B314" s="44" t="str">
        <f t="shared" si="134"/>
        <v>-</v>
      </c>
      <c r="C314" s="38"/>
      <c r="D314" s="1">
        <v>299</v>
      </c>
      <c r="E314" s="1">
        <f t="shared" si="141"/>
        <v>11</v>
      </c>
      <c r="F314" s="39">
        <f>IFERROR(IF(B314&lt;$C$9,IF('[29]Proforma-Input'!$C$108="Yes",K313,K313),0),)</f>
        <v>0</v>
      </c>
      <c r="G314" s="39">
        <f t="shared" si="135"/>
        <v>0</v>
      </c>
      <c r="H314" s="40">
        <f>IFERROR(IF(B314&lt;$C$9,IF('[29]Proforma-Input'!$C$108="Yes",H313,),0),)</f>
        <v>0</v>
      </c>
      <c r="I314" s="41">
        <f t="shared" si="120"/>
        <v>0</v>
      </c>
      <c r="J314" s="41">
        <f t="shared" si="121"/>
        <v>0</v>
      </c>
      <c r="K314" s="42">
        <f t="shared" si="122"/>
        <v>0</v>
      </c>
      <c r="L314" s="41" t="str">
        <f t="shared" si="123"/>
        <v>-</v>
      </c>
      <c r="M314" s="43" t="str">
        <f t="shared" si="124"/>
        <v>-</v>
      </c>
      <c r="O314" s="44">
        <f t="shared" ca="1" si="136"/>
        <v>55003</v>
      </c>
      <c r="P314" s="38"/>
      <c r="Q314" s="1">
        <f t="shared" si="115"/>
        <v>299</v>
      </c>
      <c r="R314" s="1">
        <f t="shared" si="142"/>
        <v>11</v>
      </c>
      <c r="S314" s="39">
        <f>IF('[29]Proforma-Input'!$C$108="No",X313,IF(AF314=TRUE,$P$3,X313))</f>
        <v>3321096.1996167577</v>
      </c>
      <c r="T314" s="39">
        <f t="shared" si="118"/>
        <v>63206.802349296377</v>
      </c>
      <c r="U314" s="40">
        <f t="shared" si="119"/>
        <v>6.5000000000000002E-2</v>
      </c>
      <c r="V314" s="41">
        <f t="shared" si="125"/>
        <v>17989.271081257437</v>
      </c>
      <c r="W314" s="41">
        <f t="shared" si="126"/>
        <v>45217.53126803894</v>
      </c>
      <c r="X314" s="53">
        <f t="shared" si="127"/>
        <v>3275878.6683487189</v>
      </c>
      <c r="Y314" s="68">
        <f t="shared" si="128"/>
        <v>12174712.570788337</v>
      </c>
      <c r="Z314" s="68">
        <f t="shared" si="129"/>
        <v>6724121.3316512769</v>
      </c>
      <c r="AA314" s="39">
        <f t="shared" si="130"/>
        <v>276.75801663472981</v>
      </c>
      <c r="AB314" s="53">
        <f t="shared" si="131"/>
        <v>69.189504158682453</v>
      </c>
      <c r="AC314" s="41" t="str">
        <f t="shared" si="132"/>
        <v>-</v>
      </c>
      <c r="AD314" s="43" t="str">
        <f t="shared" si="133"/>
        <v>-</v>
      </c>
      <c r="AF314" s="38">
        <f>IF('[29]Proforma-Input'!$C$108="Yes",MONTH(O314)&amp;YEAR(O314)=MONTH($C$9)&amp;YEAR($C$9),0)</f>
        <v>0</v>
      </c>
      <c r="AG314" s="52">
        <v>25</v>
      </c>
    </row>
    <row r="315" spans="2:33" x14ac:dyDescent="0.3">
      <c r="B315" s="44" t="str">
        <f t="shared" si="134"/>
        <v>-</v>
      </c>
      <c r="C315" s="38"/>
      <c r="D315" s="1">
        <v>300</v>
      </c>
      <c r="E315" s="1">
        <f t="shared" si="141"/>
        <v>12</v>
      </c>
      <c r="F315" s="39">
        <f>IFERROR(IF(B315&lt;$C$9,IF('[29]Proforma-Input'!$C$108="Yes",K314,K314),0),)</f>
        <v>0</v>
      </c>
      <c r="G315" s="39">
        <f t="shared" si="135"/>
        <v>0</v>
      </c>
      <c r="H315" s="40">
        <f>IFERROR(IF(B315&lt;$C$9,IF('[29]Proforma-Input'!$C$108="Yes",H314,),0),)</f>
        <v>0</v>
      </c>
      <c r="I315" s="41">
        <f t="shared" si="120"/>
        <v>0</v>
      </c>
      <c r="J315" s="41">
        <f t="shared" si="121"/>
        <v>0</v>
      </c>
      <c r="K315" s="42">
        <f t="shared" si="122"/>
        <v>0</v>
      </c>
      <c r="L315" s="41" t="str">
        <f t="shared" si="123"/>
        <v>-</v>
      </c>
      <c r="M315" s="43" t="str">
        <f t="shared" si="124"/>
        <v>-</v>
      </c>
      <c r="O315" s="44">
        <f t="shared" ca="1" si="136"/>
        <v>55034</v>
      </c>
      <c r="P315" s="38"/>
      <c r="Q315" s="1">
        <f t="shared" si="115"/>
        <v>300</v>
      </c>
      <c r="R315" s="1">
        <f t="shared" si="142"/>
        <v>12</v>
      </c>
      <c r="S315" s="39">
        <f>IF('[29]Proforma-Input'!$C$108="No",X314,IF(AF315=TRUE,$P$3,X314))</f>
        <v>3275878.6683487189</v>
      </c>
      <c r="T315" s="39">
        <f t="shared" si="118"/>
        <v>63206.802349296377</v>
      </c>
      <c r="U315" s="40">
        <f t="shared" si="119"/>
        <v>6.5000000000000002E-2</v>
      </c>
      <c r="V315" s="41">
        <f t="shared" si="125"/>
        <v>17744.342786888894</v>
      </c>
      <c r="W315" s="41">
        <f t="shared" si="126"/>
        <v>45462.459562407486</v>
      </c>
      <c r="X315" s="53">
        <f t="shared" si="127"/>
        <v>3230416.2087863116</v>
      </c>
      <c r="Y315" s="68">
        <f t="shared" si="128"/>
        <v>12192456.913575226</v>
      </c>
      <c r="Z315" s="68">
        <f t="shared" si="129"/>
        <v>6769583.7912136847</v>
      </c>
      <c r="AA315" s="39">
        <f t="shared" si="130"/>
        <v>272.9898890290599</v>
      </c>
      <c r="AB315" s="53">
        <f t="shared" si="131"/>
        <v>68.247472257264974</v>
      </c>
      <c r="AC315" s="41" t="str">
        <f t="shared" si="132"/>
        <v>-</v>
      </c>
      <c r="AD315" s="43" t="str">
        <f t="shared" si="133"/>
        <v>-</v>
      </c>
      <c r="AF315" s="38">
        <f>IF('[29]Proforma-Input'!$C$108="Yes",MONTH(O315)&amp;YEAR(O315)=MONTH($C$9)&amp;YEAR($C$9),0)</f>
        <v>0</v>
      </c>
      <c r="AG315" s="52">
        <v>25</v>
      </c>
    </row>
    <row r="316" spans="2:33" x14ac:dyDescent="0.3">
      <c r="B316" s="44" t="str">
        <f t="shared" si="134"/>
        <v>-</v>
      </c>
      <c r="C316" s="38">
        <v>26</v>
      </c>
      <c r="D316" s="1">
        <v>301</v>
      </c>
      <c r="E316" s="1">
        <v>1</v>
      </c>
      <c r="F316" s="39">
        <f>IFERROR(IF(B316&lt;$C$9,IF('[29]Proforma-Input'!$C$108="Yes",K315,K315),0),)</f>
        <v>0</v>
      </c>
      <c r="G316" s="39">
        <f t="shared" si="135"/>
        <v>0</v>
      </c>
      <c r="H316" s="40">
        <f>IFERROR(IF(B316&lt;$C$9,IF('[29]Proforma-Input'!$C$108="Yes",H315,),0),)</f>
        <v>0</v>
      </c>
      <c r="I316" s="41">
        <f t="shared" si="120"/>
        <v>0</v>
      </c>
      <c r="J316" s="41">
        <f t="shared" si="121"/>
        <v>0</v>
      </c>
      <c r="K316" s="42">
        <f t="shared" si="122"/>
        <v>0</v>
      </c>
      <c r="L316" s="41">
        <f t="shared" si="123"/>
        <v>0</v>
      </c>
      <c r="M316" s="43">
        <f t="shared" si="124"/>
        <v>0</v>
      </c>
      <c r="O316" s="44">
        <f t="shared" ca="1" si="136"/>
        <v>55064</v>
      </c>
      <c r="P316" s="38">
        <v>26</v>
      </c>
      <c r="Q316" s="1">
        <f t="shared" si="115"/>
        <v>301</v>
      </c>
      <c r="R316" s="1">
        <v>1</v>
      </c>
      <c r="S316" s="39">
        <f>IF('[29]Proforma-Input'!$C$108="No",X315,IF(AF316=TRUE,$P$3,X315))</f>
        <v>3230416.2087863116</v>
      </c>
      <c r="T316" s="39">
        <f t="shared" si="118"/>
        <v>63206.802349296377</v>
      </c>
      <c r="U316" s="40">
        <f t="shared" si="119"/>
        <v>6.5000000000000002E-2</v>
      </c>
      <c r="V316" s="41">
        <f t="shared" si="125"/>
        <v>17498.087797592521</v>
      </c>
      <c r="W316" s="41">
        <f t="shared" si="126"/>
        <v>45708.714551703859</v>
      </c>
      <c r="X316" s="53">
        <f t="shared" si="127"/>
        <v>3184707.4942346076</v>
      </c>
      <c r="Y316" s="68">
        <f t="shared" si="128"/>
        <v>12209955.00137282</v>
      </c>
      <c r="Z316" s="68">
        <f t="shared" si="129"/>
        <v>6815292.5057653887</v>
      </c>
      <c r="AA316" s="39">
        <f t="shared" si="130"/>
        <v>269.20135073219262</v>
      </c>
      <c r="AB316" s="53">
        <f t="shared" si="131"/>
        <v>67.300337683048156</v>
      </c>
      <c r="AC316" s="41">
        <f t="shared" si="132"/>
        <v>193337.51751157525</v>
      </c>
      <c r="AD316" s="43">
        <f t="shared" si="133"/>
        <v>565144.11067998118</v>
      </c>
      <c r="AF316" s="38">
        <f>IF('[29]Proforma-Input'!$C$108="Yes",MONTH(O316)&amp;YEAR(O316)=MONTH($C$9)&amp;YEAR($C$9),0)</f>
        <v>0</v>
      </c>
      <c r="AG316" s="52">
        <v>26</v>
      </c>
    </row>
    <row r="317" spans="2:33" x14ac:dyDescent="0.3">
      <c r="B317" s="44" t="str">
        <f t="shared" si="134"/>
        <v>-</v>
      </c>
      <c r="C317" s="38"/>
      <c r="D317" s="1">
        <v>302</v>
      </c>
      <c r="E317" s="1">
        <f t="shared" ref="E317:E327" si="143">1+E316</f>
        <v>2</v>
      </c>
      <c r="F317" s="39">
        <f>IFERROR(IF(B317&lt;$C$9,IF('[29]Proforma-Input'!$C$108="Yes",K316,K316),0),)</f>
        <v>0</v>
      </c>
      <c r="G317" s="39">
        <f t="shared" si="135"/>
        <v>0</v>
      </c>
      <c r="H317" s="40">
        <f>IFERROR(IF(B317&lt;$C$9,IF('[29]Proforma-Input'!$C$108="Yes",H316,),0),)</f>
        <v>0</v>
      </c>
      <c r="I317" s="41">
        <f t="shared" si="120"/>
        <v>0</v>
      </c>
      <c r="J317" s="41">
        <f t="shared" si="121"/>
        <v>0</v>
      </c>
      <c r="K317" s="42">
        <f t="shared" si="122"/>
        <v>0</v>
      </c>
      <c r="L317" s="41" t="str">
        <f t="shared" si="123"/>
        <v>-</v>
      </c>
      <c r="M317" s="43" t="str">
        <f t="shared" si="124"/>
        <v>-</v>
      </c>
      <c r="O317" s="44">
        <f t="shared" ca="1" si="136"/>
        <v>55095</v>
      </c>
      <c r="P317" s="38"/>
      <c r="Q317" s="1">
        <f t="shared" si="115"/>
        <v>302</v>
      </c>
      <c r="R317" s="1">
        <f t="shared" ref="R317:R327" si="144">1+R316</f>
        <v>2</v>
      </c>
      <c r="S317" s="39">
        <f>IF('[29]Proforma-Input'!$C$108="No",X316,IF(AF317=TRUE,$P$3,X316))</f>
        <v>3184707.4942346076</v>
      </c>
      <c r="T317" s="39">
        <f t="shared" si="118"/>
        <v>63206.802349296377</v>
      </c>
      <c r="U317" s="40">
        <f t="shared" si="119"/>
        <v>6.5000000000000002E-2</v>
      </c>
      <c r="V317" s="41">
        <f t="shared" si="125"/>
        <v>17250.498927104123</v>
      </c>
      <c r="W317" s="41">
        <f t="shared" si="126"/>
        <v>45956.303422192257</v>
      </c>
      <c r="X317" s="53">
        <f t="shared" si="127"/>
        <v>3138751.1908124154</v>
      </c>
      <c r="Y317" s="68">
        <f t="shared" si="128"/>
        <v>12227205.500299923</v>
      </c>
      <c r="Z317" s="68">
        <f t="shared" si="129"/>
        <v>6861248.8091875808</v>
      </c>
      <c r="AA317" s="39">
        <f t="shared" si="130"/>
        <v>265.39229118621728</v>
      </c>
      <c r="AB317" s="53">
        <f t="shared" si="131"/>
        <v>66.34807279655432</v>
      </c>
      <c r="AC317" s="41" t="str">
        <f t="shared" si="132"/>
        <v>-</v>
      </c>
      <c r="AD317" s="43" t="str">
        <f t="shared" si="133"/>
        <v>-</v>
      </c>
      <c r="AF317" s="38">
        <f>IF('[29]Proforma-Input'!$C$108="Yes",MONTH(O317)&amp;YEAR(O317)=MONTH($C$9)&amp;YEAR($C$9),0)</f>
        <v>0</v>
      </c>
      <c r="AG317" s="52">
        <v>26</v>
      </c>
    </row>
    <row r="318" spans="2:33" x14ac:dyDescent="0.3">
      <c r="B318" s="44" t="str">
        <f t="shared" si="134"/>
        <v>-</v>
      </c>
      <c r="C318" s="38"/>
      <c r="D318" s="1">
        <v>303</v>
      </c>
      <c r="E318" s="1">
        <f t="shared" si="143"/>
        <v>3</v>
      </c>
      <c r="F318" s="39">
        <f>IFERROR(IF(B318&lt;$C$9,IF('[29]Proforma-Input'!$C$108="Yes",K317,K317),0),)</f>
        <v>0</v>
      </c>
      <c r="G318" s="39">
        <f t="shared" si="135"/>
        <v>0</v>
      </c>
      <c r="H318" s="40">
        <f>IFERROR(IF(B318&lt;$C$9,IF('[29]Proforma-Input'!$C$108="Yes",H317,),0),)</f>
        <v>0</v>
      </c>
      <c r="I318" s="41">
        <f t="shared" si="120"/>
        <v>0</v>
      </c>
      <c r="J318" s="41">
        <f t="shared" si="121"/>
        <v>0</v>
      </c>
      <c r="K318" s="42">
        <f t="shared" si="122"/>
        <v>0</v>
      </c>
      <c r="L318" s="41" t="str">
        <f t="shared" si="123"/>
        <v>-</v>
      </c>
      <c r="M318" s="43" t="str">
        <f t="shared" si="124"/>
        <v>-</v>
      </c>
      <c r="O318" s="44">
        <f t="shared" ca="1" si="136"/>
        <v>55125</v>
      </c>
      <c r="P318" s="38"/>
      <c r="Q318" s="1">
        <f t="shared" si="115"/>
        <v>303</v>
      </c>
      <c r="R318" s="1">
        <f t="shared" si="144"/>
        <v>3</v>
      </c>
      <c r="S318" s="39">
        <f>IF('[29]Proforma-Input'!$C$108="No",X317,IF(AF318=TRUE,$P$3,X317))</f>
        <v>3138751.1908124154</v>
      </c>
      <c r="T318" s="39">
        <f t="shared" si="118"/>
        <v>63206.802349296377</v>
      </c>
      <c r="U318" s="40">
        <f t="shared" si="119"/>
        <v>6.5000000000000002E-2</v>
      </c>
      <c r="V318" s="41">
        <f t="shared" si="125"/>
        <v>17001.568950233919</v>
      </c>
      <c r="W318" s="41">
        <f t="shared" si="126"/>
        <v>46205.233399062461</v>
      </c>
      <c r="X318" s="53">
        <f t="shared" si="127"/>
        <v>3092545.957413353</v>
      </c>
      <c r="Y318" s="68">
        <f t="shared" si="128"/>
        <v>12244207.069250157</v>
      </c>
      <c r="Z318" s="68">
        <f t="shared" si="129"/>
        <v>6907454.0425866432</v>
      </c>
      <c r="AA318" s="39">
        <f t="shared" si="130"/>
        <v>261.56259923436795</v>
      </c>
      <c r="AB318" s="53">
        <f t="shared" si="131"/>
        <v>65.390649808591988</v>
      </c>
      <c r="AC318" s="41" t="str">
        <f t="shared" si="132"/>
        <v>-</v>
      </c>
      <c r="AD318" s="43" t="str">
        <f t="shared" si="133"/>
        <v>-</v>
      </c>
      <c r="AF318" s="38">
        <f>IF('[29]Proforma-Input'!$C$108="Yes",MONTH(O318)&amp;YEAR(O318)=MONTH($C$9)&amp;YEAR($C$9),0)</f>
        <v>0</v>
      </c>
      <c r="AG318" s="52">
        <v>26</v>
      </c>
    </row>
    <row r="319" spans="2:33" x14ac:dyDescent="0.3">
      <c r="B319" s="44" t="str">
        <f t="shared" si="134"/>
        <v>-</v>
      </c>
      <c r="C319" s="38"/>
      <c r="D319" s="1">
        <v>304</v>
      </c>
      <c r="E319" s="1">
        <f t="shared" si="143"/>
        <v>4</v>
      </c>
      <c r="F319" s="39">
        <f>IFERROR(IF(B319&lt;$C$9,IF('[29]Proforma-Input'!$C$108="Yes",K318,K318),0),)</f>
        <v>0</v>
      </c>
      <c r="G319" s="39">
        <f t="shared" si="135"/>
        <v>0</v>
      </c>
      <c r="H319" s="40">
        <f>IFERROR(IF(B319&lt;$C$9,IF('[29]Proforma-Input'!$C$108="Yes",H318,),0),)</f>
        <v>0</v>
      </c>
      <c r="I319" s="41">
        <f t="shared" si="120"/>
        <v>0</v>
      </c>
      <c r="J319" s="41">
        <f t="shared" si="121"/>
        <v>0</v>
      </c>
      <c r="K319" s="42">
        <f t="shared" si="122"/>
        <v>0</v>
      </c>
      <c r="L319" s="41" t="str">
        <f t="shared" si="123"/>
        <v>-</v>
      </c>
      <c r="M319" s="43" t="str">
        <f t="shared" si="124"/>
        <v>-</v>
      </c>
      <c r="O319" s="44">
        <f t="shared" ca="1" si="136"/>
        <v>55156</v>
      </c>
      <c r="P319" s="38"/>
      <c r="Q319" s="1">
        <f t="shared" si="115"/>
        <v>304</v>
      </c>
      <c r="R319" s="1">
        <f t="shared" si="144"/>
        <v>4</v>
      </c>
      <c r="S319" s="39">
        <f>IF('[29]Proforma-Input'!$C$108="No",X318,IF(AF319=TRUE,$P$3,X318))</f>
        <v>3092545.957413353</v>
      </c>
      <c r="T319" s="39">
        <f t="shared" si="118"/>
        <v>63206.802349296377</v>
      </c>
      <c r="U319" s="40">
        <f t="shared" si="119"/>
        <v>6.5000000000000002E-2</v>
      </c>
      <c r="V319" s="41">
        <f t="shared" si="125"/>
        <v>16751.290602655663</v>
      </c>
      <c r="W319" s="41">
        <f t="shared" si="126"/>
        <v>46455.51174664071</v>
      </c>
      <c r="X319" s="53">
        <f t="shared" si="127"/>
        <v>3046090.4456667122</v>
      </c>
      <c r="Y319" s="68">
        <f t="shared" si="128"/>
        <v>12260958.359852813</v>
      </c>
      <c r="Z319" s="68">
        <f t="shared" si="129"/>
        <v>6953909.5543332836</v>
      </c>
      <c r="AA319" s="39">
        <f t="shared" si="130"/>
        <v>257.71216311777943</v>
      </c>
      <c r="AB319" s="53">
        <f t="shared" si="131"/>
        <v>64.428040779444856</v>
      </c>
      <c r="AC319" s="41" t="str">
        <f t="shared" si="132"/>
        <v>-</v>
      </c>
      <c r="AD319" s="43" t="str">
        <f t="shared" si="133"/>
        <v>-</v>
      </c>
      <c r="AF319" s="38">
        <f>IF('[29]Proforma-Input'!$C$108="Yes",MONTH(O319)&amp;YEAR(O319)=MONTH($C$9)&amp;YEAR($C$9),0)</f>
        <v>0</v>
      </c>
      <c r="AG319" s="52">
        <v>26</v>
      </c>
    </row>
    <row r="320" spans="2:33" x14ac:dyDescent="0.3">
      <c r="B320" s="44" t="str">
        <f t="shared" si="134"/>
        <v>-</v>
      </c>
      <c r="C320" s="38"/>
      <c r="D320" s="1">
        <v>305</v>
      </c>
      <c r="E320" s="1">
        <f t="shared" si="143"/>
        <v>5</v>
      </c>
      <c r="F320" s="39">
        <f>IFERROR(IF(B320&lt;$C$9,IF('[29]Proforma-Input'!$C$108="Yes",K319,K319),0),)</f>
        <v>0</v>
      </c>
      <c r="G320" s="39">
        <f t="shared" si="135"/>
        <v>0</v>
      </c>
      <c r="H320" s="40">
        <f>IFERROR(IF(B320&lt;$C$9,IF('[29]Proforma-Input'!$C$108="Yes",H319,),0),)</f>
        <v>0</v>
      </c>
      <c r="I320" s="41">
        <f t="shared" si="120"/>
        <v>0</v>
      </c>
      <c r="J320" s="41">
        <f t="shared" si="121"/>
        <v>0</v>
      </c>
      <c r="K320" s="42">
        <f t="shared" si="122"/>
        <v>0</v>
      </c>
      <c r="L320" s="41" t="str">
        <f t="shared" si="123"/>
        <v>-</v>
      </c>
      <c r="M320" s="43" t="str">
        <f t="shared" si="124"/>
        <v>-</v>
      </c>
      <c r="O320" s="44">
        <f t="shared" ca="1" si="136"/>
        <v>55187</v>
      </c>
      <c r="P320" s="38"/>
      <c r="Q320" s="1">
        <f t="shared" si="115"/>
        <v>305</v>
      </c>
      <c r="R320" s="1">
        <f t="shared" si="144"/>
        <v>5</v>
      </c>
      <c r="S320" s="39">
        <f>IF('[29]Proforma-Input'!$C$108="No",X319,IF(AF320=TRUE,$P$3,X319))</f>
        <v>3046090.4456667122</v>
      </c>
      <c r="T320" s="39">
        <f t="shared" si="118"/>
        <v>63206.802349296377</v>
      </c>
      <c r="U320" s="40">
        <f t="shared" si="119"/>
        <v>6.5000000000000002E-2</v>
      </c>
      <c r="V320" s="41">
        <f t="shared" si="125"/>
        <v>16499.656580694693</v>
      </c>
      <c r="W320" s="41">
        <f t="shared" si="126"/>
        <v>46707.14576860168</v>
      </c>
      <c r="X320" s="53">
        <f t="shared" si="127"/>
        <v>2999383.2998981103</v>
      </c>
      <c r="Y320" s="68">
        <f t="shared" si="128"/>
        <v>12277458.016433507</v>
      </c>
      <c r="Z320" s="68">
        <f t="shared" si="129"/>
        <v>7000616.700101885</v>
      </c>
      <c r="AA320" s="39">
        <f t="shared" si="130"/>
        <v>253.84087047222602</v>
      </c>
      <c r="AB320" s="53">
        <f t="shared" si="131"/>
        <v>63.460217618056504</v>
      </c>
      <c r="AC320" s="41" t="str">
        <f t="shared" si="132"/>
        <v>-</v>
      </c>
      <c r="AD320" s="43" t="str">
        <f t="shared" si="133"/>
        <v>-</v>
      </c>
      <c r="AF320" s="38">
        <f>IF('[29]Proforma-Input'!$C$108="Yes",MONTH(O320)&amp;YEAR(O320)=MONTH($C$9)&amp;YEAR($C$9),0)</f>
        <v>0</v>
      </c>
      <c r="AG320" s="52">
        <v>26</v>
      </c>
    </row>
    <row r="321" spans="2:33" x14ac:dyDescent="0.3">
      <c r="B321" s="44" t="str">
        <f t="shared" si="134"/>
        <v>-</v>
      </c>
      <c r="C321" s="38"/>
      <c r="D321" s="1">
        <v>306</v>
      </c>
      <c r="E321" s="1">
        <f t="shared" si="143"/>
        <v>6</v>
      </c>
      <c r="F321" s="39">
        <f>IFERROR(IF(B321&lt;$C$9,IF('[29]Proforma-Input'!$C$108="Yes",K320,K320),0),)</f>
        <v>0</v>
      </c>
      <c r="G321" s="39">
        <f t="shared" si="135"/>
        <v>0</v>
      </c>
      <c r="H321" s="40">
        <f>IFERROR(IF(B321&lt;$C$9,IF('[29]Proforma-Input'!$C$108="Yes",H320,),0),)</f>
        <v>0</v>
      </c>
      <c r="I321" s="41">
        <f t="shared" si="120"/>
        <v>0</v>
      </c>
      <c r="J321" s="41">
        <f t="shared" si="121"/>
        <v>0</v>
      </c>
      <c r="K321" s="42">
        <f t="shared" si="122"/>
        <v>0</v>
      </c>
      <c r="L321" s="41" t="str">
        <f t="shared" si="123"/>
        <v>-</v>
      </c>
      <c r="M321" s="43" t="str">
        <f t="shared" si="124"/>
        <v>-</v>
      </c>
      <c r="O321" s="44">
        <f t="shared" ca="1" si="136"/>
        <v>55215</v>
      </c>
      <c r="P321" s="38"/>
      <c r="Q321" s="1">
        <f t="shared" si="115"/>
        <v>306</v>
      </c>
      <c r="R321" s="1">
        <f t="shared" si="144"/>
        <v>6</v>
      </c>
      <c r="S321" s="39">
        <f>IF('[29]Proforma-Input'!$C$108="No",X320,IF(AF321=TRUE,$P$3,X320))</f>
        <v>2999383.2998981103</v>
      </c>
      <c r="T321" s="39">
        <f t="shared" ref="T321:T358" si="145">IF(AND(Q315="Yes",Q321&lt;=$P$8),V321,IF(S321&gt;0,$P$7,))</f>
        <v>63206.802349296377</v>
      </c>
      <c r="U321" s="40">
        <f t="shared" si="119"/>
        <v>6.5000000000000002E-2</v>
      </c>
      <c r="V321" s="41">
        <f t="shared" si="125"/>
        <v>16246.659541114765</v>
      </c>
      <c r="W321" s="41">
        <f t="shared" si="126"/>
        <v>46960.142808181612</v>
      </c>
      <c r="X321" s="53">
        <f t="shared" si="127"/>
        <v>2952423.1570899286</v>
      </c>
      <c r="Y321" s="68">
        <f t="shared" si="128"/>
        <v>12293704.675974622</v>
      </c>
      <c r="Z321" s="68">
        <f t="shared" si="129"/>
        <v>7047576.8429100662</v>
      </c>
      <c r="AA321" s="39">
        <f t="shared" si="130"/>
        <v>249.94860832484252</v>
      </c>
      <c r="AB321" s="53">
        <f t="shared" si="131"/>
        <v>62.487152081210631</v>
      </c>
      <c r="AC321" s="41" t="str">
        <f t="shared" si="132"/>
        <v>-</v>
      </c>
      <c r="AD321" s="43" t="str">
        <f t="shared" si="133"/>
        <v>-</v>
      </c>
      <c r="AF321" s="38">
        <f>IF('[29]Proforma-Input'!$C$108="Yes",MONTH(O321)&amp;YEAR(O321)=MONTH($C$9)&amp;YEAR($C$9),0)</f>
        <v>0</v>
      </c>
      <c r="AG321" s="52">
        <v>26</v>
      </c>
    </row>
    <row r="322" spans="2:33" x14ac:dyDescent="0.3">
      <c r="B322" s="44" t="str">
        <f t="shared" si="134"/>
        <v>-</v>
      </c>
      <c r="C322" s="38"/>
      <c r="D322" s="1">
        <v>307</v>
      </c>
      <c r="E322" s="1">
        <f t="shared" si="143"/>
        <v>7</v>
      </c>
      <c r="F322" s="39">
        <f>IFERROR(IF(B322&lt;$C$9,IF('[29]Proforma-Input'!$C$108="Yes",K321,K321),0),)</f>
        <v>0</v>
      </c>
      <c r="G322" s="39">
        <f t="shared" si="135"/>
        <v>0</v>
      </c>
      <c r="H322" s="40">
        <f>IFERROR(IF(B322&lt;$C$9,IF('[29]Proforma-Input'!$C$108="Yes",H321,),0),)</f>
        <v>0</v>
      </c>
      <c r="I322" s="41">
        <f t="shared" si="120"/>
        <v>0</v>
      </c>
      <c r="J322" s="41">
        <f t="shared" si="121"/>
        <v>0</v>
      </c>
      <c r="K322" s="42">
        <f t="shared" si="122"/>
        <v>0</v>
      </c>
      <c r="L322" s="41" t="str">
        <f t="shared" si="123"/>
        <v>-</v>
      </c>
      <c r="M322" s="43" t="str">
        <f t="shared" si="124"/>
        <v>-</v>
      </c>
      <c r="O322" s="44">
        <f t="shared" ca="1" si="136"/>
        <v>55246</v>
      </c>
      <c r="P322" s="38"/>
      <c r="Q322" s="1">
        <f t="shared" si="115"/>
        <v>307</v>
      </c>
      <c r="R322" s="1">
        <f t="shared" si="144"/>
        <v>7</v>
      </c>
      <c r="S322" s="39">
        <f>IF('[29]Proforma-Input'!$C$108="No",X321,IF(AF322=TRUE,$P$3,X321))</f>
        <v>2952423.1570899286</v>
      </c>
      <c r="T322" s="39">
        <f t="shared" si="145"/>
        <v>63206.802349296377</v>
      </c>
      <c r="U322" s="40">
        <f t="shared" si="119"/>
        <v>6.5000000000000002E-2</v>
      </c>
      <c r="V322" s="41">
        <f t="shared" si="125"/>
        <v>15992.29210090378</v>
      </c>
      <c r="W322" s="41">
        <f t="shared" si="126"/>
        <v>47214.510248392595</v>
      </c>
      <c r="X322" s="53">
        <f t="shared" si="127"/>
        <v>2905208.6468415358</v>
      </c>
      <c r="Y322" s="68">
        <f t="shared" si="128"/>
        <v>12309696.968075527</v>
      </c>
      <c r="Z322" s="68">
        <f t="shared" si="129"/>
        <v>7094791.3531584591</v>
      </c>
      <c r="AA322" s="39">
        <f t="shared" si="130"/>
        <v>246.03526309082739</v>
      </c>
      <c r="AB322" s="53">
        <f t="shared" si="131"/>
        <v>61.508815772706846</v>
      </c>
      <c r="AC322" s="41" t="str">
        <f t="shared" si="132"/>
        <v>-</v>
      </c>
      <c r="AD322" s="43" t="str">
        <f t="shared" si="133"/>
        <v>-</v>
      </c>
      <c r="AF322" s="38">
        <f>IF('[29]Proforma-Input'!$C$108="Yes",MONTH(O322)&amp;YEAR(O322)=MONTH($C$9)&amp;YEAR($C$9),0)</f>
        <v>0</v>
      </c>
      <c r="AG322" s="52">
        <v>26</v>
      </c>
    </row>
    <row r="323" spans="2:33" x14ac:dyDescent="0.3">
      <c r="B323" s="44" t="str">
        <f t="shared" si="134"/>
        <v>-</v>
      </c>
      <c r="C323" s="38"/>
      <c r="D323" s="1">
        <v>308</v>
      </c>
      <c r="E323" s="1">
        <f t="shared" si="143"/>
        <v>8</v>
      </c>
      <c r="F323" s="39">
        <f>IFERROR(IF(B323&lt;$C$9,IF('[29]Proforma-Input'!$C$108="Yes",K322,K322),0),)</f>
        <v>0</v>
      </c>
      <c r="G323" s="39">
        <f t="shared" si="135"/>
        <v>0</v>
      </c>
      <c r="H323" s="40">
        <f>IFERROR(IF(B323&lt;$C$9,IF('[29]Proforma-Input'!$C$108="Yes",H322,),0),)</f>
        <v>0</v>
      </c>
      <c r="I323" s="41">
        <f t="shared" si="120"/>
        <v>0</v>
      </c>
      <c r="J323" s="41">
        <f t="shared" si="121"/>
        <v>0</v>
      </c>
      <c r="K323" s="42">
        <f t="shared" si="122"/>
        <v>0</v>
      </c>
      <c r="L323" s="41" t="str">
        <f t="shared" si="123"/>
        <v>-</v>
      </c>
      <c r="M323" s="43" t="str">
        <f t="shared" si="124"/>
        <v>-</v>
      </c>
      <c r="O323" s="44">
        <f t="shared" ca="1" si="136"/>
        <v>55276</v>
      </c>
      <c r="P323" s="38"/>
      <c r="Q323" s="1">
        <f t="shared" si="115"/>
        <v>308</v>
      </c>
      <c r="R323" s="1">
        <f t="shared" si="144"/>
        <v>8</v>
      </c>
      <c r="S323" s="39">
        <f>IF('[29]Proforma-Input'!$C$108="No",X322,IF(AF323=TRUE,$P$3,X322))</f>
        <v>2905208.6468415358</v>
      </c>
      <c r="T323" s="39">
        <f t="shared" si="145"/>
        <v>63206.802349296377</v>
      </c>
      <c r="U323" s="40">
        <f t="shared" si="119"/>
        <v>6.5000000000000002E-2</v>
      </c>
      <c r="V323" s="41">
        <f t="shared" si="125"/>
        <v>15736.54683705832</v>
      </c>
      <c r="W323" s="41">
        <f t="shared" si="126"/>
        <v>47470.255512238058</v>
      </c>
      <c r="X323" s="53">
        <f t="shared" si="127"/>
        <v>2857738.3913292978</v>
      </c>
      <c r="Y323" s="68">
        <f t="shared" si="128"/>
        <v>12325433.514912585</v>
      </c>
      <c r="Z323" s="68">
        <f t="shared" si="129"/>
        <v>7142261.6086706975</v>
      </c>
      <c r="AA323" s="39">
        <f t="shared" si="130"/>
        <v>242.100720570128</v>
      </c>
      <c r="AB323" s="53">
        <f t="shared" si="131"/>
        <v>60.525180142532001</v>
      </c>
      <c r="AC323" s="41" t="str">
        <f t="shared" si="132"/>
        <v>-</v>
      </c>
      <c r="AD323" s="43" t="str">
        <f t="shared" si="133"/>
        <v>-</v>
      </c>
      <c r="AF323" s="38">
        <f>IF('[29]Proforma-Input'!$C$108="Yes",MONTH(O323)&amp;YEAR(O323)=MONTH($C$9)&amp;YEAR($C$9),0)</f>
        <v>0</v>
      </c>
      <c r="AG323" s="52">
        <v>26</v>
      </c>
    </row>
    <row r="324" spans="2:33" x14ac:dyDescent="0.3">
      <c r="B324" s="44" t="str">
        <f t="shared" si="134"/>
        <v>-</v>
      </c>
      <c r="C324" s="38"/>
      <c r="D324" s="1">
        <v>309</v>
      </c>
      <c r="E324" s="1">
        <f t="shared" si="143"/>
        <v>9</v>
      </c>
      <c r="F324" s="39">
        <f>IFERROR(IF(B324&lt;$C$9,IF('[29]Proforma-Input'!$C$108="Yes",K323,K323),0),)</f>
        <v>0</v>
      </c>
      <c r="G324" s="39">
        <f t="shared" si="135"/>
        <v>0</v>
      </c>
      <c r="H324" s="40">
        <f>IFERROR(IF(B324&lt;$C$9,IF('[29]Proforma-Input'!$C$108="Yes",H323,),0),)</f>
        <v>0</v>
      </c>
      <c r="I324" s="41">
        <f t="shared" si="120"/>
        <v>0</v>
      </c>
      <c r="J324" s="41">
        <f t="shared" si="121"/>
        <v>0</v>
      </c>
      <c r="K324" s="42">
        <f t="shared" si="122"/>
        <v>0</v>
      </c>
      <c r="L324" s="41" t="str">
        <f t="shared" si="123"/>
        <v>-</v>
      </c>
      <c r="M324" s="43" t="str">
        <f t="shared" si="124"/>
        <v>-</v>
      </c>
      <c r="O324" s="44">
        <f t="shared" ca="1" si="136"/>
        <v>55307</v>
      </c>
      <c r="P324" s="38"/>
      <c r="Q324" s="1">
        <f t="shared" si="115"/>
        <v>309</v>
      </c>
      <c r="R324" s="1">
        <f t="shared" si="144"/>
        <v>9</v>
      </c>
      <c r="S324" s="39">
        <f>IF('[29]Proforma-Input'!$C$108="No",X323,IF(AF324=TRUE,$P$3,X323))</f>
        <v>2857738.3913292978</v>
      </c>
      <c r="T324" s="39">
        <f t="shared" si="145"/>
        <v>63206.802349296377</v>
      </c>
      <c r="U324" s="40">
        <f t="shared" si="119"/>
        <v>6.5000000000000002E-2</v>
      </c>
      <c r="V324" s="41">
        <f t="shared" si="125"/>
        <v>15479.41628636703</v>
      </c>
      <c r="W324" s="41">
        <f t="shared" si="126"/>
        <v>47727.386062929349</v>
      </c>
      <c r="X324" s="53">
        <f t="shared" si="127"/>
        <v>2810011.0052663684</v>
      </c>
      <c r="Y324" s="68">
        <f t="shared" si="128"/>
        <v>12340912.931198953</v>
      </c>
      <c r="Z324" s="68">
        <f t="shared" si="129"/>
        <v>7189988.994733627</v>
      </c>
      <c r="AA324" s="39">
        <f t="shared" si="130"/>
        <v>238.14486594410815</v>
      </c>
      <c r="AB324" s="53">
        <f t="shared" si="131"/>
        <v>59.536216486027037</v>
      </c>
      <c r="AC324" s="41" t="str">
        <f t="shared" si="132"/>
        <v>-</v>
      </c>
      <c r="AD324" s="43" t="str">
        <f t="shared" si="133"/>
        <v>-</v>
      </c>
      <c r="AF324" s="38">
        <f>IF('[29]Proforma-Input'!$C$108="Yes",MONTH(O324)&amp;YEAR(O324)=MONTH($C$9)&amp;YEAR($C$9),0)</f>
        <v>0</v>
      </c>
      <c r="AG324" s="52">
        <v>26</v>
      </c>
    </row>
    <row r="325" spans="2:33" x14ac:dyDescent="0.3">
      <c r="B325" s="44" t="str">
        <f t="shared" si="134"/>
        <v>-</v>
      </c>
      <c r="C325" s="38"/>
      <c r="D325" s="1">
        <v>310</v>
      </c>
      <c r="E325" s="1">
        <f t="shared" si="143"/>
        <v>10</v>
      </c>
      <c r="F325" s="39">
        <f>IFERROR(IF(B325&lt;$C$9,IF('[29]Proforma-Input'!$C$108="Yes",K324,K324),0),)</f>
        <v>0</v>
      </c>
      <c r="G325" s="39">
        <f t="shared" si="135"/>
        <v>0</v>
      </c>
      <c r="H325" s="40">
        <f>IFERROR(IF(B325&lt;$C$9,IF('[29]Proforma-Input'!$C$108="Yes",H324,),0),)</f>
        <v>0</v>
      </c>
      <c r="I325" s="41">
        <f t="shared" si="120"/>
        <v>0</v>
      </c>
      <c r="J325" s="41">
        <f t="shared" si="121"/>
        <v>0</v>
      </c>
      <c r="K325" s="42">
        <f t="shared" si="122"/>
        <v>0</v>
      </c>
      <c r="L325" s="41" t="str">
        <f t="shared" si="123"/>
        <v>-</v>
      </c>
      <c r="M325" s="43" t="str">
        <f t="shared" si="124"/>
        <v>-</v>
      </c>
      <c r="O325" s="44">
        <f t="shared" ca="1" si="136"/>
        <v>55337</v>
      </c>
      <c r="P325" s="38"/>
      <c r="Q325" s="1">
        <f t="shared" si="115"/>
        <v>310</v>
      </c>
      <c r="R325" s="1">
        <f t="shared" si="144"/>
        <v>10</v>
      </c>
      <c r="S325" s="39">
        <f>IF('[29]Proforma-Input'!$C$108="No",X324,IF(AF325=TRUE,$P$3,X324))</f>
        <v>2810011.0052663684</v>
      </c>
      <c r="T325" s="39">
        <f t="shared" si="145"/>
        <v>63206.802349296377</v>
      </c>
      <c r="U325" s="40">
        <f t="shared" si="119"/>
        <v>6.5000000000000002E-2</v>
      </c>
      <c r="V325" s="41">
        <f t="shared" si="125"/>
        <v>15220.892945192829</v>
      </c>
      <c r="W325" s="41">
        <f t="shared" si="126"/>
        <v>47985.90940410355</v>
      </c>
      <c r="X325" s="53">
        <f t="shared" si="127"/>
        <v>2762025.0958622647</v>
      </c>
      <c r="Y325" s="68">
        <f t="shared" si="128"/>
        <v>12356133.824144145</v>
      </c>
      <c r="Z325" s="68">
        <f t="shared" si="129"/>
        <v>7237974.9041377306</v>
      </c>
      <c r="AA325" s="39">
        <f t="shared" si="130"/>
        <v>234.16758377219739</v>
      </c>
      <c r="AB325" s="53">
        <f t="shared" si="131"/>
        <v>58.541895943049347</v>
      </c>
      <c r="AC325" s="41" t="str">
        <f t="shared" si="132"/>
        <v>-</v>
      </c>
      <c r="AD325" s="43" t="str">
        <f t="shared" si="133"/>
        <v>-</v>
      </c>
      <c r="AF325" s="38">
        <f>IF('[29]Proforma-Input'!$C$108="Yes",MONTH(O325)&amp;YEAR(O325)=MONTH($C$9)&amp;YEAR($C$9),0)</f>
        <v>0</v>
      </c>
      <c r="AG325" s="52">
        <v>26</v>
      </c>
    </row>
    <row r="326" spans="2:33" x14ac:dyDescent="0.3">
      <c r="B326" s="44" t="str">
        <f t="shared" si="134"/>
        <v>-</v>
      </c>
      <c r="C326" s="38"/>
      <c r="D326" s="1">
        <v>311</v>
      </c>
      <c r="E326" s="1">
        <f t="shared" si="143"/>
        <v>11</v>
      </c>
      <c r="F326" s="39">
        <f>IFERROR(IF(B326&lt;$C$9,IF('[29]Proforma-Input'!$C$108="Yes",K325,K325),0),)</f>
        <v>0</v>
      </c>
      <c r="G326" s="39">
        <f t="shared" si="135"/>
        <v>0</v>
      </c>
      <c r="H326" s="40">
        <f>IFERROR(IF(B326&lt;$C$9,IF('[29]Proforma-Input'!$C$108="Yes",H325,),0),)</f>
        <v>0</v>
      </c>
      <c r="I326" s="41">
        <f t="shared" si="120"/>
        <v>0</v>
      </c>
      <c r="J326" s="41">
        <f t="shared" si="121"/>
        <v>0</v>
      </c>
      <c r="K326" s="42">
        <f t="shared" si="122"/>
        <v>0</v>
      </c>
      <c r="L326" s="41" t="str">
        <f t="shared" si="123"/>
        <v>-</v>
      </c>
      <c r="M326" s="43" t="str">
        <f t="shared" si="124"/>
        <v>-</v>
      </c>
      <c r="O326" s="44">
        <f t="shared" ca="1" si="136"/>
        <v>55368</v>
      </c>
      <c r="P326" s="38"/>
      <c r="Q326" s="1">
        <f t="shared" si="115"/>
        <v>311</v>
      </c>
      <c r="R326" s="1">
        <f t="shared" si="144"/>
        <v>11</v>
      </c>
      <c r="S326" s="39">
        <f>IF('[29]Proforma-Input'!$C$108="No",X325,IF(AF326=TRUE,$P$3,X325))</f>
        <v>2762025.0958622647</v>
      </c>
      <c r="T326" s="39">
        <f t="shared" si="145"/>
        <v>63206.802349296377</v>
      </c>
      <c r="U326" s="40">
        <f t="shared" si="119"/>
        <v>6.5000000000000002E-2</v>
      </c>
      <c r="V326" s="41">
        <f t="shared" si="125"/>
        <v>14960.969269253934</v>
      </c>
      <c r="W326" s="41">
        <f t="shared" si="126"/>
        <v>48245.833080042445</v>
      </c>
      <c r="X326" s="53">
        <f t="shared" si="127"/>
        <v>2713779.2627822221</v>
      </c>
      <c r="Y326" s="68">
        <f t="shared" si="128"/>
        <v>12371094.793413399</v>
      </c>
      <c r="Z326" s="68">
        <f t="shared" si="129"/>
        <v>7286220.7372177728</v>
      </c>
      <c r="AA326" s="39">
        <f t="shared" si="130"/>
        <v>230.16875798852206</v>
      </c>
      <c r="AB326" s="53">
        <f t="shared" si="131"/>
        <v>57.542189497130515</v>
      </c>
      <c r="AC326" s="41" t="str">
        <f t="shared" si="132"/>
        <v>-</v>
      </c>
      <c r="AD326" s="43" t="str">
        <f t="shared" si="133"/>
        <v>-</v>
      </c>
      <c r="AF326" s="38">
        <f>IF('[29]Proforma-Input'!$C$108="Yes",MONTH(O326)&amp;YEAR(O326)=MONTH($C$9)&amp;YEAR($C$9),0)</f>
        <v>0</v>
      </c>
      <c r="AG326" s="52">
        <v>26</v>
      </c>
    </row>
    <row r="327" spans="2:33" x14ac:dyDescent="0.3">
      <c r="B327" s="44" t="str">
        <f t="shared" si="134"/>
        <v>-</v>
      </c>
      <c r="C327" s="38"/>
      <c r="D327" s="1">
        <v>312</v>
      </c>
      <c r="E327" s="1">
        <f t="shared" si="143"/>
        <v>12</v>
      </c>
      <c r="F327" s="39">
        <f>IFERROR(IF(B327&lt;$C$9,IF('[29]Proforma-Input'!$C$108="Yes",K326,K326),0),)</f>
        <v>0</v>
      </c>
      <c r="G327" s="39">
        <f t="shared" si="135"/>
        <v>0</v>
      </c>
      <c r="H327" s="40">
        <f>IFERROR(IF(B327&lt;$C$9,IF('[29]Proforma-Input'!$C$108="Yes",H326,),0),)</f>
        <v>0</v>
      </c>
      <c r="I327" s="41">
        <f t="shared" si="120"/>
        <v>0</v>
      </c>
      <c r="J327" s="41">
        <f t="shared" si="121"/>
        <v>0</v>
      </c>
      <c r="K327" s="42">
        <f t="shared" si="122"/>
        <v>0</v>
      </c>
      <c r="L327" s="41" t="str">
        <f t="shared" si="123"/>
        <v>-</v>
      </c>
      <c r="M327" s="43" t="str">
        <f t="shared" si="124"/>
        <v>-</v>
      </c>
      <c r="O327" s="44">
        <f t="shared" ca="1" si="136"/>
        <v>55399</v>
      </c>
      <c r="P327" s="38"/>
      <c r="Q327" s="1">
        <f>IF(S327&gt;0,1+Q326,)</f>
        <v>312</v>
      </c>
      <c r="R327" s="1">
        <f t="shared" si="144"/>
        <v>12</v>
      </c>
      <c r="S327" s="39">
        <f>IF('[29]Proforma-Input'!$C$108="No",X326,IF(AF327=TRUE,$P$3,X326))</f>
        <v>2713779.2627822221</v>
      </c>
      <c r="T327" s="39">
        <f t="shared" si="145"/>
        <v>63206.802349296377</v>
      </c>
      <c r="U327" s="40">
        <f t="shared" si="119"/>
        <v>6.5000000000000002E-2</v>
      </c>
      <c r="V327" s="41">
        <f t="shared" si="125"/>
        <v>14699.637673403704</v>
      </c>
      <c r="W327" s="41">
        <f t="shared" si="126"/>
        <v>48507.164675892673</v>
      </c>
      <c r="X327" s="53">
        <f t="shared" si="127"/>
        <v>2665272.0981063293</v>
      </c>
      <c r="Y327" s="68">
        <f t="shared" si="128"/>
        <v>12385794.431086803</v>
      </c>
      <c r="Z327" s="68">
        <f t="shared" si="129"/>
        <v>7334727.9018936651</v>
      </c>
      <c r="AA327" s="39">
        <f t="shared" si="130"/>
        <v>226.14827189851852</v>
      </c>
      <c r="AB327" s="53">
        <f t="shared" si="131"/>
        <v>56.537067974629629</v>
      </c>
      <c r="AC327" s="41" t="str">
        <f t="shared" si="132"/>
        <v>-</v>
      </c>
      <c r="AD327" s="43" t="str">
        <f t="shared" si="133"/>
        <v>-</v>
      </c>
      <c r="AF327" s="38">
        <f>IF('[29]Proforma-Input'!$C$108="Yes",MONTH(O327)&amp;YEAR(O327)=MONTH($C$9)&amp;YEAR($C$9),0)</f>
        <v>0</v>
      </c>
      <c r="AG327" s="52">
        <v>26</v>
      </c>
    </row>
    <row r="328" spans="2:33" x14ac:dyDescent="0.3">
      <c r="B328" s="44" t="str">
        <f t="shared" si="134"/>
        <v>-</v>
      </c>
      <c r="C328" s="38">
        <v>27</v>
      </c>
      <c r="D328" s="1">
        <v>313</v>
      </c>
      <c r="E328" s="1">
        <v>1</v>
      </c>
      <c r="F328" s="39">
        <f>IFERROR(IF(B328&lt;$C$9,IF('[29]Proforma-Input'!$C$108="Yes",K327,K327),0),)</f>
        <v>0</v>
      </c>
      <c r="G328" s="39">
        <f t="shared" si="135"/>
        <v>0</v>
      </c>
      <c r="H328" s="40">
        <f>IFERROR(IF(B328&lt;$C$9,IF('[29]Proforma-Input'!$C$108="Yes",H327,),0),)</f>
        <v>0</v>
      </c>
      <c r="I328" s="41">
        <f t="shared" si="120"/>
        <v>0</v>
      </c>
      <c r="J328" s="41">
        <f t="shared" si="121"/>
        <v>0</v>
      </c>
      <c r="K328" s="42">
        <f t="shared" si="122"/>
        <v>0</v>
      </c>
      <c r="L328" s="41">
        <f t="shared" si="123"/>
        <v>0</v>
      </c>
      <c r="M328" s="43">
        <f t="shared" si="124"/>
        <v>0</v>
      </c>
      <c r="O328" s="44">
        <f t="shared" ca="1" si="136"/>
        <v>55429</v>
      </c>
      <c r="P328" s="38">
        <v>27</v>
      </c>
      <c r="Q328" s="1">
        <f>IF(S328&gt;0,1+Q327,)</f>
        <v>313</v>
      </c>
      <c r="R328" s="1">
        <v>1</v>
      </c>
      <c r="S328" s="39">
        <f>IF('[29]Proforma-Input'!$C$108="No",X327,IF(AF328=TRUE,$P$3,X327))</f>
        <v>2665272.0981063293</v>
      </c>
      <c r="T328" s="39">
        <f t="shared" si="145"/>
        <v>63206.802349296377</v>
      </c>
      <c r="U328" s="40">
        <f t="shared" si="119"/>
        <v>6.5000000000000002E-2</v>
      </c>
      <c r="V328" s="41">
        <f t="shared" si="125"/>
        <v>14436.890531409284</v>
      </c>
      <c r="W328" s="41">
        <f t="shared" si="126"/>
        <v>48769.911817887092</v>
      </c>
      <c r="X328" s="53">
        <f t="shared" si="127"/>
        <v>2616502.1862884425</v>
      </c>
      <c r="Y328" s="68">
        <f t="shared" si="128"/>
        <v>12400231.321618212</v>
      </c>
      <c r="Z328" s="68">
        <f t="shared" si="129"/>
        <v>7383497.8137115519</v>
      </c>
      <c r="AA328" s="39">
        <f t="shared" si="130"/>
        <v>222.10600817552745</v>
      </c>
      <c r="AB328" s="53">
        <f t="shared" si="131"/>
        <v>55.526502043881862</v>
      </c>
      <c r="AC328" s="41">
        <f t="shared" si="132"/>
        <v>155488.76977100631</v>
      </c>
      <c r="AD328" s="43">
        <f t="shared" si="133"/>
        <v>602992.85842055024</v>
      </c>
      <c r="AF328" s="38">
        <f>IF('[29]Proforma-Input'!$C$108="Yes",MONTH(O328)&amp;YEAR(O328)=MONTH($C$9)&amp;YEAR($C$9),0)</f>
        <v>0</v>
      </c>
      <c r="AG328" s="52">
        <v>27</v>
      </c>
    </row>
    <row r="329" spans="2:33" x14ac:dyDescent="0.3">
      <c r="B329" s="44" t="str">
        <f t="shared" si="134"/>
        <v>-</v>
      </c>
      <c r="C329" s="38"/>
      <c r="D329" s="1">
        <v>314</v>
      </c>
      <c r="E329" s="1">
        <f t="shared" ref="E329:E339" si="146">1+E328</f>
        <v>2</v>
      </c>
      <c r="F329" s="39">
        <f>IFERROR(IF(B329&lt;$C$9,IF('[29]Proforma-Input'!$C$108="Yes",K328,K328),0),)</f>
        <v>0</v>
      </c>
      <c r="G329" s="39">
        <f t="shared" si="135"/>
        <v>0</v>
      </c>
      <c r="H329" s="40">
        <f>IFERROR(IF(B329&lt;$C$9,IF('[29]Proforma-Input'!$C$108="Yes",H328,),0),)</f>
        <v>0</v>
      </c>
      <c r="I329" s="41">
        <f t="shared" si="120"/>
        <v>0</v>
      </c>
      <c r="J329" s="41">
        <f t="shared" si="121"/>
        <v>0</v>
      </c>
      <c r="K329" s="42">
        <f t="shared" si="122"/>
        <v>0</v>
      </c>
      <c r="L329" s="41" t="str">
        <f t="shared" si="123"/>
        <v>-</v>
      </c>
      <c r="M329" s="43" t="str">
        <f t="shared" si="124"/>
        <v>-</v>
      </c>
      <c r="O329" s="44">
        <f t="shared" ca="1" si="136"/>
        <v>55460</v>
      </c>
      <c r="P329" s="38"/>
      <c r="Q329" s="1">
        <f t="shared" ref="Q329:Q375" si="147">IF(S329&gt;0,1+Q328,)</f>
        <v>314</v>
      </c>
      <c r="R329" s="1">
        <f t="shared" ref="R329:R339" si="148">1+R328</f>
        <v>2</v>
      </c>
      <c r="S329" s="39">
        <f>IF('[29]Proforma-Input'!$C$108="No",X328,IF(AF329=TRUE,$P$3,X328))</f>
        <v>2616502.1862884425</v>
      </c>
      <c r="T329" s="39">
        <f t="shared" si="145"/>
        <v>63206.802349296377</v>
      </c>
      <c r="U329" s="40">
        <f t="shared" si="119"/>
        <v>6.5000000000000002E-2</v>
      </c>
      <c r="V329" s="41">
        <f t="shared" si="125"/>
        <v>14172.720175729064</v>
      </c>
      <c r="W329" s="41">
        <f t="shared" si="126"/>
        <v>49034.082173567309</v>
      </c>
      <c r="X329" s="53">
        <f t="shared" si="127"/>
        <v>2567468.1041148752</v>
      </c>
      <c r="Y329" s="68">
        <f t="shared" si="128"/>
        <v>12414404.041793941</v>
      </c>
      <c r="Z329" s="68">
        <f t="shared" si="129"/>
        <v>7432531.8958851192</v>
      </c>
      <c r="AA329" s="39">
        <f t="shared" si="130"/>
        <v>218.04184885737018</v>
      </c>
      <c r="AB329" s="53">
        <f t="shared" si="131"/>
        <v>54.510462214342546</v>
      </c>
      <c r="AC329" s="41" t="str">
        <f t="shared" si="132"/>
        <v>-</v>
      </c>
      <c r="AD329" s="43" t="str">
        <f t="shared" si="133"/>
        <v>-</v>
      </c>
      <c r="AF329" s="38">
        <f>IF('[29]Proforma-Input'!$C$108="Yes",MONTH(O329)&amp;YEAR(O329)=MONTH($C$9)&amp;YEAR($C$9),0)</f>
        <v>0</v>
      </c>
      <c r="AG329" s="52">
        <v>27</v>
      </c>
    </row>
    <row r="330" spans="2:33" x14ac:dyDescent="0.3">
      <c r="B330" s="44" t="str">
        <f t="shared" si="134"/>
        <v>-</v>
      </c>
      <c r="C330" s="38"/>
      <c r="D330" s="1">
        <v>315</v>
      </c>
      <c r="E330" s="1">
        <f t="shared" si="146"/>
        <v>3</v>
      </c>
      <c r="F330" s="39">
        <f>IFERROR(IF(B330&lt;$C$9,IF('[29]Proforma-Input'!$C$108="Yes",K329,K329),0),)</f>
        <v>0</v>
      </c>
      <c r="G330" s="39">
        <f t="shared" si="135"/>
        <v>0</v>
      </c>
      <c r="H330" s="40">
        <f>IFERROR(IF(B330&lt;$C$9,IF('[29]Proforma-Input'!$C$108="Yes",H329,),0),)</f>
        <v>0</v>
      </c>
      <c r="I330" s="41">
        <f t="shared" si="120"/>
        <v>0</v>
      </c>
      <c r="J330" s="41">
        <f t="shared" si="121"/>
        <v>0</v>
      </c>
      <c r="K330" s="42">
        <f t="shared" si="122"/>
        <v>0</v>
      </c>
      <c r="L330" s="41" t="str">
        <f t="shared" si="123"/>
        <v>-</v>
      </c>
      <c r="M330" s="43" t="str">
        <f t="shared" si="124"/>
        <v>-</v>
      </c>
      <c r="O330" s="44">
        <f t="shared" ca="1" si="136"/>
        <v>55490</v>
      </c>
      <c r="P330" s="38"/>
      <c r="Q330" s="1">
        <f t="shared" si="147"/>
        <v>315</v>
      </c>
      <c r="R330" s="1">
        <f t="shared" si="148"/>
        <v>3</v>
      </c>
      <c r="S330" s="39">
        <f>IF('[29]Proforma-Input'!$C$108="No",X329,IF(AF330=TRUE,$P$3,X329))</f>
        <v>2567468.1041148752</v>
      </c>
      <c r="T330" s="39">
        <f t="shared" si="145"/>
        <v>63206.802349296377</v>
      </c>
      <c r="U330" s="40">
        <f t="shared" si="119"/>
        <v>6.5000000000000002E-2</v>
      </c>
      <c r="V330" s="41">
        <f t="shared" si="125"/>
        <v>13907.118897288909</v>
      </c>
      <c r="W330" s="41">
        <f t="shared" si="126"/>
        <v>49299.68345200747</v>
      </c>
      <c r="X330" s="53">
        <f t="shared" si="127"/>
        <v>2518168.4206628678</v>
      </c>
      <c r="Y330" s="68">
        <f t="shared" si="128"/>
        <v>12428311.16069123</v>
      </c>
      <c r="Z330" s="68">
        <f t="shared" si="129"/>
        <v>7481831.5793371266</v>
      </c>
      <c r="AA330" s="39">
        <f t="shared" si="130"/>
        <v>213.95567534290626</v>
      </c>
      <c r="AB330" s="53">
        <f t="shared" si="131"/>
        <v>53.488918835726565</v>
      </c>
      <c r="AC330" s="41" t="str">
        <f t="shared" si="132"/>
        <v>-</v>
      </c>
      <c r="AD330" s="43" t="str">
        <f t="shared" si="133"/>
        <v>-</v>
      </c>
      <c r="AF330" s="38">
        <f>IF('[29]Proforma-Input'!$C$108="Yes",MONTH(O330)&amp;YEAR(O330)=MONTH($C$9)&amp;YEAR($C$9),0)</f>
        <v>0</v>
      </c>
      <c r="AG330" s="52">
        <v>27</v>
      </c>
    </row>
    <row r="331" spans="2:33" x14ac:dyDescent="0.3">
      <c r="B331" s="44" t="str">
        <f t="shared" si="134"/>
        <v>-</v>
      </c>
      <c r="C331" s="38"/>
      <c r="D331" s="1">
        <v>316</v>
      </c>
      <c r="E331" s="1">
        <f t="shared" si="146"/>
        <v>4</v>
      </c>
      <c r="F331" s="39">
        <f>IFERROR(IF(B331&lt;$C$9,IF('[29]Proforma-Input'!$C$108="Yes",K330,K330),0),)</f>
        <v>0</v>
      </c>
      <c r="G331" s="39">
        <f t="shared" si="135"/>
        <v>0</v>
      </c>
      <c r="H331" s="40">
        <f>IFERROR(IF(B331&lt;$C$9,IF('[29]Proforma-Input'!$C$108="Yes",H330,),0),)</f>
        <v>0</v>
      </c>
      <c r="I331" s="41">
        <f t="shared" si="120"/>
        <v>0</v>
      </c>
      <c r="J331" s="41">
        <f t="shared" si="121"/>
        <v>0</v>
      </c>
      <c r="K331" s="42">
        <f t="shared" si="122"/>
        <v>0</v>
      </c>
      <c r="L331" s="41" t="str">
        <f t="shared" si="123"/>
        <v>-</v>
      </c>
      <c r="M331" s="43" t="str">
        <f t="shared" si="124"/>
        <v>-</v>
      </c>
      <c r="O331" s="44">
        <f t="shared" ca="1" si="136"/>
        <v>55521</v>
      </c>
      <c r="P331" s="38"/>
      <c r="Q331" s="1">
        <f t="shared" si="147"/>
        <v>316</v>
      </c>
      <c r="R331" s="1">
        <f t="shared" si="148"/>
        <v>4</v>
      </c>
      <c r="S331" s="39">
        <f>IF('[29]Proforma-Input'!$C$108="No",X330,IF(AF331=TRUE,$P$3,X330))</f>
        <v>2518168.4206628678</v>
      </c>
      <c r="T331" s="39">
        <f t="shared" si="145"/>
        <v>63206.802349296377</v>
      </c>
      <c r="U331" s="40">
        <f t="shared" si="119"/>
        <v>6.5000000000000002E-2</v>
      </c>
      <c r="V331" s="41">
        <f t="shared" si="125"/>
        <v>13640.078945257201</v>
      </c>
      <c r="W331" s="41">
        <f t="shared" si="126"/>
        <v>49566.723404039178</v>
      </c>
      <c r="X331" s="53">
        <f t="shared" si="127"/>
        <v>2468601.6972588287</v>
      </c>
      <c r="Y331" s="68">
        <f t="shared" si="128"/>
        <v>12441951.239636486</v>
      </c>
      <c r="Z331" s="68">
        <f t="shared" si="129"/>
        <v>7531398.3027411662</v>
      </c>
      <c r="AA331" s="39">
        <f t="shared" si="130"/>
        <v>209.84736838857233</v>
      </c>
      <c r="AB331" s="53">
        <f t="shared" si="131"/>
        <v>52.461842097143084</v>
      </c>
      <c r="AC331" s="41" t="str">
        <f t="shared" si="132"/>
        <v>-</v>
      </c>
      <c r="AD331" s="43" t="str">
        <f t="shared" si="133"/>
        <v>-</v>
      </c>
      <c r="AF331" s="38">
        <f>IF('[29]Proforma-Input'!$C$108="Yes",MONTH(O331)&amp;YEAR(O331)=MONTH($C$9)&amp;YEAR($C$9),0)</f>
        <v>0</v>
      </c>
      <c r="AG331" s="52">
        <v>27</v>
      </c>
    </row>
    <row r="332" spans="2:33" x14ac:dyDescent="0.3">
      <c r="B332" s="44" t="str">
        <f t="shared" si="134"/>
        <v>-</v>
      </c>
      <c r="C332" s="38"/>
      <c r="D332" s="1">
        <v>317</v>
      </c>
      <c r="E332" s="1">
        <f t="shared" si="146"/>
        <v>5</v>
      </c>
      <c r="F332" s="39">
        <f>IFERROR(IF(B332&lt;$C$9,IF('[29]Proforma-Input'!$C$108="Yes",K331,K331),0),)</f>
        <v>0</v>
      </c>
      <c r="G332" s="39">
        <f t="shared" si="135"/>
        <v>0</v>
      </c>
      <c r="H332" s="40">
        <f>IFERROR(IF(B332&lt;$C$9,IF('[29]Proforma-Input'!$C$108="Yes",H331,),0),)</f>
        <v>0</v>
      </c>
      <c r="I332" s="41">
        <f t="shared" si="120"/>
        <v>0</v>
      </c>
      <c r="J332" s="41">
        <f t="shared" si="121"/>
        <v>0</v>
      </c>
      <c r="K332" s="42">
        <f t="shared" si="122"/>
        <v>0</v>
      </c>
      <c r="L332" s="41" t="str">
        <f t="shared" si="123"/>
        <v>-</v>
      </c>
      <c r="M332" s="43" t="str">
        <f t="shared" si="124"/>
        <v>-</v>
      </c>
      <c r="O332" s="44">
        <f t="shared" ca="1" si="136"/>
        <v>55552</v>
      </c>
      <c r="P332" s="38"/>
      <c r="Q332" s="1">
        <f t="shared" si="147"/>
        <v>317</v>
      </c>
      <c r="R332" s="1">
        <f t="shared" si="148"/>
        <v>5</v>
      </c>
      <c r="S332" s="39">
        <f>IF('[29]Proforma-Input'!$C$108="No",X331,IF(AF332=TRUE,$P$3,X331))</f>
        <v>2468601.6972588287</v>
      </c>
      <c r="T332" s="39">
        <f t="shared" si="145"/>
        <v>63206.802349296377</v>
      </c>
      <c r="U332" s="40">
        <f t="shared" si="119"/>
        <v>6.5000000000000002E-2</v>
      </c>
      <c r="V332" s="41">
        <f t="shared" si="125"/>
        <v>13371.592526818657</v>
      </c>
      <c r="W332" s="41">
        <f t="shared" si="126"/>
        <v>49835.209822477722</v>
      </c>
      <c r="X332" s="53">
        <f t="shared" si="127"/>
        <v>2418766.4874363509</v>
      </c>
      <c r="Y332" s="68">
        <f t="shared" si="128"/>
        <v>12455322.832163306</v>
      </c>
      <c r="Z332" s="68">
        <f t="shared" si="129"/>
        <v>7581233.512563644</v>
      </c>
      <c r="AA332" s="39">
        <f t="shared" si="130"/>
        <v>205.71680810490238</v>
      </c>
      <c r="AB332" s="53">
        <f t="shared" si="131"/>
        <v>51.429202026225596</v>
      </c>
      <c r="AC332" s="41" t="str">
        <f t="shared" si="132"/>
        <v>-</v>
      </c>
      <c r="AD332" s="43" t="str">
        <f t="shared" si="133"/>
        <v>-</v>
      </c>
      <c r="AF332" s="38">
        <f>IF('[29]Proforma-Input'!$C$108="Yes",MONTH(O332)&amp;YEAR(O332)=MONTH($C$9)&amp;YEAR($C$9),0)</f>
        <v>0</v>
      </c>
      <c r="AG332" s="52">
        <v>27</v>
      </c>
    </row>
    <row r="333" spans="2:33" x14ac:dyDescent="0.3">
      <c r="B333" s="44" t="str">
        <f t="shared" si="134"/>
        <v>-</v>
      </c>
      <c r="C333" s="38"/>
      <c r="D333" s="1">
        <v>318</v>
      </c>
      <c r="E333" s="1">
        <f t="shared" si="146"/>
        <v>6</v>
      </c>
      <c r="F333" s="39">
        <f>IFERROR(IF(B333&lt;$C$9,IF('[29]Proforma-Input'!$C$108="Yes",K332,K332),0),)</f>
        <v>0</v>
      </c>
      <c r="G333" s="39">
        <f t="shared" si="135"/>
        <v>0</v>
      </c>
      <c r="H333" s="40">
        <f>IFERROR(IF(B333&lt;$C$9,IF('[29]Proforma-Input'!$C$108="Yes",H332,),0),)</f>
        <v>0</v>
      </c>
      <c r="I333" s="41">
        <f t="shared" si="120"/>
        <v>0</v>
      </c>
      <c r="J333" s="41">
        <f t="shared" si="121"/>
        <v>0</v>
      </c>
      <c r="K333" s="42">
        <f t="shared" si="122"/>
        <v>0</v>
      </c>
      <c r="L333" s="41" t="str">
        <f t="shared" si="123"/>
        <v>-</v>
      </c>
      <c r="M333" s="43" t="str">
        <f t="shared" si="124"/>
        <v>-</v>
      </c>
      <c r="O333" s="44">
        <f t="shared" ca="1" si="136"/>
        <v>55581</v>
      </c>
      <c r="P333" s="38"/>
      <c r="Q333" s="1">
        <f t="shared" si="147"/>
        <v>318</v>
      </c>
      <c r="R333" s="1">
        <f t="shared" si="148"/>
        <v>6</v>
      </c>
      <c r="S333" s="39">
        <f>IF('[29]Proforma-Input'!$C$108="No",X332,IF(AF333=TRUE,$P$3,X332))</f>
        <v>2418766.4874363509</v>
      </c>
      <c r="T333" s="39">
        <f t="shared" si="145"/>
        <v>63206.802349296377</v>
      </c>
      <c r="U333" s="40">
        <f t="shared" si="119"/>
        <v>6.5000000000000002E-2</v>
      </c>
      <c r="V333" s="41">
        <f t="shared" si="125"/>
        <v>13101.6518069469</v>
      </c>
      <c r="W333" s="41">
        <f t="shared" si="126"/>
        <v>50105.150542349475</v>
      </c>
      <c r="X333" s="53">
        <f t="shared" si="127"/>
        <v>2368661.3368940013</v>
      </c>
      <c r="Y333" s="68">
        <f t="shared" si="128"/>
        <v>12468424.483970253</v>
      </c>
      <c r="Z333" s="68">
        <f t="shared" si="129"/>
        <v>7631338.6631059935</v>
      </c>
      <c r="AA333" s="39">
        <f t="shared" si="130"/>
        <v>201.56387395302923</v>
      </c>
      <c r="AB333" s="53">
        <f t="shared" si="131"/>
        <v>50.390968488257307</v>
      </c>
      <c r="AC333" s="41" t="str">
        <f t="shared" si="132"/>
        <v>-</v>
      </c>
      <c r="AD333" s="43" t="str">
        <f t="shared" si="133"/>
        <v>-</v>
      </c>
      <c r="AF333" s="38">
        <f>IF('[29]Proforma-Input'!$C$108="Yes",MONTH(O333)&amp;YEAR(O333)=MONTH($C$9)&amp;YEAR($C$9),0)</f>
        <v>0</v>
      </c>
      <c r="AG333" s="52">
        <v>27</v>
      </c>
    </row>
    <row r="334" spans="2:33" x14ac:dyDescent="0.3">
      <c r="B334" s="44" t="str">
        <f t="shared" si="134"/>
        <v>-</v>
      </c>
      <c r="C334" s="38"/>
      <c r="D334" s="1">
        <v>319</v>
      </c>
      <c r="E334" s="1">
        <f t="shared" si="146"/>
        <v>7</v>
      </c>
      <c r="F334" s="39">
        <f>IFERROR(IF(B334&lt;$C$9,IF('[29]Proforma-Input'!$C$108="Yes",K333,K333),0),)</f>
        <v>0</v>
      </c>
      <c r="G334" s="39">
        <f t="shared" si="135"/>
        <v>0</v>
      </c>
      <c r="H334" s="40">
        <f>IFERROR(IF(B334&lt;$C$9,IF('[29]Proforma-Input'!$C$108="Yes",H333,),0),)</f>
        <v>0</v>
      </c>
      <c r="I334" s="41">
        <f t="shared" si="120"/>
        <v>0</v>
      </c>
      <c r="J334" s="41">
        <f t="shared" si="121"/>
        <v>0</v>
      </c>
      <c r="K334" s="42">
        <f t="shared" si="122"/>
        <v>0</v>
      </c>
      <c r="L334" s="41" t="str">
        <f t="shared" si="123"/>
        <v>-</v>
      </c>
      <c r="M334" s="43" t="str">
        <f t="shared" si="124"/>
        <v>-</v>
      </c>
      <c r="O334" s="44">
        <f t="shared" ca="1" si="136"/>
        <v>55612</v>
      </c>
      <c r="P334" s="38"/>
      <c r="Q334" s="1">
        <f t="shared" si="147"/>
        <v>319</v>
      </c>
      <c r="R334" s="1">
        <f t="shared" si="148"/>
        <v>7</v>
      </c>
      <c r="S334" s="39">
        <f>IF('[29]Proforma-Input'!$C$108="No",X333,IF(AF334=TRUE,$P$3,X333))</f>
        <v>2368661.3368940013</v>
      </c>
      <c r="T334" s="39">
        <f t="shared" si="145"/>
        <v>63206.802349296377</v>
      </c>
      <c r="U334" s="40">
        <f t="shared" si="119"/>
        <v>6.5000000000000002E-2</v>
      </c>
      <c r="V334" s="41">
        <f t="shared" si="125"/>
        <v>12830.248908175841</v>
      </c>
      <c r="W334" s="41">
        <f t="shared" si="126"/>
        <v>50376.553441120537</v>
      </c>
      <c r="X334" s="53">
        <f t="shared" si="127"/>
        <v>2318284.783452881</v>
      </c>
      <c r="Y334" s="68">
        <f t="shared" si="128"/>
        <v>12481254.732878428</v>
      </c>
      <c r="Z334" s="68">
        <f t="shared" si="129"/>
        <v>7681715.2165471138</v>
      </c>
      <c r="AA334" s="39">
        <f t="shared" si="130"/>
        <v>197.38844474116681</v>
      </c>
      <c r="AB334" s="53">
        <f t="shared" si="131"/>
        <v>49.347111185291702</v>
      </c>
      <c r="AC334" s="41" t="str">
        <f t="shared" si="132"/>
        <v>-</v>
      </c>
      <c r="AD334" s="43" t="str">
        <f t="shared" si="133"/>
        <v>-</v>
      </c>
      <c r="AF334" s="38">
        <f>IF('[29]Proforma-Input'!$C$108="Yes",MONTH(O334)&amp;YEAR(O334)=MONTH($C$9)&amp;YEAR($C$9),0)</f>
        <v>0</v>
      </c>
      <c r="AG334" s="52">
        <v>27</v>
      </c>
    </row>
    <row r="335" spans="2:33" x14ac:dyDescent="0.3">
      <c r="B335" s="44" t="str">
        <f t="shared" si="134"/>
        <v>-</v>
      </c>
      <c r="C335" s="38"/>
      <c r="D335" s="1">
        <v>320</v>
      </c>
      <c r="E335" s="1">
        <f t="shared" si="146"/>
        <v>8</v>
      </c>
      <c r="F335" s="39">
        <f>IFERROR(IF(B335&lt;$C$9,IF('[29]Proforma-Input'!$C$108="Yes",K334,K334),0),)</f>
        <v>0</v>
      </c>
      <c r="G335" s="39">
        <f t="shared" si="135"/>
        <v>0</v>
      </c>
      <c r="H335" s="40">
        <f>IFERROR(IF(B335&lt;$C$9,IF('[29]Proforma-Input'!$C$108="Yes",H334,),0),)</f>
        <v>0</v>
      </c>
      <c r="I335" s="41">
        <f t="shared" si="120"/>
        <v>0</v>
      </c>
      <c r="J335" s="41">
        <f t="shared" si="121"/>
        <v>0</v>
      </c>
      <c r="K335" s="42">
        <f t="shared" si="122"/>
        <v>0</v>
      </c>
      <c r="L335" s="41" t="str">
        <f t="shared" si="123"/>
        <v>-</v>
      </c>
      <c r="M335" s="43" t="str">
        <f t="shared" si="124"/>
        <v>-</v>
      </c>
      <c r="O335" s="44">
        <f t="shared" ca="1" si="136"/>
        <v>55642</v>
      </c>
      <c r="P335" s="38"/>
      <c r="Q335" s="1">
        <f t="shared" si="147"/>
        <v>320</v>
      </c>
      <c r="R335" s="1">
        <f t="shared" si="148"/>
        <v>8</v>
      </c>
      <c r="S335" s="39">
        <f>IF('[29]Proforma-Input'!$C$108="No",X334,IF(AF335=TRUE,$P$3,X334))</f>
        <v>2318284.783452881</v>
      </c>
      <c r="T335" s="39">
        <f t="shared" si="145"/>
        <v>63206.802349296377</v>
      </c>
      <c r="U335" s="40">
        <f t="shared" si="119"/>
        <v>6.5000000000000002E-2</v>
      </c>
      <c r="V335" s="41">
        <f t="shared" si="125"/>
        <v>12557.375910369772</v>
      </c>
      <c r="W335" s="41">
        <f t="shared" si="126"/>
        <v>50649.426438926603</v>
      </c>
      <c r="X335" s="53">
        <f t="shared" si="127"/>
        <v>2267635.3570139543</v>
      </c>
      <c r="Y335" s="68">
        <f t="shared" si="128"/>
        <v>12493812.108788798</v>
      </c>
      <c r="Z335" s="68">
        <f t="shared" si="129"/>
        <v>7732364.6429860406</v>
      </c>
      <c r="AA335" s="39">
        <f t="shared" si="130"/>
        <v>193.19039862107343</v>
      </c>
      <c r="AB335" s="53">
        <f t="shared" si="131"/>
        <v>48.297599655268357</v>
      </c>
      <c r="AC335" s="41" t="str">
        <f t="shared" si="132"/>
        <v>-</v>
      </c>
      <c r="AD335" s="43" t="str">
        <f t="shared" si="133"/>
        <v>-</v>
      </c>
      <c r="AF335" s="38">
        <f>IF('[29]Proforma-Input'!$C$108="Yes",MONTH(O335)&amp;YEAR(O335)=MONTH($C$9)&amp;YEAR($C$9),0)</f>
        <v>0</v>
      </c>
      <c r="AG335" s="52">
        <v>27</v>
      </c>
    </row>
    <row r="336" spans="2:33" x14ac:dyDescent="0.3">
      <c r="B336" s="44" t="str">
        <f t="shared" si="134"/>
        <v>-</v>
      </c>
      <c r="C336" s="38"/>
      <c r="D336" s="1">
        <v>321</v>
      </c>
      <c r="E336" s="1">
        <f t="shared" si="146"/>
        <v>9</v>
      </c>
      <c r="F336" s="39">
        <f>IFERROR(IF(B336&lt;$C$9,IF('[29]Proforma-Input'!$C$108="Yes",K335,K335),0),)</f>
        <v>0</v>
      </c>
      <c r="G336" s="39">
        <f t="shared" si="135"/>
        <v>0</v>
      </c>
      <c r="H336" s="40">
        <f>IFERROR(IF(B336&lt;$C$9,IF('[29]Proforma-Input'!$C$108="Yes",H335,),0),)</f>
        <v>0</v>
      </c>
      <c r="I336" s="41">
        <f t="shared" si="120"/>
        <v>0</v>
      </c>
      <c r="J336" s="41">
        <f t="shared" si="121"/>
        <v>0</v>
      </c>
      <c r="K336" s="42">
        <f t="shared" si="122"/>
        <v>0</v>
      </c>
      <c r="L336" s="41" t="str">
        <f t="shared" si="123"/>
        <v>-</v>
      </c>
      <c r="M336" s="43" t="str">
        <f t="shared" si="124"/>
        <v>-</v>
      </c>
      <c r="O336" s="44">
        <f t="shared" ca="1" si="136"/>
        <v>55673</v>
      </c>
      <c r="P336" s="38"/>
      <c r="Q336" s="1">
        <f t="shared" si="147"/>
        <v>321</v>
      </c>
      <c r="R336" s="1">
        <f t="shared" si="148"/>
        <v>9</v>
      </c>
      <c r="S336" s="39">
        <f>IF('[29]Proforma-Input'!$C$108="No",X335,IF(AF336=TRUE,$P$3,X335))</f>
        <v>2267635.3570139543</v>
      </c>
      <c r="T336" s="39">
        <f t="shared" si="145"/>
        <v>63206.802349296377</v>
      </c>
      <c r="U336" s="40">
        <f t="shared" ref="U336:U375" si="149">$P$4</f>
        <v>6.5000000000000002E-2</v>
      </c>
      <c r="V336" s="41">
        <f t="shared" si="125"/>
        <v>12283.024850492253</v>
      </c>
      <c r="W336" s="41">
        <f t="shared" si="126"/>
        <v>50923.77749880412</v>
      </c>
      <c r="X336" s="53">
        <f t="shared" si="127"/>
        <v>2216711.5795151503</v>
      </c>
      <c r="Y336" s="68">
        <f t="shared" si="128"/>
        <v>12506095.133639289</v>
      </c>
      <c r="Z336" s="68">
        <f t="shared" si="129"/>
        <v>7783288.4204848446</v>
      </c>
      <c r="AA336" s="39">
        <f t="shared" si="130"/>
        <v>188.96961308449622</v>
      </c>
      <c r="AB336" s="53">
        <f t="shared" si="131"/>
        <v>47.242403271124054</v>
      </c>
      <c r="AC336" s="41" t="str">
        <f t="shared" si="132"/>
        <v>-</v>
      </c>
      <c r="AD336" s="43" t="str">
        <f t="shared" si="133"/>
        <v>-</v>
      </c>
      <c r="AF336" s="38">
        <f>IF('[29]Proforma-Input'!$C$108="Yes",MONTH(O336)&amp;YEAR(O336)=MONTH($C$9)&amp;YEAR($C$9),0)</f>
        <v>0</v>
      </c>
      <c r="AG336" s="52">
        <v>27</v>
      </c>
    </row>
    <row r="337" spans="2:33" x14ac:dyDescent="0.3">
      <c r="B337" s="44" t="str">
        <f t="shared" si="134"/>
        <v>-</v>
      </c>
      <c r="C337" s="38"/>
      <c r="D337" s="1">
        <v>322</v>
      </c>
      <c r="E337" s="1">
        <f t="shared" si="146"/>
        <v>10</v>
      </c>
      <c r="F337" s="39">
        <f>IFERROR(IF(B337&lt;$C$9,IF('[29]Proforma-Input'!$C$108="Yes",K336,K336),0),)</f>
        <v>0</v>
      </c>
      <c r="G337" s="39">
        <f t="shared" si="135"/>
        <v>0</v>
      </c>
      <c r="H337" s="40">
        <f>IFERROR(IF(B337&lt;$C$9,IF('[29]Proforma-Input'!$C$108="Yes",H336,),0),)</f>
        <v>0</v>
      </c>
      <c r="I337" s="41">
        <f t="shared" ref="I337:I374" si="150">(H337/12)*F337</f>
        <v>0</v>
      </c>
      <c r="J337" s="41">
        <f t="shared" ref="J337:J375" si="151">IF(D337=$C$7,0,G337-I337)</f>
        <v>0</v>
      </c>
      <c r="K337" s="42">
        <f t="shared" ref="K337:K375" si="152">IFERROR(F337-J337,)</f>
        <v>0</v>
      </c>
      <c r="L337" s="41" t="str">
        <f t="shared" ref="L337:L375" si="153">IF(C337&gt;0,SUM(I337:I348),"-")</f>
        <v>-</v>
      </c>
      <c r="M337" s="43" t="str">
        <f t="shared" ref="M337:M375" si="154">IF(C337&gt;0,SUM(J337:J348),"-")</f>
        <v>-</v>
      </c>
      <c r="O337" s="44">
        <f t="shared" ca="1" si="136"/>
        <v>55703</v>
      </c>
      <c r="P337" s="38"/>
      <c r="Q337" s="1">
        <f t="shared" si="147"/>
        <v>322</v>
      </c>
      <c r="R337" s="1">
        <f t="shared" si="148"/>
        <v>10</v>
      </c>
      <c r="S337" s="39">
        <f>IF('[29]Proforma-Input'!$C$108="No",X336,IF(AF337=TRUE,$P$3,X336))</f>
        <v>2216711.5795151503</v>
      </c>
      <c r="T337" s="39">
        <f t="shared" si="145"/>
        <v>63206.802349296377</v>
      </c>
      <c r="U337" s="40">
        <f t="shared" si="149"/>
        <v>6.5000000000000002E-2</v>
      </c>
      <c r="V337" s="41">
        <f t="shared" ref="V337:V375" si="155">IF(S337&gt;0,U337/12*S337,0)</f>
        <v>12007.187722373732</v>
      </c>
      <c r="W337" s="41">
        <f t="shared" ref="W337:W375" si="156">T337-V337</f>
        <v>51199.614626922645</v>
      </c>
      <c r="X337" s="53">
        <f t="shared" ref="X337:X375" si="157">S337-W337</f>
        <v>2165511.9648882276</v>
      </c>
      <c r="Y337" s="68">
        <f t="shared" ref="Y337:Y375" si="158">IF(Q337=1,V337,Y336+V337)</f>
        <v>12518102.321361663</v>
      </c>
      <c r="Z337" s="68">
        <f t="shared" ref="Z337:Z375" si="159">IF(Q337=1,W337,Z336+W337)</f>
        <v>7834488.0351117672</v>
      </c>
      <c r="AA337" s="39">
        <f t="shared" ref="AA337:AA375" si="160">$P$9*S337/12</f>
        <v>184.72596495959587</v>
      </c>
      <c r="AB337" s="53">
        <f t="shared" ref="AB337:AB375" si="161">$P$10*AA337</f>
        <v>46.181491239898968</v>
      </c>
      <c r="AC337" s="41" t="str">
        <f t="shared" ref="AC337:AC375" si="162">IF(P337&gt;0,SUM(V337:V348),"-")</f>
        <v>-</v>
      </c>
      <c r="AD337" s="43" t="str">
        <f t="shared" ref="AD337:AD375" si="163">IF(P337&gt;0,SUM(W337:W348),"-")</f>
        <v>-</v>
      </c>
      <c r="AF337" s="38">
        <f>IF('[29]Proforma-Input'!$C$108="Yes",MONTH(O337)&amp;YEAR(O337)=MONTH($C$9)&amp;YEAR($C$9),0)</f>
        <v>0</v>
      </c>
      <c r="AG337" s="52">
        <v>27</v>
      </c>
    </row>
    <row r="338" spans="2:33" x14ac:dyDescent="0.3">
      <c r="B338" s="44" t="str">
        <f t="shared" ref="B338:B375" si="164">IFERROR(DATE(YEAR(B337),MONTH(B337)+1,DAY(B337)),"-")</f>
        <v>-</v>
      </c>
      <c r="C338" s="38"/>
      <c r="D338" s="1">
        <v>323</v>
      </c>
      <c r="E338" s="1">
        <f t="shared" si="146"/>
        <v>11</v>
      </c>
      <c r="F338" s="39">
        <f>IFERROR(IF(B338&lt;$C$9,IF('[29]Proforma-Input'!$C$108="Yes",K337,K337),0),)</f>
        <v>0</v>
      </c>
      <c r="G338" s="39">
        <f t="shared" ref="G338:G375" si="165">IFERROR(IF(D338=$C$7,K337,IF(AND($D$10="Yes",D338&lt;=$C$10),I338,IF(F338&gt;0,$C$8,))),)</f>
        <v>0</v>
      </c>
      <c r="H338" s="40">
        <f>IFERROR(IF(B338&lt;$C$9,IF('[29]Proforma-Input'!$C$108="Yes",H337,),0),)</f>
        <v>0</v>
      </c>
      <c r="I338" s="41">
        <f t="shared" si="150"/>
        <v>0</v>
      </c>
      <c r="J338" s="41">
        <f t="shared" si="151"/>
        <v>0</v>
      </c>
      <c r="K338" s="42">
        <f t="shared" si="152"/>
        <v>0</v>
      </c>
      <c r="L338" s="41" t="str">
        <f t="shared" si="153"/>
        <v>-</v>
      </c>
      <c r="M338" s="43" t="str">
        <f t="shared" si="154"/>
        <v>-</v>
      </c>
      <c r="O338" s="44">
        <f t="shared" ref="O338:O375" ca="1" si="166">IFERROR(DATE(YEAR(O337),MONTH(O337)+1,DAY(O337)),"-")</f>
        <v>55734</v>
      </c>
      <c r="P338" s="38"/>
      <c r="Q338" s="1">
        <f t="shared" si="147"/>
        <v>323</v>
      </c>
      <c r="R338" s="1">
        <f t="shared" si="148"/>
        <v>11</v>
      </c>
      <c r="S338" s="39">
        <f>IF('[29]Proforma-Input'!$C$108="No",X337,IF(AF338=TRUE,$P$3,X337))</f>
        <v>2165511.9648882276</v>
      </c>
      <c r="T338" s="39">
        <f t="shared" si="145"/>
        <v>63206.802349296377</v>
      </c>
      <c r="U338" s="40">
        <f t="shared" si="149"/>
        <v>6.5000000000000002E-2</v>
      </c>
      <c r="V338" s="41">
        <f t="shared" si="155"/>
        <v>11729.8564764779</v>
      </c>
      <c r="W338" s="41">
        <f t="shared" si="156"/>
        <v>51476.945872818476</v>
      </c>
      <c r="X338" s="53">
        <f t="shared" si="157"/>
        <v>2114035.0190154091</v>
      </c>
      <c r="Y338" s="68">
        <f t="shared" si="158"/>
        <v>12529832.177838141</v>
      </c>
      <c r="Z338" s="68">
        <f t="shared" si="159"/>
        <v>7885964.9809845854</v>
      </c>
      <c r="AA338" s="39">
        <f t="shared" si="160"/>
        <v>180.45933040735233</v>
      </c>
      <c r="AB338" s="53">
        <f t="shared" si="161"/>
        <v>45.114832601838081</v>
      </c>
      <c r="AC338" s="41" t="str">
        <f t="shared" si="162"/>
        <v>-</v>
      </c>
      <c r="AD338" s="43" t="str">
        <f t="shared" si="163"/>
        <v>-</v>
      </c>
      <c r="AF338" s="38">
        <f>IF('[29]Proforma-Input'!$C$108="Yes",MONTH(O338)&amp;YEAR(O338)=MONTH($C$9)&amp;YEAR($C$9),0)</f>
        <v>0</v>
      </c>
      <c r="AG338" s="52">
        <v>27</v>
      </c>
    </row>
    <row r="339" spans="2:33" x14ac:dyDescent="0.3">
      <c r="B339" s="44" t="str">
        <f t="shared" si="164"/>
        <v>-</v>
      </c>
      <c r="C339" s="38"/>
      <c r="D339" s="1">
        <v>324</v>
      </c>
      <c r="E339" s="1">
        <f t="shared" si="146"/>
        <v>12</v>
      </c>
      <c r="F339" s="39">
        <f>IFERROR(IF(B339&lt;$C$9,IF('[29]Proforma-Input'!$C$108="Yes",K338,K338),0),)</f>
        <v>0</v>
      </c>
      <c r="G339" s="39">
        <f t="shared" si="165"/>
        <v>0</v>
      </c>
      <c r="H339" s="40">
        <f>IFERROR(IF(B339&lt;$C$9,IF('[29]Proforma-Input'!$C$108="Yes",H338,),0),)</f>
        <v>0</v>
      </c>
      <c r="I339" s="41">
        <f t="shared" si="150"/>
        <v>0</v>
      </c>
      <c r="J339" s="41">
        <f t="shared" si="151"/>
        <v>0</v>
      </c>
      <c r="K339" s="42">
        <f t="shared" si="152"/>
        <v>0</v>
      </c>
      <c r="L339" s="41" t="str">
        <f t="shared" si="153"/>
        <v>-</v>
      </c>
      <c r="M339" s="43" t="str">
        <f t="shared" si="154"/>
        <v>-</v>
      </c>
      <c r="O339" s="44">
        <f t="shared" ca="1" si="166"/>
        <v>55765</v>
      </c>
      <c r="P339" s="38"/>
      <c r="Q339" s="1">
        <f t="shared" si="147"/>
        <v>324</v>
      </c>
      <c r="R339" s="1">
        <f t="shared" si="148"/>
        <v>12</v>
      </c>
      <c r="S339" s="39">
        <f>IF('[29]Proforma-Input'!$C$108="No",X338,IF(AF339=TRUE,$P$3,X338))</f>
        <v>2114035.0190154091</v>
      </c>
      <c r="T339" s="39">
        <f t="shared" si="145"/>
        <v>63206.802349296377</v>
      </c>
      <c r="U339" s="40">
        <f t="shared" si="149"/>
        <v>6.5000000000000002E-2</v>
      </c>
      <c r="V339" s="41">
        <f t="shared" si="155"/>
        <v>11451.0230196668</v>
      </c>
      <c r="W339" s="41">
        <f t="shared" si="156"/>
        <v>51755.779329629579</v>
      </c>
      <c r="X339" s="53">
        <f t="shared" si="157"/>
        <v>2062279.2396857794</v>
      </c>
      <c r="Y339" s="68">
        <f t="shared" si="158"/>
        <v>12541283.200857809</v>
      </c>
      <c r="Z339" s="68">
        <f t="shared" si="159"/>
        <v>7937720.760314215</v>
      </c>
      <c r="AA339" s="39">
        <f t="shared" si="160"/>
        <v>176.16958491795074</v>
      </c>
      <c r="AB339" s="53">
        <f t="shared" si="161"/>
        <v>44.042396229487686</v>
      </c>
      <c r="AC339" s="41" t="str">
        <f t="shared" si="162"/>
        <v>-</v>
      </c>
      <c r="AD339" s="43" t="str">
        <f t="shared" si="163"/>
        <v>-</v>
      </c>
      <c r="AF339" s="38">
        <f>IF('[29]Proforma-Input'!$C$108="Yes",MONTH(O339)&amp;YEAR(O339)=MONTH($C$9)&amp;YEAR($C$9),0)</f>
        <v>0</v>
      </c>
      <c r="AG339" s="52">
        <v>27</v>
      </c>
    </row>
    <row r="340" spans="2:33" x14ac:dyDescent="0.3">
      <c r="B340" s="44" t="str">
        <f t="shared" si="164"/>
        <v>-</v>
      </c>
      <c r="C340" s="38">
        <v>28</v>
      </c>
      <c r="D340" s="1">
        <v>325</v>
      </c>
      <c r="E340" s="1">
        <v>1</v>
      </c>
      <c r="F340" s="39">
        <f>IFERROR(IF(B340&lt;$C$9,IF('[29]Proforma-Input'!$C$108="Yes",K339,K339),0),)</f>
        <v>0</v>
      </c>
      <c r="G340" s="39">
        <f t="shared" si="165"/>
        <v>0</v>
      </c>
      <c r="H340" s="40">
        <f>IFERROR(IF(B340&lt;$C$9,IF('[29]Proforma-Input'!$C$108="Yes",H339,),0),)</f>
        <v>0</v>
      </c>
      <c r="I340" s="41">
        <f t="shared" si="150"/>
        <v>0</v>
      </c>
      <c r="J340" s="41">
        <f t="shared" si="151"/>
        <v>0</v>
      </c>
      <c r="K340" s="42">
        <f t="shared" si="152"/>
        <v>0</v>
      </c>
      <c r="L340" s="41">
        <f t="shared" si="153"/>
        <v>0</v>
      </c>
      <c r="M340" s="43">
        <f t="shared" si="154"/>
        <v>0</v>
      </c>
      <c r="O340" s="44">
        <f t="shared" ca="1" si="166"/>
        <v>55795</v>
      </c>
      <c r="P340" s="38">
        <v>28</v>
      </c>
      <c r="Q340" s="1">
        <f t="shared" si="147"/>
        <v>325</v>
      </c>
      <c r="R340" s="1">
        <v>1</v>
      </c>
      <c r="S340" s="39">
        <f>IF('[29]Proforma-Input'!$C$108="No",X339,IF(AF340=TRUE,$P$3,X339))</f>
        <v>2062279.2396857794</v>
      </c>
      <c r="T340" s="39">
        <f t="shared" si="145"/>
        <v>63206.802349296377</v>
      </c>
      <c r="U340" s="40">
        <f t="shared" si="149"/>
        <v>6.5000000000000002E-2</v>
      </c>
      <c r="V340" s="41">
        <f t="shared" si="155"/>
        <v>11170.679214964639</v>
      </c>
      <c r="W340" s="41">
        <f t="shared" si="156"/>
        <v>52036.123134331734</v>
      </c>
      <c r="X340" s="53">
        <f t="shared" si="157"/>
        <v>2010243.1165514477</v>
      </c>
      <c r="Y340" s="68">
        <f t="shared" si="158"/>
        <v>12552453.880072774</v>
      </c>
      <c r="Z340" s="68">
        <f t="shared" si="159"/>
        <v>7989756.8834485468</v>
      </c>
      <c r="AA340" s="39">
        <f t="shared" si="160"/>
        <v>171.85660330714828</v>
      </c>
      <c r="AB340" s="53">
        <f t="shared" si="161"/>
        <v>42.964150826787069</v>
      </c>
      <c r="AC340" s="41">
        <f t="shared" si="162"/>
        <v>115105.22129827435</v>
      </c>
      <c r="AD340" s="43">
        <f t="shared" si="163"/>
        <v>643376.40689328208</v>
      </c>
      <c r="AF340" s="38">
        <f>IF('[29]Proforma-Input'!$C$108="Yes",MONTH(O340)&amp;YEAR(O340)=MONTH($C$9)&amp;YEAR($C$9),0)</f>
        <v>0</v>
      </c>
      <c r="AG340" s="52">
        <v>28</v>
      </c>
    </row>
    <row r="341" spans="2:33" x14ac:dyDescent="0.3">
      <c r="B341" s="44" t="str">
        <f t="shared" si="164"/>
        <v>-</v>
      </c>
      <c r="C341" s="38"/>
      <c r="D341" s="1">
        <v>326</v>
      </c>
      <c r="E341" s="1">
        <f t="shared" ref="E341:E351" si="167">1+E340</f>
        <v>2</v>
      </c>
      <c r="F341" s="39">
        <f>IFERROR(IF(B341&lt;$C$9,IF('[29]Proforma-Input'!$C$108="Yes",K340,K340),0),)</f>
        <v>0</v>
      </c>
      <c r="G341" s="39">
        <f t="shared" si="165"/>
        <v>0</v>
      </c>
      <c r="H341" s="40">
        <f>IFERROR(IF(B341&lt;$C$9,IF('[29]Proforma-Input'!$C$108="Yes",H340,),0),)</f>
        <v>0</v>
      </c>
      <c r="I341" s="41">
        <f t="shared" si="150"/>
        <v>0</v>
      </c>
      <c r="J341" s="41">
        <f t="shared" si="151"/>
        <v>0</v>
      </c>
      <c r="K341" s="42">
        <f t="shared" si="152"/>
        <v>0</v>
      </c>
      <c r="L341" s="41" t="str">
        <f t="shared" si="153"/>
        <v>-</v>
      </c>
      <c r="M341" s="43" t="str">
        <f t="shared" si="154"/>
        <v>-</v>
      </c>
      <c r="O341" s="44">
        <f t="shared" ca="1" si="166"/>
        <v>55826</v>
      </c>
      <c r="P341" s="38"/>
      <c r="Q341" s="1">
        <f t="shared" si="147"/>
        <v>326</v>
      </c>
      <c r="R341" s="1">
        <f t="shared" ref="R341:R351" si="168">1+R340</f>
        <v>2</v>
      </c>
      <c r="S341" s="39">
        <f>IF('[29]Proforma-Input'!$C$108="No",X340,IF(AF341=TRUE,$P$3,X340))</f>
        <v>2010243.1165514477</v>
      </c>
      <c r="T341" s="39">
        <f t="shared" si="145"/>
        <v>63206.802349296377</v>
      </c>
      <c r="U341" s="40">
        <f t="shared" si="149"/>
        <v>6.5000000000000002E-2</v>
      </c>
      <c r="V341" s="41">
        <f t="shared" si="155"/>
        <v>10888.816881320341</v>
      </c>
      <c r="W341" s="41">
        <f t="shared" si="156"/>
        <v>52317.985467976032</v>
      </c>
      <c r="X341" s="53">
        <f t="shared" si="157"/>
        <v>1957925.1310834717</v>
      </c>
      <c r="Y341" s="68">
        <f t="shared" si="158"/>
        <v>12563342.696954094</v>
      </c>
      <c r="Z341" s="68">
        <f t="shared" si="159"/>
        <v>8042074.8689165227</v>
      </c>
      <c r="AA341" s="39">
        <f t="shared" si="160"/>
        <v>167.52025971262063</v>
      </c>
      <c r="AB341" s="53">
        <f t="shared" si="161"/>
        <v>41.880064928155157</v>
      </c>
      <c r="AC341" s="41" t="str">
        <f t="shared" si="162"/>
        <v>-</v>
      </c>
      <c r="AD341" s="43" t="str">
        <f t="shared" si="163"/>
        <v>-</v>
      </c>
      <c r="AF341" s="38">
        <f>IF('[29]Proforma-Input'!$C$108="Yes",MONTH(O341)&amp;YEAR(O341)=MONTH($C$9)&amp;YEAR($C$9),0)</f>
        <v>0</v>
      </c>
      <c r="AG341" s="52">
        <v>28</v>
      </c>
    </row>
    <row r="342" spans="2:33" x14ac:dyDescent="0.3">
      <c r="B342" s="44" t="str">
        <f t="shared" si="164"/>
        <v>-</v>
      </c>
      <c r="C342" s="38"/>
      <c r="D342" s="1">
        <v>327</v>
      </c>
      <c r="E342" s="1">
        <f t="shared" si="167"/>
        <v>3</v>
      </c>
      <c r="F342" s="39">
        <f>IFERROR(IF(B342&lt;$C$9,IF('[29]Proforma-Input'!$C$108="Yes",K341,K341),0),)</f>
        <v>0</v>
      </c>
      <c r="G342" s="39">
        <f t="shared" si="165"/>
        <v>0</v>
      </c>
      <c r="H342" s="40">
        <f>IFERROR(IF(B342&lt;$C$9,IF('[29]Proforma-Input'!$C$108="Yes",H341,),0),)</f>
        <v>0</v>
      </c>
      <c r="I342" s="41">
        <f t="shared" si="150"/>
        <v>0</v>
      </c>
      <c r="J342" s="41">
        <f t="shared" si="151"/>
        <v>0</v>
      </c>
      <c r="K342" s="42">
        <f t="shared" si="152"/>
        <v>0</v>
      </c>
      <c r="L342" s="41" t="str">
        <f t="shared" si="153"/>
        <v>-</v>
      </c>
      <c r="M342" s="43" t="str">
        <f t="shared" si="154"/>
        <v>-</v>
      </c>
      <c r="O342" s="44">
        <f t="shared" ca="1" si="166"/>
        <v>55856</v>
      </c>
      <c r="P342" s="38"/>
      <c r="Q342" s="1">
        <f t="shared" si="147"/>
        <v>327</v>
      </c>
      <c r="R342" s="1">
        <f t="shared" si="168"/>
        <v>3</v>
      </c>
      <c r="S342" s="39">
        <f>IF('[29]Proforma-Input'!$C$108="No",X341,IF(AF342=TRUE,$P$3,X341))</f>
        <v>1957925.1310834717</v>
      </c>
      <c r="T342" s="39">
        <f t="shared" si="145"/>
        <v>63206.802349296377</v>
      </c>
      <c r="U342" s="40">
        <f t="shared" si="149"/>
        <v>6.5000000000000002E-2</v>
      </c>
      <c r="V342" s="41">
        <f t="shared" si="155"/>
        <v>10605.427793368806</v>
      </c>
      <c r="W342" s="41">
        <f t="shared" si="156"/>
        <v>52601.37455592757</v>
      </c>
      <c r="X342" s="53">
        <f t="shared" si="157"/>
        <v>1905323.7565275442</v>
      </c>
      <c r="Y342" s="68">
        <f t="shared" si="158"/>
        <v>12573948.124747463</v>
      </c>
      <c r="Z342" s="68">
        <f t="shared" si="159"/>
        <v>8094676.2434724504</v>
      </c>
      <c r="AA342" s="39">
        <f t="shared" si="160"/>
        <v>163.16042759028932</v>
      </c>
      <c r="AB342" s="53">
        <f t="shared" si="161"/>
        <v>40.790106897572329</v>
      </c>
      <c r="AC342" s="41" t="str">
        <f t="shared" si="162"/>
        <v>-</v>
      </c>
      <c r="AD342" s="43" t="str">
        <f t="shared" si="163"/>
        <v>-</v>
      </c>
      <c r="AF342" s="38">
        <f>IF('[29]Proforma-Input'!$C$108="Yes",MONTH(O342)&amp;YEAR(O342)=MONTH($C$9)&amp;YEAR($C$9),0)</f>
        <v>0</v>
      </c>
      <c r="AG342" s="52">
        <v>28</v>
      </c>
    </row>
    <row r="343" spans="2:33" x14ac:dyDescent="0.3">
      <c r="B343" s="44" t="str">
        <f t="shared" si="164"/>
        <v>-</v>
      </c>
      <c r="C343" s="38"/>
      <c r="D343" s="1">
        <v>328</v>
      </c>
      <c r="E343" s="1">
        <f t="shared" si="167"/>
        <v>4</v>
      </c>
      <c r="F343" s="39">
        <f>IFERROR(IF(B343&lt;$C$9,IF('[29]Proforma-Input'!$C$108="Yes",K342,K342),0),)</f>
        <v>0</v>
      </c>
      <c r="G343" s="39">
        <f t="shared" si="165"/>
        <v>0</v>
      </c>
      <c r="H343" s="40">
        <f>IFERROR(IF(B343&lt;$C$9,IF('[29]Proforma-Input'!$C$108="Yes",H342,),0),)</f>
        <v>0</v>
      </c>
      <c r="I343" s="41">
        <f>(H343/12)*F343</f>
        <v>0</v>
      </c>
      <c r="J343" s="41">
        <f t="shared" si="151"/>
        <v>0</v>
      </c>
      <c r="K343" s="42">
        <f>IFERROR(F343-J343,)</f>
        <v>0</v>
      </c>
      <c r="L343" s="41" t="str">
        <f t="shared" si="153"/>
        <v>-</v>
      </c>
      <c r="M343" s="43" t="str">
        <f t="shared" si="154"/>
        <v>-</v>
      </c>
      <c r="O343" s="44">
        <f t="shared" ca="1" si="166"/>
        <v>55887</v>
      </c>
      <c r="P343" s="38"/>
      <c r="Q343" s="1">
        <f t="shared" si="147"/>
        <v>328</v>
      </c>
      <c r="R343" s="1">
        <f t="shared" si="168"/>
        <v>4</v>
      </c>
      <c r="S343" s="39">
        <f>IF('[29]Proforma-Input'!$C$108="No",X342,IF(AF343=TRUE,$P$3,X342))</f>
        <v>1905323.7565275442</v>
      </c>
      <c r="T343" s="39">
        <f t="shared" si="145"/>
        <v>63206.802349296377</v>
      </c>
      <c r="U343" s="40">
        <f t="shared" si="149"/>
        <v>6.5000000000000002E-2</v>
      </c>
      <c r="V343" s="41">
        <f t="shared" si="155"/>
        <v>10320.503681190865</v>
      </c>
      <c r="W343" s="41">
        <f t="shared" si="156"/>
        <v>52886.298668105512</v>
      </c>
      <c r="X343" s="53">
        <f t="shared" si="157"/>
        <v>1852437.4578594386</v>
      </c>
      <c r="Y343" s="68">
        <f t="shared" si="158"/>
        <v>12584268.628428653</v>
      </c>
      <c r="Z343" s="68">
        <f t="shared" si="159"/>
        <v>8147562.5421405556</v>
      </c>
      <c r="AA343" s="39">
        <f t="shared" si="160"/>
        <v>158.77697971062869</v>
      </c>
      <c r="AB343" s="53">
        <f t="shared" si="161"/>
        <v>39.694244927657174</v>
      </c>
      <c r="AC343" s="41" t="str">
        <f t="shared" si="162"/>
        <v>-</v>
      </c>
      <c r="AD343" s="43" t="str">
        <f t="shared" si="163"/>
        <v>-</v>
      </c>
      <c r="AF343" s="38">
        <f>IF('[29]Proforma-Input'!$C$108="Yes",MONTH(O343)&amp;YEAR(O343)=MONTH($C$9)&amp;YEAR($C$9),0)</f>
        <v>0</v>
      </c>
      <c r="AG343" s="52">
        <v>28</v>
      </c>
    </row>
    <row r="344" spans="2:33" x14ac:dyDescent="0.3">
      <c r="B344" s="44" t="str">
        <f t="shared" si="164"/>
        <v>-</v>
      </c>
      <c r="C344" s="38"/>
      <c r="D344" s="1">
        <v>329</v>
      </c>
      <c r="E344" s="1">
        <f t="shared" si="167"/>
        <v>5</v>
      </c>
      <c r="F344" s="39">
        <f>IFERROR(IF(B344&lt;$C$9,IF('[29]Proforma-Input'!$C$108="Yes",K343,K343),0),)</f>
        <v>0</v>
      </c>
      <c r="G344" s="39">
        <f t="shared" si="165"/>
        <v>0</v>
      </c>
      <c r="H344" s="40">
        <f>IFERROR(IF(B344&lt;$C$9,IF('[29]Proforma-Input'!$C$108="Yes",H343,),0),)</f>
        <v>0</v>
      </c>
      <c r="I344" s="41">
        <f t="shared" si="150"/>
        <v>0</v>
      </c>
      <c r="J344" s="41">
        <f t="shared" si="151"/>
        <v>0</v>
      </c>
      <c r="K344" s="42">
        <f t="shared" si="152"/>
        <v>0</v>
      </c>
      <c r="L344" s="41" t="str">
        <f t="shared" si="153"/>
        <v>-</v>
      </c>
      <c r="M344" s="43" t="str">
        <f t="shared" si="154"/>
        <v>-</v>
      </c>
      <c r="O344" s="44">
        <f t="shared" ca="1" si="166"/>
        <v>55918</v>
      </c>
      <c r="P344" s="38"/>
      <c r="Q344" s="1">
        <f t="shared" si="147"/>
        <v>329</v>
      </c>
      <c r="R344" s="1">
        <f t="shared" si="168"/>
        <v>5</v>
      </c>
      <c r="S344" s="39">
        <f>IF('[29]Proforma-Input'!$C$108="No",X343,IF(AF344=TRUE,$P$3,X343))</f>
        <v>1852437.4578594386</v>
      </c>
      <c r="T344" s="39">
        <f t="shared" si="145"/>
        <v>63206.802349296377</v>
      </c>
      <c r="U344" s="40">
        <f t="shared" si="149"/>
        <v>6.5000000000000002E-2</v>
      </c>
      <c r="V344" s="41">
        <f t="shared" si="155"/>
        <v>10034.036230071959</v>
      </c>
      <c r="W344" s="41">
        <f t="shared" si="156"/>
        <v>53172.76611922442</v>
      </c>
      <c r="X344" s="53">
        <f t="shared" si="157"/>
        <v>1799264.6917402141</v>
      </c>
      <c r="Y344" s="68">
        <f t="shared" si="158"/>
        <v>12594302.664658725</v>
      </c>
      <c r="Z344" s="68">
        <f t="shared" si="159"/>
        <v>8200735.3082597796</v>
      </c>
      <c r="AA344" s="39">
        <f t="shared" si="160"/>
        <v>154.36978815495323</v>
      </c>
      <c r="AB344" s="53">
        <f t="shared" si="161"/>
        <v>38.592447038738307</v>
      </c>
      <c r="AC344" s="41" t="str">
        <f t="shared" si="162"/>
        <v>-</v>
      </c>
      <c r="AD344" s="43" t="str">
        <f t="shared" si="163"/>
        <v>-</v>
      </c>
      <c r="AF344" s="38">
        <f>IF('[29]Proforma-Input'!$C$108="Yes",MONTH(O344)&amp;YEAR(O344)=MONTH($C$9)&amp;YEAR($C$9),0)</f>
        <v>0</v>
      </c>
      <c r="AG344" s="52">
        <v>28</v>
      </c>
    </row>
    <row r="345" spans="2:33" x14ac:dyDescent="0.3">
      <c r="B345" s="44" t="str">
        <f t="shared" si="164"/>
        <v>-</v>
      </c>
      <c r="C345" s="38"/>
      <c r="D345" s="1">
        <v>330</v>
      </c>
      <c r="E345" s="1">
        <f t="shared" si="167"/>
        <v>6</v>
      </c>
      <c r="F345" s="39">
        <f>IFERROR(IF(B345&lt;$C$9,IF('[29]Proforma-Input'!$C$108="Yes",K344,K344),0),)</f>
        <v>0</v>
      </c>
      <c r="G345" s="39">
        <f t="shared" si="165"/>
        <v>0</v>
      </c>
      <c r="H345" s="40">
        <f>IFERROR(IF(B345&lt;$C$9,IF('[29]Proforma-Input'!$C$108="Yes",H344,),0),)</f>
        <v>0</v>
      </c>
      <c r="I345" s="41">
        <f t="shared" si="150"/>
        <v>0</v>
      </c>
      <c r="J345" s="41">
        <f t="shared" si="151"/>
        <v>0</v>
      </c>
      <c r="K345" s="42">
        <f t="shared" si="152"/>
        <v>0</v>
      </c>
      <c r="L345" s="41" t="str">
        <f t="shared" si="153"/>
        <v>-</v>
      </c>
      <c r="M345" s="43" t="str">
        <f t="shared" si="154"/>
        <v>-</v>
      </c>
      <c r="O345" s="44">
        <f t="shared" ca="1" si="166"/>
        <v>55946</v>
      </c>
      <c r="P345" s="38"/>
      <c r="Q345" s="1">
        <f t="shared" si="147"/>
        <v>330</v>
      </c>
      <c r="R345" s="1">
        <f t="shared" si="168"/>
        <v>6</v>
      </c>
      <c r="S345" s="39">
        <f>IF('[29]Proforma-Input'!$C$108="No",X344,IF(AF345=TRUE,$P$3,X344))</f>
        <v>1799264.6917402141</v>
      </c>
      <c r="T345" s="39">
        <f t="shared" si="145"/>
        <v>63206.802349296377</v>
      </c>
      <c r="U345" s="40">
        <f t="shared" si="149"/>
        <v>6.5000000000000002E-2</v>
      </c>
      <c r="V345" s="41">
        <f>IF(S345&gt;0,U345/12*S345,0)</f>
        <v>9746.017080259493</v>
      </c>
      <c r="W345" s="41">
        <f t="shared" si="156"/>
        <v>53460.785269036882</v>
      </c>
      <c r="X345" s="53">
        <f>S345-W345</f>
        <v>1745803.9064711772</v>
      </c>
      <c r="Y345" s="68">
        <f t="shared" si="158"/>
        <v>12604048.681738984</v>
      </c>
      <c r="Z345" s="68">
        <f t="shared" si="159"/>
        <v>8254196.0935288165</v>
      </c>
      <c r="AA345" s="39">
        <f t="shared" si="160"/>
        <v>149.93872431168452</v>
      </c>
      <c r="AB345" s="53">
        <f t="shared" si="161"/>
        <v>37.484681077921131</v>
      </c>
      <c r="AC345" s="41" t="str">
        <f t="shared" si="162"/>
        <v>-</v>
      </c>
      <c r="AD345" s="43" t="str">
        <f t="shared" si="163"/>
        <v>-</v>
      </c>
      <c r="AF345" s="38">
        <f>IF('[29]Proforma-Input'!$C$108="Yes",MONTH(O345)&amp;YEAR(O345)=MONTH($C$9)&amp;YEAR($C$9),0)</f>
        <v>0</v>
      </c>
      <c r="AG345" s="52">
        <v>28</v>
      </c>
    </row>
    <row r="346" spans="2:33" x14ac:dyDescent="0.3">
      <c r="B346" s="44" t="str">
        <f t="shared" si="164"/>
        <v>-</v>
      </c>
      <c r="C346" s="38"/>
      <c r="D346" s="1">
        <v>331</v>
      </c>
      <c r="E346" s="1">
        <f t="shared" si="167"/>
        <v>7</v>
      </c>
      <c r="F346" s="39">
        <f>IFERROR(IF(B346&lt;$C$9,IF('[29]Proforma-Input'!$C$108="Yes",K345,K345),0),)</f>
        <v>0</v>
      </c>
      <c r="G346" s="39">
        <f t="shared" si="165"/>
        <v>0</v>
      </c>
      <c r="H346" s="40">
        <f>IFERROR(IF(B346&lt;$C$9,IF('[29]Proforma-Input'!$C$108="Yes",H345,),0),)</f>
        <v>0</v>
      </c>
      <c r="I346" s="41">
        <f t="shared" si="150"/>
        <v>0</v>
      </c>
      <c r="J346" s="41">
        <f t="shared" si="151"/>
        <v>0</v>
      </c>
      <c r="K346" s="42">
        <f t="shared" si="152"/>
        <v>0</v>
      </c>
      <c r="L346" s="41" t="str">
        <f t="shared" si="153"/>
        <v>-</v>
      </c>
      <c r="M346" s="43" t="str">
        <f t="shared" si="154"/>
        <v>-</v>
      </c>
      <c r="O346" s="44">
        <f t="shared" ca="1" si="166"/>
        <v>55977</v>
      </c>
      <c r="P346" s="38"/>
      <c r="Q346" s="1">
        <f t="shared" si="147"/>
        <v>331</v>
      </c>
      <c r="R346" s="1">
        <f t="shared" si="168"/>
        <v>7</v>
      </c>
      <c r="S346" s="39">
        <f>IF('[29]Proforma-Input'!$C$108="No",X345,IF(AF346=TRUE,$P$3,X345))</f>
        <v>1745803.9064711772</v>
      </c>
      <c r="T346" s="39">
        <f t="shared" si="145"/>
        <v>63206.802349296377</v>
      </c>
      <c r="U346" s="40">
        <f t="shared" si="149"/>
        <v>6.5000000000000002E-2</v>
      </c>
      <c r="V346" s="41">
        <f t="shared" si="155"/>
        <v>9456.4378267188767</v>
      </c>
      <c r="W346" s="41">
        <f t="shared" si="156"/>
        <v>53750.364522577496</v>
      </c>
      <c r="X346" s="53">
        <f t="shared" si="157"/>
        <v>1692053.5419485997</v>
      </c>
      <c r="Y346" s="68">
        <f t="shared" si="158"/>
        <v>12613505.119565703</v>
      </c>
      <c r="Z346" s="68">
        <f t="shared" si="159"/>
        <v>8307946.4580513937</v>
      </c>
      <c r="AA346" s="39">
        <f t="shared" si="160"/>
        <v>145.48365887259811</v>
      </c>
      <c r="AB346" s="53">
        <f t="shared" si="161"/>
        <v>36.370914718149528</v>
      </c>
      <c r="AC346" s="41" t="str">
        <f t="shared" si="162"/>
        <v>-</v>
      </c>
      <c r="AD346" s="43" t="str">
        <f t="shared" si="163"/>
        <v>-</v>
      </c>
      <c r="AF346" s="38">
        <f>IF('[29]Proforma-Input'!$C$108="Yes",MONTH(O346)&amp;YEAR(O346)=MONTH($C$9)&amp;YEAR($C$9),0)</f>
        <v>0</v>
      </c>
      <c r="AG346" s="52">
        <v>28</v>
      </c>
    </row>
    <row r="347" spans="2:33" x14ac:dyDescent="0.3">
      <c r="B347" s="44" t="str">
        <f t="shared" si="164"/>
        <v>-</v>
      </c>
      <c r="C347" s="38"/>
      <c r="D347" s="1">
        <v>332</v>
      </c>
      <c r="E347" s="1">
        <f t="shared" si="167"/>
        <v>8</v>
      </c>
      <c r="F347" s="39">
        <f>IFERROR(IF(B347&lt;$C$9,IF('[29]Proforma-Input'!$C$108="Yes",K346,K346),0),)</f>
        <v>0</v>
      </c>
      <c r="G347" s="39">
        <f t="shared" si="165"/>
        <v>0</v>
      </c>
      <c r="H347" s="40">
        <f>IFERROR(IF(B347&lt;$C$9,IF('[29]Proforma-Input'!$C$108="Yes",H346,),0),)</f>
        <v>0</v>
      </c>
      <c r="I347" s="41">
        <f t="shared" si="150"/>
        <v>0</v>
      </c>
      <c r="J347" s="41">
        <f t="shared" si="151"/>
        <v>0</v>
      </c>
      <c r="K347" s="42">
        <f t="shared" si="152"/>
        <v>0</v>
      </c>
      <c r="L347" s="41" t="str">
        <f t="shared" si="153"/>
        <v>-</v>
      </c>
      <c r="M347" s="43" t="str">
        <f t="shared" si="154"/>
        <v>-</v>
      </c>
      <c r="O347" s="44">
        <f t="shared" ca="1" si="166"/>
        <v>56007</v>
      </c>
      <c r="P347" s="38"/>
      <c r="Q347" s="1">
        <f t="shared" si="147"/>
        <v>332</v>
      </c>
      <c r="R347" s="1">
        <f t="shared" si="168"/>
        <v>8</v>
      </c>
      <c r="S347" s="39">
        <f>IF('[29]Proforma-Input'!$C$108="No",X346,IF(AF347=TRUE,$P$3,X346))</f>
        <v>1692053.5419485997</v>
      </c>
      <c r="T347" s="39">
        <f t="shared" si="145"/>
        <v>63206.802349296377</v>
      </c>
      <c r="U347" s="40">
        <f t="shared" si="149"/>
        <v>6.5000000000000002E-2</v>
      </c>
      <c r="V347" s="41">
        <f t="shared" si="155"/>
        <v>9165.2900188882486</v>
      </c>
      <c r="W347" s="41">
        <f t="shared" si="156"/>
        <v>54041.512330408128</v>
      </c>
      <c r="X347" s="53">
        <f t="shared" si="157"/>
        <v>1638012.0296181915</v>
      </c>
      <c r="Y347" s="68">
        <f t="shared" si="158"/>
        <v>12622670.409584591</v>
      </c>
      <c r="Z347" s="68">
        <f t="shared" si="159"/>
        <v>8361987.9703818019</v>
      </c>
      <c r="AA347" s="39">
        <f t="shared" si="160"/>
        <v>141.00446182904997</v>
      </c>
      <c r="AB347" s="53">
        <f t="shared" si="161"/>
        <v>35.251115457262493</v>
      </c>
      <c r="AC347" s="41" t="str">
        <f t="shared" si="162"/>
        <v>-</v>
      </c>
      <c r="AD347" s="43" t="str">
        <f t="shared" si="163"/>
        <v>-</v>
      </c>
      <c r="AF347" s="38">
        <f>IF('[29]Proforma-Input'!$C$108="Yes",MONTH(O347)&amp;YEAR(O347)=MONTH($C$9)&amp;YEAR($C$9),0)</f>
        <v>0</v>
      </c>
      <c r="AG347" s="52">
        <v>28</v>
      </c>
    </row>
    <row r="348" spans="2:33" x14ac:dyDescent="0.3">
      <c r="B348" s="44" t="str">
        <f t="shared" si="164"/>
        <v>-</v>
      </c>
      <c r="C348" s="38"/>
      <c r="D348" s="1">
        <v>333</v>
      </c>
      <c r="E348" s="1">
        <f t="shared" si="167"/>
        <v>9</v>
      </c>
      <c r="F348" s="39">
        <f>IFERROR(IF(B348&lt;$C$9,IF('[29]Proforma-Input'!$C$108="Yes",K347,K347),0),)</f>
        <v>0</v>
      </c>
      <c r="G348" s="39">
        <f t="shared" si="165"/>
        <v>0</v>
      </c>
      <c r="H348" s="40">
        <f>IFERROR(IF(B348&lt;$C$9,IF('[29]Proforma-Input'!$C$108="Yes",H347,),0),)</f>
        <v>0</v>
      </c>
      <c r="I348" s="41">
        <f t="shared" si="150"/>
        <v>0</v>
      </c>
      <c r="J348" s="41">
        <f t="shared" si="151"/>
        <v>0</v>
      </c>
      <c r="K348" s="42">
        <f t="shared" si="152"/>
        <v>0</v>
      </c>
      <c r="L348" s="41" t="str">
        <f t="shared" si="153"/>
        <v>-</v>
      </c>
      <c r="M348" s="43" t="str">
        <f t="shared" si="154"/>
        <v>-</v>
      </c>
      <c r="O348" s="44">
        <f t="shared" ca="1" si="166"/>
        <v>56038</v>
      </c>
      <c r="P348" s="38"/>
      <c r="Q348" s="1">
        <f t="shared" si="147"/>
        <v>333</v>
      </c>
      <c r="R348" s="1">
        <f t="shared" si="168"/>
        <v>9</v>
      </c>
      <c r="S348" s="39">
        <f>IF('[29]Proforma-Input'!$C$108="No",X347,IF(AF348=TRUE,$P$3,X347))</f>
        <v>1638012.0296181915</v>
      </c>
      <c r="T348" s="39">
        <f t="shared" si="145"/>
        <v>63206.802349296377</v>
      </c>
      <c r="U348" s="40">
        <f t="shared" si="149"/>
        <v>6.5000000000000002E-2</v>
      </c>
      <c r="V348" s="41">
        <f t="shared" si="155"/>
        <v>8872.5651604318718</v>
      </c>
      <c r="W348" s="41">
        <f t="shared" si="156"/>
        <v>54334.237188864507</v>
      </c>
      <c r="X348" s="53">
        <f t="shared" si="157"/>
        <v>1583677.792429327</v>
      </c>
      <c r="Y348" s="68">
        <f t="shared" si="158"/>
        <v>12631542.974745022</v>
      </c>
      <c r="Z348" s="68">
        <f t="shared" si="159"/>
        <v>8416322.2075706664</v>
      </c>
      <c r="AA348" s="39">
        <f t="shared" si="160"/>
        <v>136.50100246818263</v>
      </c>
      <c r="AB348" s="53">
        <f t="shared" si="161"/>
        <v>34.125250617045658</v>
      </c>
      <c r="AC348" s="41" t="str">
        <f t="shared" si="162"/>
        <v>-</v>
      </c>
      <c r="AD348" s="43" t="str">
        <f t="shared" si="163"/>
        <v>-</v>
      </c>
      <c r="AF348" s="38">
        <f>IF('[29]Proforma-Input'!$C$108="Yes",MONTH(O348)&amp;YEAR(O348)=MONTH($C$9)&amp;YEAR($C$9),0)</f>
        <v>0</v>
      </c>
      <c r="AG348" s="52">
        <v>28</v>
      </c>
    </row>
    <row r="349" spans="2:33" x14ac:dyDescent="0.3">
      <c r="B349" s="44" t="str">
        <f t="shared" si="164"/>
        <v>-</v>
      </c>
      <c r="C349" s="38"/>
      <c r="D349" s="1">
        <v>334</v>
      </c>
      <c r="E349" s="1">
        <f t="shared" si="167"/>
        <v>10</v>
      </c>
      <c r="F349" s="39">
        <f>IFERROR(IF(B349&lt;$C$9,IF('[29]Proforma-Input'!$C$108="Yes",K348,K348),0),)</f>
        <v>0</v>
      </c>
      <c r="G349" s="39">
        <f t="shared" si="165"/>
        <v>0</v>
      </c>
      <c r="H349" s="40">
        <f>IFERROR(IF(B349&lt;$C$9,IF('[29]Proforma-Input'!$C$108="Yes",H348,),0),)</f>
        <v>0</v>
      </c>
      <c r="I349" s="41">
        <f t="shared" si="150"/>
        <v>0</v>
      </c>
      <c r="J349" s="41">
        <f t="shared" si="151"/>
        <v>0</v>
      </c>
      <c r="K349" s="42">
        <f t="shared" si="152"/>
        <v>0</v>
      </c>
      <c r="L349" s="41" t="str">
        <f t="shared" si="153"/>
        <v>-</v>
      </c>
      <c r="M349" s="43" t="str">
        <f t="shared" si="154"/>
        <v>-</v>
      </c>
      <c r="O349" s="44">
        <f t="shared" ca="1" si="166"/>
        <v>56068</v>
      </c>
      <c r="P349" s="38"/>
      <c r="Q349" s="1">
        <f t="shared" si="147"/>
        <v>334</v>
      </c>
      <c r="R349" s="1">
        <f t="shared" si="168"/>
        <v>10</v>
      </c>
      <c r="S349" s="39">
        <f>IF('[29]Proforma-Input'!$C$108="No",X348,IF(AF349=TRUE,$P$3,X348))</f>
        <v>1583677.792429327</v>
      </c>
      <c r="T349" s="39">
        <f t="shared" si="145"/>
        <v>63206.802349296377</v>
      </c>
      <c r="U349" s="40">
        <f t="shared" si="149"/>
        <v>6.5000000000000002E-2</v>
      </c>
      <c r="V349" s="41">
        <f t="shared" si="155"/>
        <v>8578.2547089921882</v>
      </c>
      <c r="W349" s="41">
        <f t="shared" si="156"/>
        <v>54628.54764030419</v>
      </c>
      <c r="X349" s="53">
        <f t="shared" si="157"/>
        <v>1529049.244789023</v>
      </c>
      <c r="Y349" s="68">
        <f t="shared" si="158"/>
        <v>12640121.229454014</v>
      </c>
      <c r="Z349" s="68">
        <f t="shared" si="159"/>
        <v>8470950.7552109715</v>
      </c>
      <c r="AA349" s="39">
        <f t="shared" si="160"/>
        <v>131.97314936911059</v>
      </c>
      <c r="AB349" s="53">
        <f t="shared" si="161"/>
        <v>32.993287342277647</v>
      </c>
      <c r="AC349" s="41" t="str">
        <f t="shared" si="162"/>
        <v>-</v>
      </c>
      <c r="AD349" s="43" t="str">
        <f t="shared" si="163"/>
        <v>-</v>
      </c>
      <c r="AF349" s="38">
        <f>IF('[29]Proforma-Input'!$C$108="Yes",MONTH(O349)&amp;YEAR(O349)=MONTH($C$9)&amp;YEAR($C$9),0)</f>
        <v>0</v>
      </c>
      <c r="AG349" s="52">
        <v>28</v>
      </c>
    </row>
    <row r="350" spans="2:33" x14ac:dyDescent="0.3">
      <c r="B350" s="44" t="str">
        <f t="shared" si="164"/>
        <v>-</v>
      </c>
      <c r="C350" s="38"/>
      <c r="D350" s="1">
        <v>335</v>
      </c>
      <c r="E350" s="1">
        <f t="shared" si="167"/>
        <v>11</v>
      </c>
      <c r="F350" s="39">
        <f>IFERROR(IF(B350&lt;$C$9,IF('[29]Proforma-Input'!$C$108="Yes",K349,K349),0),)</f>
        <v>0</v>
      </c>
      <c r="G350" s="39">
        <f t="shared" si="165"/>
        <v>0</v>
      </c>
      <c r="H350" s="40">
        <f>IFERROR(IF(B350&lt;$C$9,IF('[29]Proforma-Input'!$C$108="Yes",H349,),0),)</f>
        <v>0</v>
      </c>
      <c r="I350" s="41">
        <f t="shared" si="150"/>
        <v>0</v>
      </c>
      <c r="J350" s="41">
        <f t="shared" si="151"/>
        <v>0</v>
      </c>
      <c r="K350" s="42">
        <f t="shared" si="152"/>
        <v>0</v>
      </c>
      <c r="L350" s="41" t="str">
        <f t="shared" si="153"/>
        <v>-</v>
      </c>
      <c r="M350" s="43" t="str">
        <f t="shared" si="154"/>
        <v>-</v>
      </c>
      <c r="O350" s="44">
        <f t="shared" ca="1" si="166"/>
        <v>56099</v>
      </c>
      <c r="P350" s="38"/>
      <c r="Q350" s="1">
        <f t="shared" si="147"/>
        <v>335</v>
      </c>
      <c r="R350" s="1">
        <f t="shared" si="168"/>
        <v>11</v>
      </c>
      <c r="S350" s="39">
        <f>IF('[29]Proforma-Input'!$C$108="No",X349,IF(AF350=TRUE,$P$3,X349))</f>
        <v>1529049.244789023</v>
      </c>
      <c r="T350" s="39">
        <f t="shared" si="145"/>
        <v>63206.802349296377</v>
      </c>
      <c r="U350" s="40">
        <f t="shared" si="149"/>
        <v>6.5000000000000002E-2</v>
      </c>
      <c r="V350" s="41">
        <f t="shared" si="155"/>
        <v>8282.3500759405415</v>
      </c>
      <c r="W350" s="41">
        <f t="shared" si="156"/>
        <v>54924.452273355833</v>
      </c>
      <c r="X350" s="53">
        <f t="shared" si="157"/>
        <v>1474124.7925156672</v>
      </c>
      <c r="Y350" s="68">
        <f t="shared" si="158"/>
        <v>12648403.579529954</v>
      </c>
      <c r="Z350" s="68">
        <f t="shared" si="159"/>
        <v>8525875.2074843273</v>
      </c>
      <c r="AA350" s="39">
        <f t="shared" si="160"/>
        <v>127.42077039908526</v>
      </c>
      <c r="AB350" s="53">
        <f t="shared" si="161"/>
        <v>31.855192599771314</v>
      </c>
      <c r="AC350" s="41" t="str">
        <f t="shared" si="162"/>
        <v>-</v>
      </c>
      <c r="AD350" s="43" t="str">
        <f t="shared" si="163"/>
        <v>-</v>
      </c>
      <c r="AF350" s="38">
        <f>IF('[29]Proforma-Input'!$C$108="Yes",MONTH(O350)&amp;YEAR(O350)=MONTH($C$9)&amp;YEAR($C$9),0)</f>
        <v>0</v>
      </c>
      <c r="AG350" s="52">
        <v>28</v>
      </c>
    </row>
    <row r="351" spans="2:33" x14ac:dyDescent="0.3">
      <c r="B351" s="44" t="str">
        <f t="shared" si="164"/>
        <v>-</v>
      </c>
      <c r="C351" s="38"/>
      <c r="D351" s="1">
        <v>336</v>
      </c>
      <c r="E351" s="1">
        <f t="shared" si="167"/>
        <v>12</v>
      </c>
      <c r="F351" s="39">
        <f>IFERROR(IF(B351&lt;$C$9,IF('[29]Proforma-Input'!$C$108="Yes",K350,K350),0),)</f>
        <v>0</v>
      </c>
      <c r="G351" s="39">
        <f t="shared" si="165"/>
        <v>0</v>
      </c>
      <c r="H351" s="40">
        <f>IFERROR(IF(B351&lt;$C$9,IF('[29]Proforma-Input'!$C$108="Yes",H350,),0),)</f>
        <v>0</v>
      </c>
      <c r="I351" s="41">
        <f t="shared" si="150"/>
        <v>0</v>
      </c>
      <c r="J351" s="41">
        <f t="shared" si="151"/>
        <v>0</v>
      </c>
      <c r="K351" s="42">
        <f t="shared" si="152"/>
        <v>0</v>
      </c>
      <c r="L351" s="41" t="str">
        <f t="shared" si="153"/>
        <v>-</v>
      </c>
      <c r="M351" s="43" t="str">
        <f t="shared" si="154"/>
        <v>-</v>
      </c>
      <c r="O351" s="44">
        <f t="shared" ca="1" si="166"/>
        <v>56130</v>
      </c>
      <c r="P351" s="38"/>
      <c r="Q351" s="1">
        <f t="shared" si="147"/>
        <v>336</v>
      </c>
      <c r="R351" s="1">
        <f t="shared" si="168"/>
        <v>12</v>
      </c>
      <c r="S351" s="39">
        <f>IF('[29]Proforma-Input'!$C$108="No",X350,IF(AF351=TRUE,$P$3,X350))</f>
        <v>1474124.7925156672</v>
      </c>
      <c r="T351" s="39">
        <f t="shared" si="145"/>
        <v>63206.802349296377</v>
      </c>
      <c r="U351" s="40">
        <f t="shared" si="149"/>
        <v>6.5000000000000002E-2</v>
      </c>
      <c r="V351" s="41">
        <f t="shared" si="155"/>
        <v>7984.8426261265304</v>
      </c>
      <c r="W351" s="41">
        <f t="shared" si="156"/>
        <v>55221.959723169843</v>
      </c>
      <c r="X351" s="53">
        <f t="shared" si="157"/>
        <v>1418902.8327924972</v>
      </c>
      <c r="Y351" s="68">
        <f t="shared" si="158"/>
        <v>12656388.422156081</v>
      </c>
      <c r="Z351" s="68">
        <f t="shared" si="159"/>
        <v>8581097.1672074962</v>
      </c>
      <c r="AA351" s="39">
        <f t="shared" si="160"/>
        <v>122.84373270963893</v>
      </c>
      <c r="AB351" s="53">
        <f t="shared" si="161"/>
        <v>30.710933177409732</v>
      </c>
      <c r="AC351" s="41" t="str">
        <f t="shared" si="162"/>
        <v>-</v>
      </c>
      <c r="AD351" s="43" t="str">
        <f t="shared" si="163"/>
        <v>-</v>
      </c>
      <c r="AF351" s="38">
        <f>IF('[29]Proforma-Input'!$C$108="Yes",MONTH(O351)&amp;YEAR(O351)=MONTH($C$9)&amp;YEAR($C$9),0)</f>
        <v>0</v>
      </c>
      <c r="AG351" s="52">
        <v>28</v>
      </c>
    </row>
    <row r="352" spans="2:33" x14ac:dyDescent="0.3">
      <c r="B352" s="44" t="str">
        <f t="shared" si="164"/>
        <v>-</v>
      </c>
      <c r="C352" s="38">
        <v>29</v>
      </c>
      <c r="D352" s="1">
        <v>337</v>
      </c>
      <c r="E352" s="1">
        <v>1</v>
      </c>
      <c r="F352" s="39">
        <f>IFERROR(IF(B352&lt;$C$9,IF('[29]Proforma-Input'!$C$108="Yes",K351,K351),0),)</f>
        <v>0</v>
      </c>
      <c r="G352" s="39">
        <f t="shared" si="165"/>
        <v>0</v>
      </c>
      <c r="H352" s="40">
        <f>IFERROR(IF(B352&lt;$C$9,IF('[29]Proforma-Input'!$C$108="Yes",H351,),0),)</f>
        <v>0</v>
      </c>
      <c r="I352" s="41">
        <f t="shared" si="150"/>
        <v>0</v>
      </c>
      <c r="J352" s="41">
        <f t="shared" si="151"/>
        <v>0</v>
      </c>
      <c r="K352" s="42">
        <f t="shared" si="152"/>
        <v>0</v>
      </c>
      <c r="L352" s="41">
        <f t="shared" si="153"/>
        <v>0</v>
      </c>
      <c r="M352" s="43">
        <f t="shared" si="154"/>
        <v>0</v>
      </c>
      <c r="O352" s="44">
        <f t="shared" ca="1" si="166"/>
        <v>56160</v>
      </c>
      <c r="P352" s="38">
        <v>29</v>
      </c>
      <c r="Q352" s="1">
        <f t="shared" si="147"/>
        <v>337</v>
      </c>
      <c r="R352" s="1">
        <v>1</v>
      </c>
      <c r="S352" s="39">
        <f>IF('[29]Proforma-Input'!$C$108="No",X351,IF(AF352=TRUE,$P$3,X351))</f>
        <v>1418902.8327924972</v>
      </c>
      <c r="T352" s="39">
        <f t="shared" si="145"/>
        <v>63206.802349296377</v>
      </c>
      <c r="U352" s="40">
        <f t="shared" si="149"/>
        <v>6.5000000000000002E-2</v>
      </c>
      <c r="V352" s="41">
        <f t="shared" si="155"/>
        <v>7685.723677626027</v>
      </c>
      <c r="W352" s="41">
        <f t="shared" si="156"/>
        <v>55521.078671670351</v>
      </c>
      <c r="X352" s="53">
        <f t="shared" si="157"/>
        <v>1363381.754120827</v>
      </c>
      <c r="Y352" s="68">
        <f t="shared" si="158"/>
        <v>12664074.145833706</v>
      </c>
      <c r="Z352" s="68">
        <f t="shared" si="159"/>
        <v>8636618.2458791658</v>
      </c>
      <c r="AA352" s="39">
        <f t="shared" si="160"/>
        <v>118.24190273270811</v>
      </c>
      <c r="AB352" s="53">
        <f t="shared" si="161"/>
        <v>29.560475683177028</v>
      </c>
      <c r="AC352" s="41">
        <f t="shared" si="162"/>
        <v>72017.111793889053</v>
      </c>
      <c r="AD352" s="43">
        <f t="shared" si="163"/>
        <v>686464.51639766747</v>
      </c>
      <c r="AF352" s="38">
        <f>IF('[29]Proforma-Input'!$C$108="Yes",MONTH(O352)&amp;YEAR(O352)=MONTH($C$9)&amp;YEAR($C$9),0)</f>
        <v>0</v>
      </c>
      <c r="AG352" s="52">
        <v>29</v>
      </c>
    </row>
    <row r="353" spans="2:33" x14ac:dyDescent="0.3">
      <c r="B353" s="44" t="str">
        <f t="shared" si="164"/>
        <v>-</v>
      </c>
      <c r="C353" s="38"/>
      <c r="D353" s="1">
        <v>338</v>
      </c>
      <c r="E353" s="1">
        <f t="shared" ref="E353:E363" si="169">1+E352</f>
        <v>2</v>
      </c>
      <c r="F353" s="39">
        <f>IFERROR(IF(B353&lt;$C$9,IF('[29]Proforma-Input'!$C$108="Yes",K352,K352),0),)</f>
        <v>0</v>
      </c>
      <c r="G353" s="39">
        <f t="shared" si="165"/>
        <v>0</v>
      </c>
      <c r="H353" s="40">
        <f>IFERROR(IF(B353&lt;$C$9,IF('[29]Proforma-Input'!$C$108="Yes",H352,),0),)</f>
        <v>0</v>
      </c>
      <c r="I353" s="41">
        <f t="shared" si="150"/>
        <v>0</v>
      </c>
      <c r="J353" s="41">
        <f t="shared" si="151"/>
        <v>0</v>
      </c>
      <c r="K353" s="42">
        <f t="shared" si="152"/>
        <v>0</v>
      </c>
      <c r="L353" s="41" t="str">
        <f t="shared" si="153"/>
        <v>-</v>
      </c>
      <c r="M353" s="43" t="str">
        <f t="shared" si="154"/>
        <v>-</v>
      </c>
      <c r="O353" s="44">
        <f t="shared" ca="1" si="166"/>
        <v>56191</v>
      </c>
      <c r="P353" s="38"/>
      <c r="Q353" s="1">
        <f t="shared" si="147"/>
        <v>338</v>
      </c>
      <c r="R353" s="1">
        <f t="shared" ref="R353:R363" si="170">1+R352</f>
        <v>2</v>
      </c>
      <c r="S353" s="39">
        <f>IF('[29]Proforma-Input'!$C$108="No",X352,IF(AF353=TRUE,$P$3,X352))</f>
        <v>1363381.754120827</v>
      </c>
      <c r="T353" s="39">
        <f t="shared" si="145"/>
        <v>63206.802349296377</v>
      </c>
      <c r="U353" s="40">
        <f t="shared" si="149"/>
        <v>6.5000000000000002E-2</v>
      </c>
      <c r="V353" s="41">
        <f t="shared" si="155"/>
        <v>7384.9845014878128</v>
      </c>
      <c r="W353" s="41">
        <f t="shared" si="156"/>
        <v>55821.817847808561</v>
      </c>
      <c r="X353" s="53">
        <f t="shared" si="157"/>
        <v>1307559.9362730184</v>
      </c>
      <c r="Y353" s="68">
        <f t="shared" si="158"/>
        <v>12671459.130335195</v>
      </c>
      <c r="Z353" s="68">
        <f t="shared" si="159"/>
        <v>8692440.0637269747</v>
      </c>
      <c r="AA353" s="39">
        <f t="shared" si="160"/>
        <v>113.61514617673559</v>
      </c>
      <c r="AB353" s="53">
        <f t="shared" si="161"/>
        <v>28.403786544183898</v>
      </c>
      <c r="AC353" s="41" t="str">
        <f t="shared" si="162"/>
        <v>-</v>
      </c>
      <c r="AD353" s="43" t="str">
        <f t="shared" si="163"/>
        <v>-</v>
      </c>
      <c r="AF353" s="38">
        <f>IF('[29]Proforma-Input'!$C$108="Yes",MONTH(O353)&amp;YEAR(O353)=MONTH($C$9)&amp;YEAR($C$9),0)</f>
        <v>0</v>
      </c>
      <c r="AG353" s="52">
        <v>29</v>
      </c>
    </row>
    <row r="354" spans="2:33" x14ac:dyDescent="0.3">
      <c r="B354" s="44" t="str">
        <f t="shared" si="164"/>
        <v>-</v>
      </c>
      <c r="C354" s="38"/>
      <c r="D354" s="1">
        <v>339</v>
      </c>
      <c r="E354" s="1">
        <f t="shared" si="169"/>
        <v>3</v>
      </c>
      <c r="F354" s="39">
        <f>IFERROR(IF(B354&lt;$C$9,IF('[29]Proforma-Input'!$C$108="Yes",K353,K353),0),)</f>
        <v>0</v>
      </c>
      <c r="G354" s="39">
        <f t="shared" si="165"/>
        <v>0</v>
      </c>
      <c r="H354" s="40">
        <f>IFERROR(IF(B354&lt;$C$9,IF('[29]Proforma-Input'!$C$108="Yes",H353,),0),)</f>
        <v>0</v>
      </c>
      <c r="I354" s="41">
        <f t="shared" si="150"/>
        <v>0</v>
      </c>
      <c r="J354" s="41">
        <f t="shared" si="151"/>
        <v>0</v>
      </c>
      <c r="K354" s="42">
        <f t="shared" si="152"/>
        <v>0</v>
      </c>
      <c r="L354" s="41" t="str">
        <f t="shared" si="153"/>
        <v>-</v>
      </c>
      <c r="M354" s="43" t="str">
        <f t="shared" si="154"/>
        <v>-</v>
      </c>
      <c r="O354" s="44">
        <f t="shared" ca="1" si="166"/>
        <v>56221</v>
      </c>
      <c r="P354" s="38"/>
      <c r="Q354" s="1">
        <f t="shared" si="147"/>
        <v>339</v>
      </c>
      <c r="R354" s="1">
        <f t="shared" si="170"/>
        <v>3</v>
      </c>
      <c r="S354" s="39">
        <f>IF('[29]Proforma-Input'!$C$108="No",X353,IF(AF354=TRUE,$P$3,X353))</f>
        <v>1307559.9362730184</v>
      </c>
      <c r="T354" s="39">
        <f t="shared" si="145"/>
        <v>63206.802349296377</v>
      </c>
      <c r="U354" s="40">
        <f t="shared" si="149"/>
        <v>6.5000000000000002E-2</v>
      </c>
      <c r="V354" s="41">
        <f t="shared" si="155"/>
        <v>7082.6163214788494</v>
      </c>
      <c r="W354" s="41">
        <f t="shared" si="156"/>
        <v>56124.18602781753</v>
      </c>
      <c r="X354" s="53">
        <f t="shared" si="157"/>
        <v>1251435.7502452009</v>
      </c>
      <c r="Y354" s="68">
        <f t="shared" si="158"/>
        <v>12678541.746656673</v>
      </c>
      <c r="Z354" s="68">
        <f t="shared" si="159"/>
        <v>8748564.2497547921</v>
      </c>
      <c r="AA354" s="39">
        <f t="shared" si="160"/>
        <v>108.96332802275153</v>
      </c>
      <c r="AB354" s="53">
        <f t="shared" si="161"/>
        <v>27.240832005687881</v>
      </c>
      <c r="AC354" s="41" t="str">
        <f t="shared" si="162"/>
        <v>-</v>
      </c>
      <c r="AD354" s="43" t="str">
        <f t="shared" si="163"/>
        <v>-</v>
      </c>
      <c r="AF354" s="38">
        <f>IF('[29]Proforma-Input'!$C$108="Yes",MONTH(O354)&amp;YEAR(O354)=MONTH($C$9)&amp;YEAR($C$9),0)</f>
        <v>0</v>
      </c>
      <c r="AG354" s="52">
        <v>29</v>
      </c>
    </row>
    <row r="355" spans="2:33" x14ac:dyDescent="0.3">
      <c r="B355" s="44" t="str">
        <f t="shared" si="164"/>
        <v>-</v>
      </c>
      <c r="C355" s="38"/>
      <c r="D355" s="1">
        <v>340</v>
      </c>
      <c r="E355" s="1">
        <f t="shared" si="169"/>
        <v>4</v>
      </c>
      <c r="F355" s="39">
        <f>IFERROR(IF(B355&lt;$C$9,IF('[29]Proforma-Input'!$C$108="Yes",K354,K354),0),)</f>
        <v>0</v>
      </c>
      <c r="G355" s="39">
        <f t="shared" si="165"/>
        <v>0</v>
      </c>
      <c r="H355" s="40">
        <f>IFERROR(IF(B355&lt;$C$9,IF('[29]Proforma-Input'!$C$108="Yes",H354,),0),)</f>
        <v>0</v>
      </c>
      <c r="I355" s="41">
        <f t="shared" si="150"/>
        <v>0</v>
      </c>
      <c r="J355" s="41">
        <f t="shared" si="151"/>
        <v>0</v>
      </c>
      <c r="K355" s="42">
        <f t="shared" si="152"/>
        <v>0</v>
      </c>
      <c r="L355" s="41" t="str">
        <f t="shared" si="153"/>
        <v>-</v>
      </c>
      <c r="M355" s="43" t="str">
        <f t="shared" si="154"/>
        <v>-</v>
      </c>
      <c r="O355" s="44">
        <f t="shared" ca="1" si="166"/>
        <v>56252</v>
      </c>
      <c r="P355" s="38"/>
      <c r="Q355" s="1">
        <f t="shared" si="147"/>
        <v>340</v>
      </c>
      <c r="R355" s="1">
        <f t="shared" si="170"/>
        <v>4</v>
      </c>
      <c r="S355" s="39">
        <f>IF('[29]Proforma-Input'!$C$108="No",X354,IF(AF355=TRUE,$P$3,X354))</f>
        <v>1251435.7502452009</v>
      </c>
      <c r="T355" s="39">
        <f t="shared" si="145"/>
        <v>63206.802349296377</v>
      </c>
      <c r="U355" s="40">
        <f t="shared" si="149"/>
        <v>6.5000000000000002E-2</v>
      </c>
      <c r="V355" s="41">
        <f t="shared" si="155"/>
        <v>6778.6103138281724</v>
      </c>
      <c r="W355" s="41">
        <f t="shared" si="156"/>
        <v>56428.192035468208</v>
      </c>
      <c r="X355" s="53">
        <f t="shared" si="157"/>
        <v>1195007.5582097326</v>
      </c>
      <c r="Y355" s="68">
        <f t="shared" si="158"/>
        <v>12685320.356970502</v>
      </c>
      <c r="Z355" s="68">
        <f t="shared" si="159"/>
        <v>8804992.4417902604</v>
      </c>
      <c r="AA355" s="39">
        <f t="shared" si="160"/>
        <v>104.28631252043341</v>
      </c>
      <c r="AB355" s="53">
        <f t="shared" si="161"/>
        <v>26.071578130108353</v>
      </c>
      <c r="AC355" s="41" t="str">
        <f t="shared" si="162"/>
        <v>-</v>
      </c>
      <c r="AD355" s="43" t="str">
        <f t="shared" si="163"/>
        <v>-</v>
      </c>
      <c r="AF355" s="38">
        <f>IF('[29]Proforma-Input'!$C$108="Yes",MONTH(O355)&amp;YEAR(O355)=MONTH($C$9)&amp;YEAR($C$9),0)</f>
        <v>0</v>
      </c>
      <c r="AG355" s="52">
        <v>29</v>
      </c>
    </row>
    <row r="356" spans="2:33" x14ac:dyDescent="0.3">
      <c r="B356" s="44" t="str">
        <f t="shared" si="164"/>
        <v>-</v>
      </c>
      <c r="C356" s="38"/>
      <c r="D356" s="1">
        <v>341</v>
      </c>
      <c r="E356" s="1">
        <f t="shared" si="169"/>
        <v>5</v>
      </c>
      <c r="F356" s="39">
        <f>IFERROR(IF(B356&lt;$C$9,IF('[29]Proforma-Input'!$C$108="Yes",K355,K355),0),)</f>
        <v>0</v>
      </c>
      <c r="G356" s="39">
        <f t="shared" si="165"/>
        <v>0</v>
      </c>
      <c r="H356" s="40">
        <f>IFERROR(IF(B356&lt;$C$9,IF('[29]Proforma-Input'!$C$108="Yes",H355,),0),)</f>
        <v>0</v>
      </c>
      <c r="I356" s="41">
        <f t="shared" si="150"/>
        <v>0</v>
      </c>
      <c r="J356" s="41">
        <f t="shared" si="151"/>
        <v>0</v>
      </c>
      <c r="K356" s="42">
        <f t="shared" si="152"/>
        <v>0</v>
      </c>
      <c r="L356" s="41" t="str">
        <f t="shared" si="153"/>
        <v>-</v>
      </c>
      <c r="M356" s="43" t="str">
        <f t="shared" si="154"/>
        <v>-</v>
      </c>
      <c r="O356" s="44">
        <f t="shared" ca="1" si="166"/>
        <v>56283</v>
      </c>
      <c r="P356" s="38"/>
      <c r="Q356" s="1">
        <f t="shared" si="147"/>
        <v>341</v>
      </c>
      <c r="R356" s="1">
        <f t="shared" si="170"/>
        <v>5</v>
      </c>
      <c r="S356" s="39">
        <f>IF('[29]Proforma-Input'!$C$108="No",X355,IF(AF356=TRUE,$P$3,X355))</f>
        <v>1195007.5582097326</v>
      </c>
      <c r="T356" s="39">
        <f t="shared" si="145"/>
        <v>63206.802349296377</v>
      </c>
      <c r="U356" s="40">
        <f t="shared" si="149"/>
        <v>6.5000000000000002E-2</v>
      </c>
      <c r="V356" s="41">
        <f t="shared" si="155"/>
        <v>6472.9576069693858</v>
      </c>
      <c r="W356" s="41">
        <f t="shared" si="156"/>
        <v>56733.84474232699</v>
      </c>
      <c r="X356" s="53">
        <f t="shared" si="157"/>
        <v>1138273.7134674056</v>
      </c>
      <c r="Y356" s="68">
        <f t="shared" si="158"/>
        <v>12691793.314577471</v>
      </c>
      <c r="Z356" s="68">
        <f t="shared" si="159"/>
        <v>8861726.2865325864</v>
      </c>
      <c r="AA356" s="39">
        <f t="shared" si="160"/>
        <v>99.583963184144395</v>
      </c>
      <c r="AB356" s="53">
        <f t="shared" si="161"/>
        <v>24.895990796036099</v>
      </c>
      <c r="AC356" s="41" t="str">
        <f t="shared" si="162"/>
        <v>-</v>
      </c>
      <c r="AD356" s="43" t="str">
        <f t="shared" si="163"/>
        <v>-</v>
      </c>
      <c r="AF356" s="38">
        <f>IF('[29]Proforma-Input'!$C$108="Yes",MONTH(O356)&amp;YEAR(O356)=MONTH($C$9)&amp;YEAR($C$9),0)</f>
        <v>0</v>
      </c>
      <c r="AG356" s="52">
        <v>29</v>
      </c>
    </row>
    <row r="357" spans="2:33" x14ac:dyDescent="0.3">
      <c r="B357" s="44" t="str">
        <f t="shared" si="164"/>
        <v>-</v>
      </c>
      <c r="C357" s="38"/>
      <c r="D357" s="1">
        <v>342</v>
      </c>
      <c r="E357" s="1">
        <f t="shared" si="169"/>
        <v>6</v>
      </c>
      <c r="F357" s="39">
        <f>IFERROR(IF(B357&lt;$C$9,IF('[29]Proforma-Input'!$C$108="Yes",K356,K356),0),)</f>
        <v>0</v>
      </c>
      <c r="G357" s="39">
        <f t="shared" si="165"/>
        <v>0</v>
      </c>
      <c r="H357" s="40">
        <f>IFERROR(IF(B357&lt;$C$9,IF('[29]Proforma-Input'!$C$108="Yes",H356,),0),)</f>
        <v>0</v>
      </c>
      <c r="I357" s="41">
        <f t="shared" si="150"/>
        <v>0</v>
      </c>
      <c r="J357" s="41">
        <f t="shared" si="151"/>
        <v>0</v>
      </c>
      <c r="K357" s="42">
        <f t="shared" si="152"/>
        <v>0</v>
      </c>
      <c r="L357" s="41" t="str">
        <f t="shared" si="153"/>
        <v>-</v>
      </c>
      <c r="M357" s="43" t="str">
        <f t="shared" si="154"/>
        <v>-</v>
      </c>
      <c r="O357" s="44">
        <f t="shared" ca="1" si="166"/>
        <v>56311</v>
      </c>
      <c r="P357" s="38"/>
      <c r="Q357" s="1">
        <f t="shared" si="147"/>
        <v>342</v>
      </c>
      <c r="R357" s="1">
        <f t="shared" si="170"/>
        <v>6</v>
      </c>
      <c r="S357" s="39">
        <f>IF('[29]Proforma-Input'!$C$108="No",X356,IF(AF357=TRUE,$P$3,X356))</f>
        <v>1138273.7134674056</v>
      </c>
      <c r="T357" s="39">
        <f t="shared" si="145"/>
        <v>63206.802349296377</v>
      </c>
      <c r="U357" s="40">
        <f t="shared" si="149"/>
        <v>6.5000000000000002E-2</v>
      </c>
      <c r="V357" s="41">
        <f t="shared" si="155"/>
        <v>6165.6492812817805</v>
      </c>
      <c r="W357" s="41">
        <f t="shared" si="156"/>
        <v>57041.153068014595</v>
      </c>
      <c r="X357" s="53">
        <f t="shared" si="157"/>
        <v>1081232.560399391</v>
      </c>
      <c r="Y357" s="68">
        <f t="shared" si="158"/>
        <v>12697958.963858753</v>
      </c>
      <c r="Z357" s="68">
        <f t="shared" si="159"/>
        <v>8918767.4396006018</v>
      </c>
      <c r="AA357" s="39">
        <f t="shared" si="160"/>
        <v>94.856142788950478</v>
      </c>
      <c r="AB357" s="53">
        <f t="shared" si="161"/>
        <v>23.71403569723762</v>
      </c>
      <c r="AC357" s="41" t="str">
        <f t="shared" si="162"/>
        <v>-</v>
      </c>
      <c r="AD357" s="43" t="str">
        <f t="shared" si="163"/>
        <v>-</v>
      </c>
      <c r="AF357" s="38">
        <f>IF('[29]Proforma-Input'!$C$108="Yes",MONTH(O357)&amp;YEAR(O357)=MONTH($C$9)&amp;YEAR($C$9),0)</f>
        <v>0</v>
      </c>
      <c r="AG357" s="52">
        <v>29</v>
      </c>
    </row>
    <row r="358" spans="2:33" x14ac:dyDescent="0.3">
      <c r="B358" s="44" t="str">
        <f t="shared" si="164"/>
        <v>-</v>
      </c>
      <c r="C358" s="38"/>
      <c r="D358" s="1">
        <v>343</v>
      </c>
      <c r="E358" s="1">
        <f t="shared" si="169"/>
        <v>7</v>
      </c>
      <c r="F358" s="39">
        <f>IFERROR(IF(B358&lt;$C$9,IF('[29]Proforma-Input'!$C$108="Yes",K357,K357),0),)</f>
        <v>0</v>
      </c>
      <c r="G358" s="39">
        <f t="shared" si="165"/>
        <v>0</v>
      </c>
      <c r="H358" s="40">
        <f>IFERROR(IF(B358&lt;$C$9,IF('[29]Proforma-Input'!$C$108="Yes",H357,),0),)</f>
        <v>0</v>
      </c>
      <c r="I358" s="41">
        <f t="shared" si="150"/>
        <v>0</v>
      </c>
      <c r="J358" s="41">
        <f t="shared" si="151"/>
        <v>0</v>
      </c>
      <c r="K358" s="42">
        <f t="shared" si="152"/>
        <v>0</v>
      </c>
      <c r="L358" s="41" t="str">
        <f t="shared" si="153"/>
        <v>-</v>
      </c>
      <c r="M358" s="43" t="str">
        <f t="shared" si="154"/>
        <v>-</v>
      </c>
      <c r="O358" s="44">
        <f t="shared" ca="1" si="166"/>
        <v>56342</v>
      </c>
      <c r="P358" s="38"/>
      <c r="Q358" s="1">
        <f t="shared" si="147"/>
        <v>343</v>
      </c>
      <c r="R358" s="1">
        <f t="shared" si="170"/>
        <v>7</v>
      </c>
      <c r="S358" s="39">
        <f>IF('[29]Proforma-Input'!$C$108="No",X357,IF(AF358=TRUE,$P$3,X357))</f>
        <v>1081232.560399391</v>
      </c>
      <c r="T358" s="39">
        <f t="shared" si="145"/>
        <v>63206.802349296377</v>
      </c>
      <c r="U358" s="40">
        <f t="shared" si="149"/>
        <v>6.5000000000000002E-2</v>
      </c>
      <c r="V358" s="41">
        <f t="shared" si="155"/>
        <v>5856.6763688300343</v>
      </c>
      <c r="W358" s="41">
        <f t="shared" si="156"/>
        <v>57350.125980466342</v>
      </c>
      <c r="X358" s="53">
        <f t="shared" si="157"/>
        <v>1023882.4344189246</v>
      </c>
      <c r="Y358" s="68">
        <f t="shared" si="158"/>
        <v>12703815.640227584</v>
      </c>
      <c r="Z358" s="68">
        <f t="shared" si="159"/>
        <v>8976117.5655810684</v>
      </c>
      <c r="AA358" s="39">
        <f t="shared" si="160"/>
        <v>90.10271336661593</v>
      </c>
      <c r="AB358" s="53">
        <f t="shared" si="161"/>
        <v>22.525678341653983</v>
      </c>
      <c r="AC358" s="41" t="str">
        <f t="shared" si="162"/>
        <v>-</v>
      </c>
      <c r="AD358" s="43" t="str">
        <f t="shared" si="163"/>
        <v>-</v>
      </c>
      <c r="AF358" s="38">
        <f>IF('[29]Proforma-Input'!$C$108="Yes",MONTH(O358)&amp;YEAR(O358)=MONTH($C$9)&amp;YEAR($C$9),0)</f>
        <v>0</v>
      </c>
      <c r="AG358" s="52">
        <v>29</v>
      </c>
    </row>
    <row r="359" spans="2:33" x14ac:dyDescent="0.3">
      <c r="B359" s="44" t="str">
        <f t="shared" si="164"/>
        <v>-</v>
      </c>
      <c r="C359" s="38"/>
      <c r="D359" s="1">
        <v>344</v>
      </c>
      <c r="E359" s="1">
        <f t="shared" si="169"/>
        <v>8</v>
      </c>
      <c r="F359" s="39">
        <f>IFERROR(IF(B359&lt;$C$9,IF('[29]Proforma-Input'!$C$108="Yes",K358,K358),0),)</f>
        <v>0</v>
      </c>
      <c r="G359" s="39">
        <f t="shared" si="165"/>
        <v>0</v>
      </c>
      <c r="H359" s="40">
        <f>IFERROR(IF(B359&lt;$C$9,IF('[29]Proforma-Input'!$C$108="Yes",H358,),0),)</f>
        <v>0</v>
      </c>
      <c r="I359" s="41">
        <f t="shared" si="150"/>
        <v>0</v>
      </c>
      <c r="J359" s="41">
        <f t="shared" si="151"/>
        <v>0</v>
      </c>
      <c r="K359" s="42">
        <f t="shared" si="152"/>
        <v>0</v>
      </c>
      <c r="L359" s="41" t="str">
        <f t="shared" si="153"/>
        <v>-</v>
      </c>
      <c r="M359" s="43" t="str">
        <f t="shared" si="154"/>
        <v>-</v>
      </c>
      <c r="O359" s="44">
        <f t="shared" ca="1" si="166"/>
        <v>56372</v>
      </c>
      <c r="P359" s="38"/>
      <c r="Q359" s="1">
        <f t="shared" si="147"/>
        <v>344</v>
      </c>
      <c r="R359" s="1">
        <f t="shared" si="170"/>
        <v>8</v>
      </c>
      <c r="S359" s="39">
        <f>IF('[29]Proforma-Input'!$C$108="No",X358,IF(AF359=TRUE,$P$3,X358))</f>
        <v>1023882.4344189246</v>
      </c>
      <c r="T359" s="39">
        <f t="shared" ref="T359:T375" si="171">IF(S359&gt;0,$P$7,)</f>
        <v>63206.802349296377</v>
      </c>
      <c r="U359" s="40">
        <f t="shared" si="149"/>
        <v>6.5000000000000002E-2</v>
      </c>
      <c r="V359" s="41">
        <f t="shared" si="155"/>
        <v>5546.0298531025082</v>
      </c>
      <c r="W359" s="41">
        <f t="shared" si="156"/>
        <v>57660.772496193866</v>
      </c>
      <c r="X359" s="53">
        <f t="shared" si="157"/>
        <v>966221.66192273074</v>
      </c>
      <c r="Y359" s="68">
        <f t="shared" si="158"/>
        <v>12709361.670080686</v>
      </c>
      <c r="Z359" s="68">
        <f t="shared" si="159"/>
        <v>9033778.338077262</v>
      </c>
      <c r="AA359" s="39">
        <f t="shared" si="160"/>
        <v>85.323536201577056</v>
      </c>
      <c r="AB359" s="53">
        <f t="shared" si="161"/>
        <v>21.330884050394264</v>
      </c>
      <c r="AC359" s="41" t="str">
        <f t="shared" si="162"/>
        <v>-</v>
      </c>
      <c r="AD359" s="43" t="str">
        <f t="shared" si="163"/>
        <v>-</v>
      </c>
      <c r="AF359" s="38">
        <f>IF('[29]Proforma-Input'!$C$108="Yes",MONTH(O359)&amp;YEAR(O359)=MONTH($C$9)&amp;YEAR($C$9),0)</f>
        <v>0</v>
      </c>
      <c r="AG359" s="52">
        <v>29</v>
      </c>
    </row>
    <row r="360" spans="2:33" x14ac:dyDescent="0.3">
      <c r="B360" s="44" t="str">
        <f t="shared" si="164"/>
        <v>-</v>
      </c>
      <c r="C360" s="38"/>
      <c r="D360" s="1">
        <v>345</v>
      </c>
      <c r="E360" s="1">
        <f t="shared" si="169"/>
        <v>9</v>
      </c>
      <c r="F360" s="39">
        <f>IFERROR(IF(B360&lt;$C$9,IF('[29]Proforma-Input'!$C$108="Yes",K359,K359),0),)</f>
        <v>0</v>
      </c>
      <c r="G360" s="39">
        <f t="shared" si="165"/>
        <v>0</v>
      </c>
      <c r="H360" s="40">
        <f>IFERROR(IF(B360&lt;$C$9,IF('[29]Proforma-Input'!$C$108="Yes",H359,),0),)</f>
        <v>0</v>
      </c>
      <c r="I360" s="41">
        <f t="shared" si="150"/>
        <v>0</v>
      </c>
      <c r="J360" s="41">
        <f t="shared" si="151"/>
        <v>0</v>
      </c>
      <c r="K360" s="42">
        <f t="shared" si="152"/>
        <v>0</v>
      </c>
      <c r="L360" s="41" t="str">
        <f t="shared" si="153"/>
        <v>-</v>
      </c>
      <c r="M360" s="43" t="str">
        <f t="shared" si="154"/>
        <v>-</v>
      </c>
      <c r="O360" s="44">
        <f t="shared" ca="1" si="166"/>
        <v>56403</v>
      </c>
      <c r="P360" s="38"/>
      <c r="Q360" s="1">
        <f t="shared" si="147"/>
        <v>345</v>
      </c>
      <c r="R360" s="1">
        <f t="shared" si="170"/>
        <v>9</v>
      </c>
      <c r="S360" s="39">
        <f>IF('[29]Proforma-Input'!$C$108="No",X359,IF(AF360=TRUE,$P$3,X359))</f>
        <v>966221.66192273074</v>
      </c>
      <c r="T360" s="39">
        <f t="shared" si="171"/>
        <v>63206.802349296377</v>
      </c>
      <c r="U360" s="40">
        <f t="shared" si="149"/>
        <v>6.5000000000000002E-2</v>
      </c>
      <c r="V360" s="41">
        <f t="shared" si="155"/>
        <v>5233.7006687481253</v>
      </c>
      <c r="W360" s="41">
        <f t="shared" si="156"/>
        <v>57973.10168054825</v>
      </c>
      <c r="X360" s="53">
        <f t="shared" si="157"/>
        <v>908248.56024218246</v>
      </c>
      <c r="Y360" s="68">
        <f t="shared" si="158"/>
        <v>12714595.370749434</v>
      </c>
      <c r="Z360" s="68">
        <f t="shared" si="159"/>
        <v>9091751.4397578109</v>
      </c>
      <c r="AA360" s="39">
        <f t="shared" si="160"/>
        <v>80.518471826894228</v>
      </c>
      <c r="AB360" s="53">
        <f t="shared" si="161"/>
        <v>20.129617956723557</v>
      </c>
      <c r="AC360" s="41" t="str">
        <f t="shared" si="162"/>
        <v>-</v>
      </c>
      <c r="AD360" s="43" t="str">
        <f t="shared" si="163"/>
        <v>-</v>
      </c>
      <c r="AF360" s="38">
        <f>IF('[29]Proforma-Input'!$C$108="Yes",MONTH(O360)&amp;YEAR(O360)=MONTH($C$9)&amp;YEAR($C$9),0)</f>
        <v>0</v>
      </c>
      <c r="AG360" s="52">
        <v>29</v>
      </c>
    </row>
    <row r="361" spans="2:33" x14ac:dyDescent="0.3">
      <c r="B361" s="44" t="str">
        <f t="shared" si="164"/>
        <v>-</v>
      </c>
      <c r="C361" s="38"/>
      <c r="D361" s="1">
        <v>346</v>
      </c>
      <c r="E361" s="1">
        <f t="shared" si="169"/>
        <v>10</v>
      </c>
      <c r="F361" s="39">
        <f>IFERROR(IF(B361&lt;$C$9,IF('[29]Proforma-Input'!$C$108="Yes",K360,K360),0),)</f>
        <v>0</v>
      </c>
      <c r="G361" s="39">
        <f t="shared" si="165"/>
        <v>0</v>
      </c>
      <c r="H361" s="40">
        <f>IFERROR(IF(B361&lt;$C$9,IF('[29]Proforma-Input'!$C$108="Yes",H360,),0),)</f>
        <v>0</v>
      </c>
      <c r="I361" s="41">
        <f t="shared" si="150"/>
        <v>0</v>
      </c>
      <c r="J361" s="41">
        <f t="shared" si="151"/>
        <v>0</v>
      </c>
      <c r="K361" s="42">
        <f t="shared" si="152"/>
        <v>0</v>
      </c>
      <c r="L361" s="41" t="str">
        <f t="shared" si="153"/>
        <v>-</v>
      </c>
      <c r="M361" s="43" t="str">
        <f t="shared" si="154"/>
        <v>-</v>
      </c>
      <c r="O361" s="44">
        <f t="shared" ca="1" si="166"/>
        <v>56433</v>
      </c>
      <c r="P361" s="38"/>
      <c r="Q361" s="1">
        <f t="shared" si="147"/>
        <v>346</v>
      </c>
      <c r="R361" s="1">
        <f t="shared" si="170"/>
        <v>10</v>
      </c>
      <c r="S361" s="39">
        <f>IF('[29]Proforma-Input'!$C$108="No",X360,IF(AF361=TRUE,$P$3,X360))</f>
        <v>908248.56024218246</v>
      </c>
      <c r="T361" s="39">
        <f t="shared" si="171"/>
        <v>63206.802349296377</v>
      </c>
      <c r="U361" s="40">
        <f t="shared" si="149"/>
        <v>6.5000000000000002E-2</v>
      </c>
      <c r="V361" s="41">
        <f t="shared" si="155"/>
        <v>4919.6797013118221</v>
      </c>
      <c r="W361" s="41">
        <f t="shared" si="156"/>
        <v>58287.122647984557</v>
      </c>
      <c r="X361" s="53">
        <f t="shared" si="157"/>
        <v>849961.43759419792</v>
      </c>
      <c r="Y361" s="68">
        <f t="shared" si="158"/>
        <v>12719515.050450746</v>
      </c>
      <c r="Z361" s="68">
        <f t="shared" si="159"/>
        <v>9150038.5624057949</v>
      </c>
      <c r="AA361" s="39">
        <f t="shared" si="160"/>
        <v>75.687380020181877</v>
      </c>
      <c r="AB361" s="53">
        <f t="shared" si="161"/>
        <v>18.921845005045469</v>
      </c>
      <c r="AC361" s="41" t="str">
        <f t="shared" si="162"/>
        <v>-</v>
      </c>
      <c r="AD361" s="43" t="str">
        <f t="shared" si="163"/>
        <v>-</v>
      </c>
      <c r="AF361" s="38">
        <f>IF('[29]Proforma-Input'!$C$108="Yes",MONTH(O361)&amp;YEAR(O361)=MONTH($C$9)&amp;YEAR($C$9),0)</f>
        <v>0</v>
      </c>
      <c r="AG361" s="52">
        <v>29</v>
      </c>
    </row>
    <row r="362" spans="2:33" x14ac:dyDescent="0.3">
      <c r="B362" s="44" t="str">
        <f t="shared" si="164"/>
        <v>-</v>
      </c>
      <c r="C362" s="38"/>
      <c r="D362" s="1">
        <v>347</v>
      </c>
      <c r="E362" s="1">
        <f t="shared" si="169"/>
        <v>11</v>
      </c>
      <c r="F362" s="39">
        <f>IFERROR(IF(B362&lt;$C$9,IF('[29]Proforma-Input'!$C$108="Yes",K361,K361),0),)</f>
        <v>0</v>
      </c>
      <c r="G362" s="39">
        <f t="shared" si="165"/>
        <v>0</v>
      </c>
      <c r="H362" s="40">
        <f>IFERROR(IF(B362&lt;$C$9,IF('[29]Proforma-Input'!$C$108="Yes",H361,),0),)</f>
        <v>0</v>
      </c>
      <c r="I362" s="41">
        <f t="shared" si="150"/>
        <v>0</v>
      </c>
      <c r="J362" s="41">
        <f t="shared" si="151"/>
        <v>0</v>
      </c>
      <c r="K362" s="42">
        <f t="shared" si="152"/>
        <v>0</v>
      </c>
      <c r="L362" s="41" t="str">
        <f t="shared" si="153"/>
        <v>-</v>
      </c>
      <c r="M362" s="43" t="str">
        <f t="shared" si="154"/>
        <v>-</v>
      </c>
      <c r="O362" s="44">
        <f t="shared" ca="1" si="166"/>
        <v>56464</v>
      </c>
      <c r="P362" s="38"/>
      <c r="Q362" s="1">
        <f t="shared" si="147"/>
        <v>347</v>
      </c>
      <c r="R362" s="1">
        <f t="shared" si="170"/>
        <v>11</v>
      </c>
      <c r="S362" s="39">
        <f>IF('[29]Proforma-Input'!$C$108="No",X361,IF(AF362=TRUE,$P$3,X361))</f>
        <v>849961.43759419792</v>
      </c>
      <c r="T362" s="39">
        <f t="shared" si="171"/>
        <v>63206.802349296377</v>
      </c>
      <c r="U362" s="40">
        <f t="shared" si="149"/>
        <v>6.5000000000000002E-2</v>
      </c>
      <c r="V362" s="41">
        <f t="shared" si="155"/>
        <v>4603.9577869685727</v>
      </c>
      <c r="W362" s="41">
        <f t="shared" si="156"/>
        <v>58602.844562327802</v>
      </c>
      <c r="X362" s="53">
        <f t="shared" si="157"/>
        <v>791358.59303187008</v>
      </c>
      <c r="Y362" s="68">
        <f t="shared" si="158"/>
        <v>12724119.008237714</v>
      </c>
      <c r="Z362" s="68">
        <f t="shared" si="159"/>
        <v>9208641.4069681223</v>
      </c>
      <c r="AA362" s="39">
        <f t="shared" si="160"/>
        <v>70.830119799516496</v>
      </c>
      <c r="AB362" s="53">
        <f t="shared" si="161"/>
        <v>17.707529949879124</v>
      </c>
      <c r="AC362" s="41" t="str">
        <f t="shared" si="162"/>
        <v>-</v>
      </c>
      <c r="AD362" s="43" t="str">
        <f t="shared" si="163"/>
        <v>-</v>
      </c>
      <c r="AF362" s="38">
        <f>IF('[29]Proforma-Input'!$C$108="Yes",MONTH(O362)&amp;YEAR(O362)=MONTH($C$9)&amp;YEAR($C$9),0)</f>
        <v>0</v>
      </c>
      <c r="AG362" s="52">
        <v>29</v>
      </c>
    </row>
    <row r="363" spans="2:33" x14ac:dyDescent="0.3">
      <c r="B363" s="44" t="str">
        <f t="shared" si="164"/>
        <v>-</v>
      </c>
      <c r="C363" s="38"/>
      <c r="D363" s="1">
        <v>348</v>
      </c>
      <c r="E363" s="1">
        <f t="shared" si="169"/>
        <v>12</v>
      </c>
      <c r="F363" s="39">
        <f>IFERROR(IF(B363&lt;$C$9,IF('[29]Proforma-Input'!$C$108="Yes",K362,K362),0),)</f>
        <v>0</v>
      </c>
      <c r="G363" s="39">
        <f t="shared" si="165"/>
        <v>0</v>
      </c>
      <c r="H363" s="40">
        <f>IFERROR(IF(B363&lt;$C$9,IF('[29]Proforma-Input'!$C$108="Yes",H362,),0),)</f>
        <v>0</v>
      </c>
      <c r="I363" s="41">
        <f t="shared" si="150"/>
        <v>0</v>
      </c>
      <c r="J363" s="41">
        <f t="shared" si="151"/>
        <v>0</v>
      </c>
      <c r="K363" s="42">
        <f t="shared" si="152"/>
        <v>0</v>
      </c>
      <c r="L363" s="41" t="str">
        <f t="shared" si="153"/>
        <v>-</v>
      </c>
      <c r="M363" s="43" t="str">
        <f t="shared" si="154"/>
        <v>-</v>
      </c>
      <c r="O363" s="44">
        <f t="shared" ca="1" si="166"/>
        <v>56495</v>
      </c>
      <c r="P363" s="38"/>
      <c r="Q363" s="1">
        <f t="shared" si="147"/>
        <v>348</v>
      </c>
      <c r="R363" s="1">
        <f t="shared" si="170"/>
        <v>12</v>
      </c>
      <c r="S363" s="39">
        <f>IF('[29]Proforma-Input'!$C$108="No",X362,IF(AF363=TRUE,$P$3,X362))</f>
        <v>791358.59303187008</v>
      </c>
      <c r="T363" s="39">
        <f t="shared" si="171"/>
        <v>63206.802349296377</v>
      </c>
      <c r="U363" s="40">
        <f t="shared" si="149"/>
        <v>6.5000000000000002E-2</v>
      </c>
      <c r="V363" s="41">
        <f t="shared" si="155"/>
        <v>4286.5257122559633</v>
      </c>
      <c r="W363" s="41">
        <f t="shared" si="156"/>
        <v>58920.276637040413</v>
      </c>
      <c r="X363" s="53">
        <f t="shared" si="157"/>
        <v>732438.31639482966</v>
      </c>
      <c r="Y363" s="68">
        <f t="shared" si="158"/>
        <v>12728405.533949969</v>
      </c>
      <c r="Z363" s="68">
        <f t="shared" si="159"/>
        <v>9267561.6836051624</v>
      </c>
      <c r="AA363" s="39">
        <f t="shared" si="160"/>
        <v>65.946549419322508</v>
      </c>
      <c r="AB363" s="53">
        <f t="shared" si="161"/>
        <v>16.486637354830627</v>
      </c>
      <c r="AC363" s="41" t="str">
        <f t="shared" si="162"/>
        <v>-</v>
      </c>
      <c r="AD363" s="43" t="str">
        <f t="shared" si="163"/>
        <v>-</v>
      </c>
      <c r="AF363" s="38">
        <f>IF('[29]Proforma-Input'!$C$108="Yes",MONTH(O363)&amp;YEAR(O363)=MONTH($C$9)&amp;YEAR($C$9),0)</f>
        <v>0</v>
      </c>
      <c r="AG363" s="52">
        <v>29</v>
      </c>
    </row>
    <row r="364" spans="2:33" x14ac:dyDescent="0.3">
      <c r="B364" s="44" t="str">
        <f t="shared" si="164"/>
        <v>-</v>
      </c>
      <c r="C364" s="38">
        <v>30</v>
      </c>
      <c r="D364" s="1">
        <v>349</v>
      </c>
      <c r="E364" s="1">
        <v>1</v>
      </c>
      <c r="F364" s="39">
        <f>IFERROR(IF(B364&lt;$C$9,IF('[29]Proforma-Input'!$C$108="Yes",K363,K363),0),)</f>
        <v>0</v>
      </c>
      <c r="G364" s="39">
        <f t="shared" si="165"/>
        <v>0</v>
      </c>
      <c r="H364" s="40">
        <f>IFERROR(IF(B364&lt;$C$9,IF('[29]Proforma-Input'!$C$108="Yes",H363,),0),)</f>
        <v>0</v>
      </c>
      <c r="I364" s="41">
        <f t="shared" si="150"/>
        <v>0</v>
      </c>
      <c r="J364" s="41">
        <f t="shared" si="151"/>
        <v>0</v>
      </c>
      <c r="K364" s="42">
        <f t="shared" si="152"/>
        <v>0</v>
      </c>
      <c r="L364" s="41">
        <f t="shared" si="153"/>
        <v>0</v>
      </c>
      <c r="M364" s="43">
        <f t="shared" si="154"/>
        <v>0</v>
      </c>
      <c r="O364" s="44">
        <f t="shared" ca="1" si="166"/>
        <v>56525</v>
      </c>
      <c r="P364" s="38">
        <v>30</v>
      </c>
      <c r="Q364" s="1">
        <f t="shared" si="147"/>
        <v>349</v>
      </c>
      <c r="R364" s="1">
        <v>1</v>
      </c>
      <c r="S364" s="39">
        <f>IF('[29]Proforma-Input'!$C$108="No",X363,IF(AF364=TRUE,$P$3,X363))</f>
        <v>732438.31639482966</v>
      </c>
      <c r="T364" s="39">
        <f t="shared" si="171"/>
        <v>63206.802349296377</v>
      </c>
      <c r="U364" s="40">
        <f t="shared" si="149"/>
        <v>6.5000000000000002E-2</v>
      </c>
      <c r="V364" s="41">
        <f t="shared" si="155"/>
        <v>3967.3742138053276</v>
      </c>
      <c r="W364" s="41">
        <f t="shared" si="156"/>
        <v>59239.428135491049</v>
      </c>
      <c r="X364" s="53">
        <f t="shared" si="157"/>
        <v>673198.88825933856</v>
      </c>
      <c r="Y364" s="68">
        <f t="shared" si="158"/>
        <v>12732372.908163775</v>
      </c>
      <c r="Z364" s="68">
        <f t="shared" si="159"/>
        <v>9326801.1117406543</v>
      </c>
      <c r="AA364" s="39">
        <f t="shared" si="160"/>
        <v>61.036526366235812</v>
      </c>
      <c r="AB364" s="53">
        <f t="shared" si="161"/>
        <v>15.259131591558953</v>
      </c>
      <c r="AC364" s="41">
        <f t="shared" si="162"/>
        <v>26043.311796706646</v>
      </c>
      <c r="AD364" s="43">
        <f t="shared" si="163"/>
        <v>732438.3163948498</v>
      </c>
      <c r="AF364" s="38">
        <f>IF('[29]Proforma-Input'!$C$108="Yes",MONTH(O364)&amp;YEAR(O364)=MONTH($C$9)&amp;YEAR($C$9),0)</f>
        <v>0</v>
      </c>
      <c r="AG364" s="52">
        <v>30</v>
      </c>
    </row>
    <row r="365" spans="2:33" x14ac:dyDescent="0.3">
      <c r="B365" s="44" t="str">
        <f t="shared" si="164"/>
        <v>-</v>
      </c>
      <c r="C365" s="38"/>
      <c r="D365" s="1">
        <v>350</v>
      </c>
      <c r="E365" s="1">
        <f t="shared" ref="E365:E375" si="172">1+E364</f>
        <v>2</v>
      </c>
      <c r="F365" s="39">
        <f>IFERROR(IF(B365&lt;$C$9,IF('[29]Proforma-Input'!$C$108="Yes",K364,K364),0),)</f>
        <v>0</v>
      </c>
      <c r="G365" s="39">
        <f t="shared" si="165"/>
        <v>0</v>
      </c>
      <c r="H365" s="40">
        <f>IFERROR(IF(B365&lt;$C$9,IF('[29]Proforma-Input'!$C$108="Yes",H364,),0),)</f>
        <v>0</v>
      </c>
      <c r="I365" s="41">
        <f t="shared" si="150"/>
        <v>0</v>
      </c>
      <c r="J365" s="41">
        <f t="shared" si="151"/>
        <v>0</v>
      </c>
      <c r="K365" s="42">
        <f t="shared" si="152"/>
        <v>0</v>
      </c>
      <c r="L365" s="41" t="str">
        <f t="shared" si="153"/>
        <v>-</v>
      </c>
      <c r="M365" s="43" t="str">
        <f t="shared" si="154"/>
        <v>-</v>
      </c>
      <c r="O365" s="44">
        <f t="shared" ca="1" si="166"/>
        <v>56556</v>
      </c>
      <c r="P365" s="38"/>
      <c r="Q365" s="1">
        <f t="shared" si="147"/>
        <v>350</v>
      </c>
      <c r="R365" s="1">
        <f t="shared" ref="R365:R375" si="173">1+R364</f>
        <v>2</v>
      </c>
      <c r="S365" s="39">
        <f>IF('[29]Proforma-Input'!$C$108="No",X364,IF(AF365=TRUE,$P$3,X364))</f>
        <v>673198.88825933856</v>
      </c>
      <c r="T365" s="39">
        <f t="shared" si="171"/>
        <v>63206.802349296377</v>
      </c>
      <c r="U365" s="40">
        <f t="shared" si="149"/>
        <v>6.5000000000000002E-2</v>
      </c>
      <c r="V365" s="41">
        <f t="shared" si="155"/>
        <v>3646.4939780714171</v>
      </c>
      <c r="W365" s="41">
        <f t="shared" si="156"/>
        <v>59560.308371224957</v>
      </c>
      <c r="X365" s="53">
        <f t="shared" si="157"/>
        <v>613638.57988811366</v>
      </c>
      <c r="Y365" s="68">
        <f t="shared" si="158"/>
        <v>12736019.402141847</v>
      </c>
      <c r="Z365" s="68">
        <f t="shared" si="159"/>
        <v>9386361.4201118797</v>
      </c>
      <c r="AA365" s="39">
        <f t="shared" si="160"/>
        <v>56.099907354944882</v>
      </c>
      <c r="AB365" s="53">
        <f t="shared" si="161"/>
        <v>14.024976838736221</v>
      </c>
      <c r="AC365" s="41" t="str">
        <f t="shared" si="162"/>
        <v>-</v>
      </c>
      <c r="AD365" s="43" t="str">
        <f t="shared" si="163"/>
        <v>-</v>
      </c>
      <c r="AF365" s="38">
        <f>IF('[29]Proforma-Input'!$C$108="Yes",MONTH(O365)&amp;YEAR(O365)=MONTH($C$9)&amp;YEAR($C$9),0)</f>
        <v>0</v>
      </c>
      <c r="AG365" s="52">
        <v>30</v>
      </c>
    </row>
    <row r="366" spans="2:33" x14ac:dyDescent="0.3">
      <c r="B366" s="44" t="str">
        <f t="shared" si="164"/>
        <v>-</v>
      </c>
      <c r="C366" s="38"/>
      <c r="D366" s="1">
        <v>351</v>
      </c>
      <c r="E366" s="1">
        <f t="shared" si="172"/>
        <v>3</v>
      </c>
      <c r="F366" s="39">
        <f>IFERROR(IF(B366&lt;$C$9,IF('[29]Proforma-Input'!$C$108="Yes",K365,K365),0),)</f>
        <v>0</v>
      </c>
      <c r="G366" s="39">
        <f t="shared" si="165"/>
        <v>0</v>
      </c>
      <c r="H366" s="40">
        <f>IFERROR(IF(B366&lt;$C$9,IF('[29]Proforma-Input'!$C$108="Yes",H365,),0),)</f>
        <v>0</v>
      </c>
      <c r="I366" s="41">
        <f t="shared" si="150"/>
        <v>0</v>
      </c>
      <c r="J366" s="41">
        <f t="shared" si="151"/>
        <v>0</v>
      </c>
      <c r="K366" s="42">
        <f t="shared" si="152"/>
        <v>0</v>
      </c>
      <c r="L366" s="41" t="str">
        <f t="shared" si="153"/>
        <v>-</v>
      </c>
      <c r="M366" s="43" t="str">
        <f t="shared" si="154"/>
        <v>-</v>
      </c>
      <c r="O366" s="44">
        <f t="shared" ca="1" si="166"/>
        <v>56586</v>
      </c>
      <c r="P366" s="38"/>
      <c r="Q366" s="1">
        <f t="shared" si="147"/>
        <v>351</v>
      </c>
      <c r="R366" s="1">
        <f t="shared" si="173"/>
        <v>3</v>
      </c>
      <c r="S366" s="39">
        <f>IF('[29]Proforma-Input'!$C$108="No",X365,IF(AF366=TRUE,$P$3,X365))</f>
        <v>613638.57988811366</v>
      </c>
      <c r="T366" s="39">
        <f t="shared" si="171"/>
        <v>63206.802349296377</v>
      </c>
      <c r="U366" s="40">
        <f t="shared" si="149"/>
        <v>6.5000000000000002E-2</v>
      </c>
      <c r="V366" s="41">
        <f t="shared" si="155"/>
        <v>3323.8756410606156</v>
      </c>
      <c r="W366" s="41">
        <f t="shared" si="156"/>
        <v>59882.926708235762</v>
      </c>
      <c r="X366" s="53">
        <f t="shared" si="157"/>
        <v>553755.6531798779</v>
      </c>
      <c r="Y366" s="68">
        <f t="shared" si="158"/>
        <v>12739343.277782908</v>
      </c>
      <c r="Z366" s="68">
        <f t="shared" si="159"/>
        <v>9446244.346820116</v>
      </c>
      <c r="AA366" s="39">
        <f t="shared" si="160"/>
        <v>51.136548324009475</v>
      </c>
      <c r="AB366" s="53">
        <f t="shared" si="161"/>
        <v>12.784137081002369</v>
      </c>
      <c r="AC366" s="41" t="str">
        <f t="shared" si="162"/>
        <v>-</v>
      </c>
      <c r="AD366" s="43" t="str">
        <f t="shared" si="163"/>
        <v>-</v>
      </c>
      <c r="AF366" s="38">
        <f>IF('[29]Proforma-Input'!$C$108="Yes",MONTH(O366)&amp;YEAR(O366)=MONTH($C$9)&amp;YEAR($C$9),0)</f>
        <v>0</v>
      </c>
      <c r="AG366" s="52">
        <v>30</v>
      </c>
    </row>
    <row r="367" spans="2:33" x14ac:dyDescent="0.3">
      <c r="B367" s="44" t="str">
        <f t="shared" si="164"/>
        <v>-</v>
      </c>
      <c r="C367" s="38"/>
      <c r="D367" s="1">
        <v>352</v>
      </c>
      <c r="E367" s="1">
        <f t="shared" si="172"/>
        <v>4</v>
      </c>
      <c r="F367" s="39">
        <f>IFERROR(IF(B367&lt;$C$9,IF('[29]Proforma-Input'!$C$108="Yes",K366,K366),0),)</f>
        <v>0</v>
      </c>
      <c r="G367" s="39">
        <f t="shared" si="165"/>
        <v>0</v>
      </c>
      <c r="H367" s="40">
        <f>IFERROR(IF(B367&lt;$C$9,IF('[29]Proforma-Input'!$C$108="Yes",H366,),0),)</f>
        <v>0</v>
      </c>
      <c r="I367" s="41">
        <f t="shared" si="150"/>
        <v>0</v>
      </c>
      <c r="J367" s="41">
        <f t="shared" si="151"/>
        <v>0</v>
      </c>
      <c r="K367" s="42">
        <f t="shared" si="152"/>
        <v>0</v>
      </c>
      <c r="L367" s="41" t="str">
        <f t="shared" si="153"/>
        <v>-</v>
      </c>
      <c r="M367" s="43" t="str">
        <f t="shared" si="154"/>
        <v>-</v>
      </c>
      <c r="O367" s="44">
        <f t="shared" ca="1" si="166"/>
        <v>56617</v>
      </c>
      <c r="P367" s="38"/>
      <c r="Q367" s="1">
        <f t="shared" si="147"/>
        <v>352</v>
      </c>
      <c r="R367" s="1">
        <f t="shared" si="173"/>
        <v>4</v>
      </c>
      <c r="S367" s="39">
        <f>IF('[29]Proforma-Input'!$C$108="No",X366,IF(AF367=TRUE,$P$3,X366))</f>
        <v>553755.6531798779</v>
      </c>
      <c r="T367" s="39">
        <f t="shared" si="171"/>
        <v>63206.802349296377</v>
      </c>
      <c r="U367" s="40">
        <f t="shared" si="149"/>
        <v>6.5000000000000002E-2</v>
      </c>
      <c r="V367" s="41">
        <f t="shared" si="155"/>
        <v>2999.5097880576723</v>
      </c>
      <c r="W367" s="41">
        <f t="shared" si="156"/>
        <v>60207.292561238704</v>
      </c>
      <c r="X367" s="53">
        <f t="shared" si="157"/>
        <v>493548.36061863921</v>
      </c>
      <c r="Y367" s="68">
        <f t="shared" si="158"/>
        <v>12742342.787570965</v>
      </c>
      <c r="Z367" s="68">
        <f t="shared" si="159"/>
        <v>9506451.6393813547</v>
      </c>
      <c r="AA367" s="39">
        <f t="shared" si="160"/>
        <v>46.146304431656489</v>
      </c>
      <c r="AB367" s="53">
        <f t="shared" si="161"/>
        <v>11.536576107914122</v>
      </c>
      <c r="AC367" s="41" t="str">
        <f t="shared" si="162"/>
        <v>-</v>
      </c>
      <c r="AD367" s="43" t="str">
        <f t="shared" si="163"/>
        <v>-</v>
      </c>
      <c r="AF367" s="38">
        <f>IF('[29]Proforma-Input'!$C$108="Yes",MONTH(O367)&amp;YEAR(O367)=MONTH($C$9)&amp;YEAR($C$9),0)</f>
        <v>0</v>
      </c>
      <c r="AG367" s="52">
        <v>30</v>
      </c>
    </row>
    <row r="368" spans="2:33" x14ac:dyDescent="0.3">
      <c r="B368" s="44" t="str">
        <f t="shared" si="164"/>
        <v>-</v>
      </c>
      <c r="C368" s="38"/>
      <c r="D368" s="1">
        <v>353</v>
      </c>
      <c r="E368" s="1">
        <f t="shared" si="172"/>
        <v>5</v>
      </c>
      <c r="F368" s="39">
        <f>IFERROR(IF(B368&lt;$C$9,IF('[29]Proforma-Input'!$C$108="Yes",K367,K367),0),)</f>
        <v>0</v>
      </c>
      <c r="G368" s="39">
        <f t="shared" si="165"/>
        <v>0</v>
      </c>
      <c r="H368" s="40">
        <f>IFERROR(IF(B368&lt;$C$9,IF('[29]Proforma-Input'!$C$108="Yes",H367,),0),)</f>
        <v>0</v>
      </c>
      <c r="I368" s="41">
        <f t="shared" si="150"/>
        <v>0</v>
      </c>
      <c r="J368" s="41">
        <f t="shared" si="151"/>
        <v>0</v>
      </c>
      <c r="K368" s="42">
        <f t="shared" si="152"/>
        <v>0</v>
      </c>
      <c r="L368" s="41" t="str">
        <f t="shared" si="153"/>
        <v>-</v>
      </c>
      <c r="M368" s="43" t="str">
        <f t="shared" si="154"/>
        <v>-</v>
      </c>
      <c r="O368" s="44">
        <f t="shared" ca="1" si="166"/>
        <v>56648</v>
      </c>
      <c r="P368" s="38"/>
      <c r="Q368" s="1">
        <f t="shared" si="147"/>
        <v>353</v>
      </c>
      <c r="R368" s="1">
        <f t="shared" si="173"/>
        <v>5</v>
      </c>
      <c r="S368" s="39">
        <f>IF('[29]Proforma-Input'!$C$108="No",X367,IF(AF368=TRUE,$P$3,X367))</f>
        <v>493548.36061863921</v>
      </c>
      <c r="T368" s="39">
        <f t="shared" si="171"/>
        <v>63206.802349296377</v>
      </c>
      <c r="U368" s="40">
        <f t="shared" si="149"/>
        <v>6.5000000000000002E-2</v>
      </c>
      <c r="V368" s="41">
        <f t="shared" si="155"/>
        <v>2673.3869533509624</v>
      </c>
      <c r="W368" s="41">
        <f t="shared" si="156"/>
        <v>60533.415395945412</v>
      </c>
      <c r="X368" s="53">
        <f t="shared" si="157"/>
        <v>433014.94522269379</v>
      </c>
      <c r="Y368" s="68">
        <f t="shared" si="158"/>
        <v>12745016.174524315</v>
      </c>
      <c r="Z368" s="68">
        <f t="shared" si="159"/>
        <v>9566985.0547773</v>
      </c>
      <c r="AA368" s="39">
        <f t="shared" si="160"/>
        <v>41.129030051553265</v>
      </c>
      <c r="AB368" s="53">
        <f t="shared" si="161"/>
        <v>10.282257512888316</v>
      </c>
      <c r="AC368" s="41" t="str">
        <f t="shared" si="162"/>
        <v>-</v>
      </c>
      <c r="AD368" s="43" t="str">
        <f t="shared" si="163"/>
        <v>-</v>
      </c>
      <c r="AF368" s="38">
        <f>IF('[29]Proforma-Input'!$C$108="Yes",MONTH(O368)&amp;YEAR(O368)=MONTH($C$9)&amp;YEAR($C$9),0)</f>
        <v>0</v>
      </c>
      <c r="AG368" s="52">
        <v>30</v>
      </c>
    </row>
    <row r="369" spans="2:33" x14ac:dyDescent="0.3">
      <c r="B369" s="44" t="str">
        <f t="shared" si="164"/>
        <v>-</v>
      </c>
      <c r="C369" s="38"/>
      <c r="D369" s="1">
        <v>354</v>
      </c>
      <c r="E369" s="1">
        <f t="shared" si="172"/>
        <v>6</v>
      </c>
      <c r="F369" s="39">
        <f>IFERROR(IF(B369&lt;$C$9,IF('[29]Proforma-Input'!$C$108="Yes",K368,K368),0),)</f>
        <v>0</v>
      </c>
      <c r="G369" s="39">
        <f t="shared" si="165"/>
        <v>0</v>
      </c>
      <c r="H369" s="40">
        <f>IFERROR(IF(B369&lt;$C$9,IF('[29]Proforma-Input'!$C$108="Yes",H368,),0),)</f>
        <v>0</v>
      </c>
      <c r="I369" s="41">
        <f t="shared" si="150"/>
        <v>0</v>
      </c>
      <c r="J369" s="41">
        <f t="shared" si="151"/>
        <v>0</v>
      </c>
      <c r="K369" s="42">
        <f t="shared" si="152"/>
        <v>0</v>
      </c>
      <c r="L369" s="41" t="str">
        <f t="shared" si="153"/>
        <v>-</v>
      </c>
      <c r="M369" s="43" t="str">
        <f t="shared" si="154"/>
        <v>-</v>
      </c>
      <c r="O369" s="44">
        <f t="shared" ca="1" si="166"/>
        <v>56676</v>
      </c>
      <c r="P369" s="38"/>
      <c r="Q369" s="1">
        <f t="shared" si="147"/>
        <v>354</v>
      </c>
      <c r="R369" s="1">
        <f t="shared" si="173"/>
        <v>6</v>
      </c>
      <c r="S369" s="39">
        <f>IF('[29]Proforma-Input'!$C$108="No",X368,IF(AF369=TRUE,$P$3,X368))</f>
        <v>433014.94522269379</v>
      </c>
      <c r="T369" s="39">
        <f t="shared" si="171"/>
        <v>63206.802349296377</v>
      </c>
      <c r="U369" s="40">
        <f t="shared" si="149"/>
        <v>6.5000000000000002E-2</v>
      </c>
      <c r="V369" s="41">
        <f t="shared" si="155"/>
        <v>2345.4976199562579</v>
      </c>
      <c r="W369" s="41">
        <f t="shared" si="156"/>
        <v>60861.304729340118</v>
      </c>
      <c r="X369" s="53">
        <f t="shared" si="157"/>
        <v>372153.64049335365</v>
      </c>
      <c r="Y369" s="68">
        <f t="shared" si="158"/>
        <v>12747361.672144271</v>
      </c>
      <c r="Z369" s="68">
        <f t="shared" si="159"/>
        <v>9627846.3595066406</v>
      </c>
      <c r="AA369" s="39">
        <f t="shared" si="160"/>
        <v>36.084578768557812</v>
      </c>
      <c r="AB369" s="53">
        <f t="shared" si="161"/>
        <v>9.0211446921394529</v>
      </c>
      <c r="AC369" s="41" t="str">
        <f t="shared" si="162"/>
        <v>-</v>
      </c>
      <c r="AD369" s="43" t="str">
        <f t="shared" si="163"/>
        <v>-</v>
      </c>
      <c r="AF369" s="38">
        <f>IF('[29]Proforma-Input'!$C$108="Yes",MONTH(O369)&amp;YEAR(O369)=MONTH($C$9)&amp;YEAR($C$9),0)</f>
        <v>0</v>
      </c>
      <c r="AG369" s="52">
        <v>30</v>
      </c>
    </row>
    <row r="370" spans="2:33" x14ac:dyDescent="0.3">
      <c r="B370" s="44" t="str">
        <f t="shared" si="164"/>
        <v>-</v>
      </c>
      <c r="C370" s="38"/>
      <c r="D370" s="1">
        <v>355</v>
      </c>
      <c r="E370" s="1">
        <f t="shared" si="172"/>
        <v>7</v>
      </c>
      <c r="F370" s="39">
        <f>IFERROR(IF(B370&lt;$C$9,IF('[29]Proforma-Input'!$C$108="Yes",K369,K369),0),)</f>
        <v>0</v>
      </c>
      <c r="G370" s="39">
        <f t="shared" si="165"/>
        <v>0</v>
      </c>
      <c r="H370" s="40">
        <f>IFERROR(IF(B370&lt;$C$9,IF('[29]Proforma-Input'!$C$108="Yes",H369,),0),)</f>
        <v>0</v>
      </c>
      <c r="I370" s="41">
        <f t="shared" si="150"/>
        <v>0</v>
      </c>
      <c r="J370" s="41">
        <f t="shared" si="151"/>
        <v>0</v>
      </c>
      <c r="K370" s="42">
        <f t="shared" si="152"/>
        <v>0</v>
      </c>
      <c r="L370" s="41" t="str">
        <f t="shared" si="153"/>
        <v>-</v>
      </c>
      <c r="M370" s="43" t="str">
        <f t="shared" si="154"/>
        <v>-</v>
      </c>
      <c r="O370" s="44">
        <f t="shared" ca="1" si="166"/>
        <v>56707</v>
      </c>
      <c r="P370" s="38"/>
      <c r="Q370" s="1">
        <f t="shared" si="147"/>
        <v>355</v>
      </c>
      <c r="R370" s="1">
        <f t="shared" si="173"/>
        <v>7</v>
      </c>
      <c r="S370" s="39">
        <f>IF('[29]Proforma-Input'!$C$108="No",X369,IF(AF370=TRUE,$P$3,X369))</f>
        <v>372153.64049335365</v>
      </c>
      <c r="T370" s="39">
        <f t="shared" si="171"/>
        <v>63206.802349296377</v>
      </c>
      <c r="U370" s="40">
        <f t="shared" si="149"/>
        <v>6.5000000000000002E-2</v>
      </c>
      <c r="V370" s="41">
        <f t="shared" si="155"/>
        <v>2015.832219338999</v>
      </c>
      <c r="W370" s="41">
        <f t="shared" si="156"/>
        <v>61190.970129957379</v>
      </c>
      <c r="X370" s="53">
        <f t="shared" si="157"/>
        <v>310962.67036339629</v>
      </c>
      <c r="Y370" s="68">
        <f t="shared" si="158"/>
        <v>12749377.504363611</v>
      </c>
      <c r="Z370" s="68">
        <f t="shared" si="159"/>
        <v>9689037.329636598</v>
      </c>
      <c r="AA370" s="39">
        <f t="shared" si="160"/>
        <v>31.012803374446136</v>
      </c>
      <c r="AB370" s="53">
        <f t="shared" si="161"/>
        <v>7.7532008436115341</v>
      </c>
      <c r="AC370" s="41" t="str">
        <f t="shared" si="162"/>
        <v>-</v>
      </c>
      <c r="AD370" s="43" t="str">
        <f t="shared" si="163"/>
        <v>-</v>
      </c>
      <c r="AF370" s="38">
        <f>IF('[29]Proforma-Input'!$C$108="Yes",MONTH(O370)&amp;YEAR(O370)=MONTH($C$9)&amp;YEAR($C$9),0)</f>
        <v>0</v>
      </c>
      <c r="AG370" s="52">
        <v>30</v>
      </c>
    </row>
    <row r="371" spans="2:33" x14ac:dyDescent="0.3">
      <c r="B371" s="44" t="str">
        <f t="shared" si="164"/>
        <v>-</v>
      </c>
      <c r="C371" s="38"/>
      <c r="D371" s="1">
        <v>356</v>
      </c>
      <c r="E371" s="1">
        <f t="shared" si="172"/>
        <v>8</v>
      </c>
      <c r="F371" s="39">
        <f>IFERROR(IF(B371&lt;$C$9,IF('[29]Proforma-Input'!$C$108="Yes",K370,K370),0),)</f>
        <v>0</v>
      </c>
      <c r="G371" s="39">
        <f t="shared" si="165"/>
        <v>0</v>
      </c>
      <c r="H371" s="40">
        <f>IFERROR(IF(B371&lt;$C$9,IF('[29]Proforma-Input'!$C$108="Yes",H370,),0),)</f>
        <v>0</v>
      </c>
      <c r="I371" s="41">
        <f t="shared" si="150"/>
        <v>0</v>
      </c>
      <c r="J371" s="41">
        <f t="shared" si="151"/>
        <v>0</v>
      </c>
      <c r="K371" s="42">
        <f t="shared" si="152"/>
        <v>0</v>
      </c>
      <c r="L371" s="41" t="str">
        <f t="shared" si="153"/>
        <v>-</v>
      </c>
      <c r="M371" s="43" t="str">
        <f t="shared" si="154"/>
        <v>-</v>
      </c>
      <c r="O371" s="44">
        <f t="shared" ca="1" si="166"/>
        <v>56737</v>
      </c>
      <c r="P371" s="38"/>
      <c r="Q371" s="1">
        <f t="shared" si="147"/>
        <v>356</v>
      </c>
      <c r="R371" s="1">
        <f t="shared" si="173"/>
        <v>8</v>
      </c>
      <c r="S371" s="39">
        <f>IF('[29]Proforma-Input'!$C$108="No",X370,IF(AF371=TRUE,$P$3,X370))</f>
        <v>310962.67036339629</v>
      </c>
      <c r="T371" s="39">
        <f t="shared" si="171"/>
        <v>63206.802349296377</v>
      </c>
      <c r="U371" s="40">
        <f t="shared" si="149"/>
        <v>6.5000000000000002E-2</v>
      </c>
      <c r="V371" s="41">
        <f t="shared" si="155"/>
        <v>1684.3811311350632</v>
      </c>
      <c r="W371" s="41">
        <f t="shared" si="156"/>
        <v>61522.421218161311</v>
      </c>
      <c r="X371" s="53">
        <f t="shared" si="157"/>
        <v>249440.24914523499</v>
      </c>
      <c r="Y371" s="68">
        <f t="shared" si="158"/>
        <v>12751061.885494746</v>
      </c>
      <c r="Z371" s="68">
        <f t="shared" si="159"/>
        <v>9750559.7508547585</v>
      </c>
      <c r="AA371" s="39">
        <f t="shared" si="160"/>
        <v>25.913555863616356</v>
      </c>
      <c r="AB371" s="53">
        <f t="shared" si="161"/>
        <v>6.478388965904089</v>
      </c>
      <c r="AC371" s="41" t="str">
        <f t="shared" si="162"/>
        <v>-</v>
      </c>
      <c r="AD371" s="43" t="str">
        <f t="shared" si="163"/>
        <v>-</v>
      </c>
      <c r="AF371" s="38">
        <f>IF('[29]Proforma-Input'!$C$108="Yes",MONTH(O371)&amp;YEAR(O371)=MONTH($C$9)&amp;YEAR($C$9),0)</f>
        <v>0</v>
      </c>
      <c r="AG371" s="52">
        <v>30</v>
      </c>
    </row>
    <row r="372" spans="2:33" x14ac:dyDescent="0.3">
      <c r="B372" s="44" t="str">
        <f t="shared" si="164"/>
        <v>-</v>
      </c>
      <c r="C372" s="38"/>
      <c r="D372" s="1">
        <v>357</v>
      </c>
      <c r="E372" s="1">
        <f t="shared" si="172"/>
        <v>9</v>
      </c>
      <c r="F372" s="39">
        <f>IFERROR(IF(B372&lt;$C$9,IF('[29]Proforma-Input'!$C$108="Yes",K371,K371),0),)</f>
        <v>0</v>
      </c>
      <c r="G372" s="39">
        <f t="shared" si="165"/>
        <v>0</v>
      </c>
      <c r="H372" s="40">
        <f>IFERROR(IF(B372&lt;$C$9,IF('[29]Proforma-Input'!$C$108="Yes",H371,),0),)</f>
        <v>0</v>
      </c>
      <c r="I372" s="41">
        <f t="shared" si="150"/>
        <v>0</v>
      </c>
      <c r="J372" s="41">
        <f t="shared" si="151"/>
        <v>0</v>
      </c>
      <c r="K372" s="42">
        <f t="shared" si="152"/>
        <v>0</v>
      </c>
      <c r="L372" s="41" t="str">
        <f t="shared" si="153"/>
        <v>-</v>
      </c>
      <c r="M372" s="43" t="str">
        <f t="shared" si="154"/>
        <v>-</v>
      </c>
      <c r="O372" s="44">
        <f t="shared" ca="1" si="166"/>
        <v>56768</v>
      </c>
      <c r="P372" s="38"/>
      <c r="Q372" s="1">
        <f t="shared" si="147"/>
        <v>357</v>
      </c>
      <c r="R372" s="1">
        <f t="shared" si="173"/>
        <v>9</v>
      </c>
      <c r="S372" s="39">
        <f>IF('[29]Proforma-Input'!$C$108="No",X371,IF(AF372=TRUE,$P$3,X371))</f>
        <v>249440.24914523499</v>
      </c>
      <c r="T372" s="39">
        <f t="shared" si="171"/>
        <v>63206.802349296377</v>
      </c>
      <c r="U372" s="40">
        <f t="shared" si="149"/>
        <v>6.5000000000000002E-2</v>
      </c>
      <c r="V372" s="41">
        <f t="shared" si="155"/>
        <v>1351.134682870023</v>
      </c>
      <c r="W372" s="41">
        <f t="shared" si="156"/>
        <v>61855.66766642635</v>
      </c>
      <c r="X372" s="53">
        <f t="shared" si="157"/>
        <v>187584.58147880866</v>
      </c>
      <c r="Y372" s="68">
        <f t="shared" si="158"/>
        <v>12752413.020177616</v>
      </c>
      <c r="Z372" s="68">
        <f t="shared" si="159"/>
        <v>9812415.4185211845</v>
      </c>
      <c r="AA372" s="39">
        <f t="shared" si="160"/>
        <v>20.786687428769582</v>
      </c>
      <c r="AB372" s="53">
        <f t="shared" si="161"/>
        <v>5.1966718571923955</v>
      </c>
      <c r="AC372" s="41" t="str">
        <f t="shared" si="162"/>
        <v>-</v>
      </c>
      <c r="AD372" s="43" t="str">
        <f t="shared" si="163"/>
        <v>-</v>
      </c>
      <c r="AF372" s="38">
        <f>IF('[29]Proforma-Input'!$C$108="Yes",MONTH(O372)&amp;YEAR(O372)=MONTH($C$9)&amp;YEAR($C$9),0)</f>
        <v>0</v>
      </c>
      <c r="AG372" s="52">
        <v>30</v>
      </c>
    </row>
    <row r="373" spans="2:33" x14ac:dyDescent="0.3">
      <c r="B373" s="44" t="str">
        <f t="shared" si="164"/>
        <v>-</v>
      </c>
      <c r="C373" s="38"/>
      <c r="D373" s="1">
        <v>358</v>
      </c>
      <c r="E373" s="1">
        <f t="shared" si="172"/>
        <v>10</v>
      </c>
      <c r="F373" s="39">
        <f>IFERROR(IF(B373&lt;$C$9,IF('[29]Proforma-Input'!$C$108="Yes",K372,K372),0),)</f>
        <v>0</v>
      </c>
      <c r="G373" s="39">
        <f t="shared" si="165"/>
        <v>0</v>
      </c>
      <c r="H373" s="40">
        <f>IFERROR(IF(B373&lt;$C$9,IF('[29]Proforma-Input'!$C$108="Yes",H372,),0),)</f>
        <v>0</v>
      </c>
      <c r="I373" s="41">
        <f t="shared" si="150"/>
        <v>0</v>
      </c>
      <c r="J373" s="41">
        <f t="shared" si="151"/>
        <v>0</v>
      </c>
      <c r="K373" s="42">
        <f t="shared" si="152"/>
        <v>0</v>
      </c>
      <c r="L373" s="41" t="str">
        <f t="shared" si="153"/>
        <v>-</v>
      </c>
      <c r="M373" s="43" t="str">
        <f t="shared" si="154"/>
        <v>-</v>
      </c>
      <c r="O373" s="44">
        <f t="shared" ca="1" si="166"/>
        <v>56798</v>
      </c>
      <c r="P373" s="38"/>
      <c r="Q373" s="1">
        <f t="shared" si="147"/>
        <v>358</v>
      </c>
      <c r="R373" s="1">
        <f t="shared" si="173"/>
        <v>10</v>
      </c>
      <c r="S373" s="39">
        <f>IF('[29]Proforma-Input'!$C$108="No",X372,IF(AF373=TRUE,$P$3,X372))</f>
        <v>187584.58147880866</v>
      </c>
      <c r="T373" s="39">
        <f t="shared" si="171"/>
        <v>63206.802349296377</v>
      </c>
      <c r="U373" s="40">
        <f t="shared" si="149"/>
        <v>6.5000000000000002E-2</v>
      </c>
      <c r="V373" s="41">
        <f t="shared" si="155"/>
        <v>1016.0831496768802</v>
      </c>
      <c r="W373" s="41">
        <f t="shared" si="156"/>
        <v>62190.719199619496</v>
      </c>
      <c r="X373" s="53">
        <f t="shared" si="157"/>
        <v>125393.86227918917</v>
      </c>
      <c r="Y373" s="68">
        <f t="shared" si="158"/>
        <v>12753429.103327293</v>
      </c>
      <c r="Z373" s="68">
        <f t="shared" si="159"/>
        <v>9874606.1377208047</v>
      </c>
      <c r="AA373" s="39">
        <f t="shared" si="160"/>
        <v>15.632048456567389</v>
      </c>
      <c r="AB373" s="53">
        <f t="shared" si="161"/>
        <v>3.9080121141418473</v>
      </c>
      <c r="AC373" s="41" t="str">
        <f t="shared" si="162"/>
        <v>-</v>
      </c>
      <c r="AD373" s="43" t="str">
        <f t="shared" si="163"/>
        <v>-</v>
      </c>
      <c r="AF373" s="38">
        <f>IF('[29]Proforma-Input'!$C$108="Yes",MONTH(O373)&amp;YEAR(O373)=MONTH($C$9)&amp;YEAR($C$9),0)</f>
        <v>0</v>
      </c>
      <c r="AG373" s="52">
        <v>30</v>
      </c>
    </row>
    <row r="374" spans="2:33" x14ac:dyDescent="0.3">
      <c r="B374" s="44" t="str">
        <f t="shared" si="164"/>
        <v>-</v>
      </c>
      <c r="C374" s="38"/>
      <c r="D374" s="1">
        <v>359</v>
      </c>
      <c r="E374" s="1">
        <f t="shared" si="172"/>
        <v>11</v>
      </c>
      <c r="F374" s="39">
        <f>IFERROR(IF(B374&lt;$C$9,IF('[29]Proforma-Input'!$C$108="Yes",K373,K373),0),)</f>
        <v>0</v>
      </c>
      <c r="G374" s="39">
        <f t="shared" si="165"/>
        <v>0</v>
      </c>
      <c r="H374" s="40">
        <f>IFERROR(IF(B374&lt;$C$9,IF('[29]Proforma-Input'!$C$108="Yes",H373,),0),)</f>
        <v>0</v>
      </c>
      <c r="I374" s="41">
        <f t="shared" si="150"/>
        <v>0</v>
      </c>
      <c r="J374" s="41">
        <f t="shared" si="151"/>
        <v>0</v>
      </c>
      <c r="K374" s="42">
        <f t="shared" si="152"/>
        <v>0</v>
      </c>
      <c r="L374" s="41" t="str">
        <f t="shared" si="153"/>
        <v>-</v>
      </c>
      <c r="M374" s="43" t="str">
        <f t="shared" si="154"/>
        <v>-</v>
      </c>
      <c r="O374" s="44">
        <f t="shared" ca="1" si="166"/>
        <v>56829</v>
      </c>
      <c r="P374" s="38"/>
      <c r="Q374" s="1">
        <f t="shared" si="147"/>
        <v>359</v>
      </c>
      <c r="R374" s="1">
        <f t="shared" si="173"/>
        <v>11</v>
      </c>
      <c r="S374" s="39">
        <f>IF('[29]Proforma-Input'!$C$108="No",X373,IF(AF374=TRUE,$P$3,X373))</f>
        <v>125393.86227918917</v>
      </c>
      <c r="T374" s="39">
        <f t="shared" si="171"/>
        <v>63206.802349296377</v>
      </c>
      <c r="U374" s="40">
        <f t="shared" si="149"/>
        <v>6.5000000000000002E-2</v>
      </c>
      <c r="V374" s="41">
        <f t="shared" si="155"/>
        <v>679.21675401227469</v>
      </c>
      <c r="W374" s="41">
        <f t="shared" si="156"/>
        <v>62527.585595284101</v>
      </c>
      <c r="X374" s="53">
        <f t="shared" si="157"/>
        <v>62866.276683905067</v>
      </c>
      <c r="Y374" s="68">
        <f t="shared" si="158"/>
        <v>12754108.320081305</v>
      </c>
      <c r="Z374" s="68">
        <f t="shared" si="159"/>
        <v>9937133.7233160883</v>
      </c>
      <c r="AA374" s="39">
        <f t="shared" si="160"/>
        <v>10.449488523265764</v>
      </c>
      <c r="AB374" s="53">
        <f t="shared" si="161"/>
        <v>2.6123721308164409</v>
      </c>
      <c r="AC374" s="41" t="str">
        <f t="shared" si="162"/>
        <v>-</v>
      </c>
      <c r="AD374" s="43" t="str">
        <f t="shared" si="163"/>
        <v>-</v>
      </c>
      <c r="AF374" s="38">
        <f>IF('[29]Proforma-Input'!$C$108="Yes",MONTH(O374)&amp;YEAR(O374)=MONTH($C$9)&amp;YEAR($C$9),0)</f>
        <v>0</v>
      </c>
      <c r="AG374" s="52">
        <v>30</v>
      </c>
    </row>
    <row r="375" spans="2:33" ht="15" thickBot="1" x14ac:dyDescent="0.35">
      <c r="B375" s="44" t="str">
        <f t="shared" si="164"/>
        <v>-</v>
      </c>
      <c r="C375" s="54"/>
      <c r="D375" s="55">
        <v>360</v>
      </c>
      <c r="E375" s="55">
        <f t="shared" si="172"/>
        <v>12</v>
      </c>
      <c r="F375" s="56">
        <f>IFERROR(IF(B375&lt;$C$9,IF('[29]Proforma-Input'!$C$108="Yes",K374,K374),0),)</f>
        <v>0</v>
      </c>
      <c r="G375" s="56">
        <f t="shared" si="165"/>
        <v>0</v>
      </c>
      <c r="H375" s="57">
        <f>IFERROR(IF(B375&lt;$C$9,IF('[29]Proforma-Input'!$C$108="Yes",H374,),0),)</f>
        <v>0</v>
      </c>
      <c r="I375" s="58">
        <f>(H375/12)*F375</f>
        <v>0</v>
      </c>
      <c r="J375" s="58">
        <f t="shared" si="151"/>
        <v>0</v>
      </c>
      <c r="K375" s="59">
        <f t="shared" si="152"/>
        <v>0</v>
      </c>
      <c r="L375" s="60" t="str">
        <f t="shared" si="153"/>
        <v>-</v>
      </c>
      <c r="M375" s="60" t="str">
        <f t="shared" si="154"/>
        <v>-</v>
      </c>
      <c r="O375" s="44">
        <f t="shared" ca="1" si="166"/>
        <v>56860</v>
      </c>
      <c r="P375" s="54"/>
      <c r="Q375" s="55">
        <f t="shared" si="147"/>
        <v>360</v>
      </c>
      <c r="R375" s="55">
        <f t="shared" si="173"/>
        <v>12</v>
      </c>
      <c r="S375" s="56">
        <f>IF('[29]Proforma-Input'!$C$108="No",X374,IF(AF375=TRUE,$P$3,X374))</f>
        <v>62866.276683905067</v>
      </c>
      <c r="T375" s="56">
        <f t="shared" si="171"/>
        <v>63206.802349296377</v>
      </c>
      <c r="U375" s="57">
        <f t="shared" si="149"/>
        <v>6.5000000000000002E-2</v>
      </c>
      <c r="V375" s="58">
        <f t="shared" si="155"/>
        <v>340.52566537115246</v>
      </c>
      <c r="W375" s="58">
        <f t="shared" si="156"/>
        <v>62866.276683925222</v>
      </c>
      <c r="X375" s="61">
        <f t="shared" si="157"/>
        <v>-2.015440259128809E-8</v>
      </c>
      <c r="Y375" s="71">
        <f t="shared" si="158"/>
        <v>12754448.845746676</v>
      </c>
      <c r="Z375" s="72">
        <f t="shared" si="159"/>
        <v>10000000.000000013</v>
      </c>
      <c r="AA375" s="56">
        <f t="shared" si="160"/>
        <v>5.2388563903254228</v>
      </c>
      <c r="AB375" s="61">
        <f t="shared" si="161"/>
        <v>1.3097140975813557</v>
      </c>
      <c r="AC375" s="58" t="str">
        <f t="shared" si="162"/>
        <v>-</v>
      </c>
      <c r="AD375" s="60" t="str">
        <f t="shared" si="163"/>
        <v>-</v>
      </c>
      <c r="AF375" s="54">
        <f>IF('[29]Proforma-Input'!$C$108="Yes",MONTH(O375)&amp;YEAR(O375)=MONTH($C$9)&amp;YEAR($C$9),0)</f>
        <v>0</v>
      </c>
      <c r="AG375" s="62">
        <v>30</v>
      </c>
    </row>
    <row r="376" spans="2:33" x14ac:dyDescent="0.3">
      <c r="I376" s="63"/>
      <c r="J376" s="63"/>
    </row>
  </sheetData>
  <dataValidations count="1">
    <dataValidation type="list" allowBlank="1" showInputMessage="1" showErrorMessage="1" sqref="N8" xr:uid="{94E68F50-61E1-43B6-BB11-B8AD1439E2ED}">
      <formula1>"Yes, No"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41C52-5C6B-4BE9-8E1A-2B97AAECFF47}">
  <dimension ref="B1:X18"/>
  <sheetViews>
    <sheetView tabSelected="1" workbookViewId="0">
      <selection activeCell="X3" sqref="X3:X7"/>
    </sheetView>
  </sheetViews>
  <sheetFormatPr defaultRowHeight="14.4" outlineLevelCol="1" x14ac:dyDescent="0.3"/>
  <cols>
    <col min="1" max="1" width="1.6640625" customWidth="1"/>
    <col min="2" max="2" width="26" hidden="1" customWidth="1" outlineLevel="1"/>
    <col min="3" max="5" width="16.6640625" style="1" hidden="1" customWidth="1" outlineLevel="1"/>
    <col min="6" max="6" width="20.33203125" style="1" hidden="1" customWidth="1" outlineLevel="1"/>
    <col min="7" max="8" width="16.6640625" style="1" hidden="1" customWidth="1" outlineLevel="1"/>
    <col min="9" max="10" width="16.6640625" style="2" hidden="1" customWidth="1" outlineLevel="1"/>
    <col min="11" max="11" width="13.6640625" hidden="1" customWidth="1" outlineLevel="1"/>
    <col min="12" max="13" width="15.6640625" hidden="1" customWidth="1" outlineLevel="1"/>
    <col min="14" max="14" width="18.5546875" bestFit="1" customWidth="1" collapsed="1"/>
    <col min="15" max="15" width="21.44140625" bestFit="1" customWidth="1"/>
    <col min="16" max="16" width="14.88671875" customWidth="1"/>
    <col min="17" max="17" width="15.33203125" customWidth="1"/>
    <col min="18" max="18" width="11.109375" bestFit="1" customWidth="1"/>
    <col min="19" max="19" width="16.33203125" bestFit="1" customWidth="1"/>
    <col min="20" max="20" width="14" customWidth="1"/>
    <col min="21" max="21" width="10.88671875" bestFit="1" customWidth="1"/>
    <col min="22" max="28" width="14" customWidth="1"/>
    <col min="29" max="30" width="15.6640625" customWidth="1"/>
    <col min="32" max="33" width="0" hidden="1" customWidth="1"/>
  </cols>
  <sheetData>
    <row r="1" spans="14:24" ht="15" thickBot="1" x14ac:dyDescent="0.35">
      <c r="N1" s="88" t="s">
        <v>48</v>
      </c>
      <c r="O1" s="89"/>
      <c r="P1" s="89"/>
      <c r="Q1" s="89"/>
      <c r="R1" s="89"/>
      <c r="S1" s="89"/>
      <c r="T1" s="89"/>
      <c r="U1" s="89"/>
      <c r="V1" s="89"/>
      <c r="W1" s="89"/>
      <c r="X1" s="90"/>
    </row>
    <row r="2" spans="14:24" x14ac:dyDescent="0.3">
      <c r="N2" s="75"/>
      <c r="O2" s="82" t="s">
        <v>35</v>
      </c>
      <c r="P2" s="82" t="s">
        <v>36</v>
      </c>
      <c r="Q2" s="82" t="s">
        <v>37</v>
      </c>
      <c r="R2" s="82" t="s">
        <v>38</v>
      </c>
      <c r="S2" s="82" t="s">
        <v>39</v>
      </c>
      <c r="T2" s="82" t="s">
        <v>40</v>
      </c>
      <c r="U2" s="82" t="s">
        <v>41</v>
      </c>
      <c r="V2" s="82" t="s">
        <v>42</v>
      </c>
      <c r="W2" s="82" t="s">
        <v>46</v>
      </c>
      <c r="X2" s="83" t="s">
        <v>43</v>
      </c>
    </row>
    <row r="3" spans="14:24" x14ac:dyDescent="0.3">
      <c r="N3" s="38" t="s">
        <v>50</v>
      </c>
      <c r="O3" s="77">
        <f>'0-5M'!$V$3</f>
        <v>4974.6852407350616</v>
      </c>
      <c r="P3" s="77">
        <f>'0-5M'!$V$4</f>
        <v>4917.1035909760913</v>
      </c>
      <c r="Q3" s="77">
        <f>'0-5M'!$V$5</f>
        <v>4855.6655914914008</v>
      </c>
      <c r="R3" s="77">
        <f>'0-5M'!$V$6</f>
        <v>4790.1129753978876</v>
      </c>
      <c r="S3" s="77">
        <f>'0-5M'!$V$7</f>
        <v>4720.1701792009817</v>
      </c>
      <c r="W3" s="91"/>
      <c r="X3" s="76"/>
    </row>
    <row r="4" spans="14:24" x14ac:dyDescent="0.3">
      <c r="N4" s="38" t="s">
        <v>50</v>
      </c>
      <c r="P4" s="77">
        <f>'0-5M'!$V$3</f>
        <v>4974.6852407350616</v>
      </c>
      <c r="Q4" s="77">
        <f>'0-5M'!$V$4</f>
        <v>4917.1035909760913</v>
      </c>
      <c r="R4" s="77">
        <f>'0-5M'!$V$5</f>
        <v>4855.6655914914008</v>
      </c>
      <c r="S4" s="77">
        <f>'0-5M'!$V$6</f>
        <v>4790.1129753978876</v>
      </c>
      <c r="T4" s="77">
        <f>'0-5M'!$V$7</f>
        <v>4720.1701792009817</v>
      </c>
      <c r="W4" s="91"/>
      <c r="X4" s="76"/>
    </row>
    <row r="5" spans="14:24" x14ac:dyDescent="0.3">
      <c r="N5" s="38" t="s">
        <v>50</v>
      </c>
      <c r="Q5" s="77">
        <f>'0-5M'!$V$3</f>
        <v>4974.6852407350616</v>
      </c>
      <c r="R5" s="77">
        <f>'0-5M'!$V$4</f>
        <v>4917.1035909760913</v>
      </c>
      <c r="S5" s="77">
        <f>'0-5M'!$V$5</f>
        <v>4855.6655914914008</v>
      </c>
      <c r="T5" s="77">
        <f>'0-5M'!$V$6</f>
        <v>4790.1129753978876</v>
      </c>
      <c r="U5" s="77">
        <f>'0-5M'!$V$7</f>
        <v>4720.1701792009817</v>
      </c>
      <c r="W5" s="91"/>
      <c r="X5" s="76"/>
    </row>
    <row r="6" spans="14:24" x14ac:dyDescent="0.3">
      <c r="N6" s="38" t="s">
        <v>50</v>
      </c>
      <c r="R6" s="77">
        <f>'0-5M'!$V$3</f>
        <v>4974.6852407350616</v>
      </c>
      <c r="S6" s="77">
        <f>'0-5M'!$V$4</f>
        <v>4917.1035909760913</v>
      </c>
      <c r="T6" s="77">
        <f>'0-5M'!$V$5</f>
        <v>4855.6655914914008</v>
      </c>
      <c r="U6" s="77">
        <f>'0-5M'!$V$6</f>
        <v>4790.1129753978876</v>
      </c>
      <c r="V6" s="77">
        <f>'0-5M'!$V$7</f>
        <v>4720.1701792009817</v>
      </c>
      <c r="W6" s="91"/>
      <c r="X6" s="76"/>
    </row>
    <row r="7" spans="14:24" ht="15" thickBot="1" x14ac:dyDescent="0.35">
      <c r="N7" s="38" t="s">
        <v>50</v>
      </c>
      <c r="S7" s="77">
        <f>'0-5M'!$V$3</f>
        <v>4974.6852407350616</v>
      </c>
      <c r="T7" s="77">
        <f>'0-5M'!$V$4</f>
        <v>4917.1035909760913</v>
      </c>
      <c r="U7" s="77">
        <f>'0-5M'!$V$5</f>
        <v>4855.6655914914008</v>
      </c>
      <c r="V7" s="77">
        <f>'0-5M'!$V$6</f>
        <v>4790.1129753978876</v>
      </c>
      <c r="W7" s="92">
        <f>'0-5M'!$V$7</f>
        <v>4720.1701792009817</v>
      </c>
      <c r="X7" s="81"/>
    </row>
    <row r="8" spans="14:24" ht="15" thickBot="1" x14ac:dyDescent="0.35">
      <c r="N8" s="85" t="s">
        <v>47</v>
      </c>
      <c r="O8" s="86">
        <f>SUM(O3:O7)</f>
        <v>4974.6852407350616</v>
      </c>
      <c r="P8" s="86">
        <f t="shared" ref="P8:X8" si="0">SUM(P3:P7)</f>
        <v>9891.7888317111538</v>
      </c>
      <c r="Q8" s="86">
        <f t="shared" si="0"/>
        <v>14747.454423202553</v>
      </c>
      <c r="R8" s="86">
        <f t="shared" si="0"/>
        <v>19537.56739860044</v>
      </c>
      <c r="S8" s="86">
        <f t="shared" si="0"/>
        <v>24257.737577801425</v>
      </c>
      <c r="T8" s="86">
        <f t="shared" si="0"/>
        <v>19283.052337066361</v>
      </c>
      <c r="U8" s="86">
        <f t="shared" si="0"/>
        <v>14365.948746090271</v>
      </c>
      <c r="V8" s="86">
        <f t="shared" si="0"/>
        <v>9510.2831545988702</v>
      </c>
      <c r="W8" s="86">
        <f t="shared" si="0"/>
        <v>4720.1701792009817</v>
      </c>
      <c r="X8" s="87">
        <f t="shared" si="0"/>
        <v>0</v>
      </c>
    </row>
    <row r="10" spans="14:24" ht="15" thickBot="1" x14ac:dyDescent="0.35"/>
    <row r="11" spans="14:24" ht="15" thickBot="1" x14ac:dyDescent="0.35">
      <c r="N11" s="88" t="s">
        <v>49</v>
      </c>
      <c r="O11" s="89"/>
      <c r="P11" s="89"/>
      <c r="Q11" s="89"/>
      <c r="R11" s="89"/>
      <c r="S11" s="89"/>
      <c r="T11" s="89"/>
      <c r="U11" s="89"/>
      <c r="V11" s="89"/>
      <c r="W11" s="89"/>
      <c r="X11" s="90"/>
    </row>
    <row r="12" spans="14:24" x14ac:dyDescent="0.3">
      <c r="N12" s="75"/>
      <c r="O12" s="82" t="s">
        <v>35</v>
      </c>
      <c r="P12" s="82" t="s">
        <v>36</v>
      </c>
      <c r="Q12" s="82" t="s">
        <v>37</v>
      </c>
      <c r="R12" s="82" t="s">
        <v>38</v>
      </c>
      <c r="S12" s="82" t="s">
        <v>39</v>
      </c>
      <c r="T12" s="82" t="s">
        <v>40</v>
      </c>
      <c r="U12" s="82" t="s">
        <v>41</v>
      </c>
      <c r="V12" s="82" t="s">
        <v>42</v>
      </c>
      <c r="W12" s="82" t="s">
        <v>46</v>
      </c>
      <c r="X12" s="83" t="s">
        <v>43</v>
      </c>
    </row>
    <row r="13" spans="14:24" x14ac:dyDescent="0.3">
      <c r="N13" s="38" t="s">
        <v>50</v>
      </c>
      <c r="O13" s="77">
        <f>'5-10M'!$V$3</f>
        <v>12436.713101837653</v>
      </c>
      <c r="P13" s="77">
        <f>'5-10M'!$V$4</f>
        <v>12292.758977440226</v>
      </c>
      <c r="Q13" s="77">
        <f>'5-10M'!$V$5</f>
        <v>12139.1639787285</v>
      </c>
      <c r="R13" s="77">
        <f>'5-10M'!$V$6</f>
        <v>11975.28243849472</v>
      </c>
      <c r="S13" s="77">
        <f>'5-10M'!$V$7</f>
        <v>11800.425448002452</v>
      </c>
      <c r="W13" s="91"/>
      <c r="X13" s="76"/>
    </row>
    <row r="14" spans="14:24" x14ac:dyDescent="0.3">
      <c r="N14" s="38" t="s">
        <v>50</v>
      </c>
      <c r="P14" s="77">
        <f>'5-10M'!$V$3</f>
        <v>12436.713101837653</v>
      </c>
      <c r="Q14" s="77">
        <f>'5-10M'!$V$4</f>
        <v>12292.758977440226</v>
      </c>
      <c r="R14" s="77">
        <f>'5-10M'!$V$5</f>
        <v>12139.1639787285</v>
      </c>
      <c r="S14" s="77">
        <f>'5-10M'!$V$6</f>
        <v>11975.28243849472</v>
      </c>
      <c r="T14" s="77">
        <f>'5-10M'!$V$7</f>
        <v>11800.425448002452</v>
      </c>
      <c r="W14" s="91"/>
      <c r="X14" s="76"/>
    </row>
    <row r="15" spans="14:24" x14ac:dyDescent="0.3">
      <c r="N15" s="38" t="s">
        <v>50</v>
      </c>
      <c r="Q15" s="77">
        <f>'5-10M'!$V$3</f>
        <v>12436.713101837653</v>
      </c>
      <c r="R15" s="77">
        <f>'5-10M'!$V$4</f>
        <v>12292.758977440226</v>
      </c>
      <c r="S15" s="77">
        <f>'5-10M'!$V$5</f>
        <v>12139.1639787285</v>
      </c>
      <c r="T15" s="77">
        <f>'5-10M'!$V$6</f>
        <v>11975.28243849472</v>
      </c>
      <c r="U15" s="77">
        <f>'5-10M'!$V$7</f>
        <v>11800.425448002452</v>
      </c>
      <c r="W15" s="91"/>
      <c r="X15" s="76"/>
    </row>
    <row r="16" spans="14:24" x14ac:dyDescent="0.3">
      <c r="N16" s="38" t="s">
        <v>50</v>
      </c>
      <c r="R16" s="77">
        <f>'5-10M'!$V$3</f>
        <v>12436.713101837653</v>
      </c>
      <c r="S16" s="77">
        <f>'5-10M'!$V$4</f>
        <v>12292.758977440226</v>
      </c>
      <c r="T16" s="77">
        <f>'5-10M'!$V$5</f>
        <v>12139.1639787285</v>
      </c>
      <c r="U16" s="77">
        <f>'5-10M'!$V$6</f>
        <v>11975.28243849472</v>
      </c>
      <c r="V16" s="77">
        <f>'5-10M'!$V$7</f>
        <v>11800.425448002452</v>
      </c>
      <c r="W16" s="91"/>
      <c r="X16" s="76"/>
    </row>
    <row r="17" spans="14:24" ht="15" thickBot="1" x14ac:dyDescent="0.35">
      <c r="N17" s="38" t="s">
        <v>50</v>
      </c>
      <c r="S17" s="77">
        <f>'5-10M'!$V$3</f>
        <v>12436.713101837653</v>
      </c>
      <c r="T17" s="77">
        <f>'5-10M'!$V$4</f>
        <v>12292.758977440226</v>
      </c>
      <c r="U17" s="77">
        <f>'5-10M'!$V$5</f>
        <v>12139.1639787285</v>
      </c>
      <c r="V17" s="77">
        <f>'5-10M'!$V$6</f>
        <v>11975.28243849472</v>
      </c>
      <c r="W17" s="92">
        <f>'5-10M'!$V$7</f>
        <v>11800.425448002452</v>
      </c>
      <c r="X17" s="81"/>
    </row>
    <row r="18" spans="14:24" ht="15" thickBot="1" x14ac:dyDescent="0.35">
      <c r="N18" s="85" t="s">
        <v>47</v>
      </c>
      <c r="O18" s="86">
        <f>SUM(O13:O17)</f>
        <v>12436.713101837653</v>
      </c>
      <c r="P18" s="86">
        <f t="shared" ref="P18" si="1">SUM(P13:P17)</f>
        <v>24729.472079277879</v>
      </c>
      <c r="Q18" s="86">
        <f t="shared" ref="Q18" si="2">SUM(Q13:Q17)</f>
        <v>36868.636058006377</v>
      </c>
      <c r="R18" s="86">
        <f t="shared" ref="R18" si="3">SUM(R13:R17)</f>
        <v>48843.918496501094</v>
      </c>
      <c r="S18" s="86">
        <f t="shared" ref="S18" si="4">SUM(S13:S17)</f>
        <v>60644.343944503547</v>
      </c>
      <c r="T18" s="86">
        <f t="shared" ref="T18" si="5">SUM(T13:T17)</f>
        <v>48207.630842665894</v>
      </c>
      <c r="U18" s="86">
        <f t="shared" ref="U18" si="6">SUM(U13:U17)</f>
        <v>35914.871865225672</v>
      </c>
      <c r="V18" s="86">
        <f t="shared" ref="V18" si="7">SUM(V13:V17)</f>
        <v>23775.70788649717</v>
      </c>
      <c r="W18" s="86">
        <f t="shared" ref="W18" si="8">SUM(W13:W17)</f>
        <v>11800.425448002452</v>
      </c>
      <c r="X18" s="87">
        <f t="shared" ref="X18" si="9">SUM(X13:X17)</f>
        <v>0</v>
      </c>
    </row>
  </sheetData>
  <mergeCells count="2">
    <mergeCell ref="N1:X1"/>
    <mergeCell ref="N11:X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Service Fee Calculator</vt:lpstr>
      <vt:lpstr>0-5M</vt:lpstr>
      <vt:lpstr>5-10M</vt:lpstr>
      <vt:lpstr>Projection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Dylan Larkin</dc:creator>
  <cp:lastModifiedBy>Julia Leonard</cp:lastModifiedBy>
  <dcterms:created xsi:type="dcterms:W3CDTF">2025-10-01T18:15:52Z</dcterms:created>
  <dcterms:modified xsi:type="dcterms:W3CDTF">2025-10-03T18:38:52Z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DDRESS" linkTarget="PROP_ADDRESS">
    <vt:lpwstr>#REF!</vt:lpwstr>
  </property>
  <property fmtid="{D5CDD505-2E9C-101B-9397-08002B2CF9AE}" pid="3" name="CITY" linkTarget="PROP_CITY">
    <vt:lpwstr>#REF!</vt:lpwstr>
  </property>
  <property fmtid="{D5CDD505-2E9C-101B-9397-08002B2CF9AE}" pid="4" name="NAME" linkTarget="PROP_NAME">
    <vt:lpwstr>#REF!</vt:lpwstr>
  </property>
  <property fmtid="{D5CDD505-2E9C-101B-9397-08002B2CF9AE}" pid="5" name="STATE" linkTarget="PROP_STATE">
    <vt:lpwstr>#REF!</vt:lpwstr>
  </property>
</Properties>
</file>